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OACHIM\PETANQUE\VETERAN CHAMPIONNAT\"/>
    </mc:Choice>
  </mc:AlternateContent>
  <xr:revisionPtr revIDLastSave="0" documentId="13_ncr:1_{CF389953-4C3C-4BCF-ADA5-71FC2045721E}" xr6:coauthVersionLast="40" xr6:coauthVersionMax="40" xr10:uidLastSave="{00000000-0000-0000-0000-000000000000}"/>
  <bookViews>
    <workbookView xWindow="0" yWindow="0" windowWidth="24000" windowHeight="9525" tabRatio="683" activeTab="5" xr2:uid="{21F0C52B-AE54-4A2A-AFE8-C9DEBEBA7BB8}"/>
  </bookViews>
  <sheets>
    <sheet name="START" sheetId="4" r:id="rId1"/>
    <sheet name="Feuille de Match" sheetId="1" r:id="rId2"/>
    <sheet name="TOURS" sheetId="8" r:id="rId3"/>
    <sheet name="Joueurs_BWBC" sheetId="6" state="hidden" r:id="rId4"/>
    <sheet name="Liste Club" sheetId="3" state="hidden" r:id="rId5"/>
    <sheet name="Feuil5" sheetId="5" r:id="rId6"/>
    <sheet name="Feuil1" sheetId="7" state="hidden" r:id="rId7"/>
  </sheets>
  <externalReferences>
    <externalReference r:id="rId8"/>
    <externalReference r:id="rId9"/>
  </externalReferences>
  <definedNames>
    <definedName name="_xlnm._FilterDatabase" localSheetId="6" hidden="1">Feuil1!$A$1:$C$193</definedName>
    <definedName name="_xlnm._FilterDatabase" localSheetId="5" hidden="1">Feuil5!$A$1:$F$193</definedName>
    <definedName name="_xlnm._FilterDatabase" localSheetId="3" hidden="1">Joueurs_BWBC!$A$1:$K$8229</definedName>
    <definedName name="ZoekbladBezoek">[1]Wedstrijd1!$DC$10</definedName>
    <definedName name="ZoekbladThuis">[1]Wedstrijd1!$BC$10</definedName>
    <definedName name="_xlnm.Print_Area" localSheetId="1">'Feuille de Match'!$B$1:$Q$50</definedName>
    <definedName name="_xlnm.Print_Area" localSheetId="2">TOURS!$A$1:$G$26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5" l="1"/>
  <c r="J21" i="5"/>
  <c r="F28" i="1" l="1"/>
  <c r="A12" i="8" s="1"/>
  <c r="A16" i="8" s="1"/>
  <c r="B15" i="8" s="1"/>
  <c r="B11" i="8" l="1"/>
  <c r="B12" i="8" s="1"/>
  <c r="B13" i="8" s="1"/>
  <c r="B17" i="8"/>
  <c r="B16" i="8"/>
  <c r="A20" i="8"/>
  <c r="B19" i="8" s="1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2" i="7"/>
  <c r="G1" i="7"/>
  <c r="B20" i="8" l="1"/>
  <c r="B21" i="8"/>
  <c r="M21" i="5"/>
  <c r="M22" i="5"/>
  <c r="M23" i="5"/>
  <c r="M24" i="5"/>
  <c r="M25" i="5"/>
  <c r="M26" i="5"/>
  <c r="M20" i="5"/>
  <c r="M19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J5" i="5" s="1"/>
  <c r="F159" i="5"/>
  <c r="F160" i="5"/>
  <c r="F161" i="5"/>
  <c r="J8" i="5" s="1"/>
  <c r="F162" i="5"/>
  <c r="J9" i="5" s="1"/>
  <c r="F163" i="5"/>
  <c r="F164" i="5"/>
  <c r="F165" i="5"/>
  <c r="J12" i="5" s="1"/>
  <c r="F166" i="5"/>
  <c r="J13" i="5" s="1"/>
  <c r="F167" i="5"/>
  <c r="F168" i="5"/>
  <c r="F169" i="5"/>
  <c r="J16" i="5" s="1"/>
  <c r="F170" i="5"/>
  <c r="F171" i="5"/>
  <c r="J6" i="5" s="1"/>
  <c r="F172" i="5"/>
  <c r="J7" i="5" s="1"/>
  <c r="F173" i="5"/>
  <c r="F174" i="5"/>
  <c r="F175" i="5"/>
  <c r="J10" i="5" s="1"/>
  <c r="F176" i="5"/>
  <c r="J11" i="5" s="1"/>
  <c r="F177" i="5"/>
  <c r="F178" i="5"/>
  <c r="F179" i="5"/>
  <c r="J14" i="5" s="1"/>
  <c r="F180" i="5"/>
  <c r="J15" i="5" s="1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2" i="5"/>
  <c r="P6" i="1" l="1"/>
  <c r="O6" i="1"/>
  <c r="N6" i="1"/>
  <c r="M6" i="1"/>
  <c r="P5" i="1"/>
  <c r="O5" i="1"/>
  <c r="N5" i="1"/>
  <c r="M5" i="1"/>
  <c r="P2" i="1"/>
  <c r="O2" i="1"/>
  <c r="N2" i="1"/>
  <c r="M2" i="1"/>
  <c r="M4" i="1"/>
  <c r="N4" i="1"/>
  <c r="O4" i="1"/>
  <c r="P4" i="1"/>
  <c r="P3" i="1"/>
  <c r="O3" i="1"/>
  <c r="N3" i="1"/>
  <c r="M3" i="1"/>
  <c r="H9" i="1"/>
  <c r="B9" i="1"/>
  <c r="F5" i="1"/>
  <c r="F9" i="1" l="1"/>
  <c r="A1" i="8"/>
  <c r="O9" i="1"/>
  <c r="B5" i="8"/>
  <c r="K5" i="1"/>
  <c r="K3" i="1"/>
  <c r="K2" i="1"/>
  <c r="M8" i="5" l="1"/>
  <c r="L8" i="5"/>
  <c r="D5" i="1" l="1"/>
  <c r="D6" i="1"/>
  <c r="B7" i="8" s="1"/>
  <c r="F6" i="1"/>
  <c r="D12" i="1"/>
  <c r="D11" i="8" s="1"/>
  <c r="E12" i="1"/>
  <c r="K12" i="1"/>
  <c r="M12" i="1"/>
  <c r="D13" i="1"/>
  <c r="E13" i="1"/>
  <c r="K13" i="1"/>
  <c r="M13" i="1"/>
  <c r="D14" i="1"/>
  <c r="E14" i="1"/>
  <c r="K14" i="1"/>
  <c r="M14" i="1"/>
  <c r="D15" i="1"/>
  <c r="E15" i="1"/>
  <c r="K15" i="1"/>
  <c r="M15" i="1"/>
  <c r="D16" i="1"/>
  <c r="D12" i="8" s="1"/>
  <c r="E16" i="1"/>
  <c r="K16" i="1"/>
  <c r="M16" i="1"/>
  <c r="D17" i="1"/>
  <c r="E17" i="1"/>
  <c r="K17" i="1"/>
  <c r="M17" i="1"/>
  <c r="D18" i="1"/>
  <c r="E18" i="1"/>
  <c r="K18" i="1"/>
  <c r="M18" i="1"/>
  <c r="D19" i="1"/>
  <c r="E19" i="1"/>
  <c r="K19" i="1"/>
  <c r="M19" i="1"/>
  <c r="D20" i="1"/>
  <c r="D13" i="8" s="1"/>
  <c r="E20" i="1"/>
  <c r="K20" i="1"/>
  <c r="M20" i="1"/>
  <c r="D21" i="1"/>
  <c r="E21" i="1"/>
  <c r="K21" i="1"/>
  <c r="M21" i="1"/>
  <c r="D22" i="1"/>
  <c r="E22" i="1"/>
  <c r="K22" i="1"/>
  <c r="M22" i="1"/>
  <c r="D23" i="1"/>
  <c r="E23" i="1"/>
  <c r="K23" i="1"/>
  <c r="M23" i="1"/>
  <c r="H28" i="1"/>
  <c r="H29" i="1" s="1"/>
  <c r="M37" i="1"/>
  <c r="O37" i="1"/>
  <c r="M39" i="1"/>
  <c r="O39" i="1"/>
  <c r="E13" i="8" l="1"/>
  <c r="E15" i="8" s="1"/>
  <c r="E20" i="8" s="1"/>
  <c r="E12" i="8"/>
  <c r="E17" i="8" s="1"/>
  <c r="E19" i="8" s="1"/>
  <c r="E11" i="8"/>
  <c r="E16" i="8" s="1"/>
  <c r="E21" i="8" s="1"/>
  <c r="D19" i="8"/>
  <c r="D15" i="8"/>
  <c r="D16" i="8"/>
  <c r="D20" i="8"/>
  <c r="D17" i="8"/>
  <c r="D21" i="8"/>
  <c r="J33" i="1"/>
  <c r="I34" i="1"/>
  <c r="H36" i="1"/>
  <c r="I32" i="1"/>
  <c r="J35" i="1"/>
  <c r="H32" i="1"/>
  <c r="J30" i="1"/>
  <c r="H35" i="1"/>
  <c r="I33" i="1"/>
  <c r="I36" i="1"/>
  <c r="J34" i="1"/>
  <c r="H33" i="1"/>
  <c r="H30" i="1"/>
  <c r="L9" i="5"/>
  <c r="L17" i="5"/>
  <c r="I31" i="1"/>
  <c r="J29" i="1"/>
  <c r="F49" i="1"/>
  <c r="J36" i="1"/>
  <c r="I35" i="1"/>
  <c r="H34" i="1"/>
  <c r="J32" i="1"/>
  <c r="H31" i="1"/>
  <c r="I28" i="1"/>
  <c r="D49" i="1"/>
  <c r="M9" i="5"/>
  <c r="M11" i="5"/>
  <c r="M10" i="5"/>
  <c r="M38" i="1"/>
  <c r="L11" i="5"/>
  <c r="L10" i="5"/>
  <c r="O38" i="1"/>
  <c r="I29" i="1"/>
  <c r="J28" i="1"/>
  <c r="J31" i="1"/>
  <c r="I30" i="1"/>
  <c r="M13" i="5" l="1"/>
  <c r="K49" i="1" s="1"/>
  <c r="L13" i="5"/>
  <c r="E49" i="1" s="1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F44" i="1" s="1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L44" i="1" s="1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630" i="6"/>
  <c r="D631" i="6"/>
  <c r="D632" i="6"/>
  <c r="D633" i="6"/>
  <c r="D634" i="6"/>
  <c r="D635" i="6"/>
  <c r="D636" i="6"/>
  <c r="D637" i="6"/>
  <c r="D638" i="6"/>
  <c r="D639" i="6"/>
  <c r="D640" i="6"/>
  <c r="D641" i="6"/>
  <c r="D642" i="6"/>
  <c r="D643" i="6"/>
  <c r="D644" i="6"/>
  <c r="D645" i="6"/>
  <c r="D646" i="6"/>
  <c r="D647" i="6"/>
  <c r="D648" i="6"/>
  <c r="D649" i="6"/>
  <c r="D650" i="6"/>
  <c r="D651" i="6"/>
  <c r="D652" i="6"/>
  <c r="D653" i="6"/>
  <c r="D654" i="6"/>
  <c r="D655" i="6"/>
  <c r="D656" i="6"/>
  <c r="D657" i="6"/>
  <c r="D658" i="6"/>
  <c r="D659" i="6"/>
  <c r="D660" i="6"/>
  <c r="D661" i="6"/>
  <c r="D662" i="6"/>
  <c r="D663" i="6"/>
  <c r="D664" i="6"/>
  <c r="D665" i="6"/>
  <c r="D666" i="6"/>
  <c r="D667" i="6"/>
  <c r="D668" i="6"/>
  <c r="D669" i="6"/>
  <c r="D670" i="6"/>
  <c r="D671" i="6"/>
  <c r="D672" i="6"/>
  <c r="D673" i="6"/>
  <c r="D674" i="6"/>
  <c r="D675" i="6"/>
  <c r="D676" i="6"/>
  <c r="D677" i="6"/>
  <c r="D678" i="6"/>
  <c r="D679" i="6"/>
  <c r="D680" i="6"/>
  <c r="D681" i="6"/>
  <c r="D682" i="6"/>
  <c r="D683" i="6"/>
  <c r="D684" i="6"/>
  <c r="D685" i="6"/>
  <c r="D686" i="6"/>
  <c r="D687" i="6"/>
  <c r="D688" i="6"/>
  <c r="D689" i="6"/>
  <c r="D690" i="6"/>
  <c r="D691" i="6"/>
  <c r="D692" i="6"/>
  <c r="D693" i="6"/>
  <c r="D694" i="6"/>
  <c r="D695" i="6"/>
  <c r="D696" i="6"/>
  <c r="D697" i="6"/>
  <c r="D698" i="6"/>
  <c r="D699" i="6"/>
  <c r="D700" i="6"/>
  <c r="D701" i="6"/>
  <c r="D702" i="6"/>
  <c r="D703" i="6"/>
  <c r="D704" i="6"/>
  <c r="D705" i="6"/>
  <c r="D706" i="6"/>
  <c r="D707" i="6"/>
  <c r="D708" i="6"/>
  <c r="D709" i="6"/>
  <c r="D710" i="6"/>
  <c r="D711" i="6"/>
  <c r="D712" i="6"/>
  <c r="D713" i="6"/>
  <c r="D714" i="6"/>
  <c r="D715" i="6"/>
  <c r="D716" i="6"/>
  <c r="D717" i="6"/>
  <c r="D718" i="6"/>
  <c r="D719" i="6"/>
  <c r="D720" i="6"/>
  <c r="D721" i="6"/>
  <c r="D722" i="6"/>
  <c r="D723" i="6"/>
  <c r="D724" i="6"/>
  <c r="D725" i="6"/>
  <c r="D726" i="6"/>
  <c r="D727" i="6"/>
  <c r="D728" i="6"/>
  <c r="D729" i="6"/>
  <c r="D730" i="6"/>
  <c r="D731" i="6"/>
  <c r="D732" i="6"/>
  <c r="D733" i="6"/>
  <c r="D734" i="6"/>
  <c r="D735" i="6"/>
  <c r="D736" i="6"/>
  <c r="D737" i="6"/>
  <c r="D738" i="6"/>
  <c r="D739" i="6"/>
  <c r="D740" i="6"/>
  <c r="D741" i="6"/>
  <c r="D742" i="6"/>
  <c r="D743" i="6"/>
  <c r="D744" i="6"/>
  <c r="D745" i="6"/>
  <c r="D746" i="6"/>
  <c r="D747" i="6"/>
  <c r="D748" i="6"/>
  <c r="D749" i="6"/>
  <c r="D750" i="6"/>
  <c r="D751" i="6"/>
  <c r="D752" i="6"/>
  <c r="D753" i="6"/>
  <c r="D754" i="6"/>
  <c r="D755" i="6"/>
  <c r="D756" i="6"/>
  <c r="D757" i="6"/>
  <c r="D758" i="6"/>
  <c r="D759" i="6"/>
  <c r="D760" i="6"/>
  <c r="D761" i="6"/>
  <c r="D762" i="6"/>
  <c r="D763" i="6"/>
  <c r="D764" i="6"/>
  <c r="D765" i="6"/>
  <c r="D766" i="6"/>
  <c r="D767" i="6"/>
  <c r="D768" i="6"/>
  <c r="D769" i="6"/>
  <c r="D770" i="6"/>
  <c r="D771" i="6"/>
  <c r="D772" i="6"/>
  <c r="D773" i="6"/>
  <c r="D774" i="6"/>
  <c r="D775" i="6"/>
  <c r="D776" i="6"/>
  <c r="D777" i="6"/>
  <c r="D778" i="6"/>
  <c r="D779" i="6"/>
  <c r="D780" i="6"/>
  <c r="D781" i="6"/>
  <c r="D782" i="6"/>
  <c r="D783" i="6"/>
  <c r="D784" i="6"/>
  <c r="D785" i="6"/>
  <c r="D786" i="6"/>
  <c r="D787" i="6"/>
  <c r="D788" i="6"/>
  <c r="D789" i="6"/>
  <c r="D790" i="6"/>
  <c r="D791" i="6"/>
  <c r="D792" i="6"/>
  <c r="D793" i="6"/>
  <c r="D794" i="6"/>
  <c r="D795" i="6"/>
  <c r="D796" i="6"/>
  <c r="D797" i="6"/>
  <c r="D798" i="6"/>
  <c r="D799" i="6"/>
  <c r="D800" i="6"/>
  <c r="D801" i="6"/>
  <c r="D802" i="6"/>
  <c r="D803" i="6"/>
  <c r="D804" i="6"/>
  <c r="D805" i="6"/>
  <c r="D806" i="6"/>
  <c r="D807" i="6"/>
  <c r="D808" i="6"/>
  <c r="D809" i="6"/>
  <c r="D810" i="6"/>
  <c r="D811" i="6"/>
  <c r="D812" i="6"/>
  <c r="D813" i="6"/>
  <c r="D814" i="6"/>
  <c r="D815" i="6"/>
  <c r="D816" i="6"/>
  <c r="D817" i="6"/>
  <c r="D818" i="6"/>
  <c r="D819" i="6"/>
  <c r="D820" i="6"/>
  <c r="D821" i="6"/>
  <c r="D822" i="6"/>
  <c r="D823" i="6"/>
  <c r="D824" i="6"/>
  <c r="D825" i="6"/>
  <c r="D826" i="6"/>
  <c r="D827" i="6"/>
  <c r="D828" i="6"/>
  <c r="D829" i="6"/>
  <c r="D830" i="6"/>
  <c r="D831" i="6"/>
  <c r="D832" i="6"/>
  <c r="D833" i="6"/>
  <c r="D834" i="6"/>
  <c r="D835" i="6"/>
  <c r="D836" i="6"/>
  <c r="D837" i="6"/>
  <c r="D838" i="6"/>
  <c r="D839" i="6"/>
  <c r="D840" i="6"/>
  <c r="D841" i="6"/>
  <c r="D842" i="6"/>
  <c r="D843" i="6"/>
  <c r="D844" i="6"/>
  <c r="D845" i="6"/>
  <c r="D846" i="6"/>
  <c r="D847" i="6"/>
  <c r="D848" i="6"/>
  <c r="D849" i="6"/>
  <c r="D850" i="6"/>
  <c r="D851" i="6"/>
  <c r="D852" i="6"/>
  <c r="D853" i="6"/>
  <c r="D854" i="6"/>
  <c r="D855" i="6"/>
  <c r="D856" i="6"/>
  <c r="D857" i="6"/>
  <c r="D858" i="6"/>
  <c r="D859" i="6"/>
  <c r="D860" i="6"/>
  <c r="D861" i="6"/>
  <c r="D862" i="6"/>
  <c r="D863" i="6"/>
  <c r="D864" i="6"/>
  <c r="D865" i="6"/>
  <c r="D866" i="6"/>
  <c r="D867" i="6"/>
  <c r="D868" i="6"/>
  <c r="D869" i="6"/>
  <c r="D870" i="6"/>
  <c r="D871" i="6"/>
  <c r="D872" i="6"/>
  <c r="D873" i="6"/>
  <c r="D874" i="6"/>
  <c r="D875" i="6"/>
  <c r="D876" i="6"/>
  <c r="D877" i="6"/>
  <c r="D878" i="6"/>
  <c r="D879" i="6"/>
  <c r="D880" i="6"/>
  <c r="D881" i="6"/>
  <c r="D882" i="6"/>
  <c r="D883" i="6"/>
  <c r="D884" i="6"/>
  <c r="D885" i="6"/>
  <c r="D886" i="6"/>
  <c r="D887" i="6"/>
  <c r="D888" i="6"/>
  <c r="D889" i="6"/>
  <c r="D890" i="6"/>
  <c r="D891" i="6"/>
  <c r="D892" i="6"/>
  <c r="D893" i="6"/>
  <c r="D894" i="6"/>
  <c r="D895" i="6"/>
  <c r="D896" i="6"/>
  <c r="D897" i="6"/>
  <c r="D898" i="6"/>
  <c r="D899" i="6"/>
  <c r="D900" i="6"/>
  <c r="D901" i="6"/>
  <c r="D902" i="6"/>
  <c r="D903" i="6"/>
  <c r="D904" i="6"/>
  <c r="D905" i="6"/>
  <c r="D906" i="6"/>
  <c r="D907" i="6"/>
  <c r="D908" i="6"/>
  <c r="D909" i="6"/>
  <c r="D910" i="6"/>
  <c r="D911" i="6"/>
  <c r="D912" i="6"/>
  <c r="D913" i="6"/>
  <c r="D914" i="6"/>
  <c r="D915" i="6"/>
  <c r="D916" i="6"/>
  <c r="D917" i="6"/>
  <c r="D918" i="6"/>
  <c r="D919" i="6"/>
  <c r="D920" i="6"/>
  <c r="D921" i="6"/>
  <c r="D922" i="6"/>
  <c r="D923" i="6"/>
  <c r="D924" i="6"/>
  <c r="D925" i="6"/>
  <c r="D926" i="6"/>
  <c r="D927" i="6"/>
  <c r="D928" i="6"/>
  <c r="D929" i="6"/>
  <c r="D930" i="6"/>
  <c r="D931" i="6"/>
  <c r="D932" i="6"/>
  <c r="D933" i="6"/>
  <c r="D934" i="6"/>
  <c r="D935" i="6"/>
  <c r="D936" i="6"/>
  <c r="D937" i="6"/>
  <c r="D938" i="6"/>
  <c r="D939" i="6"/>
  <c r="D940" i="6"/>
  <c r="D941" i="6"/>
  <c r="D942" i="6"/>
  <c r="D943" i="6"/>
  <c r="D944" i="6"/>
  <c r="D945" i="6"/>
  <c r="D946" i="6"/>
  <c r="D947" i="6"/>
  <c r="D948" i="6"/>
  <c r="D949" i="6"/>
  <c r="D950" i="6"/>
  <c r="D951" i="6"/>
  <c r="D952" i="6"/>
  <c r="D953" i="6"/>
  <c r="D954" i="6"/>
  <c r="D955" i="6"/>
  <c r="D956" i="6"/>
  <c r="D957" i="6"/>
  <c r="D958" i="6"/>
  <c r="D959" i="6"/>
  <c r="D960" i="6"/>
  <c r="D961" i="6"/>
  <c r="D962" i="6"/>
  <c r="D963" i="6"/>
  <c r="D964" i="6"/>
  <c r="D965" i="6"/>
  <c r="D966" i="6"/>
  <c r="D967" i="6"/>
  <c r="D968" i="6"/>
  <c r="D969" i="6"/>
  <c r="D970" i="6"/>
  <c r="D971" i="6"/>
  <c r="D972" i="6"/>
  <c r="D973" i="6"/>
  <c r="C44" i="1" s="1"/>
  <c r="D974" i="6"/>
  <c r="D975" i="6"/>
  <c r="D976" i="6"/>
  <c r="D977" i="6"/>
  <c r="D978" i="6"/>
  <c r="D979" i="6"/>
  <c r="D980" i="6"/>
  <c r="D981" i="6"/>
  <c r="D982" i="6"/>
  <c r="D983" i="6"/>
  <c r="D984" i="6"/>
  <c r="D985" i="6"/>
  <c r="D986" i="6"/>
  <c r="D987" i="6"/>
  <c r="D988" i="6"/>
  <c r="D989" i="6"/>
  <c r="D990" i="6"/>
  <c r="D991" i="6"/>
  <c r="D992" i="6"/>
  <c r="D993" i="6"/>
  <c r="D994" i="6"/>
  <c r="D995" i="6"/>
  <c r="D996" i="6"/>
  <c r="D997" i="6"/>
  <c r="D998" i="6"/>
  <c r="D999" i="6"/>
  <c r="D1000" i="6"/>
  <c r="D1001" i="6"/>
  <c r="D1002" i="6"/>
  <c r="D1003" i="6"/>
  <c r="D1004" i="6"/>
  <c r="D1005" i="6"/>
  <c r="D1006" i="6"/>
  <c r="D1007" i="6"/>
  <c r="D1008" i="6"/>
  <c r="D1009" i="6"/>
  <c r="D1010" i="6"/>
  <c r="D1011" i="6"/>
  <c r="D1012" i="6"/>
  <c r="D1013" i="6"/>
  <c r="D1014" i="6"/>
  <c r="D1015" i="6"/>
  <c r="D1016" i="6"/>
  <c r="D1017" i="6"/>
  <c r="D1018" i="6"/>
  <c r="D1019" i="6"/>
  <c r="D1020" i="6"/>
  <c r="D1021" i="6"/>
  <c r="D1022" i="6"/>
  <c r="D1023" i="6"/>
  <c r="D1024" i="6"/>
  <c r="D1025" i="6"/>
  <c r="D1026" i="6"/>
  <c r="D1027" i="6"/>
  <c r="D1028" i="6"/>
  <c r="D1029" i="6"/>
  <c r="D1030" i="6"/>
  <c r="D1031" i="6"/>
  <c r="D1032" i="6"/>
  <c r="D1033" i="6"/>
  <c r="D1034" i="6"/>
  <c r="D1035" i="6"/>
  <c r="D1036" i="6"/>
  <c r="D1037" i="6"/>
  <c r="D1038" i="6"/>
  <c r="D1039" i="6"/>
  <c r="D1040" i="6"/>
  <c r="D1041" i="6"/>
  <c r="D1042" i="6"/>
  <c r="D1043" i="6"/>
  <c r="D1044" i="6"/>
  <c r="D1045" i="6"/>
  <c r="D1046" i="6"/>
  <c r="D1047" i="6"/>
  <c r="D1048" i="6"/>
  <c r="D1049" i="6"/>
  <c r="D1050" i="6"/>
  <c r="D1051" i="6"/>
  <c r="D1052" i="6"/>
  <c r="D1053" i="6"/>
  <c r="D1054" i="6"/>
  <c r="D1055" i="6"/>
  <c r="D1056" i="6"/>
  <c r="D1057" i="6"/>
  <c r="D1058" i="6"/>
  <c r="D1059" i="6"/>
  <c r="D1060" i="6"/>
  <c r="D1061" i="6"/>
  <c r="D1062" i="6"/>
  <c r="D1063" i="6"/>
  <c r="D1064" i="6"/>
  <c r="D1065" i="6"/>
  <c r="D1066" i="6"/>
  <c r="D1067" i="6"/>
  <c r="D1068" i="6"/>
  <c r="D1069" i="6"/>
  <c r="D1070" i="6"/>
  <c r="D1071" i="6"/>
  <c r="D1072" i="6"/>
  <c r="D1073" i="6"/>
  <c r="D1074" i="6"/>
  <c r="D1075" i="6"/>
  <c r="D1076" i="6"/>
  <c r="D1077" i="6"/>
  <c r="D1078" i="6"/>
  <c r="D1079" i="6"/>
  <c r="D1080" i="6"/>
  <c r="D1081" i="6"/>
  <c r="D1082" i="6"/>
  <c r="D1083" i="6"/>
  <c r="D1084" i="6"/>
  <c r="D1085" i="6"/>
  <c r="D1086" i="6"/>
  <c r="D1087" i="6"/>
  <c r="D1088" i="6"/>
  <c r="D1089" i="6"/>
  <c r="D1090" i="6"/>
  <c r="D1091" i="6"/>
  <c r="D1092" i="6"/>
  <c r="D1093" i="6"/>
  <c r="D1094" i="6"/>
  <c r="D1095" i="6"/>
  <c r="D1096" i="6"/>
  <c r="D1097" i="6"/>
  <c r="D1098" i="6"/>
  <c r="D1099" i="6"/>
  <c r="D1100" i="6"/>
  <c r="D1101" i="6"/>
  <c r="D1102" i="6"/>
  <c r="D1103" i="6"/>
  <c r="D1104" i="6"/>
  <c r="D1105" i="6"/>
  <c r="D1106" i="6"/>
  <c r="D1107" i="6"/>
  <c r="D1108" i="6"/>
  <c r="D1109" i="6"/>
  <c r="D1110" i="6"/>
  <c r="D1111" i="6"/>
  <c r="D1112" i="6"/>
  <c r="D1113" i="6"/>
  <c r="D1114" i="6"/>
  <c r="D1115" i="6"/>
  <c r="D1116" i="6"/>
  <c r="D1117" i="6"/>
  <c r="D1118" i="6"/>
  <c r="D1119" i="6"/>
  <c r="D1120" i="6"/>
  <c r="D1121" i="6"/>
  <c r="D1122" i="6"/>
  <c r="D1123" i="6"/>
  <c r="D1124" i="6"/>
  <c r="D1125" i="6"/>
  <c r="D1126" i="6"/>
  <c r="D1127" i="6"/>
  <c r="D1128" i="6"/>
  <c r="D1129" i="6"/>
  <c r="D1130" i="6"/>
  <c r="D1131" i="6"/>
  <c r="D1132" i="6"/>
  <c r="D1133" i="6"/>
  <c r="D1134" i="6"/>
  <c r="D1135" i="6"/>
  <c r="D1136" i="6"/>
  <c r="D1137" i="6"/>
  <c r="D1138" i="6"/>
  <c r="D1139" i="6"/>
  <c r="D1140" i="6"/>
  <c r="D1141" i="6"/>
  <c r="D1142" i="6"/>
  <c r="D1143" i="6"/>
  <c r="D1144" i="6"/>
  <c r="D1145" i="6"/>
  <c r="D1146" i="6"/>
  <c r="D1147" i="6"/>
  <c r="D1148" i="6"/>
  <c r="D1149" i="6"/>
  <c r="D1150" i="6"/>
  <c r="D1151" i="6"/>
  <c r="D1152" i="6"/>
  <c r="D1153" i="6"/>
  <c r="D1154" i="6"/>
  <c r="D1155" i="6"/>
  <c r="D1156" i="6"/>
  <c r="D1157" i="6"/>
  <c r="D1158" i="6"/>
  <c r="D1159" i="6"/>
  <c r="D1160" i="6"/>
  <c r="D1161" i="6"/>
  <c r="D1162" i="6"/>
  <c r="D1163" i="6"/>
  <c r="D1164" i="6"/>
  <c r="D1165" i="6"/>
  <c r="D1166" i="6"/>
  <c r="D1167" i="6"/>
  <c r="D1168" i="6"/>
  <c r="D1169" i="6"/>
  <c r="D1170" i="6"/>
  <c r="D1171" i="6"/>
  <c r="D1172" i="6"/>
  <c r="D1173" i="6"/>
  <c r="D1174" i="6"/>
  <c r="D1175" i="6"/>
  <c r="D1176" i="6"/>
  <c r="D1177" i="6"/>
  <c r="D1178" i="6"/>
  <c r="D1179" i="6"/>
  <c r="D1180" i="6"/>
  <c r="D1181" i="6"/>
  <c r="D1182" i="6"/>
  <c r="D1183" i="6"/>
  <c r="D1184" i="6"/>
  <c r="D1185" i="6"/>
  <c r="D1186" i="6"/>
  <c r="D1187" i="6"/>
  <c r="D1188" i="6"/>
  <c r="D1189" i="6"/>
  <c r="D1190" i="6"/>
  <c r="D1191" i="6"/>
  <c r="D1192" i="6"/>
  <c r="D1193" i="6"/>
  <c r="D1194" i="6"/>
  <c r="D1195" i="6"/>
  <c r="D1196" i="6"/>
  <c r="D1197" i="6"/>
  <c r="D1198" i="6"/>
  <c r="D1199" i="6"/>
  <c r="D1200" i="6"/>
  <c r="D1201" i="6"/>
  <c r="D1202" i="6"/>
  <c r="D1203" i="6"/>
  <c r="D1204" i="6"/>
  <c r="D1205" i="6"/>
  <c r="D1206" i="6"/>
  <c r="D1207" i="6"/>
  <c r="D1208" i="6"/>
  <c r="D1209" i="6"/>
  <c r="D1210" i="6"/>
  <c r="D1211" i="6"/>
  <c r="D1212" i="6"/>
  <c r="D1213" i="6"/>
  <c r="D1214" i="6"/>
  <c r="D1215" i="6"/>
  <c r="D1216" i="6"/>
  <c r="D1217" i="6"/>
  <c r="D1218" i="6"/>
  <c r="D1219" i="6"/>
  <c r="K1184" i="6"/>
  <c r="K842" i="6"/>
  <c r="K1217" i="6"/>
  <c r="K914" i="6"/>
  <c r="K998" i="6"/>
  <c r="K98" i="6"/>
  <c r="K526" i="6"/>
  <c r="K700" i="6"/>
  <c r="K710" i="6"/>
  <c r="K814" i="6"/>
  <c r="K846" i="6"/>
  <c r="K405" i="6"/>
  <c r="K404" i="6"/>
  <c r="K1216" i="6"/>
  <c r="K475" i="6"/>
  <c r="K338" i="6"/>
  <c r="K100" i="6"/>
  <c r="K93" i="6"/>
  <c r="K709" i="6"/>
  <c r="K663" i="6"/>
  <c r="K975" i="6"/>
  <c r="K292" i="6"/>
  <c r="K52" i="6"/>
  <c r="K1172" i="6"/>
  <c r="K1170" i="6"/>
  <c r="K1123" i="6"/>
  <c r="K554" i="6"/>
  <c r="K817" i="6"/>
  <c r="K401" i="6"/>
  <c r="K1124" i="6"/>
  <c r="K464" i="6"/>
  <c r="K1156" i="6"/>
  <c r="K1168" i="6"/>
  <c r="K934" i="6"/>
  <c r="K801" i="6"/>
  <c r="K134" i="6"/>
  <c r="K400" i="6"/>
  <c r="K340" i="6"/>
  <c r="K1203" i="6"/>
  <c r="K525" i="6"/>
  <c r="K1149" i="6"/>
  <c r="K872" i="6"/>
  <c r="K278" i="6"/>
  <c r="K624" i="6"/>
  <c r="K349" i="6"/>
  <c r="K336" i="6"/>
  <c r="K605" i="6"/>
  <c r="K1078" i="6"/>
  <c r="K927" i="6"/>
  <c r="K922" i="6"/>
  <c r="K5" i="6"/>
  <c r="K705" i="6"/>
  <c r="K931" i="6"/>
  <c r="K939" i="6"/>
  <c r="K562" i="6"/>
  <c r="K1074" i="6"/>
  <c r="K325" i="6"/>
  <c r="K215" i="6"/>
  <c r="K286" i="6"/>
  <c r="K417" i="6"/>
  <c r="K737" i="6"/>
  <c r="K232" i="6"/>
  <c r="K667" i="6"/>
  <c r="K723" i="6"/>
  <c r="K1062" i="6"/>
  <c r="K12" i="6"/>
  <c r="K898" i="6"/>
  <c r="K680" i="6"/>
  <c r="K878" i="6"/>
  <c r="K646" i="6"/>
  <c r="K681" i="6"/>
  <c r="K230" i="6"/>
  <c r="K229" i="6"/>
  <c r="K585" i="6"/>
  <c r="K64" i="6"/>
  <c r="K266" i="6"/>
  <c r="K858" i="6"/>
  <c r="K341" i="6"/>
  <c r="K853" i="6"/>
  <c r="K264" i="6"/>
  <c r="K26" i="6"/>
  <c r="K173" i="6"/>
  <c r="K211" i="6"/>
  <c r="K346" i="6"/>
  <c r="K1032" i="6"/>
  <c r="K686" i="6"/>
  <c r="K489" i="6"/>
  <c r="K886" i="6"/>
  <c r="K828" i="6"/>
  <c r="K905" i="6"/>
  <c r="K655" i="6"/>
  <c r="K279" i="6"/>
  <c r="K940" i="6"/>
  <c r="K141" i="6"/>
  <c r="K125" i="6"/>
  <c r="K212" i="6"/>
  <c r="K650" i="6"/>
  <c r="K370" i="6"/>
  <c r="K165" i="6"/>
  <c r="K499" i="6"/>
  <c r="K166" i="6"/>
  <c r="K373" i="6"/>
  <c r="K122" i="6"/>
  <c r="K550" i="6"/>
  <c r="K350" i="6"/>
  <c r="K9" i="6"/>
  <c r="K720" i="6"/>
  <c r="K604" i="6"/>
  <c r="K517" i="6"/>
  <c r="K133" i="6"/>
  <c r="K929" i="6"/>
  <c r="K722" i="6"/>
  <c r="K721" i="6"/>
  <c r="K500" i="6"/>
  <c r="K633" i="6"/>
  <c r="K920" i="6"/>
  <c r="K647" i="6"/>
  <c r="K1047" i="6"/>
  <c r="K695" i="6"/>
  <c r="K765" i="6"/>
  <c r="K196" i="6"/>
  <c r="K1087" i="6"/>
  <c r="K982" i="6"/>
  <c r="K154" i="6"/>
  <c r="K137" i="6"/>
  <c r="K223" i="6"/>
  <c r="K928" i="6"/>
  <c r="K810" i="6"/>
  <c r="K355" i="6"/>
  <c r="K507" i="6"/>
  <c r="K491" i="6"/>
  <c r="K77" i="6"/>
  <c r="K716" i="6"/>
  <c r="K965" i="6"/>
  <c r="K884" i="6"/>
  <c r="K281" i="6"/>
  <c r="K774" i="6"/>
  <c r="K231" i="6"/>
  <c r="K719" i="6"/>
  <c r="K220" i="6"/>
  <c r="K108" i="6"/>
  <c r="K366" i="6"/>
  <c r="K1059" i="6"/>
  <c r="K513" i="6"/>
  <c r="K1080" i="6"/>
  <c r="K299" i="6"/>
  <c r="K83" i="6"/>
  <c r="K614" i="6"/>
  <c r="K613" i="6"/>
  <c r="K317" i="6"/>
  <c r="K295" i="6"/>
  <c r="K592" i="6"/>
  <c r="K411" i="6"/>
  <c r="K244" i="6"/>
  <c r="K534" i="6"/>
  <c r="K603" i="6"/>
  <c r="K47" i="6"/>
  <c r="K143" i="6"/>
  <c r="K216" i="6"/>
  <c r="K71" i="6"/>
  <c r="K762" i="6"/>
  <c r="K895" i="6"/>
  <c r="K214" i="6"/>
  <c r="K213" i="6"/>
  <c r="K986" i="6"/>
  <c r="K453" i="6"/>
  <c r="K882" i="6"/>
  <c r="K831" i="6"/>
  <c r="K452" i="6"/>
  <c r="K1022" i="6"/>
  <c r="K189" i="6"/>
  <c r="K949" i="6"/>
  <c r="K871" i="6"/>
  <c r="K59" i="6"/>
  <c r="K590" i="6"/>
  <c r="K441" i="6"/>
  <c r="K718" i="6"/>
  <c r="K556" i="6"/>
  <c r="K277" i="6"/>
  <c r="K637" i="6"/>
  <c r="K825" i="6"/>
  <c r="K118" i="6"/>
  <c r="K105" i="6"/>
  <c r="K847" i="6"/>
  <c r="K760" i="6"/>
  <c r="K1046" i="6"/>
  <c r="K785" i="6"/>
  <c r="K731" i="6"/>
  <c r="K209" i="6"/>
  <c r="K342" i="6"/>
  <c r="K598" i="6"/>
  <c r="K1028" i="6"/>
  <c r="K390" i="6"/>
  <c r="K862" i="6"/>
  <c r="K148" i="6"/>
  <c r="K130" i="6"/>
  <c r="K104" i="6"/>
  <c r="K1057" i="6"/>
  <c r="K930" i="6"/>
  <c r="K448" i="6"/>
  <c r="K938" i="6"/>
  <c r="K314" i="6"/>
  <c r="K881" i="6"/>
  <c r="K333" i="6"/>
  <c r="K369" i="6"/>
  <c r="K1027" i="6"/>
  <c r="K1056" i="6"/>
  <c r="K917" i="6"/>
  <c r="K956" i="6"/>
  <c r="K44" i="6"/>
  <c r="K790" i="6"/>
  <c r="K670" i="6"/>
  <c r="K520" i="6"/>
  <c r="K54" i="6"/>
  <c r="K115" i="6"/>
  <c r="K78" i="6"/>
  <c r="K623" i="6"/>
  <c r="K818" i="6"/>
  <c r="K669" i="6"/>
  <c r="K421" i="6"/>
  <c r="K91" i="6"/>
  <c r="K30" i="6"/>
  <c r="K757" i="6"/>
  <c r="K508" i="6"/>
  <c r="K668" i="6"/>
  <c r="K171" i="6"/>
  <c r="K117" i="6"/>
  <c r="K683" i="6"/>
  <c r="K714" i="6"/>
  <c r="K450" i="6"/>
  <c r="K883" i="6"/>
  <c r="K984" i="6"/>
  <c r="K808" i="6"/>
  <c r="K830" i="6"/>
  <c r="K936" i="6"/>
  <c r="K957" i="6"/>
  <c r="K996" i="6"/>
  <c r="K627" i="6"/>
  <c r="K402" i="6"/>
  <c r="K451" i="6"/>
  <c r="K896" i="6"/>
  <c r="K730" i="6"/>
  <c r="K521" i="6"/>
  <c r="K1018" i="6"/>
  <c r="K546" i="6"/>
  <c r="K861" i="6"/>
  <c r="K422" i="6"/>
  <c r="K183" i="6"/>
  <c r="K458" i="6"/>
  <c r="K1075" i="6"/>
  <c r="K268" i="6"/>
  <c r="K615" i="6"/>
  <c r="K182" i="6"/>
  <c r="K361" i="6"/>
  <c r="K959" i="6"/>
  <c r="K566" i="6"/>
  <c r="K813" i="6"/>
  <c r="K574" i="6"/>
  <c r="K961" i="6"/>
  <c r="K740" i="6"/>
  <c r="K1112" i="6"/>
  <c r="K289" i="6"/>
  <c r="K1068" i="6"/>
  <c r="K970" i="6"/>
  <c r="K1169" i="6"/>
  <c r="K518" i="6"/>
  <c r="K321" i="6"/>
  <c r="K593" i="6"/>
  <c r="K1177" i="6"/>
  <c r="K1101" i="6"/>
  <c r="K755" i="6"/>
  <c r="K946" i="6"/>
  <c r="K1052" i="6"/>
  <c r="K617" i="6"/>
  <c r="K622" i="6"/>
  <c r="K378" i="6"/>
  <c r="K1038" i="6"/>
  <c r="K413" i="6"/>
  <c r="K1155" i="6"/>
  <c r="K885" i="6"/>
  <c r="K228" i="6"/>
  <c r="K478" i="6"/>
  <c r="K447" i="6"/>
  <c r="K86" i="6"/>
  <c r="K1164" i="6"/>
  <c r="K1133" i="6"/>
  <c r="K374" i="6"/>
  <c r="K951" i="6"/>
  <c r="K1176" i="6"/>
  <c r="K225" i="6"/>
  <c r="K318" i="6"/>
  <c r="K35" i="6"/>
  <c r="K1213" i="6"/>
  <c r="K948" i="6"/>
  <c r="K1107" i="6"/>
  <c r="K618" i="6"/>
  <c r="K529" i="6"/>
  <c r="K945" i="6"/>
  <c r="K837" i="6"/>
  <c r="K207" i="6"/>
  <c r="K1135" i="6"/>
  <c r="K1110" i="6"/>
  <c r="K363" i="6"/>
  <c r="K484" i="6"/>
  <c r="K14" i="6"/>
  <c r="K926" i="6"/>
  <c r="K619" i="6"/>
  <c r="K776" i="6"/>
  <c r="K492" i="6"/>
  <c r="K203" i="6"/>
  <c r="K334" i="6"/>
  <c r="K202" i="6"/>
  <c r="K1157" i="6"/>
  <c r="K311" i="6"/>
  <c r="K1210" i="6"/>
  <c r="K772" i="6"/>
  <c r="K3" i="6"/>
  <c r="K1114" i="6"/>
  <c r="K365" i="6"/>
  <c r="K843" i="6"/>
  <c r="K187" i="6"/>
  <c r="K992" i="6"/>
  <c r="K1065" i="6"/>
  <c r="K1137" i="6"/>
  <c r="K1122" i="6"/>
  <c r="K702" i="6"/>
  <c r="K908" i="6"/>
  <c r="K909" i="6"/>
  <c r="K771" i="6"/>
  <c r="K106" i="6"/>
  <c r="K1025" i="6"/>
  <c r="K456" i="6"/>
  <c r="K1180" i="6"/>
  <c r="K201" i="6"/>
  <c r="K868" i="6"/>
  <c r="K1034" i="6"/>
  <c r="K947" i="6"/>
  <c r="K1188" i="6"/>
  <c r="K1090" i="6"/>
  <c r="K851" i="6"/>
  <c r="K736" i="6"/>
  <c r="K1183" i="6"/>
  <c r="K812" i="6"/>
  <c r="K625" i="6"/>
  <c r="K1158" i="6"/>
  <c r="K944" i="6"/>
  <c r="K644" i="6"/>
  <c r="K288" i="6"/>
  <c r="K20" i="6"/>
  <c r="K262" i="6"/>
  <c r="K313" i="6"/>
  <c r="K1179" i="6"/>
  <c r="K841" i="6"/>
  <c r="K1199" i="6"/>
  <c r="K332" i="6"/>
  <c r="K199" i="6"/>
  <c r="K913" i="6"/>
  <c r="K527" i="6"/>
  <c r="K94" i="6"/>
  <c r="K899" i="6"/>
  <c r="K192" i="6"/>
  <c r="K1088" i="6"/>
  <c r="K1200" i="6"/>
  <c r="K391" i="6"/>
  <c r="K224" i="6"/>
  <c r="K312" i="6"/>
  <c r="K897" i="6"/>
  <c r="K954" i="6"/>
  <c r="K356" i="6"/>
  <c r="K761" i="6"/>
  <c r="K950" i="6"/>
  <c r="K1089" i="6"/>
  <c r="K479" i="6"/>
  <c r="K569" i="6"/>
  <c r="K443" i="6"/>
  <c r="K960" i="6"/>
  <c r="K309" i="6"/>
  <c r="K1185" i="6"/>
  <c r="K1175" i="6"/>
  <c r="K912" i="6"/>
  <c r="K1154" i="6"/>
  <c r="K567" i="6"/>
  <c r="K438" i="6"/>
  <c r="K10" i="6"/>
  <c r="K535" i="6"/>
  <c r="K308" i="6"/>
  <c r="K455" i="6"/>
  <c r="K1212" i="6"/>
  <c r="K969" i="6"/>
  <c r="K307" i="6"/>
  <c r="K1117" i="6"/>
  <c r="K1165" i="6"/>
  <c r="K875" i="6"/>
  <c r="K589" i="6"/>
  <c r="K97" i="6"/>
  <c r="K88" i="6"/>
  <c r="K398" i="6"/>
  <c r="K449" i="6"/>
  <c r="K414" i="6"/>
  <c r="K979" i="6"/>
  <c r="K616" i="6"/>
  <c r="K1111" i="6"/>
  <c r="K692" i="6"/>
  <c r="K109" i="6"/>
  <c r="K685" i="6"/>
  <c r="K1128" i="6"/>
  <c r="K1215" i="6"/>
  <c r="K239" i="6"/>
  <c r="K635" i="6"/>
  <c r="K43" i="6"/>
  <c r="K275" i="6"/>
  <c r="K1109" i="6"/>
  <c r="K1017" i="6"/>
  <c r="K674" i="6"/>
  <c r="K971" i="6"/>
  <c r="K999" i="6"/>
  <c r="K53" i="6"/>
  <c r="K1153" i="6"/>
  <c r="K237" i="6"/>
  <c r="K393" i="6"/>
  <c r="K587" i="6"/>
  <c r="K729" i="6"/>
  <c r="K1159" i="6"/>
  <c r="K539" i="6"/>
  <c r="K822" i="6"/>
  <c r="K274" i="6"/>
  <c r="K621" i="6"/>
  <c r="K377" i="6"/>
  <c r="K1178" i="6"/>
  <c r="K1152" i="6"/>
  <c r="K1160" i="6"/>
  <c r="K96" i="6"/>
  <c r="K1005" i="6"/>
  <c r="K259" i="6"/>
  <c r="K522" i="6"/>
  <c r="K444" i="6"/>
  <c r="K661" i="6"/>
  <c r="K1067" i="6"/>
  <c r="K1037" i="6"/>
  <c r="K735" i="6"/>
  <c r="K437" i="6"/>
  <c r="K874" i="6"/>
  <c r="K454" i="6"/>
  <c r="K643" i="6"/>
  <c r="K1136" i="6"/>
  <c r="K418" i="6"/>
  <c r="K1171" i="6"/>
  <c r="K943" i="6"/>
  <c r="K1219" i="6"/>
  <c r="K1211" i="6"/>
  <c r="K1131" i="6"/>
  <c r="K1147" i="6"/>
  <c r="K58" i="6"/>
  <c r="K1130" i="6"/>
  <c r="K319" i="6"/>
  <c r="K706" i="6"/>
  <c r="K1129" i="6"/>
  <c r="K1208" i="6"/>
  <c r="K359" i="6"/>
  <c r="K933" i="6"/>
  <c r="K1205" i="6"/>
  <c r="K476" i="6"/>
  <c r="K445" i="6"/>
  <c r="K968" i="6"/>
  <c r="K901" i="6"/>
  <c r="K149" i="6"/>
  <c r="K339" i="6"/>
  <c r="K156" i="6"/>
  <c r="K72" i="6"/>
  <c r="K300" i="6"/>
  <c r="K468" i="6"/>
  <c r="K291" i="6"/>
  <c r="K27" i="6"/>
  <c r="K423" i="6"/>
  <c r="K704" i="6"/>
  <c r="K320" i="6"/>
  <c r="K138" i="6"/>
  <c r="K524" i="6"/>
  <c r="K816" i="6"/>
  <c r="K780" i="6"/>
  <c r="K773" i="6"/>
  <c r="K252" i="6"/>
  <c r="K389" i="6"/>
  <c r="K1083" i="6"/>
  <c r="K493" i="6"/>
  <c r="K677" i="6"/>
  <c r="K1085" i="6"/>
  <c r="K600" i="6"/>
  <c r="K1015" i="6"/>
  <c r="K24" i="6"/>
  <c r="K1055" i="6"/>
  <c r="K258" i="6"/>
  <c r="K376" i="6"/>
  <c r="K123" i="6"/>
  <c r="K869" i="6"/>
  <c r="K157" i="6"/>
  <c r="K747" i="6"/>
  <c r="K25" i="6"/>
  <c r="K654" i="6"/>
  <c r="K193" i="6"/>
  <c r="K1064" i="6"/>
  <c r="K337" i="6"/>
  <c r="K577" i="6"/>
  <c r="K599" i="6"/>
  <c r="K197" i="6"/>
  <c r="K937" i="6"/>
  <c r="K967" i="6"/>
  <c r="K671" i="6"/>
  <c r="K217" i="6"/>
  <c r="K186" i="6"/>
  <c r="K870" i="6"/>
  <c r="K195" i="6"/>
  <c r="K1071" i="6"/>
  <c r="K552" i="6"/>
  <c r="K120" i="6"/>
  <c r="K1036" i="6"/>
  <c r="K344" i="6"/>
  <c r="K640" i="6"/>
  <c r="K1197" i="6"/>
  <c r="K433" i="6"/>
  <c r="K67" i="6"/>
  <c r="K990" i="6"/>
  <c r="K575" i="6"/>
  <c r="K194" i="6"/>
  <c r="K263" i="6"/>
  <c r="K559" i="6"/>
  <c r="K656" i="6"/>
  <c r="K432" i="6"/>
  <c r="K17" i="6"/>
  <c r="K696" i="6"/>
  <c r="K51" i="6"/>
  <c r="K294" i="6"/>
  <c r="K1048" i="6"/>
  <c r="K549" i="6"/>
  <c r="K1143" i="6"/>
  <c r="K743" i="6"/>
  <c r="K1150" i="6"/>
  <c r="K381" i="6"/>
  <c r="K424" i="6"/>
  <c r="K1086" i="6"/>
  <c r="K866" i="6"/>
  <c r="K1000" i="6"/>
  <c r="K1001" i="6"/>
  <c r="K384" i="6"/>
  <c r="K610" i="6"/>
  <c r="K1151" i="6"/>
  <c r="K541" i="6"/>
  <c r="K256" i="6"/>
  <c r="K544" i="6"/>
  <c r="K1218" i="6"/>
  <c r="K1121" i="6"/>
  <c r="K530" i="6"/>
  <c r="K1016" i="6"/>
  <c r="K103" i="6"/>
  <c r="K101" i="6"/>
  <c r="K1207" i="6"/>
  <c r="K74" i="6"/>
  <c r="K41" i="6"/>
  <c r="K42" i="6"/>
  <c r="K1141" i="6"/>
  <c r="K7" i="6"/>
  <c r="K893" i="6"/>
  <c r="K8" i="6"/>
  <c r="K977" i="6"/>
  <c r="K991" i="6"/>
  <c r="K315" i="6"/>
  <c r="K608" i="6"/>
  <c r="K392" i="6"/>
  <c r="K385" i="6"/>
  <c r="K1115" i="6"/>
  <c r="K176" i="6"/>
  <c r="K159" i="6"/>
  <c r="K153" i="6"/>
  <c r="K155" i="6"/>
  <c r="K651" i="6"/>
  <c r="K204" i="6"/>
  <c r="K1120" i="6"/>
  <c r="K751" i="6"/>
  <c r="K994" i="6"/>
  <c r="K496" i="6"/>
  <c r="K446" i="6"/>
  <c r="K553" i="6"/>
  <c r="K563" i="6"/>
  <c r="K1113" i="6"/>
  <c r="K316" i="6"/>
  <c r="K879" i="6"/>
  <c r="K208" i="6"/>
  <c r="K1148" i="6"/>
  <c r="K184" i="6"/>
  <c r="K102" i="6"/>
  <c r="K925" i="6"/>
  <c r="K1039" i="6"/>
  <c r="K486" i="6"/>
  <c r="K46" i="6"/>
  <c r="K494" i="6"/>
  <c r="K495" i="6"/>
  <c r="K1140" i="6"/>
  <c r="K1105" i="6"/>
  <c r="K1139" i="6"/>
  <c r="K1011" i="6"/>
  <c r="K1100" i="6"/>
  <c r="K844" i="6"/>
  <c r="K540" i="6"/>
  <c r="K834" i="6"/>
  <c r="K570" i="6"/>
  <c r="K1006" i="6"/>
  <c r="K652" i="6"/>
  <c r="K221" i="6"/>
  <c r="K641" i="6"/>
  <c r="K1163" i="6"/>
  <c r="K848" i="6"/>
  <c r="K387" i="6"/>
  <c r="K293" i="6"/>
  <c r="K746" i="6"/>
  <c r="K941" i="6"/>
  <c r="K915" i="6"/>
  <c r="K906" i="6"/>
  <c r="K15" i="6"/>
  <c r="K638" i="6"/>
  <c r="K756" i="6"/>
  <c r="K409" i="6"/>
  <c r="K436" i="6"/>
  <c r="K519" i="6"/>
  <c r="K1119" i="6"/>
  <c r="K597" i="6"/>
  <c r="K198" i="6"/>
  <c r="K642" i="6"/>
  <c r="K1116" i="6"/>
  <c r="K310" i="6"/>
  <c r="K1209" i="6"/>
  <c r="K39" i="6"/>
  <c r="K835" i="6"/>
  <c r="K265" i="6"/>
  <c r="K1142" i="6"/>
  <c r="K703" i="6"/>
  <c r="K630" i="6"/>
  <c r="K528" i="6"/>
  <c r="K276" i="6"/>
  <c r="K832" i="6"/>
  <c r="K833" i="6"/>
  <c r="K121" i="6"/>
  <c r="K37" i="6"/>
  <c r="K942" i="6"/>
  <c r="K240" i="6"/>
  <c r="K712" i="6"/>
  <c r="K1058" i="6"/>
  <c r="K1013" i="6"/>
  <c r="K397" i="6"/>
  <c r="K758" i="6"/>
  <c r="K682" i="6"/>
  <c r="K1014" i="6"/>
  <c r="K80" i="6"/>
  <c r="K92" i="6"/>
  <c r="K251" i="6"/>
  <c r="K415" i="6"/>
  <c r="K466" i="6"/>
  <c r="K177" i="6"/>
  <c r="K250" i="6"/>
  <c r="K602" i="6"/>
  <c r="K748" i="6"/>
  <c r="K770" i="6"/>
  <c r="K305" i="6"/>
  <c r="K23" i="6"/>
  <c r="K1008" i="6"/>
  <c r="K388" i="6"/>
  <c r="K180" i="6"/>
  <c r="K435" i="6"/>
  <c r="K501" i="6"/>
  <c r="K185" i="6"/>
  <c r="K463" i="6"/>
  <c r="K653" i="6"/>
  <c r="K551" i="6"/>
  <c r="K465" i="6"/>
  <c r="K425" i="6"/>
  <c r="K713" i="6"/>
  <c r="K21" i="6"/>
  <c r="K99" i="6"/>
  <c r="K980" i="6"/>
  <c r="K60" i="6"/>
  <c r="K1060" i="6"/>
  <c r="K136" i="6"/>
  <c r="K57" i="6"/>
  <c r="K711" i="6"/>
  <c r="K892" i="6"/>
  <c r="K345" i="6"/>
  <c r="K87" i="6"/>
  <c r="K584" i="6"/>
  <c r="K249" i="6"/>
  <c r="K462" i="6"/>
  <c r="K127" i="6"/>
  <c r="K1031" i="6"/>
  <c r="K1061" i="6"/>
  <c r="K179" i="6"/>
  <c r="K580" i="6"/>
  <c r="K1010" i="6"/>
  <c r="K248" i="6"/>
  <c r="K766" i="6"/>
  <c r="K351" i="6"/>
  <c r="K461" i="6"/>
  <c r="K352" i="6"/>
  <c r="K353" i="6"/>
  <c r="K873" i="6"/>
  <c r="K601" i="6"/>
  <c r="K1045" i="6"/>
  <c r="K459" i="6"/>
  <c r="K56" i="6"/>
  <c r="K1019" i="6"/>
  <c r="K19" i="6"/>
  <c r="K73" i="6"/>
  <c r="K364" i="6"/>
  <c r="K247" i="6"/>
  <c r="K460" i="6"/>
  <c r="K891" i="6"/>
  <c r="K132" i="6"/>
  <c r="K698" i="6"/>
  <c r="K1066" i="6"/>
  <c r="K658" i="6"/>
  <c r="K750" i="6"/>
  <c r="K75" i="6"/>
  <c r="K273" i="6"/>
  <c r="K372" i="6"/>
  <c r="K717" i="6"/>
  <c r="K924" i="6"/>
  <c r="K55" i="6"/>
  <c r="K348" i="6"/>
  <c r="K639" i="6"/>
  <c r="K303" i="6"/>
  <c r="K419" i="6"/>
  <c r="K826" i="6"/>
  <c r="K744" i="6"/>
  <c r="K514" i="6"/>
  <c r="K889" i="6"/>
  <c r="K379" i="6"/>
  <c r="K964" i="6"/>
  <c r="K406" i="6"/>
  <c r="K715" i="6"/>
  <c r="K272" i="6"/>
  <c r="K200" i="6"/>
  <c r="K434" i="6"/>
  <c r="K1026" i="6"/>
  <c r="K48" i="6"/>
  <c r="K665" i="6"/>
  <c r="K512" i="6"/>
  <c r="K516" i="6"/>
  <c r="K301" i="6"/>
  <c r="K112" i="6"/>
  <c r="K111" i="6"/>
  <c r="K781" i="6"/>
  <c r="K749" i="6"/>
  <c r="K394" i="6"/>
  <c r="K819" i="6"/>
  <c r="K482" i="6"/>
  <c r="K481" i="6"/>
  <c r="K395" i="6"/>
  <c r="K745" i="6"/>
  <c r="K606" i="6"/>
  <c r="K158" i="6"/>
  <c r="K442" i="6"/>
  <c r="K380" i="6"/>
  <c r="K523" i="6"/>
  <c r="K821" i="6"/>
  <c r="K50" i="6"/>
  <c r="K427" i="6"/>
  <c r="K824" i="6"/>
  <c r="K582" i="6"/>
  <c r="K62" i="6"/>
  <c r="K691" i="6"/>
  <c r="K728" i="6"/>
  <c r="K131" i="6"/>
  <c r="K594" i="6"/>
  <c r="K636" i="6"/>
  <c r="K987" i="6"/>
  <c r="K227" i="6"/>
  <c r="K191" i="6"/>
  <c r="K688" i="6"/>
  <c r="K49" i="6"/>
  <c r="K416" i="6"/>
  <c r="K347" i="6"/>
  <c r="K634" i="6"/>
  <c r="K1002" i="6"/>
  <c r="K1079" i="6"/>
  <c r="K226" i="6"/>
  <c r="K68" i="6"/>
  <c r="K628" i="6"/>
  <c r="K856" i="6"/>
  <c r="K280" i="6"/>
  <c r="K583" i="6"/>
  <c r="K160" i="6"/>
  <c r="K782" i="6"/>
  <c r="K61" i="6"/>
  <c r="K855" i="6"/>
  <c r="K163" i="6"/>
  <c r="K632" i="6"/>
  <c r="K371" i="6"/>
  <c r="K151" i="6"/>
  <c r="K759" i="6"/>
  <c r="K609" i="6"/>
  <c r="K515" i="6"/>
  <c r="K803" i="6"/>
  <c r="K724" i="6"/>
  <c r="K473" i="6"/>
  <c r="K85" i="6"/>
  <c r="K591" i="6"/>
  <c r="K375" i="6"/>
  <c r="K687" i="6"/>
  <c r="K110" i="6"/>
  <c r="K169" i="6"/>
  <c r="K694" i="6"/>
  <c r="K178" i="6"/>
  <c r="K219" i="6"/>
  <c r="K79" i="6"/>
  <c r="K114" i="6"/>
  <c r="K271" i="6"/>
  <c r="K140" i="6"/>
  <c r="K753" i="6"/>
  <c r="K408" i="6"/>
  <c r="K752" i="6"/>
  <c r="K854" i="6"/>
  <c r="K769" i="6"/>
  <c r="K648" i="6"/>
  <c r="K1040" i="6"/>
  <c r="K1041" i="6"/>
  <c r="K368" i="6"/>
  <c r="K1073" i="6"/>
  <c r="K254" i="6"/>
  <c r="K693" i="6"/>
  <c r="K253" i="6"/>
  <c r="K666" i="6"/>
  <c r="K689" i="6"/>
  <c r="K480" i="6"/>
  <c r="K778" i="6"/>
  <c r="K888" i="6"/>
  <c r="K210" i="6"/>
  <c r="K690" i="6"/>
  <c r="K471" i="6"/>
  <c r="K144" i="6"/>
  <c r="K557" i="6"/>
  <c r="K845" i="6"/>
  <c r="K128" i="6"/>
  <c r="K678" i="6"/>
  <c r="K555" i="6"/>
  <c r="K595" i="6"/>
  <c r="K576" i="6"/>
  <c r="K407" i="6"/>
  <c r="K983" i="6"/>
  <c r="K1007" i="6"/>
  <c r="K571" i="6"/>
  <c r="K306" i="6"/>
  <c r="K383" i="6"/>
  <c r="K503" i="6"/>
  <c r="K578" i="6"/>
  <c r="K880" i="6"/>
  <c r="K836" i="6"/>
  <c r="K89" i="6"/>
  <c r="K542" i="6"/>
  <c r="K793" i="6"/>
  <c r="K354" i="6"/>
  <c r="K290" i="6"/>
  <c r="K297" i="6"/>
  <c r="K581" i="6"/>
  <c r="K1081" i="6"/>
  <c r="K981" i="6"/>
  <c r="K386" i="6"/>
  <c r="K331" i="6"/>
  <c r="K966" i="6"/>
  <c r="K973" i="6"/>
  <c r="K910" i="6"/>
  <c r="K410" i="6"/>
  <c r="K838" i="6"/>
  <c r="K1044" i="6"/>
  <c r="K865" i="6"/>
  <c r="K538" i="6"/>
  <c r="K360" i="6"/>
  <c r="K38" i="6"/>
  <c r="K285" i="6"/>
  <c r="K403" i="6"/>
  <c r="K510" i="6"/>
  <c r="K161" i="6"/>
  <c r="K28" i="6"/>
  <c r="K470" i="6"/>
  <c r="K988" i="6"/>
  <c r="K963" i="6"/>
  <c r="K734" i="6"/>
  <c r="K257" i="6"/>
  <c r="K283" i="6"/>
  <c r="K18" i="6"/>
  <c r="K794" i="6"/>
  <c r="K733" i="6"/>
  <c r="K900" i="6"/>
  <c r="K174" i="6"/>
  <c r="K659" i="6"/>
  <c r="K864" i="6"/>
  <c r="K246" i="6"/>
  <c r="K323" i="6"/>
  <c r="K809" i="6"/>
  <c r="K330" i="6"/>
  <c r="K430" i="6"/>
  <c r="K995" i="6"/>
  <c r="K727" i="6"/>
  <c r="K218" i="6"/>
  <c r="K807" i="6"/>
  <c r="K261" i="6"/>
  <c r="K1097" i="6"/>
  <c r="K1042" i="6"/>
  <c r="K284" i="6"/>
  <c r="K440" i="6"/>
  <c r="K483" i="6"/>
  <c r="K167" i="6"/>
  <c r="K11" i="6"/>
  <c r="K586" i="6"/>
  <c r="K469" i="6"/>
  <c r="K732" i="6"/>
  <c r="K146" i="6"/>
  <c r="K147" i="6"/>
  <c r="K993" i="6"/>
  <c r="K631" i="6"/>
  <c r="K1043" i="6"/>
  <c r="K65" i="6"/>
  <c r="K953" i="6"/>
  <c r="K537" i="6"/>
  <c r="K533" i="6"/>
  <c r="K429" i="6"/>
  <c r="K611" i="6"/>
  <c r="K477" i="6"/>
  <c r="K767" i="6"/>
  <c r="K536" i="6"/>
  <c r="K962" i="6"/>
  <c r="K326" i="6"/>
  <c r="K16" i="6"/>
  <c r="K911" i="6"/>
  <c r="K245" i="6"/>
  <c r="K863" i="6"/>
  <c r="K63" i="6"/>
  <c r="K645" i="6"/>
  <c r="K662" i="6"/>
  <c r="K382" i="6"/>
  <c r="K768" i="6"/>
  <c r="K596" i="6"/>
  <c r="K978" i="6"/>
  <c r="K985" i="6"/>
  <c r="K31" i="6"/>
  <c r="K787" i="6"/>
  <c r="K890" i="6"/>
  <c r="K412" i="6"/>
  <c r="K135" i="6"/>
  <c r="K612" i="6"/>
  <c r="K902" i="6"/>
  <c r="K798" i="6"/>
  <c r="K113" i="6"/>
  <c r="K763" i="6"/>
  <c r="K90" i="6"/>
  <c r="K860" i="6"/>
  <c r="K457" i="6"/>
  <c r="K322" i="6"/>
  <c r="K328" i="6"/>
  <c r="K839" i="6"/>
  <c r="K919" i="6"/>
  <c r="K1099" i="6"/>
  <c r="K1054" i="6"/>
  <c r="K1033" i="6"/>
  <c r="K1094" i="6"/>
  <c r="K1012" i="6"/>
  <c r="K1103" i="6"/>
  <c r="K1206" i="6"/>
  <c r="K672" i="6"/>
  <c r="K396" i="6"/>
  <c r="K657" i="6"/>
  <c r="K1198" i="6"/>
  <c r="K1004" i="6"/>
  <c r="K175" i="6"/>
  <c r="K172" i="6"/>
  <c r="K548" i="6"/>
  <c r="K784" i="6"/>
  <c r="K327" i="6"/>
  <c r="K162" i="6"/>
  <c r="K36" i="6"/>
  <c r="K282" i="6"/>
  <c r="K298" i="6"/>
  <c r="K260" i="6"/>
  <c r="K1195" i="6"/>
  <c r="K439" i="6"/>
  <c r="K904" i="6"/>
  <c r="K708" i="6"/>
  <c r="K1161" i="6"/>
  <c r="K1095" i="6"/>
  <c r="K206" i="6"/>
  <c r="K673" i="6"/>
  <c r="K1125" i="6"/>
  <c r="K296" i="6"/>
  <c r="K168" i="6"/>
  <c r="K1076" i="6"/>
  <c r="K509" i="6"/>
  <c r="K1182" i="6"/>
  <c r="K1051" i="6"/>
  <c r="K34" i="6"/>
  <c r="K894" i="6"/>
  <c r="K222" i="6"/>
  <c r="K1202" i="6"/>
  <c r="K1050" i="6"/>
  <c r="K972" i="6"/>
  <c r="K876" i="6"/>
  <c r="K1098" i="6"/>
  <c r="K1049" i="6"/>
  <c r="K588" i="6"/>
  <c r="K887" i="6"/>
  <c r="K811" i="6"/>
  <c r="K726" i="6"/>
  <c r="K33" i="6"/>
  <c r="K1214" i="6"/>
  <c r="K805" i="6"/>
  <c r="K22" i="6"/>
  <c r="K775" i="6"/>
  <c r="K1167" i="6"/>
  <c r="K1126" i="6"/>
  <c r="K707" i="6"/>
  <c r="K506" i="6"/>
  <c r="K467" i="6"/>
  <c r="K1187" i="6"/>
  <c r="K1173" i="6"/>
  <c r="K502" i="6"/>
  <c r="K786" i="6"/>
  <c r="K32" i="6"/>
  <c r="K565" i="6"/>
  <c r="K107" i="6"/>
  <c r="K1186" i="6"/>
  <c r="K684" i="6"/>
  <c r="K1093" i="6"/>
  <c r="K701" i="6"/>
  <c r="K358" i="6"/>
  <c r="K1193" i="6"/>
  <c r="K697" i="6"/>
  <c r="K1020" i="6"/>
  <c r="K918" i="6"/>
  <c r="K505" i="6"/>
  <c r="K6" i="6"/>
  <c r="K660" i="6"/>
  <c r="K243" i="6"/>
  <c r="K485" i="6"/>
  <c r="K504" i="6"/>
  <c r="K935" i="6"/>
  <c r="K1194" i="6"/>
  <c r="K679" i="6"/>
  <c r="K850" i="6"/>
  <c r="K76" i="6"/>
  <c r="K568" i="6"/>
  <c r="K955" i="6"/>
  <c r="K1106" i="6"/>
  <c r="K649" i="6"/>
  <c r="K270" i="6"/>
  <c r="K343" i="6"/>
  <c r="K142" i="6"/>
  <c r="K40" i="6"/>
  <c r="K242" i="6"/>
  <c r="K84" i="6"/>
  <c r="K579" i="6"/>
  <c r="K921" i="6"/>
  <c r="K188" i="6"/>
  <c r="K139" i="6"/>
  <c r="K1162" i="6"/>
  <c r="K827" i="6"/>
  <c r="K1196" i="6"/>
  <c r="K815" i="6"/>
  <c r="K620" i="6"/>
  <c r="K558" i="6"/>
  <c r="K1084" i="6"/>
  <c r="K1102" i="6"/>
  <c r="K629" i="6"/>
  <c r="K783" i="6"/>
  <c r="K1174" i="6"/>
  <c r="K788" i="6"/>
  <c r="K1091" i="6"/>
  <c r="K4" i="6"/>
  <c r="K974" i="6"/>
  <c r="K820" i="6"/>
  <c r="K952" i="6"/>
  <c r="K1181" i="6"/>
  <c r="K676" i="6"/>
  <c r="K1108" i="6"/>
  <c r="K829" i="6"/>
  <c r="K1096" i="6"/>
  <c r="K329" i="6"/>
  <c r="K1118" i="6"/>
  <c r="K129" i="6"/>
  <c r="K497" i="6"/>
  <c r="K1204" i="6"/>
  <c r="K205" i="6"/>
  <c r="K867" i="6"/>
  <c r="K1021" i="6"/>
  <c r="K70" i="6"/>
  <c r="K849" i="6"/>
  <c r="K840" i="6"/>
  <c r="K675" i="6"/>
  <c r="K1192" i="6"/>
  <c r="K241" i="6"/>
  <c r="K923" i="6"/>
  <c r="K1191" i="6"/>
  <c r="K1104" i="6"/>
  <c r="K1127" i="6"/>
  <c r="K754" i="6"/>
  <c r="K699" i="6"/>
  <c r="K1190" i="6"/>
  <c r="K1023" i="6"/>
  <c r="K764" i="6"/>
  <c r="K1189" i="6"/>
  <c r="K607" i="6"/>
  <c r="K561" i="6"/>
  <c r="K779" i="6"/>
  <c r="K626" i="6"/>
  <c r="K399" i="6"/>
  <c r="K1201" i="6"/>
  <c r="K302" i="6"/>
  <c r="K806" i="6"/>
  <c r="K777" i="6"/>
  <c r="K664" i="6"/>
  <c r="K235" i="6"/>
  <c r="K324" i="6"/>
  <c r="K236" i="6"/>
  <c r="K238" i="6"/>
  <c r="K190" i="6"/>
  <c r="K1166" i="6"/>
  <c r="K1003" i="6"/>
  <c r="K725" i="6"/>
  <c r="K82" i="6"/>
  <c r="K857" i="6"/>
  <c r="K1092" i="6"/>
  <c r="K472" i="6"/>
  <c r="K150" i="6"/>
  <c r="K859" i="6"/>
  <c r="K1146" i="6"/>
  <c r="K802" i="6"/>
  <c r="K800" i="6"/>
  <c r="K1145" i="6"/>
  <c r="K573" i="6"/>
  <c r="K181" i="6"/>
  <c r="K852" i="6"/>
  <c r="K69" i="6"/>
  <c r="K287" i="6"/>
  <c r="K823" i="6"/>
  <c r="K976" i="6"/>
  <c r="K1030" i="6"/>
  <c r="K145" i="6"/>
  <c r="K907" i="6"/>
  <c r="K1144" i="6"/>
  <c r="K1024" i="6"/>
  <c r="K1082" i="6"/>
  <c r="K367" i="6"/>
  <c r="K1009" i="6"/>
  <c r="K531" i="6"/>
  <c r="K932" i="6"/>
  <c r="K357" i="6"/>
  <c r="K511" i="6"/>
  <c r="K742" i="6"/>
  <c r="K543" i="6"/>
  <c r="K431" i="6"/>
  <c r="K116" i="6"/>
  <c r="K488" i="6"/>
  <c r="K903" i="6"/>
  <c r="K799" i="6"/>
  <c r="K487" i="6"/>
  <c r="K958" i="6"/>
  <c r="K797" i="6"/>
  <c r="K428" i="6"/>
  <c r="K796" i="6"/>
  <c r="K234" i="6"/>
  <c r="K335" i="6"/>
  <c r="K29" i="6"/>
  <c r="K45" i="6"/>
  <c r="K795" i="6"/>
  <c r="K13" i="6"/>
  <c r="K267" i="6"/>
  <c r="K420" i="6"/>
  <c r="K426" i="6"/>
  <c r="K545" i="6"/>
  <c r="K532" i="6"/>
  <c r="K1053" i="6"/>
  <c r="K362" i="6"/>
  <c r="K498" i="6"/>
  <c r="K233" i="6"/>
  <c r="K126" i="6"/>
  <c r="K1069" i="6"/>
  <c r="K119" i="6"/>
  <c r="K997" i="6"/>
  <c r="K989" i="6"/>
  <c r="K474" i="6"/>
  <c r="K572" i="6"/>
  <c r="K81" i="6"/>
  <c r="K95" i="6"/>
  <c r="K1138" i="6"/>
  <c r="K741" i="6"/>
  <c r="K66" i="6"/>
  <c r="K1134" i="6"/>
  <c r="K792" i="6"/>
  <c r="K1035" i="6"/>
  <c r="K269" i="6"/>
  <c r="K490" i="6"/>
  <c r="K1070" i="6"/>
  <c r="K164" i="6"/>
  <c r="K789" i="6"/>
  <c r="K1029" i="6"/>
  <c r="K304" i="6"/>
  <c r="K170" i="6"/>
  <c r="K804" i="6"/>
  <c r="K1077" i="6"/>
  <c r="K564" i="6"/>
  <c r="K1063" i="6"/>
  <c r="K791" i="6"/>
  <c r="K152" i="6"/>
  <c r="K560" i="6"/>
  <c r="K547" i="6"/>
  <c r="K255" i="6"/>
  <c r="K1132" i="6"/>
  <c r="K124" i="6"/>
  <c r="K739" i="6"/>
  <c r="K1072" i="6"/>
  <c r="K877" i="6"/>
  <c r="K916" i="6"/>
  <c r="K738" i="6"/>
  <c r="F14" i="4" l="1"/>
  <c r="F34" i="1" s="1"/>
  <c r="F13" i="4"/>
  <c r="F3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FD8D30-50E7-4E67-A2EE-9E73F55BEF94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<sst xmlns="http://schemas.openxmlformats.org/spreadsheetml/2006/main" count="5916" uniqueCount="1961">
  <si>
    <t>A</t>
  </si>
  <si>
    <t>B</t>
  </si>
  <si>
    <t>C</t>
  </si>
  <si>
    <t>EQUIPES</t>
  </si>
  <si>
    <t>NOMS</t>
  </si>
  <si>
    <t>PRENOMS</t>
  </si>
  <si>
    <t>N° LIC.</t>
  </si>
  <si>
    <t>D</t>
  </si>
  <si>
    <t>E</t>
  </si>
  <si>
    <t>F</t>
  </si>
  <si>
    <t>PROVINCIALE</t>
  </si>
  <si>
    <t>PROMOTION</t>
  </si>
  <si>
    <t>VETERANS</t>
  </si>
  <si>
    <t>TSCHERWINKA</t>
  </si>
  <si>
    <t>PROVINCE DU BRABANT WALLON &amp; BRUXELLES CAPITALE</t>
  </si>
  <si>
    <t>FEUILLE DE MATCH</t>
  </si>
  <si>
    <t>SEMAINE :</t>
  </si>
  <si>
    <t>DATE :</t>
  </si>
  <si>
    <t>TERRAIN :</t>
  </si>
  <si>
    <t>HEURES :</t>
  </si>
  <si>
    <t>STEPHANE</t>
  </si>
  <si>
    <t>JOACHIM</t>
  </si>
  <si>
    <t>DOUBLET</t>
  </si>
  <si>
    <t>HUBERT</t>
  </si>
  <si>
    <t>PATRICE</t>
  </si>
  <si>
    <t>NAJDOSKI</t>
  </si>
  <si>
    <t>SULI</t>
  </si>
  <si>
    <t>BORGS</t>
  </si>
  <si>
    <t>DANIEL</t>
  </si>
  <si>
    <t>PERROTTA</t>
  </si>
  <si>
    <t>SALVATORE</t>
  </si>
  <si>
    <t>FRANCO</t>
  </si>
  <si>
    <t>BRASSEUR</t>
  </si>
  <si>
    <t>MARC</t>
  </si>
  <si>
    <t>COULON</t>
  </si>
  <si>
    <t>MICHEL</t>
  </si>
  <si>
    <t>DURO</t>
  </si>
  <si>
    <t>AGATINO</t>
  </si>
  <si>
    <t>LHOTTE</t>
  </si>
  <si>
    <t>ALAIN</t>
  </si>
  <si>
    <t>HUYGENS</t>
  </si>
  <si>
    <t>RENDERS</t>
  </si>
  <si>
    <t>RAOUL</t>
  </si>
  <si>
    <t>ROUSSEAU</t>
  </si>
  <si>
    <t>PATRICK</t>
  </si>
  <si>
    <t>WILLOCX</t>
  </si>
  <si>
    <t>STROBBE</t>
  </si>
  <si>
    <t>JEAN</t>
  </si>
  <si>
    <t>GITS</t>
  </si>
  <si>
    <t>RENE</t>
  </si>
  <si>
    <t>A  -  E</t>
  </si>
  <si>
    <t>B  -  D</t>
  </si>
  <si>
    <t>C  -  F</t>
  </si>
  <si>
    <t>A  -  F</t>
  </si>
  <si>
    <t>B  -  E</t>
  </si>
  <si>
    <t>C  -  D</t>
  </si>
  <si>
    <t>A  -  D</t>
  </si>
  <si>
    <t>B  -  F</t>
  </si>
  <si>
    <t>C  -  E</t>
  </si>
  <si>
    <t>TERRAINS</t>
  </si>
  <si>
    <t>PARTIES</t>
  </si>
  <si>
    <t>VISITÉS</t>
  </si>
  <si>
    <t>VISITEURS</t>
  </si>
  <si>
    <t>TOURS</t>
  </si>
  <si>
    <t>ORDRE DE DÉROULEMENT</t>
  </si>
  <si>
    <t>SCORES</t>
  </si>
  <si>
    <t>TOTAUX</t>
  </si>
  <si>
    <t>POINTS</t>
  </si>
  <si>
    <t>DIFFERENCE</t>
  </si>
  <si>
    <t>VICTOIRES</t>
  </si>
  <si>
    <t>CHAMPIONNAT D'HIVER INTERCLUBS</t>
  </si>
  <si>
    <t>BAGGIO</t>
  </si>
  <si>
    <t>CAPITAINE VISITÉ</t>
  </si>
  <si>
    <t>ARBITRE</t>
  </si>
  <si>
    <t>CAPITAINE VISITEUR</t>
  </si>
  <si>
    <t>NOM :</t>
  </si>
  <si>
    <t>N° LIC:</t>
  </si>
  <si>
    <t xml:space="preserve">REMARQUES : </t>
  </si>
  <si>
    <t>. . . . . . . . . . . . . . . . . . . . . . . . . . . . . . . . . . . . . . . . . . . . . . . . . . .</t>
  </si>
  <si>
    <t>CLUB VISITE :</t>
  </si>
  <si>
    <t>CLUB VISITEUR :</t>
  </si>
  <si>
    <t>Matricule</t>
  </si>
  <si>
    <t>Nom</t>
  </si>
  <si>
    <t>Adresse</t>
  </si>
  <si>
    <t>A04</t>
  </si>
  <si>
    <t>LEO PC</t>
  </si>
  <si>
    <t>Av. du Gros Tilleul, 2</t>
  </si>
  <si>
    <t>1020 BRUXELLES</t>
  </si>
  <si>
    <t>0475/27 97 58</t>
  </si>
  <si>
    <t>A05</t>
  </si>
  <si>
    <t>LA WAVRIENNE</t>
  </si>
  <si>
    <t>Av. du Centre Sportif, 20</t>
  </si>
  <si>
    <t>1300 Wavre</t>
  </si>
  <si>
    <t>010/22 87 44</t>
  </si>
  <si>
    <t>A07</t>
  </si>
  <si>
    <t>LES JARDINS</t>
  </si>
  <si>
    <t>Av. des Jardins, 50b</t>
  </si>
  <si>
    <t>1030 BRUXELLES</t>
  </si>
  <si>
    <t>0474/39 14 61</t>
  </si>
  <si>
    <t>A08</t>
  </si>
  <si>
    <t>ROYALE P.U.C.</t>
  </si>
  <si>
    <t>Rue Robert Scott, 14</t>
  </si>
  <si>
    <t>1180 BRUXELLES</t>
  </si>
  <si>
    <t>02 / 218 32 67</t>
  </si>
  <si>
    <t>A09</t>
  </si>
  <si>
    <t>Rue des Brebis, 48</t>
  </si>
  <si>
    <t>1050 BRUXELLES</t>
  </si>
  <si>
    <t>02/515 69 21</t>
  </si>
  <si>
    <t>A10</t>
  </si>
  <si>
    <t>FOR EVER ST JOSSE</t>
  </si>
  <si>
    <t>Av. des Communautés, 6</t>
  </si>
  <si>
    <t>1140 BRUXELLES</t>
  </si>
  <si>
    <t>02 / 726 17 48</t>
  </si>
  <si>
    <t>A11</t>
  </si>
  <si>
    <t>OLYMPIC OUPEPO</t>
  </si>
  <si>
    <t>A12</t>
  </si>
  <si>
    <t>Pétanque Jauchoise</t>
  </si>
  <si>
    <t>Ruelle du Cuvé, 3</t>
  </si>
  <si>
    <t>1350 ORP-JAUCHE</t>
  </si>
  <si>
    <t>A13</t>
  </si>
  <si>
    <t>ROYAL BLANC-RY</t>
  </si>
  <si>
    <t>1300 W Bd Baudouin Ier</t>
  </si>
  <si>
    <t>1348 OTTIGNIES-LLN</t>
  </si>
  <si>
    <t>0470/61 46 79</t>
  </si>
  <si>
    <t>A14</t>
  </si>
  <si>
    <t>ROYAL FLOREAL</t>
  </si>
  <si>
    <t>Rue Zwartebeek, 21</t>
  </si>
  <si>
    <t>02 / 376 63 12</t>
  </si>
  <si>
    <t>A15</t>
  </si>
  <si>
    <t>P.C.MESSIDOR</t>
  </si>
  <si>
    <t>A18</t>
  </si>
  <si>
    <t>P.A.S.A.</t>
  </si>
  <si>
    <t>Rue du Vieux Moulin, 23</t>
  </si>
  <si>
    <t>1160 BRUXELLES</t>
  </si>
  <si>
    <t>02 / 662 14 09</t>
  </si>
  <si>
    <t>A19</t>
  </si>
  <si>
    <t>ROYALE NIVELLOISE</t>
  </si>
  <si>
    <t>Chée de Bruxelles, 91B</t>
  </si>
  <si>
    <t>1400 NIVELLES</t>
  </si>
  <si>
    <t>0477/19 24 18</t>
  </si>
  <si>
    <t>A21</t>
  </si>
  <si>
    <t>LE KIKI TUBIZIEN</t>
  </si>
  <si>
    <t>Chemin Massart</t>
  </si>
  <si>
    <t>1480 TUBIZE</t>
  </si>
  <si>
    <t>0495/29 28 65</t>
  </si>
  <si>
    <t>A23</t>
  </si>
  <si>
    <t>ROYALE P.U.S.</t>
  </si>
  <si>
    <t>A24</t>
  </si>
  <si>
    <t>A.S. BEAUCHAMP</t>
  </si>
  <si>
    <t>Place de la Constellation, 3</t>
  </si>
  <si>
    <t>1300 LIMAL</t>
  </si>
  <si>
    <t>010/40 16 13</t>
  </si>
  <si>
    <t>A25</t>
  </si>
  <si>
    <t>PC LA HULPE</t>
  </si>
  <si>
    <t>Av. Soyer, 5</t>
  </si>
  <si>
    <t>1310 LA HULPE</t>
  </si>
  <si>
    <t>0478/08 70 71</t>
  </si>
  <si>
    <t>A27</t>
  </si>
  <si>
    <t>LE FRANKVELD</t>
  </si>
  <si>
    <t>Bd de la 2ème armée Britanique</t>
  </si>
  <si>
    <t>à 100m du N°600 – 1190 BXL</t>
  </si>
  <si>
    <t>02/376 55 75</t>
  </si>
  <si>
    <t>A28</t>
  </si>
  <si>
    <t>LE PARADIS</t>
  </si>
  <si>
    <t>Av. Ernest Laurent, 215</t>
  </si>
  <si>
    <t>1420 BRAINE-L’ALLEUD</t>
  </si>
  <si>
    <t>A29</t>
  </si>
  <si>
    <t>LE DOMAINE</t>
  </si>
  <si>
    <t>Av. Hôtel des Monnaies, 108</t>
  </si>
  <si>
    <t>1060 BRUXELLES</t>
  </si>
  <si>
    <t>A30</t>
  </si>
  <si>
    <t>ROYAL JOLI-BOIS</t>
  </si>
  <si>
    <t>Rue Balis, 2</t>
  </si>
  <si>
    <t>1150 BRUXELLES</t>
  </si>
  <si>
    <t>02/771 99 71</t>
  </si>
  <si>
    <t>A31</t>
  </si>
  <si>
    <t>PC CARAMBOUL</t>
  </si>
  <si>
    <t>Ch. Maieur Habils, 145</t>
  </si>
  <si>
    <t>1430 REBECQ</t>
  </si>
  <si>
    <t>0478/17 08 33</t>
  </si>
  <si>
    <t>A33</t>
  </si>
  <si>
    <t>LE SILENCE</t>
  </si>
  <si>
    <t>02/538 02 98</t>
  </si>
  <si>
    <t>A34</t>
  </si>
  <si>
    <t>ROYAL DE RIVIEREN</t>
  </si>
  <si>
    <t>Rue au Bois, 14</t>
  </si>
  <si>
    <t>1083 BRUXELLES</t>
  </si>
  <si>
    <t>02/469 11 50</t>
  </si>
  <si>
    <t>A35</t>
  </si>
  <si>
    <t>ASC GENAPPE</t>
  </si>
  <si>
    <t>Rue de Ways</t>
  </si>
  <si>
    <t>1470 GENAPPE</t>
  </si>
  <si>
    <t>0479/73 66 58</t>
  </si>
  <si>
    <t>A36</t>
  </si>
  <si>
    <t>BRUXELLES-OUEST</t>
  </si>
  <si>
    <t>Rue Charles Malis, 59</t>
  </si>
  <si>
    <t>1080 BRUXELLES</t>
  </si>
  <si>
    <t>A37</t>
  </si>
  <si>
    <t>ROYALE LIMALOISE</t>
  </si>
  <si>
    <t>Rue Bois l’Abbé, 7</t>
  </si>
  <si>
    <t>0479/28 59 52</t>
  </si>
  <si>
    <t>A39</t>
  </si>
  <si>
    <t>ROYALE ELITE</t>
  </si>
  <si>
    <t>Rue St-Lambert, 34</t>
  </si>
  <si>
    <t>1200 BRUXELLES</t>
  </si>
  <si>
    <t>02/771 97 93</t>
  </si>
  <si>
    <t>A40</t>
  </si>
  <si>
    <t>PC ETTERBEEKOIS</t>
  </si>
  <si>
    <t>Avenue du Préau, 24</t>
  </si>
  <si>
    <t>1040 BRUXELLES</t>
  </si>
  <si>
    <t>0492/31 30 92</t>
  </si>
  <si>
    <t>A43</t>
  </si>
  <si>
    <t>CITE MODEL</t>
  </si>
  <si>
    <t>Allée de l’Améthyste, 6b</t>
  </si>
  <si>
    <t>02 / 479 31 22</t>
  </si>
  <si>
    <t>A44</t>
  </si>
  <si>
    <t>PACHY WATERLOO</t>
  </si>
  <si>
    <t>Rue T. Delbar, 33/4</t>
  </si>
  <si>
    <t>1410 WATERLOO</t>
  </si>
  <si>
    <t>02/354 34 58</t>
  </si>
  <si>
    <t>A45</t>
  </si>
  <si>
    <t>PC PARC</t>
  </si>
  <si>
    <t>A46</t>
  </si>
  <si>
    <t>PC ST-GILLOIS</t>
  </si>
  <si>
    <t>A47</t>
  </si>
  <si>
    <t>NEW F.E.S.</t>
  </si>
  <si>
    <t>Rue des Deux Maisons, 36</t>
  </si>
  <si>
    <t>0495/28 46 75</t>
  </si>
  <si>
    <t>04-025</t>
  </si>
  <si>
    <t>PC DILBEEK</t>
  </si>
  <si>
    <t>D’Arconatistraat, 3</t>
  </si>
  <si>
    <t>1700 DILBEEK</t>
  </si>
  <si>
    <t>0474/33 72 83</t>
  </si>
  <si>
    <t>04-004</t>
  </si>
  <si>
    <t>PC ESSEGHEM</t>
  </si>
  <si>
    <t>Rue Jules Lahaye, 304</t>
  </si>
  <si>
    <t>1090 BRUXELLES</t>
  </si>
  <si>
    <t>0477/48 24 59</t>
  </si>
  <si>
    <t>04-007</t>
  </si>
  <si>
    <t>HAP OKA ASSE</t>
  </si>
  <si>
    <t>Nieuwstraat, 124</t>
  </si>
  <si>
    <t>1730 ASSE</t>
  </si>
  <si>
    <t>0491/31 49 06</t>
  </si>
  <si>
    <t>0495/51 55 26</t>
  </si>
  <si>
    <t>Localité</t>
  </si>
  <si>
    <t>Téléphone</t>
  </si>
  <si>
    <t>INSCRIRE VOS JOUEURS EFFECTIFS ET RESERVES</t>
  </si>
  <si>
    <t xml:space="preserve">N° Mat.  CLUB : </t>
  </si>
  <si>
    <t xml:space="preserve">CLUB </t>
  </si>
  <si>
    <t>SEMAINE</t>
  </si>
  <si>
    <t>MAT</t>
  </si>
  <si>
    <t>NEW XL A</t>
  </si>
  <si>
    <t>G</t>
  </si>
  <si>
    <t>H</t>
  </si>
  <si>
    <t>CLUB VISITÉ</t>
  </si>
  <si>
    <t>CLUB VISITEUR</t>
  </si>
  <si>
    <t>Geslacht</t>
  </si>
  <si>
    <t>Naam afdeling</t>
  </si>
  <si>
    <t>FOUT</t>
  </si>
  <si>
    <t>ALIBAY</t>
  </si>
  <si>
    <t>ALASGAROV</t>
  </si>
  <si>
    <t xml:space="preserve"> A-004</t>
  </si>
  <si>
    <t>ANAS</t>
  </si>
  <si>
    <t>AMAR</t>
  </si>
  <si>
    <t>GAETANO</t>
  </si>
  <si>
    <t>AMORE</t>
  </si>
  <si>
    <t>KHALID</t>
  </si>
  <si>
    <t>BENBOUCHAIB</t>
  </si>
  <si>
    <t>GRAZIELLA</t>
  </si>
  <si>
    <t>BIONDO</t>
  </si>
  <si>
    <t>ELIANE</t>
  </si>
  <si>
    <t>BODENGIEN</t>
  </si>
  <si>
    <t>JACQUES</t>
  </si>
  <si>
    <t>BOELENS</t>
  </si>
  <si>
    <t>GAETAN</t>
  </si>
  <si>
    <t>KYLIAN</t>
  </si>
  <si>
    <t>MOHAMMED</t>
  </si>
  <si>
    <t>BOUJROU</t>
  </si>
  <si>
    <t>ABDALLAH</t>
  </si>
  <si>
    <t>BOULMAALI</t>
  </si>
  <si>
    <t>NORDINE</t>
  </si>
  <si>
    <t>BOUREGBA</t>
  </si>
  <si>
    <t>BOURGUIGNON</t>
  </si>
  <si>
    <t>SUZANNE</t>
  </si>
  <si>
    <t>BOUSSIER</t>
  </si>
  <si>
    <t>ERIC</t>
  </si>
  <si>
    <t>CALLEBAUT</t>
  </si>
  <si>
    <t>BRUNO</t>
  </si>
  <si>
    <t>CASU</t>
  </si>
  <si>
    <t>MARCO</t>
  </si>
  <si>
    <t>RACHID</t>
  </si>
  <si>
    <t>CHAMALI</t>
  </si>
  <si>
    <t>CLERCQ</t>
  </si>
  <si>
    <t>LEONA</t>
  </si>
  <si>
    <t>COOREMANS</t>
  </si>
  <si>
    <t>JEAN-PIERRE</t>
  </si>
  <si>
    <t>COPPENS</t>
  </si>
  <si>
    <t>ANGELIQUE</t>
  </si>
  <si>
    <t>CORNETTE</t>
  </si>
  <si>
    <t>DEBEUKELAERE</t>
  </si>
  <si>
    <t>DAVID</t>
  </si>
  <si>
    <t>DEBOSSCHERE</t>
  </si>
  <si>
    <t>ARTHUR</t>
  </si>
  <si>
    <t>DECLERCK</t>
  </si>
  <si>
    <t>JACQUELINE</t>
  </si>
  <si>
    <t>DE DONCKER</t>
  </si>
  <si>
    <t>ROGER</t>
  </si>
  <si>
    <t>DE GOLS</t>
  </si>
  <si>
    <t>MARGUERITE</t>
  </si>
  <si>
    <t>DE KNOP</t>
  </si>
  <si>
    <t>GILBERT</t>
  </si>
  <si>
    <t>DE MEUTER</t>
  </si>
  <si>
    <t>DEMEYER</t>
  </si>
  <si>
    <t>GREGORY</t>
  </si>
  <si>
    <t>DESCAMPS</t>
  </si>
  <si>
    <t>ARIANE</t>
  </si>
  <si>
    <t>DIERICKX</t>
  </si>
  <si>
    <t>SOLANGE</t>
  </si>
  <si>
    <t>DUMONT</t>
  </si>
  <si>
    <t>FRANCOIS</t>
  </si>
  <si>
    <t>ELSEN</t>
  </si>
  <si>
    <t>MARTINE</t>
  </si>
  <si>
    <t>ESTIEVENART</t>
  </si>
  <si>
    <t>SEBASTIEN</t>
  </si>
  <si>
    <t>EVERBECQ</t>
  </si>
  <si>
    <t>ROSE-MARIE</t>
  </si>
  <si>
    <t>FETTES</t>
  </si>
  <si>
    <t>RAPHAEL</t>
  </si>
  <si>
    <t>GALKUS</t>
  </si>
  <si>
    <t>FRANCOISE</t>
  </si>
  <si>
    <t>HEITZ</t>
  </si>
  <si>
    <t>DENISE</t>
  </si>
  <si>
    <t>HOEYLAERTS</t>
  </si>
  <si>
    <t>ALAN</t>
  </si>
  <si>
    <t>HOYOIS</t>
  </si>
  <si>
    <t>STACY</t>
  </si>
  <si>
    <t>JACXSENS</t>
  </si>
  <si>
    <t>JOSIANE</t>
  </si>
  <si>
    <t>JANSSENS</t>
  </si>
  <si>
    <t>LAMY</t>
  </si>
  <si>
    <t>BRIGITTE</t>
  </si>
  <si>
    <t>LECLERCQ</t>
  </si>
  <si>
    <t>JEANNINE</t>
  </si>
  <si>
    <t>LEEMANS</t>
  </si>
  <si>
    <t>LEGOUY</t>
  </si>
  <si>
    <t>MICHAEL</t>
  </si>
  <si>
    <t>LEVENT</t>
  </si>
  <si>
    <t>SONIA</t>
  </si>
  <si>
    <t>LORTHIOIR</t>
  </si>
  <si>
    <t>JACKIE</t>
  </si>
  <si>
    <t>LOUCHE</t>
  </si>
  <si>
    <t>JULIO</t>
  </si>
  <si>
    <t>LOZANO GONZALEZ</t>
  </si>
  <si>
    <t>ABDELLATIF</t>
  </si>
  <si>
    <t>MANSOUR</t>
  </si>
  <si>
    <t>MONIQUE</t>
  </si>
  <si>
    <t>MEDNICKI</t>
  </si>
  <si>
    <t>FABIENNE</t>
  </si>
  <si>
    <t>METTENS</t>
  </si>
  <si>
    <t>LOUIS</t>
  </si>
  <si>
    <t>MORJAN</t>
  </si>
  <si>
    <t>CHANTAL</t>
  </si>
  <si>
    <t>MORRENS</t>
  </si>
  <si>
    <t>INGRID</t>
  </si>
  <si>
    <t>PACQUET</t>
  </si>
  <si>
    <t>DANIELLE</t>
  </si>
  <si>
    <t>PEETERS</t>
  </si>
  <si>
    <t>PLANCHE</t>
  </si>
  <si>
    <t>ALEXIS</t>
  </si>
  <si>
    <t>REMORY</t>
  </si>
  <si>
    <t>CHRISTOPHE</t>
  </si>
  <si>
    <t>PIERRE</t>
  </si>
  <si>
    <t>ROSA</t>
  </si>
  <si>
    <t>RUDI</t>
  </si>
  <si>
    <t>ROSSSEL</t>
  </si>
  <si>
    <t>JOEL</t>
  </si>
  <si>
    <t>ROZE</t>
  </si>
  <si>
    <t>STEVEN</t>
  </si>
  <si>
    <t>VANESSA</t>
  </si>
  <si>
    <t>SANTIN</t>
  </si>
  <si>
    <t>SWINNEN</t>
  </si>
  <si>
    <t>THIEERY</t>
  </si>
  <si>
    <t>VANBINST</t>
  </si>
  <si>
    <t>BENOIT</t>
  </si>
  <si>
    <t>VAN DE MEERSCHE</t>
  </si>
  <si>
    <t>DIDIER</t>
  </si>
  <si>
    <t>VANDEN BEMDEN</t>
  </si>
  <si>
    <t>VANDENEDE</t>
  </si>
  <si>
    <t>VANDENPLAS</t>
  </si>
  <si>
    <t>JOSPEH</t>
  </si>
  <si>
    <t>VANDER EYCKEN</t>
  </si>
  <si>
    <t>WALTER</t>
  </si>
  <si>
    <t>VANDERSTOCK</t>
  </si>
  <si>
    <t>ANJA</t>
  </si>
  <si>
    <t>VAN DER VEKEN</t>
  </si>
  <si>
    <t>VANDEVELDE</t>
  </si>
  <si>
    <t>MYRIAM</t>
  </si>
  <si>
    <t>VAN EECKHOUDT</t>
  </si>
  <si>
    <t>MARYSE</t>
  </si>
  <si>
    <t>VANHEMELRYCK</t>
  </si>
  <si>
    <t>VAN MALDERGHEM</t>
  </si>
  <si>
    <t>VANTHIENEN</t>
  </si>
  <si>
    <t>FRANCIS</t>
  </si>
  <si>
    <t>VERMEIR</t>
  </si>
  <si>
    <t>WILLY</t>
  </si>
  <si>
    <t>VERMEIRE</t>
  </si>
  <si>
    <t>MARIE-ANNE</t>
  </si>
  <si>
    <t>VERSTRAETEN</t>
  </si>
  <si>
    <t>WAEGEMANS</t>
  </si>
  <si>
    <t>MARIANNE</t>
  </si>
  <si>
    <t>WERKL</t>
  </si>
  <si>
    <t>ANTONIO</t>
  </si>
  <si>
    <t>ALEXANDRE LEONARDO</t>
  </si>
  <si>
    <t xml:space="preserve"> A-008</t>
  </si>
  <si>
    <t>SERGE</t>
  </si>
  <si>
    <t>APPELMANS</t>
  </si>
  <si>
    <t>FREDERIC</t>
  </si>
  <si>
    <t>ARIJS</t>
  </si>
  <si>
    <t>ASTRUC</t>
  </si>
  <si>
    <t>HELENE</t>
  </si>
  <si>
    <t>BECKERS</t>
  </si>
  <si>
    <t>SABRINA</t>
  </si>
  <si>
    <t>MOHAMED</t>
  </si>
  <si>
    <t>BOUYBAOUEN</t>
  </si>
  <si>
    <t>ANTHONY</t>
  </si>
  <si>
    <t>BOUZOUITA</t>
  </si>
  <si>
    <t>CHRISTIAN</t>
  </si>
  <si>
    <t>BUGGENHOUT</t>
  </si>
  <si>
    <t>MARTIN</t>
  </si>
  <si>
    <t>BUNDERVOET</t>
  </si>
  <si>
    <t>CAGNIE</t>
  </si>
  <si>
    <t>GIORGIO</t>
  </si>
  <si>
    <t>CALLIARI</t>
  </si>
  <si>
    <t>TERESITA</t>
  </si>
  <si>
    <t>CARILLO</t>
  </si>
  <si>
    <t>DOUGLAS</t>
  </si>
  <si>
    <t>CARLIER</t>
  </si>
  <si>
    <t>CARTIERRE</t>
  </si>
  <si>
    <t>CARTON</t>
  </si>
  <si>
    <t>ZA-TSENG</t>
  </si>
  <si>
    <t>CHIANG</t>
  </si>
  <si>
    <t>KUBILAY</t>
  </si>
  <si>
    <t>CIMEN</t>
  </si>
  <si>
    <t>GEORGES</t>
  </si>
  <si>
    <t>COPERSMET</t>
  </si>
  <si>
    <t>MICHELINE</t>
  </si>
  <si>
    <t>CROCHET</t>
  </si>
  <si>
    <t>DE BERG</t>
  </si>
  <si>
    <t>FRANCINE</t>
  </si>
  <si>
    <t>DE BERRALY</t>
  </si>
  <si>
    <t>MARIA ODETTE</t>
  </si>
  <si>
    <t>DE BRITO ALEIXO</t>
  </si>
  <si>
    <t>EDDY</t>
  </si>
  <si>
    <t>DE BUIJL</t>
  </si>
  <si>
    <t>DECHAMPS</t>
  </si>
  <si>
    <t>DE CNOP</t>
  </si>
  <si>
    <t>JONATHAN</t>
  </si>
  <si>
    <t>DE DECKER</t>
  </si>
  <si>
    <t>DE GROEF</t>
  </si>
  <si>
    <t>ANNE</t>
  </si>
  <si>
    <t>DELFORGE</t>
  </si>
  <si>
    <t>DELFOSSE</t>
  </si>
  <si>
    <t>DELNOIJ</t>
  </si>
  <si>
    <t>NATHALIE</t>
  </si>
  <si>
    <t>DE MAEGHT</t>
  </si>
  <si>
    <t>LUC</t>
  </si>
  <si>
    <t>DENEEF</t>
  </si>
  <si>
    <t>EDITH</t>
  </si>
  <si>
    <t>DERATHE</t>
  </si>
  <si>
    <t>CEDRIC</t>
  </si>
  <si>
    <t>DESANTOINE</t>
  </si>
  <si>
    <t>BENELA</t>
  </si>
  <si>
    <t>DESAUGUSTE</t>
  </si>
  <si>
    <t>DESCHAEPMEESTER</t>
  </si>
  <si>
    <t>MAURICE</t>
  </si>
  <si>
    <t>DE TROEYE</t>
  </si>
  <si>
    <t>YANNICK</t>
  </si>
  <si>
    <t>DE TROYE</t>
  </si>
  <si>
    <t>HUGUETTE</t>
  </si>
  <si>
    <t>DEVROEY</t>
  </si>
  <si>
    <t>NICOLE</t>
  </si>
  <si>
    <t>DEWACHTER</t>
  </si>
  <si>
    <t>DEWAELE</t>
  </si>
  <si>
    <t>MARCELLE</t>
  </si>
  <si>
    <t>DE WEVER</t>
  </si>
  <si>
    <t>SHIRLEY</t>
  </si>
  <si>
    <t>DE WIT</t>
  </si>
  <si>
    <t>DIMANCHE</t>
  </si>
  <si>
    <t>RICHARD</t>
  </si>
  <si>
    <t>DOCLOT</t>
  </si>
  <si>
    <t>JEAN-PAUL</t>
  </si>
  <si>
    <t>DRABBEN</t>
  </si>
  <si>
    <t>CAROLE</t>
  </si>
  <si>
    <t>DUQUET</t>
  </si>
  <si>
    <t>ANDRE</t>
  </si>
  <si>
    <t>EVERAERT</t>
  </si>
  <si>
    <t>MARIA</t>
  </si>
  <si>
    <t>FERNANDEZ</t>
  </si>
  <si>
    <t>FIERENS</t>
  </si>
  <si>
    <t>ARMANDO</t>
  </si>
  <si>
    <t>FISCHETTI</t>
  </si>
  <si>
    <t>FLOCHLAY</t>
  </si>
  <si>
    <t>DEELAN</t>
  </si>
  <si>
    <t>FREMINEUR</t>
  </si>
  <si>
    <t>YVES</t>
  </si>
  <si>
    <t>JEAN-MAURICE</t>
  </si>
  <si>
    <t>GASCARD</t>
  </si>
  <si>
    <t>MARCEL</t>
  </si>
  <si>
    <t>GAZIAUX</t>
  </si>
  <si>
    <t>JEAN-MARIE</t>
  </si>
  <si>
    <t>GERARD</t>
  </si>
  <si>
    <t>GICART</t>
  </si>
  <si>
    <t>GILIS</t>
  </si>
  <si>
    <t>BEATRICE</t>
  </si>
  <si>
    <t>GIRARD</t>
  </si>
  <si>
    <t>CYRILLE</t>
  </si>
  <si>
    <t>GLEMET</t>
  </si>
  <si>
    <t>JEANINE</t>
  </si>
  <si>
    <t>GOLDSTEIN</t>
  </si>
  <si>
    <t>GUILLE</t>
  </si>
  <si>
    <t>JOHNNY</t>
  </si>
  <si>
    <t>HAUTMAN</t>
  </si>
  <si>
    <t>HENDRICKX</t>
  </si>
  <si>
    <t>HENSEVAL</t>
  </si>
  <si>
    <t>LUDOVICUS</t>
  </si>
  <si>
    <t>HOMBROELCKX</t>
  </si>
  <si>
    <t>JEAN BAPTISTE</t>
  </si>
  <si>
    <t>HOUDTHUYS</t>
  </si>
  <si>
    <t>MAXIME</t>
  </si>
  <si>
    <t>HOUF</t>
  </si>
  <si>
    <t>ALBERTE</t>
  </si>
  <si>
    <t>HUMEAU</t>
  </si>
  <si>
    <t>DOMINIQUE</t>
  </si>
  <si>
    <t>INGANNAMORTE</t>
  </si>
  <si>
    <t>JONET</t>
  </si>
  <si>
    <t>GIOVANNI</t>
  </si>
  <si>
    <t>KIEKENS</t>
  </si>
  <si>
    <t>KONEN</t>
  </si>
  <si>
    <t>ROBERT</t>
  </si>
  <si>
    <t>KUBIAK</t>
  </si>
  <si>
    <t>JEAN CLAUDE</t>
  </si>
  <si>
    <t>LACAGNINA</t>
  </si>
  <si>
    <t>LAFONTAINE</t>
  </si>
  <si>
    <t>SIMONE</t>
  </si>
  <si>
    <t>LAMBERT</t>
  </si>
  <si>
    <t>THIERRY</t>
  </si>
  <si>
    <t>LAPICORE</t>
  </si>
  <si>
    <t>LAVIGNE</t>
  </si>
  <si>
    <t>FRANCK</t>
  </si>
  <si>
    <t>LE CHEVALIER</t>
  </si>
  <si>
    <t>HENRI</t>
  </si>
  <si>
    <t>LEDUC</t>
  </si>
  <si>
    <t>LEGROS</t>
  </si>
  <si>
    <t>LEVY</t>
  </si>
  <si>
    <t>JAYSON</t>
  </si>
  <si>
    <t>LINET</t>
  </si>
  <si>
    <t>MAURIZIO</t>
  </si>
  <si>
    <t>LISOTTI</t>
  </si>
  <si>
    <t>PHILIPPE</t>
  </si>
  <si>
    <t>LOMBAERT</t>
  </si>
  <si>
    <t>ALEKSANDRA</t>
  </si>
  <si>
    <t>LUDKIEWICZ</t>
  </si>
  <si>
    <t>CARLA</t>
  </si>
  <si>
    <t>MAGARREIRO LEONARDO</t>
  </si>
  <si>
    <t>EMIDIO</t>
  </si>
  <si>
    <t>MARCUCCI</t>
  </si>
  <si>
    <t>NOUREDINE</t>
  </si>
  <si>
    <t>MARZOUG</t>
  </si>
  <si>
    <t>MASQUELIER</t>
  </si>
  <si>
    <t>JIMMY</t>
  </si>
  <si>
    <t>MEIRSMAN</t>
  </si>
  <si>
    <t>LAURENT</t>
  </si>
  <si>
    <t>MELAIN</t>
  </si>
  <si>
    <t>JOSE</t>
  </si>
  <si>
    <t>MELLEKER</t>
  </si>
  <si>
    <t>JESSICA</t>
  </si>
  <si>
    <t>MESKENS</t>
  </si>
  <si>
    <t>MONA</t>
  </si>
  <si>
    <t>MEULDERS</t>
  </si>
  <si>
    <t>MICHELANGELO</t>
  </si>
  <si>
    <t>MIOTTO</t>
  </si>
  <si>
    <t>JULIETTE</t>
  </si>
  <si>
    <t>MOLIERE</t>
  </si>
  <si>
    <t>MONTOIS</t>
  </si>
  <si>
    <t>MOREELS</t>
  </si>
  <si>
    <t>LUCAS</t>
  </si>
  <si>
    <t>NOAH</t>
  </si>
  <si>
    <t>CHARLES</t>
  </si>
  <si>
    <t>MOURMAUX</t>
  </si>
  <si>
    <t>CHRISTIANE</t>
  </si>
  <si>
    <t>NOEL</t>
  </si>
  <si>
    <t>RENEE</t>
  </si>
  <si>
    <t>NOOTENS</t>
  </si>
  <si>
    <t>CECILIA</t>
  </si>
  <si>
    <t>OLISLAGERS</t>
  </si>
  <si>
    <t>OLIVIER</t>
  </si>
  <si>
    <t>OP DE BEECK</t>
  </si>
  <si>
    <t>PANNEELS</t>
  </si>
  <si>
    <t>FILIPPO</t>
  </si>
  <si>
    <t>PECORELLA</t>
  </si>
  <si>
    <t>PAOLO</t>
  </si>
  <si>
    <t>PERISSINOTTO</t>
  </si>
  <si>
    <t>PIERARD</t>
  </si>
  <si>
    <t>CLAUDE</t>
  </si>
  <si>
    <t>PIROTTE</t>
  </si>
  <si>
    <t>LILIANE MARIE</t>
  </si>
  <si>
    <t>PLUVINAGE</t>
  </si>
  <si>
    <t>AMY</t>
  </si>
  <si>
    <t>PUFFET</t>
  </si>
  <si>
    <t>QUEVIT</t>
  </si>
  <si>
    <t>ANASTASIA</t>
  </si>
  <si>
    <t>REMACLE</t>
  </si>
  <si>
    <t>XAVIER</t>
  </si>
  <si>
    <t>RETAILLEAU</t>
  </si>
  <si>
    <t>ESTER</t>
  </si>
  <si>
    <t>RIGOTTI</t>
  </si>
  <si>
    <t>ODETTE</t>
  </si>
  <si>
    <t>RODRIGUES PEREIRA</t>
  </si>
  <si>
    <t>HENK</t>
  </si>
  <si>
    <t>ROOBROEK</t>
  </si>
  <si>
    <t>MARIELLA</t>
  </si>
  <si>
    <t>ROTTIERS</t>
  </si>
  <si>
    <t>PIETRO</t>
  </si>
  <si>
    <t>SALVI</t>
  </si>
  <si>
    <t>THERESE</t>
  </si>
  <si>
    <t>SARRIBLE</t>
  </si>
  <si>
    <t>ANGIOLINA</t>
  </si>
  <si>
    <t>SAVOLDI</t>
  </si>
  <si>
    <t>SCHOONEYT</t>
  </si>
  <si>
    <t>LEOPOLD</t>
  </si>
  <si>
    <t>SCULIER</t>
  </si>
  <si>
    <t>SEDEYN</t>
  </si>
  <si>
    <t>YVONNE</t>
  </si>
  <si>
    <t>SEUTIN</t>
  </si>
  <si>
    <t>GUY</t>
  </si>
  <si>
    <t>SIMON</t>
  </si>
  <si>
    <t>SMIDTS</t>
  </si>
  <si>
    <t>ABDELHAY</t>
  </si>
  <si>
    <t>SOUSSAN</t>
  </si>
  <si>
    <t>STAMATIOU</t>
  </si>
  <si>
    <t>STERCK</t>
  </si>
  <si>
    <t>STOCKMANS</t>
  </si>
  <si>
    <t>STRUYF</t>
  </si>
  <si>
    <t>SWEERTS</t>
  </si>
  <si>
    <t>SEVERINE</t>
  </si>
  <si>
    <t>TANNIER</t>
  </si>
  <si>
    <t>TAYMANS</t>
  </si>
  <si>
    <t>TERZISKI</t>
  </si>
  <si>
    <t>THOLLEBEEK</t>
  </si>
  <si>
    <t>FREDDY</t>
  </si>
  <si>
    <t>TROCH</t>
  </si>
  <si>
    <t>VANBEYLEN</t>
  </si>
  <si>
    <t>VAN DEN EEDE</t>
  </si>
  <si>
    <t>HUGO</t>
  </si>
  <si>
    <t>VANDERHAEGEN</t>
  </si>
  <si>
    <t>VANDERSCHRIECK</t>
  </si>
  <si>
    <t>VANDER STAPPEN</t>
  </si>
  <si>
    <t>VAN DE WIELE</t>
  </si>
  <si>
    <t>VAN IMPE</t>
  </si>
  <si>
    <t>CATHERINE</t>
  </si>
  <si>
    <t>VAN KILDONCK</t>
  </si>
  <si>
    <t>HENRIETTE</t>
  </si>
  <si>
    <t>VAN OUDENHOVEN</t>
  </si>
  <si>
    <t>VANRIET</t>
  </si>
  <si>
    <t>VAN'T GEYN</t>
  </si>
  <si>
    <t>VERCOUILLE</t>
  </si>
  <si>
    <t>VIVIANE</t>
  </si>
  <si>
    <t>WIEMEYER</t>
  </si>
  <si>
    <t>MARIE PAULE</t>
  </si>
  <si>
    <t>WILBERT</t>
  </si>
  <si>
    <t>WILLEMS</t>
  </si>
  <si>
    <t>DANIELE</t>
  </si>
  <si>
    <t>WILLIAME</t>
  </si>
  <si>
    <t>YERNAUX</t>
  </si>
  <si>
    <t>KOUASSI</t>
  </si>
  <si>
    <t>YOBOUET</t>
  </si>
  <si>
    <t>ZSEBEDITS</t>
  </si>
  <si>
    <t>ADAMS</t>
  </si>
  <si>
    <t xml:space="preserve"> A-009</t>
  </si>
  <si>
    <t>BAIRIN</t>
  </si>
  <si>
    <t>BAUS</t>
  </si>
  <si>
    <t>BERTHOL</t>
  </si>
  <si>
    <t>VALENTIN</t>
  </si>
  <si>
    <t>ABDELAZIZ</t>
  </si>
  <si>
    <t>BOUIECH</t>
  </si>
  <si>
    <t>BROGNIET</t>
  </si>
  <si>
    <t>AUGUSTE</t>
  </si>
  <si>
    <t>CABRON</t>
  </si>
  <si>
    <t>ARNAUD</t>
  </si>
  <si>
    <t>CESAR</t>
  </si>
  <si>
    <t>NOUR EDDINE</t>
  </si>
  <si>
    <t>CHBOUKI</t>
  </si>
  <si>
    <t>CLERENS</t>
  </si>
  <si>
    <t>KEVIN</t>
  </si>
  <si>
    <t>CORTESI</t>
  </si>
  <si>
    <t>AUDREY</t>
  </si>
  <si>
    <t>CUVELIER</t>
  </si>
  <si>
    <t>PASCAL</t>
  </si>
  <si>
    <t>DEBRUYN</t>
  </si>
  <si>
    <t>DE CLERCQ</t>
  </si>
  <si>
    <t>GAEL</t>
  </si>
  <si>
    <t>MAXENCE</t>
  </si>
  <si>
    <t>DELATTE</t>
  </si>
  <si>
    <t>ETIENNE</t>
  </si>
  <si>
    <t>DELCARTE</t>
  </si>
  <si>
    <t>MARIUS</t>
  </si>
  <si>
    <t>DELVAUX</t>
  </si>
  <si>
    <t>DELVIGNE</t>
  </si>
  <si>
    <t>MARIE-LOUISE</t>
  </si>
  <si>
    <t>DENEYER</t>
  </si>
  <si>
    <t>KENNY</t>
  </si>
  <si>
    <t>DE SCHUYTENEER</t>
  </si>
  <si>
    <t>PATRICIA</t>
  </si>
  <si>
    <t>DESMET</t>
  </si>
  <si>
    <t>DETHIER</t>
  </si>
  <si>
    <t>ISABELLE</t>
  </si>
  <si>
    <t>DUBOIS</t>
  </si>
  <si>
    <t>RUDY</t>
  </si>
  <si>
    <t>DUBOIS-KAISIN</t>
  </si>
  <si>
    <t>TANGUY</t>
  </si>
  <si>
    <t>DU MORTIER</t>
  </si>
  <si>
    <t>GAELLE</t>
  </si>
  <si>
    <t>DUPONT</t>
  </si>
  <si>
    <t>DURIGNEUX</t>
  </si>
  <si>
    <t>FLORENTIN</t>
  </si>
  <si>
    <t>JOSETTE</t>
  </si>
  <si>
    <t>DURY</t>
  </si>
  <si>
    <t>FIRQUET</t>
  </si>
  <si>
    <t>FOCANT</t>
  </si>
  <si>
    <t>FRANCHITTI</t>
  </si>
  <si>
    <t>GHETTEM</t>
  </si>
  <si>
    <t>GIELIS</t>
  </si>
  <si>
    <t>MANUEL</t>
  </si>
  <si>
    <t>GOSSE</t>
  </si>
  <si>
    <t>GRIMPRET</t>
  </si>
  <si>
    <t>HAINAUT</t>
  </si>
  <si>
    <t>HAMELRIJCKX</t>
  </si>
  <si>
    <t>IANNI</t>
  </si>
  <si>
    <t>EMILE</t>
  </si>
  <si>
    <t>JOSZ</t>
  </si>
  <si>
    <t>CELINE</t>
  </si>
  <si>
    <t>JUNG</t>
  </si>
  <si>
    <t>MICHELLE</t>
  </si>
  <si>
    <t>LOIC</t>
  </si>
  <si>
    <t>LAMMERTYN</t>
  </si>
  <si>
    <t>LANOY</t>
  </si>
  <si>
    <t>FABRICE</t>
  </si>
  <si>
    <t>LEFEBVRE</t>
  </si>
  <si>
    <t>LOGIST</t>
  </si>
  <si>
    <t>AURELIE</t>
  </si>
  <si>
    <t>MARCHAL</t>
  </si>
  <si>
    <t>BENJAMIN</t>
  </si>
  <si>
    <t>MARISSAL</t>
  </si>
  <si>
    <t>JEAN PIERRE</t>
  </si>
  <si>
    <t>MEERT</t>
  </si>
  <si>
    <t>MEGANCK</t>
  </si>
  <si>
    <t>ROMAIN</t>
  </si>
  <si>
    <t>MARGARETA</t>
  </si>
  <si>
    <t>MELIS</t>
  </si>
  <si>
    <t>MOEYENSOON</t>
  </si>
  <si>
    <t>MONBALIU</t>
  </si>
  <si>
    <t>ALPHONSE</t>
  </si>
  <si>
    <t>MONSIEUR</t>
  </si>
  <si>
    <t>MOUVET</t>
  </si>
  <si>
    <t>NICHOLLS</t>
  </si>
  <si>
    <t>ANNIE</t>
  </si>
  <si>
    <t>PELDERS</t>
  </si>
  <si>
    <t>RENIERE</t>
  </si>
  <si>
    <t>DAMIANO</t>
  </si>
  <si>
    <t>RICHIUSO</t>
  </si>
  <si>
    <t>ROMAN</t>
  </si>
  <si>
    <t>RUCKINEER</t>
  </si>
  <si>
    <t>SCHMITZ</t>
  </si>
  <si>
    <t>SMIDT</t>
  </si>
  <si>
    <t>SNIJERS</t>
  </si>
  <si>
    <t>MARIANGELA</t>
  </si>
  <si>
    <t>SOTGIU</t>
  </si>
  <si>
    <t>TEO</t>
  </si>
  <si>
    <t>SOUKA</t>
  </si>
  <si>
    <t>NICOLAS</t>
  </si>
  <si>
    <t>SOYEZ</t>
  </si>
  <si>
    <t>JEAN-LUC</t>
  </si>
  <si>
    <t>STENUITE</t>
  </si>
  <si>
    <t>STERCKX</t>
  </si>
  <si>
    <t>MALIKA</t>
  </si>
  <si>
    <t>STRUYVEN</t>
  </si>
  <si>
    <t>THEVELEIN</t>
  </si>
  <si>
    <t>CHRISTOPHER</t>
  </si>
  <si>
    <t>VAN BELLEGHEM</t>
  </si>
  <si>
    <t>LUCIEN</t>
  </si>
  <si>
    <t>VAN BOGAERT</t>
  </si>
  <si>
    <t>VAN BRUSTEGHEM</t>
  </si>
  <si>
    <t>STEVE</t>
  </si>
  <si>
    <t>VAN CAUWENBERGE</t>
  </si>
  <si>
    <t>VANDEN DRIES</t>
  </si>
  <si>
    <t>VANDEN HOEK</t>
  </si>
  <si>
    <t>VANDENWOUWERE</t>
  </si>
  <si>
    <t>VANDER MEULEN</t>
  </si>
  <si>
    <t>VAN DYCK</t>
  </si>
  <si>
    <t>VANHAMME</t>
  </si>
  <si>
    <t>DEBORAH</t>
  </si>
  <si>
    <t>VANHOSMAEL</t>
  </si>
  <si>
    <t>VAN MULLEM</t>
  </si>
  <si>
    <t>VERLAET</t>
  </si>
  <si>
    <t>VERNEL</t>
  </si>
  <si>
    <t>VINCKX</t>
  </si>
  <si>
    <t>WATERPLAS</t>
  </si>
  <si>
    <t>WITS</t>
  </si>
  <si>
    <t>WYBO</t>
  </si>
  <si>
    <t>EDWARD</t>
  </si>
  <si>
    <t>BERTHELS</t>
  </si>
  <si>
    <t xml:space="preserve"> A-010</t>
  </si>
  <si>
    <t>BOUX</t>
  </si>
  <si>
    <t>JEAN GILBERT</t>
  </si>
  <si>
    <t>EMMA</t>
  </si>
  <si>
    <t>BRAET</t>
  </si>
  <si>
    <t>CAIRA</t>
  </si>
  <si>
    <t>CALUWAERTS</t>
  </si>
  <si>
    <t>GEORGETTE</t>
  </si>
  <si>
    <t>CLEYN</t>
  </si>
  <si>
    <t>COLLIGNON-FRANCK</t>
  </si>
  <si>
    <t>MARIE LOUISE</t>
  </si>
  <si>
    <t>CONTENT</t>
  </si>
  <si>
    <t>CRETEUR</t>
  </si>
  <si>
    <t>CURIAS</t>
  </si>
  <si>
    <t>CHARLY</t>
  </si>
  <si>
    <t>DE BOIS</t>
  </si>
  <si>
    <t>JULIEN</t>
  </si>
  <si>
    <t>DE BRUCKER</t>
  </si>
  <si>
    <t>DECOCK</t>
  </si>
  <si>
    <t>DECOSTER</t>
  </si>
  <si>
    <t>DEHON</t>
  </si>
  <si>
    <t>DEKENS</t>
  </si>
  <si>
    <t>DEKOSTER</t>
  </si>
  <si>
    <t>DE LAET</t>
  </si>
  <si>
    <t>VINCENT</t>
  </si>
  <si>
    <t>DELHAYE</t>
  </si>
  <si>
    <t>DELLA FIORA</t>
  </si>
  <si>
    <t>DE MAET</t>
  </si>
  <si>
    <t>DE MARREE</t>
  </si>
  <si>
    <t>KATIA</t>
  </si>
  <si>
    <t>DEMUNSTER</t>
  </si>
  <si>
    <t>IRENE</t>
  </si>
  <si>
    <t>DE NEEF</t>
  </si>
  <si>
    <t>ALEXANDER</t>
  </si>
  <si>
    <t>DE PAUW</t>
  </si>
  <si>
    <t>DE PREZ</t>
  </si>
  <si>
    <t>MARYLINE</t>
  </si>
  <si>
    <t>DE RIDDER</t>
  </si>
  <si>
    <t>DESCHOUWER</t>
  </si>
  <si>
    <t>DESMEDT</t>
  </si>
  <si>
    <t>DEVESELEER</t>
  </si>
  <si>
    <t>SABINE</t>
  </si>
  <si>
    <t>DEWIT</t>
  </si>
  <si>
    <t>DEZUTTER</t>
  </si>
  <si>
    <t>CORINNE</t>
  </si>
  <si>
    <t>DOORE</t>
  </si>
  <si>
    <t>FLAMAND</t>
  </si>
  <si>
    <t>GIL DE SAN SEGUNDO</t>
  </si>
  <si>
    <t>GLOTZ</t>
  </si>
  <si>
    <t>GODTBIL</t>
  </si>
  <si>
    <t>GOFFAUX</t>
  </si>
  <si>
    <t>GOMEZ</t>
  </si>
  <si>
    <t>ELIE</t>
  </si>
  <si>
    <t>GOOSSENS</t>
  </si>
  <si>
    <t>MALVINA</t>
  </si>
  <si>
    <t>HART</t>
  </si>
  <si>
    <t>REMI</t>
  </si>
  <si>
    <t>HATZFELD</t>
  </si>
  <si>
    <t>IMPENS</t>
  </si>
  <si>
    <t>JIMENEZ HERNANDEZ</t>
  </si>
  <si>
    <t>KLYN</t>
  </si>
  <si>
    <t>LEBRUN</t>
  </si>
  <si>
    <t>LEDENT</t>
  </si>
  <si>
    <t>LINTERMANS</t>
  </si>
  <si>
    <t>LOMBA</t>
  </si>
  <si>
    <t>QUENTIN</t>
  </si>
  <si>
    <t>MEERSCHAERT</t>
  </si>
  <si>
    <t>JOSEPH</t>
  </si>
  <si>
    <t>MELANGE</t>
  </si>
  <si>
    <t>MELOT</t>
  </si>
  <si>
    <t>MERTENS</t>
  </si>
  <si>
    <t>MESTDAGH</t>
  </si>
  <si>
    <t>MICHIELS</t>
  </si>
  <si>
    <t>MOUSTY</t>
  </si>
  <si>
    <t>NETELS</t>
  </si>
  <si>
    <t>EDOUARD</t>
  </si>
  <si>
    <t>NYS</t>
  </si>
  <si>
    <t>PERIKLIS</t>
  </si>
  <si>
    <t>PANAGIOTOU</t>
  </si>
  <si>
    <t>PRISCILLA</t>
  </si>
  <si>
    <t>PASQUIER</t>
  </si>
  <si>
    <t>PAULISSEN</t>
  </si>
  <si>
    <t>MICHAËL</t>
  </si>
  <si>
    <t>PEEREBOOM</t>
  </si>
  <si>
    <t>PERRIN</t>
  </si>
  <si>
    <t>PETIT</t>
  </si>
  <si>
    <t>PLAZZER</t>
  </si>
  <si>
    <t>DOLORES</t>
  </si>
  <si>
    <t>POLLAERT</t>
  </si>
  <si>
    <t>RENS</t>
  </si>
  <si>
    <t>JEAN MARIE</t>
  </si>
  <si>
    <t>REPS</t>
  </si>
  <si>
    <t>ROEKENS</t>
  </si>
  <si>
    <t>SAEYS</t>
  </si>
  <si>
    <t>DIMITRIOS</t>
  </si>
  <si>
    <t>SAKALIS</t>
  </si>
  <si>
    <t>SCAILQUIN</t>
  </si>
  <si>
    <t>SCHOUKENS</t>
  </si>
  <si>
    <t>SOETEMEYER</t>
  </si>
  <si>
    <t>ELISABETH</t>
  </si>
  <si>
    <t>SORGELOOS</t>
  </si>
  <si>
    <t>STARCK</t>
  </si>
  <si>
    <t>JEAN-JACQUES</t>
  </si>
  <si>
    <t>FRANK</t>
  </si>
  <si>
    <t>SWAELENS</t>
  </si>
  <si>
    <t>JACKY</t>
  </si>
  <si>
    <t>TRIOLO</t>
  </si>
  <si>
    <t>TRIQUENEAUX</t>
  </si>
  <si>
    <t>VAN CAMP</t>
  </si>
  <si>
    <t>VANDEN BERGH</t>
  </si>
  <si>
    <t>ELLA</t>
  </si>
  <si>
    <t>VAN DEN HOVE</t>
  </si>
  <si>
    <t>VANDEPUT</t>
  </si>
  <si>
    <t>VAN DER BIEST</t>
  </si>
  <si>
    <t>VANDERBIST</t>
  </si>
  <si>
    <t>HERMAN</t>
  </si>
  <si>
    <t>VAN DORSSELAER</t>
  </si>
  <si>
    <t>MARIO</t>
  </si>
  <si>
    <t>VAN EETVELDE</t>
  </si>
  <si>
    <t>VAN GESTEL</t>
  </si>
  <si>
    <t>VAN HULLE</t>
  </si>
  <si>
    <t>MARIE-PAUL</t>
  </si>
  <si>
    <t>JEAN- MARIE</t>
  </si>
  <si>
    <t>VAN LAMOEN</t>
  </si>
  <si>
    <t>VAN MALDER</t>
  </si>
  <si>
    <t>VAN MELKEBEKE</t>
  </si>
  <si>
    <t>VAN OBBERGEN</t>
  </si>
  <si>
    <t>GUILLAUME</t>
  </si>
  <si>
    <t>VAN RUMST</t>
  </si>
  <si>
    <t>VERBIESE</t>
  </si>
  <si>
    <t>DIANE</t>
  </si>
  <si>
    <t>VERMEIREN</t>
  </si>
  <si>
    <t>VICKY</t>
  </si>
  <si>
    <t>VERMEULEN</t>
  </si>
  <si>
    <t>VERPAELST</t>
  </si>
  <si>
    <t>VEYT</t>
  </si>
  <si>
    <t>CHRISTOS</t>
  </si>
  <si>
    <t>VOUSDOUKOS</t>
  </si>
  <si>
    <t>WALRAND</t>
  </si>
  <si>
    <t>WAUTERS</t>
  </si>
  <si>
    <t>WERICK</t>
  </si>
  <si>
    <t>WEYN</t>
  </si>
  <si>
    <t>MARLENE</t>
  </si>
  <si>
    <t>WILLOCQ</t>
  </si>
  <si>
    <t>MARIA LUISA</t>
  </si>
  <si>
    <t>ADEVA  GALLEGO</t>
  </si>
  <si>
    <t xml:space="preserve"> A-027</t>
  </si>
  <si>
    <t>AGNEESSENS</t>
  </si>
  <si>
    <t>GHISLAIN</t>
  </si>
  <si>
    <t>BECRIAU</t>
  </si>
  <si>
    <t>BENIJTS</t>
  </si>
  <si>
    <t>BRANKAER</t>
  </si>
  <si>
    <t>ALEXANDRE</t>
  </si>
  <si>
    <t>CHANEY</t>
  </si>
  <si>
    <t>RADOINE</t>
  </si>
  <si>
    <t>CHARH</t>
  </si>
  <si>
    <t>BERNARD</t>
  </si>
  <si>
    <t>CHARLIER</t>
  </si>
  <si>
    <t>CHEVALLIER</t>
  </si>
  <si>
    <t>THOMASO</t>
  </si>
  <si>
    <t>CLAUDINI</t>
  </si>
  <si>
    <t>COLPAERT</t>
  </si>
  <si>
    <t>JEANNOT</t>
  </si>
  <si>
    <t>JULES</t>
  </si>
  <si>
    <t>DEHOE</t>
  </si>
  <si>
    <t>DE LEYE</t>
  </si>
  <si>
    <t>DEREUME</t>
  </si>
  <si>
    <t>DERHE</t>
  </si>
  <si>
    <t>ANTOON</t>
  </si>
  <si>
    <t>DEVILLE</t>
  </si>
  <si>
    <t>D'HERDE</t>
  </si>
  <si>
    <t>VITTORINA</t>
  </si>
  <si>
    <t>DI CROCE</t>
  </si>
  <si>
    <t>ALEXANDRA</t>
  </si>
  <si>
    <t>EECKHOUT</t>
  </si>
  <si>
    <t>ERTVELD</t>
  </si>
  <si>
    <t>CARINE</t>
  </si>
  <si>
    <t>FIGYS</t>
  </si>
  <si>
    <t>MARIE GISELE</t>
  </si>
  <si>
    <t>FLEURY</t>
  </si>
  <si>
    <t>GIUSEPPE</t>
  </si>
  <si>
    <t>GENTILE</t>
  </si>
  <si>
    <t>GIELEN</t>
  </si>
  <si>
    <t>GILLEBERTUS</t>
  </si>
  <si>
    <t>JANINE</t>
  </si>
  <si>
    <t>HAEMERS</t>
  </si>
  <si>
    <t>JEAN-LOUIS</t>
  </si>
  <si>
    <t>HAVEZ</t>
  </si>
  <si>
    <t>FACUNDO</t>
  </si>
  <si>
    <t>HERNANDEZ-GARCIA</t>
  </si>
  <si>
    <t>SIDI AHMED</t>
  </si>
  <si>
    <t>IZOUGHAR</t>
  </si>
  <si>
    <t>MIREILLE</t>
  </si>
  <si>
    <t>JADOUL</t>
  </si>
  <si>
    <t>LEROY</t>
  </si>
  <si>
    <t>LOOSEN</t>
  </si>
  <si>
    <t>MARIE-JOSEE</t>
  </si>
  <si>
    <t>LOSENBERGH</t>
  </si>
  <si>
    <t>MALANDRI</t>
  </si>
  <si>
    <t>MULLER</t>
  </si>
  <si>
    <t>NEFVE</t>
  </si>
  <si>
    <t>FRANCESCO</t>
  </si>
  <si>
    <t>PETRENS</t>
  </si>
  <si>
    <t>MODESTE</t>
  </si>
  <si>
    <t>RAPS</t>
  </si>
  <si>
    <t>JUAN</t>
  </si>
  <si>
    <t>SANCHEZ GARCIA</t>
  </si>
  <si>
    <t>SCHOONJANS</t>
  </si>
  <si>
    <t>SEGERS</t>
  </si>
  <si>
    <t>JEAN-CLAUDE</t>
  </si>
  <si>
    <t>SMEESTERS</t>
  </si>
  <si>
    <t>STALLAERT</t>
  </si>
  <si>
    <t>JEAN-FRANCOIS</t>
  </si>
  <si>
    <t>TRENSON</t>
  </si>
  <si>
    <t>VAN BEVER</t>
  </si>
  <si>
    <t>ERWIN</t>
  </si>
  <si>
    <t>JOSEE</t>
  </si>
  <si>
    <t>VAN HOVE</t>
  </si>
  <si>
    <t>FELIX</t>
  </si>
  <si>
    <t>VANOPPHEM</t>
  </si>
  <si>
    <t>VANTHOURNOUT</t>
  </si>
  <si>
    <t>WALRAEVENS</t>
  </si>
  <si>
    <t>JOHN</t>
  </si>
  <si>
    <t>WOLFF</t>
  </si>
  <si>
    <t>APTEKERS</t>
  </si>
  <si>
    <t xml:space="preserve"> A-030</t>
  </si>
  <si>
    <t>RUFINA</t>
  </si>
  <si>
    <t>ATENZA Y RUIZ</t>
  </si>
  <si>
    <t>BACQUET</t>
  </si>
  <si>
    <t>BALTUS</t>
  </si>
  <si>
    <t>ANGELICA</t>
  </si>
  <si>
    <t>BARBOSA DE LIMA</t>
  </si>
  <si>
    <t>BINI</t>
  </si>
  <si>
    <t>GHISLAINE</t>
  </si>
  <si>
    <t>BINNEBEEK</t>
  </si>
  <si>
    <t>JAVIER</t>
  </si>
  <si>
    <t>BODE BLANCO</t>
  </si>
  <si>
    <t>BONET</t>
  </si>
  <si>
    <t>BONUS</t>
  </si>
  <si>
    <t>BOONE</t>
  </si>
  <si>
    <t>NUNZIO</t>
  </si>
  <si>
    <t>BORRELLI</t>
  </si>
  <si>
    <t>BOSMANS</t>
  </si>
  <si>
    <t>IMAN</t>
  </si>
  <si>
    <t>BOUKER DOUKKALI</t>
  </si>
  <si>
    <t>BUEKEN</t>
  </si>
  <si>
    <t>ITALO</t>
  </si>
  <si>
    <t>CAPALDI</t>
  </si>
  <si>
    <t>CAPPAERT</t>
  </si>
  <si>
    <t>IVANKA</t>
  </si>
  <si>
    <t>CERNY</t>
  </si>
  <si>
    <t>CEUTERICK</t>
  </si>
  <si>
    <t>CIOFFI</t>
  </si>
  <si>
    <t>COOSEMANS</t>
  </si>
  <si>
    <t>CORNELIS</t>
  </si>
  <si>
    <t>DE BRANDT</t>
  </si>
  <si>
    <t>MICHELE</t>
  </si>
  <si>
    <t>DE BUSSCHERE</t>
  </si>
  <si>
    <t>CHRISTINE</t>
  </si>
  <si>
    <t>DE COOMAN</t>
  </si>
  <si>
    <t>DELCHARLERIE</t>
  </si>
  <si>
    <t>DE NOYETTE</t>
  </si>
  <si>
    <t>BRYAN</t>
  </si>
  <si>
    <t>DESERRANO</t>
  </si>
  <si>
    <t>DE WINTER</t>
  </si>
  <si>
    <t>DE WITTE</t>
  </si>
  <si>
    <t>PAUL</t>
  </si>
  <si>
    <t>DINAU</t>
  </si>
  <si>
    <t>DINJART</t>
  </si>
  <si>
    <t>LILIANE</t>
  </si>
  <si>
    <t>DOLINCKX</t>
  </si>
  <si>
    <t>ANNICK</t>
  </si>
  <si>
    <t>DULIBAN</t>
  </si>
  <si>
    <t>WILLIAM</t>
  </si>
  <si>
    <t>DUNCAN</t>
  </si>
  <si>
    <t>DUSSEIN</t>
  </si>
  <si>
    <t>ARLETTE</t>
  </si>
  <si>
    <t>DUVIEUSART</t>
  </si>
  <si>
    <t>FLAMENT</t>
  </si>
  <si>
    <t>LODEWIJK</t>
  </si>
  <si>
    <t>FLUYT</t>
  </si>
  <si>
    <t>FORTEMPS</t>
  </si>
  <si>
    <t>HENDRIK</t>
  </si>
  <si>
    <t>MARCEL JOSEPH</t>
  </si>
  <si>
    <t>GEERTS</t>
  </si>
  <si>
    <t>GELLEROY</t>
  </si>
  <si>
    <t>SULLIVAN</t>
  </si>
  <si>
    <t>GLASER</t>
  </si>
  <si>
    <t>GODFIRNON</t>
  </si>
  <si>
    <t>FETHI</t>
  </si>
  <si>
    <t>GUGOR</t>
  </si>
  <si>
    <t>GUILLIAMS</t>
  </si>
  <si>
    <t>GUSTAVE</t>
  </si>
  <si>
    <t>HAESEVOETS</t>
  </si>
  <si>
    <t>HALON</t>
  </si>
  <si>
    <t>ALBERT</t>
  </si>
  <si>
    <t>HEMELEERS</t>
  </si>
  <si>
    <t>HERIN</t>
  </si>
  <si>
    <t>EMIEL</t>
  </si>
  <si>
    <t>JACOB</t>
  </si>
  <si>
    <t>JAQUEMYNS</t>
  </si>
  <si>
    <t>MEROUANE</t>
  </si>
  <si>
    <t>KHEMICI</t>
  </si>
  <si>
    <t>TEY</t>
  </si>
  <si>
    <t>KHIN</t>
  </si>
  <si>
    <t>KYRIAKIDES</t>
  </si>
  <si>
    <t>LEGENDRE</t>
  </si>
  <si>
    <t>LESSENS</t>
  </si>
  <si>
    <t>MATTHYS</t>
  </si>
  <si>
    <t>LYDIA</t>
  </si>
  <si>
    <t>MERCKX</t>
  </si>
  <si>
    <t>MICHEM</t>
  </si>
  <si>
    <t>MICHILS</t>
  </si>
  <si>
    <t>MOENS</t>
  </si>
  <si>
    <t>MOERENHOUT</t>
  </si>
  <si>
    <t>MORENO</t>
  </si>
  <si>
    <t>PIRON</t>
  </si>
  <si>
    <t>PLENECASSAGNE</t>
  </si>
  <si>
    <t>RAYMOND</t>
  </si>
  <si>
    <t>PONSAERTS</t>
  </si>
  <si>
    <t>PURNELLE</t>
  </si>
  <si>
    <t>CATHY</t>
  </si>
  <si>
    <t>RAMIREZ-FLORES</t>
  </si>
  <si>
    <t>ROMAINVILLE</t>
  </si>
  <si>
    <t>ROMMEL</t>
  </si>
  <si>
    <t>ROUTENAER</t>
  </si>
  <si>
    <t>ROY</t>
  </si>
  <si>
    <t>GIANCARLO</t>
  </si>
  <si>
    <t>SABATINI</t>
  </si>
  <si>
    <t>SALARNIER</t>
  </si>
  <si>
    <t>NANCY</t>
  </si>
  <si>
    <t>SALLE</t>
  </si>
  <si>
    <t>FLORIAN</t>
  </si>
  <si>
    <t>SCHMIDT</t>
  </si>
  <si>
    <t>WALID</t>
  </si>
  <si>
    <t>SEIF EL DIN</t>
  </si>
  <si>
    <t>SMET</t>
  </si>
  <si>
    <t>MARIE-CHRISTINE</t>
  </si>
  <si>
    <t>SNEESSENS</t>
  </si>
  <si>
    <t>SQUINQUEL</t>
  </si>
  <si>
    <t>STENUIT</t>
  </si>
  <si>
    <t>SWALENS</t>
  </si>
  <si>
    <t>TASCO</t>
  </si>
  <si>
    <t>UGO</t>
  </si>
  <si>
    <t>TESORO</t>
  </si>
  <si>
    <t>JEROME</t>
  </si>
  <si>
    <t>TORDEUR</t>
  </si>
  <si>
    <t>TODOR</t>
  </si>
  <si>
    <t>TUTUS</t>
  </si>
  <si>
    <t>VANBELLE</t>
  </si>
  <si>
    <t>VAN DEN BOSCH</t>
  </si>
  <si>
    <t>GILBERTA</t>
  </si>
  <si>
    <t>VAN DEN BROECK</t>
  </si>
  <si>
    <t>VERONIQUE</t>
  </si>
  <si>
    <t>VANDERHULST</t>
  </si>
  <si>
    <t>VANDERMOTTEN</t>
  </si>
  <si>
    <t>JEAN LOUIS</t>
  </si>
  <si>
    <t>VAN ESBEEN</t>
  </si>
  <si>
    <t>MARIE ANNE</t>
  </si>
  <si>
    <t>VANGANSBEKE</t>
  </si>
  <si>
    <t>LINDA</t>
  </si>
  <si>
    <t>VAN GANSBEKE</t>
  </si>
  <si>
    <t>TONNY</t>
  </si>
  <si>
    <t>VAN HAUTE</t>
  </si>
  <si>
    <t>VAN KERCKHOVEN</t>
  </si>
  <si>
    <t>VAN RENSBERGEN</t>
  </si>
  <si>
    <t>VAN ROBAEYS</t>
  </si>
  <si>
    <t>VAN SCHANDEVIJL</t>
  </si>
  <si>
    <t>VAN THIENEN</t>
  </si>
  <si>
    <t>VERBIST</t>
  </si>
  <si>
    <t>VERDIKT</t>
  </si>
  <si>
    <t>VERITER</t>
  </si>
  <si>
    <t>VOGELS</t>
  </si>
  <si>
    <t>VUYGE</t>
  </si>
  <si>
    <t>CECILE</t>
  </si>
  <si>
    <t>WITTEBROUCK</t>
  </si>
  <si>
    <t>GIANFRANCO</t>
  </si>
  <si>
    <t>ZAGO</t>
  </si>
  <si>
    <t>GEOFFROY</t>
  </si>
  <si>
    <t>ZIMMERMANN</t>
  </si>
  <si>
    <t>BOZENA</t>
  </si>
  <si>
    <t>BANKOWSKA</t>
  </si>
  <si>
    <t xml:space="preserve"> A-033</t>
  </si>
  <si>
    <t>BERCAS</t>
  </si>
  <si>
    <t>BOSSELOIR</t>
  </si>
  <si>
    <t>BOTTEQUIN</t>
  </si>
  <si>
    <t>DEFUSTER</t>
  </si>
  <si>
    <t>ALISSON</t>
  </si>
  <si>
    <t>DELATTRE</t>
  </si>
  <si>
    <t>DEMEYERE</t>
  </si>
  <si>
    <t>ESTELLE</t>
  </si>
  <si>
    <t>DENEVE</t>
  </si>
  <si>
    <t>DE STAERKE</t>
  </si>
  <si>
    <t>ROGER JEAN</t>
  </si>
  <si>
    <t>VIRGINIE</t>
  </si>
  <si>
    <t>DIAZ-LLANEZA</t>
  </si>
  <si>
    <t>MARIE-JEANNE</t>
  </si>
  <si>
    <t>EVENEPOEL</t>
  </si>
  <si>
    <t>FORNARA</t>
  </si>
  <si>
    <t>GIULIANI</t>
  </si>
  <si>
    <t>HUVENNE</t>
  </si>
  <si>
    <t>ISABEAUX</t>
  </si>
  <si>
    <t>JABE</t>
  </si>
  <si>
    <t>KORKES</t>
  </si>
  <si>
    <t>JORDI</t>
  </si>
  <si>
    <t>SARAH</t>
  </si>
  <si>
    <t>LECOCQ</t>
  </si>
  <si>
    <t>LONGFILS</t>
  </si>
  <si>
    <t>DYLAN</t>
  </si>
  <si>
    <t>LOZANO</t>
  </si>
  <si>
    <t>MASY</t>
  </si>
  <si>
    <t>MEERTS</t>
  </si>
  <si>
    <t>MOTTRIE</t>
  </si>
  <si>
    <t>YVETTE</t>
  </si>
  <si>
    <t>PARMENTIER</t>
  </si>
  <si>
    <t>GWENDOLINE</t>
  </si>
  <si>
    <t>POSTULA</t>
  </si>
  <si>
    <t>JOCELYNE</t>
  </si>
  <si>
    <t>QUESTEMAN</t>
  </si>
  <si>
    <t>QUOITOT</t>
  </si>
  <si>
    <t>RICCOBON</t>
  </si>
  <si>
    <t>ROEKELOOS</t>
  </si>
  <si>
    <t>SENTERRE</t>
  </si>
  <si>
    <t>CORENTIN</t>
  </si>
  <si>
    <t>CLAIRE J.M.A.</t>
  </si>
  <si>
    <t>STERKEN</t>
  </si>
  <si>
    <t>STRUYS</t>
  </si>
  <si>
    <t>TEMMERMAN</t>
  </si>
  <si>
    <t>THIRION</t>
  </si>
  <si>
    <t>LUDOVIC</t>
  </si>
  <si>
    <t>VANDAELE</t>
  </si>
  <si>
    <t>GABRIEL</t>
  </si>
  <si>
    <t>VANDELOISE</t>
  </si>
  <si>
    <t>NATACHA</t>
  </si>
  <si>
    <t>VANDER ELST</t>
  </si>
  <si>
    <t>ANAIS</t>
  </si>
  <si>
    <t>VAN EYNDE</t>
  </si>
  <si>
    <t>VAN HERPE</t>
  </si>
  <si>
    <t>AMELIE</t>
  </si>
  <si>
    <t>VEKEMAN</t>
  </si>
  <si>
    <t>AERTS</t>
  </si>
  <si>
    <t xml:space="preserve"> A-034</t>
  </si>
  <si>
    <t>BOUSSAD</t>
  </si>
  <si>
    <t>AIT DAHMANE</t>
  </si>
  <si>
    <t>AZAIEZ</t>
  </si>
  <si>
    <t>BACQ</t>
  </si>
  <si>
    <t>BARDAXOGLOU</t>
  </si>
  <si>
    <t>BARRE</t>
  </si>
  <si>
    <t>BARTHOLOME</t>
  </si>
  <si>
    <t>BECQUE</t>
  </si>
  <si>
    <t>BERGER</t>
  </si>
  <si>
    <t>NELLY</t>
  </si>
  <si>
    <t>BEX</t>
  </si>
  <si>
    <t>BILLIOUW</t>
  </si>
  <si>
    <t>SYLVIE</t>
  </si>
  <si>
    <t>BLANC</t>
  </si>
  <si>
    <t>CARLOS</t>
  </si>
  <si>
    <t>BLANCO SARMIENTO</t>
  </si>
  <si>
    <t>BODAR</t>
  </si>
  <si>
    <t>BOET</t>
  </si>
  <si>
    <t>LISETTE</t>
  </si>
  <si>
    <t>BOGAERTS</t>
  </si>
  <si>
    <t>PIERRETTE</t>
  </si>
  <si>
    <t>BOUINOT</t>
  </si>
  <si>
    <t>BOUTON</t>
  </si>
  <si>
    <t>BRONCHART</t>
  </si>
  <si>
    <t>BULENS</t>
  </si>
  <si>
    <t>CALMEIN</t>
  </si>
  <si>
    <t>CAMPHIJN</t>
  </si>
  <si>
    <t>FRANCESCA</t>
  </si>
  <si>
    <t>CARLINO</t>
  </si>
  <si>
    <t>CEUPPENS</t>
  </si>
  <si>
    <t>GINETTE</t>
  </si>
  <si>
    <t>CHATEL</t>
  </si>
  <si>
    <t>MONIG</t>
  </si>
  <si>
    <t>CLARISSE</t>
  </si>
  <si>
    <t>CLINET</t>
  </si>
  <si>
    <t>COLLART</t>
  </si>
  <si>
    <t>COLLET</t>
  </si>
  <si>
    <t>COPS</t>
  </si>
  <si>
    <t>CRABBE</t>
  </si>
  <si>
    <t>CRIQUELION</t>
  </si>
  <si>
    <t>CUISINIER</t>
  </si>
  <si>
    <t>DAL MASO</t>
  </si>
  <si>
    <t>DAMME</t>
  </si>
  <si>
    <t>GEORGIA</t>
  </si>
  <si>
    <t>DEBOONE</t>
  </si>
  <si>
    <t>DE BUCK</t>
  </si>
  <si>
    <t>DECOURSELLE</t>
  </si>
  <si>
    <t>DECREM</t>
  </si>
  <si>
    <t>DE GEYNST</t>
  </si>
  <si>
    <t>DE GEYTER</t>
  </si>
  <si>
    <t>DE GREEF</t>
  </si>
  <si>
    <t>DE HAENE</t>
  </si>
  <si>
    <t>DE HON</t>
  </si>
  <si>
    <t>DELBECK</t>
  </si>
  <si>
    <t>DELPLACE</t>
  </si>
  <si>
    <t>DELSINNE</t>
  </si>
  <si>
    <t>DE LUYCK</t>
  </si>
  <si>
    <t>DE MEERLEER</t>
  </si>
  <si>
    <t>MARIE-FRANCE</t>
  </si>
  <si>
    <t>DEMEUR</t>
  </si>
  <si>
    <t>NORBERT</t>
  </si>
  <si>
    <t>DENDAS</t>
  </si>
  <si>
    <t>DENEYS</t>
  </si>
  <si>
    <t>DE PAEPE</t>
  </si>
  <si>
    <t>DE PRINS</t>
  </si>
  <si>
    <t>DE REYS</t>
  </si>
  <si>
    <t>DE ROOSE</t>
  </si>
  <si>
    <t>DE RUDDER</t>
  </si>
  <si>
    <t>DE SCHRYVER</t>
  </si>
  <si>
    <t>LUCIE</t>
  </si>
  <si>
    <t>DESPREZ</t>
  </si>
  <si>
    <t>DETROCH</t>
  </si>
  <si>
    <t>LUCIENNE</t>
  </si>
  <si>
    <t>DEURBROECK</t>
  </si>
  <si>
    <t>JEANNE</t>
  </si>
  <si>
    <t>DEVUYST</t>
  </si>
  <si>
    <t>D'HAMERS</t>
  </si>
  <si>
    <t>ANGELA</t>
  </si>
  <si>
    <t>DI-CARLO</t>
  </si>
  <si>
    <t>ANTONINO</t>
  </si>
  <si>
    <t>DI NICOLA</t>
  </si>
  <si>
    <t>DIEDERIK</t>
  </si>
  <si>
    <t>DONKER</t>
  </si>
  <si>
    <t>ANDREE</t>
  </si>
  <si>
    <t>MATHILDE</t>
  </si>
  <si>
    <t>YVAN</t>
  </si>
  <si>
    <t>DUBREU</t>
  </si>
  <si>
    <t>FAFRA</t>
  </si>
  <si>
    <t>FERRARI</t>
  </si>
  <si>
    <t>FOSTIER</t>
  </si>
  <si>
    <t>FRATEUR</t>
  </si>
  <si>
    <t>LUCY</t>
  </si>
  <si>
    <t>FRERE</t>
  </si>
  <si>
    <t>RAYMONDE</t>
  </si>
  <si>
    <t>GAT</t>
  </si>
  <si>
    <t>MARIE-JOSE</t>
  </si>
  <si>
    <t>GAUDENS</t>
  </si>
  <si>
    <t>GENITELLO</t>
  </si>
  <si>
    <t>NICO</t>
  </si>
  <si>
    <t>GERLING</t>
  </si>
  <si>
    <t>GILLES</t>
  </si>
  <si>
    <t>GILLET</t>
  </si>
  <si>
    <t>GOFFIN</t>
  </si>
  <si>
    <t>JEAN LUC</t>
  </si>
  <si>
    <t>GRAND</t>
  </si>
  <si>
    <t>GULDEMONT</t>
  </si>
  <si>
    <t>GYPERS</t>
  </si>
  <si>
    <t>HAL</t>
  </si>
  <si>
    <t>HELAS</t>
  </si>
  <si>
    <t>HEREMANS</t>
  </si>
  <si>
    <t>FLORENT</t>
  </si>
  <si>
    <t>HUENAERTS</t>
  </si>
  <si>
    <t>JOSE C;</t>
  </si>
  <si>
    <t>HUERGO OLMO</t>
  </si>
  <si>
    <t>HUYSMANS</t>
  </si>
  <si>
    <t>JOLY</t>
  </si>
  <si>
    <t>KEGELS</t>
  </si>
  <si>
    <t>PAULETTE</t>
  </si>
  <si>
    <t>KESTEMONT</t>
  </si>
  <si>
    <t>GASTON</t>
  </si>
  <si>
    <t>LAES</t>
  </si>
  <si>
    <t>CIRO</t>
  </si>
  <si>
    <t>LEGORANO</t>
  </si>
  <si>
    <t>LEPAGE</t>
  </si>
  <si>
    <t>LIBERT</t>
  </si>
  <si>
    <t>LIEVIN</t>
  </si>
  <si>
    <t>LIOULAS</t>
  </si>
  <si>
    <t>LOMBAERTS</t>
  </si>
  <si>
    <t>LONGUET</t>
  </si>
  <si>
    <t>LOWIES</t>
  </si>
  <si>
    <t>MAES</t>
  </si>
  <si>
    <t>MAHAUX</t>
  </si>
  <si>
    <t>MAIGRET</t>
  </si>
  <si>
    <t>MATTERNE</t>
  </si>
  <si>
    <t>MEERSMAN</t>
  </si>
  <si>
    <t>MARIE JEANNE</t>
  </si>
  <si>
    <t>MELLAERTS</t>
  </si>
  <si>
    <t>METSUE</t>
  </si>
  <si>
    <t>ANNE MARIE</t>
  </si>
  <si>
    <t>MEYBOS</t>
  </si>
  <si>
    <t>MEYSMAN</t>
  </si>
  <si>
    <t>MOTTE</t>
  </si>
  <si>
    <t>DIRK</t>
  </si>
  <si>
    <t>MULLIER</t>
  </si>
  <si>
    <t>MUYLDERMANS</t>
  </si>
  <si>
    <t>FLORESTANO</t>
  </si>
  <si>
    <t>OLIVIERI</t>
  </si>
  <si>
    <t>PARRY</t>
  </si>
  <si>
    <t>PERIGNON</t>
  </si>
  <si>
    <t>PETERS</t>
  </si>
  <si>
    <t>PETTINI</t>
  </si>
  <si>
    <t>MARIE-LISETTE</t>
  </si>
  <si>
    <t>PICKAERT</t>
  </si>
  <si>
    <t>PIRE</t>
  </si>
  <si>
    <t>PREDHOM</t>
  </si>
  <si>
    <t>RELECOM</t>
  </si>
  <si>
    <t>RICHY</t>
  </si>
  <si>
    <t>ERMANNO</t>
  </si>
  <si>
    <t>RIJAVEC</t>
  </si>
  <si>
    <t>ROBBEN</t>
  </si>
  <si>
    <t>RODRIGUEZ</t>
  </si>
  <si>
    <t>ROLLE</t>
  </si>
  <si>
    <t>ROOSEN</t>
  </si>
  <si>
    <t>RUBIN</t>
  </si>
  <si>
    <t>RUFFIER</t>
  </si>
  <si>
    <t>SAINTJEAN</t>
  </si>
  <si>
    <t>SANNEN</t>
  </si>
  <si>
    <t>SCHAACK</t>
  </si>
  <si>
    <t>SCHELLINCK</t>
  </si>
  <si>
    <t>SOHIE</t>
  </si>
  <si>
    <t>STAS</t>
  </si>
  <si>
    <t>STEYAERT</t>
  </si>
  <si>
    <t>STRUELENS</t>
  </si>
  <si>
    <t>TACK</t>
  </si>
  <si>
    <t>EDMOND</t>
  </si>
  <si>
    <t>ROLAND</t>
  </si>
  <si>
    <t>TILQUIN</t>
  </si>
  <si>
    <t>ANNY</t>
  </si>
  <si>
    <t>VAN AUDENHOVE</t>
  </si>
  <si>
    <t>VAN BO</t>
  </si>
  <si>
    <t>VANCOMPERNOLLE</t>
  </si>
  <si>
    <t>LAURENCE</t>
  </si>
  <si>
    <t>VAN DEN ABEELE</t>
  </si>
  <si>
    <t>VANDE PUT</t>
  </si>
  <si>
    <t>VANDERKELEN</t>
  </si>
  <si>
    <t>VANDER PERRE</t>
  </si>
  <si>
    <t>VANDIEPENBEECK</t>
  </si>
  <si>
    <t>VAN DURME</t>
  </si>
  <si>
    <t>VAN ELEWYCK</t>
  </si>
  <si>
    <t>VAN FRACEM</t>
  </si>
  <si>
    <t>VAN GROOTENBRUEL</t>
  </si>
  <si>
    <t>VAN HAELEN</t>
  </si>
  <si>
    <t>VAN HASTEL</t>
  </si>
  <si>
    <t>VAN HOUTUM</t>
  </si>
  <si>
    <t>VANISTENDAAL</t>
  </si>
  <si>
    <t>VAN LANCKER</t>
  </si>
  <si>
    <t>VAN LOEY</t>
  </si>
  <si>
    <t>SYLVIA</t>
  </si>
  <si>
    <t>VAN LOO</t>
  </si>
  <si>
    <t>VAN PETEGHEM</t>
  </si>
  <si>
    <t>VAN VEER</t>
  </si>
  <si>
    <t>VERBEURE</t>
  </si>
  <si>
    <t>VERKINDER</t>
  </si>
  <si>
    <t>VIGNAULT</t>
  </si>
  <si>
    <t>JUAN CARLOS</t>
  </si>
  <si>
    <t>VILLANUEVA FERNANDEZ</t>
  </si>
  <si>
    <t>VOLLEBOUT</t>
  </si>
  <si>
    <t>WALSCHAERT</t>
  </si>
  <si>
    <t>RICARDO</t>
  </si>
  <si>
    <t>ZINGA</t>
  </si>
  <si>
    <t xml:space="preserve"> A-036</t>
  </si>
  <si>
    <t>CINDY</t>
  </si>
  <si>
    <t>ANSAY</t>
  </si>
  <si>
    <t>BIL</t>
  </si>
  <si>
    <t>BONDUEL</t>
  </si>
  <si>
    <t>BUSETTO</t>
  </si>
  <si>
    <t>BYLOO</t>
  </si>
  <si>
    <t>CALLEWAERT</t>
  </si>
  <si>
    <t>STEPHANIE</t>
  </si>
  <si>
    <t>CAUVIN</t>
  </si>
  <si>
    <t>CLAUS</t>
  </si>
  <si>
    <t>DALCQ</t>
  </si>
  <si>
    <t>DE BRABANTER</t>
  </si>
  <si>
    <t>DELAUNOY</t>
  </si>
  <si>
    <t>DELEPINE</t>
  </si>
  <si>
    <t>DE MAEYER</t>
  </si>
  <si>
    <t>DE MAN</t>
  </si>
  <si>
    <t>DE MOOR</t>
  </si>
  <si>
    <t>DENIS</t>
  </si>
  <si>
    <t>JEAN JULIEN</t>
  </si>
  <si>
    <t>DEVOS</t>
  </si>
  <si>
    <t>DE ZEEUW</t>
  </si>
  <si>
    <t>DORIA TILLEUX</t>
  </si>
  <si>
    <t>DORIA-TILLEUX</t>
  </si>
  <si>
    <t>DRESSEN</t>
  </si>
  <si>
    <t>NORA</t>
  </si>
  <si>
    <t>EL MOSTAKIME</t>
  </si>
  <si>
    <t>ENRIQUE</t>
  </si>
  <si>
    <t>FERNANDEZ GARCIA</t>
  </si>
  <si>
    <t>CLAUDIO</t>
  </si>
  <si>
    <t>GRUPPUSO</t>
  </si>
  <si>
    <t>MANON</t>
  </si>
  <si>
    <t>HEERAERDS</t>
  </si>
  <si>
    <t>HENNEBERT</t>
  </si>
  <si>
    <t>HOLBRECHT</t>
  </si>
  <si>
    <t>HOOGAERT</t>
  </si>
  <si>
    <t>JOYCE</t>
  </si>
  <si>
    <t>HURIAUX</t>
  </si>
  <si>
    <t>ISTACE</t>
  </si>
  <si>
    <t>JACQMOTTE</t>
  </si>
  <si>
    <t>LAMBRECHTS</t>
  </si>
  <si>
    <t>ALISON</t>
  </si>
  <si>
    <t>LANDAS</t>
  </si>
  <si>
    <t>KATHY</t>
  </si>
  <si>
    <t>LEBOUVIER</t>
  </si>
  <si>
    <t>LHOEST</t>
  </si>
  <si>
    <t>LIEVENS</t>
  </si>
  <si>
    <t>NELE</t>
  </si>
  <si>
    <t>ANDY</t>
  </si>
  <si>
    <t>LUYCKX</t>
  </si>
  <si>
    <t>MALCORPS</t>
  </si>
  <si>
    <t>MATTHIJS</t>
  </si>
  <si>
    <t>MINNER</t>
  </si>
  <si>
    <t>MIRABELLA</t>
  </si>
  <si>
    <t>MOLLAERT</t>
  </si>
  <si>
    <t>MUYLAERT</t>
  </si>
  <si>
    <t>PASCALE</t>
  </si>
  <si>
    <t>NEVEN</t>
  </si>
  <si>
    <t>GIOVANNA</t>
  </si>
  <si>
    <t>NUOTATORE</t>
  </si>
  <si>
    <t>PANTE</t>
  </si>
  <si>
    <t>PIEDFORT</t>
  </si>
  <si>
    <t>SANTI</t>
  </si>
  <si>
    <t>SCHOLDERS</t>
  </si>
  <si>
    <t>MARINA</t>
  </si>
  <si>
    <t>EMMANUEL</t>
  </si>
  <si>
    <t>SWOLFS</t>
  </si>
  <si>
    <t>ESTEBAN</t>
  </si>
  <si>
    <t>SYOEN</t>
  </si>
  <si>
    <t>THAUVIN</t>
  </si>
  <si>
    <t>THEYS</t>
  </si>
  <si>
    <t>AURORE</t>
  </si>
  <si>
    <t>TREFOIS</t>
  </si>
  <si>
    <t>VAN BELLE</t>
  </si>
  <si>
    <t>DIMITRI</t>
  </si>
  <si>
    <t>VANBEUKHOUT</t>
  </si>
  <si>
    <t>VANDEN BOSCH</t>
  </si>
  <si>
    <t>ALICE</t>
  </si>
  <si>
    <t>VAN DER POORTEN</t>
  </si>
  <si>
    <t>MIKE</t>
  </si>
  <si>
    <t>VANDER VOORDE</t>
  </si>
  <si>
    <t>VANDEWYNGAERDE</t>
  </si>
  <si>
    <t>VAN HESE</t>
  </si>
  <si>
    <t>VAN RENTERGHEM</t>
  </si>
  <si>
    <t>WEIJERMAN</t>
  </si>
  <si>
    <t>WINDEY</t>
  </si>
  <si>
    <t>AGNIEZ</t>
  </si>
  <si>
    <t xml:space="preserve"> A-039</t>
  </si>
  <si>
    <t>BANDE</t>
  </si>
  <si>
    <t>BARTHELEMY</t>
  </si>
  <si>
    <t>BELOT</t>
  </si>
  <si>
    <t>JEAN JACQUES</t>
  </si>
  <si>
    <t>BILLIET</t>
  </si>
  <si>
    <t>MAURICETTE</t>
  </si>
  <si>
    <t>CASALA</t>
  </si>
  <si>
    <t>CHAINNIAUX</t>
  </si>
  <si>
    <t>CLARA</t>
  </si>
  <si>
    <t>CLAUDETTE</t>
  </si>
  <si>
    <t>COLOT</t>
  </si>
  <si>
    <t>CONTER</t>
  </si>
  <si>
    <t>COUSSEMENT</t>
  </si>
  <si>
    <t>HARRY</t>
  </si>
  <si>
    <t>DANNOY</t>
  </si>
  <si>
    <t>DE BEER</t>
  </si>
  <si>
    <t>DECARPENTRIE</t>
  </si>
  <si>
    <t>NATHAN</t>
  </si>
  <si>
    <t>DE COCK</t>
  </si>
  <si>
    <t>DEGAND</t>
  </si>
  <si>
    <t>DE LEEUW</t>
  </si>
  <si>
    <t>DELPORTE</t>
  </si>
  <si>
    <t>AUGUSTIN</t>
  </si>
  <si>
    <t>DE NIL</t>
  </si>
  <si>
    <t>DEPASSE</t>
  </si>
  <si>
    <t>MALOU</t>
  </si>
  <si>
    <t>DEREYMAEKER</t>
  </si>
  <si>
    <t>DE RYCK</t>
  </si>
  <si>
    <t>KIANY</t>
  </si>
  <si>
    <t>DE SMET</t>
  </si>
  <si>
    <t>DE WACHTER</t>
  </si>
  <si>
    <t>DE WAE</t>
  </si>
  <si>
    <t>DE WAEGENAERE</t>
  </si>
  <si>
    <t>ARMANDA</t>
  </si>
  <si>
    <t>DIEU</t>
  </si>
  <si>
    <t>JEAN-PHILIPPE</t>
  </si>
  <si>
    <t>DRIESSENS</t>
  </si>
  <si>
    <t>FERY</t>
  </si>
  <si>
    <t>FIASSE</t>
  </si>
  <si>
    <t>FLEMAL</t>
  </si>
  <si>
    <t>FONTAINE</t>
  </si>
  <si>
    <t>FOSSEY</t>
  </si>
  <si>
    <t>FOURNY</t>
  </si>
  <si>
    <t>VENANZIO</t>
  </si>
  <si>
    <t>FRANCHITTO</t>
  </si>
  <si>
    <t>GHYSSELS</t>
  </si>
  <si>
    <t>GODEAU</t>
  </si>
  <si>
    <t>JOAO ANTONIO</t>
  </si>
  <si>
    <t>GOMES</t>
  </si>
  <si>
    <t>GEROME</t>
  </si>
  <si>
    <t>GRAINSON</t>
  </si>
  <si>
    <t>GRIGNARD</t>
  </si>
  <si>
    <t>GYSELINCK</t>
  </si>
  <si>
    <t>HANNOSSET</t>
  </si>
  <si>
    <t>HANSSENS</t>
  </si>
  <si>
    <t>FERDINAND</t>
  </si>
  <si>
    <t>HILDERSON</t>
  </si>
  <si>
    <t>JACOBS</t>
  </si>
  <si>
    <t>JACQUEMIN</t>
  </si>
  <si>
    <t>JONCKEER</t>
  </si>
  <si>
    <t>JOURDAIN</t>
  </si>
  <si>
    <t>KARNIER</t>
  </si>
  <si>
    <t>LABYE</t>
  </si>
  <si>
    <t>ANNE-MARIE</t>
  </si>
  <si>
    <t>LEES</t>
  </si>
  <si>
    <t>LENGLET</t>
  </si>
  <si>
    <t>MATHIEU</t>
  </si>
  <si>
    <t>CLAIRE</t>
  </si>
  <si>
    <t>MAGNIET</t>
  </si>
  <si>
    <t>MANZANARES</t>
  </si>
  <si>
    <t>JOZEF</t>
  </si>
  <si>
    <t>MARISSEN</t>
  </si>
  <si>
    <t>MARIT</t>
  </si>
  <si>
    <t>CLOTILDE</t>
  </si>
  <si>
    <t>MAX</t>
  </si>
  <si>
    <t>MEES</t>
  </si>
  <si>
    <t>STEPHAN</t>
  </si>
  <si>
    <t>JOAO</t>
  </si>
  <si>
    <t>MIRANDA BARBICAS</t>
  </si>
  <si>
    <t>VALERIE</t>
  </si>
  <si>
    <t>MOINY</t>
  </si>
  <si>
    <t>MONFORT</t>
  </si>
  <si>
    <t>MOUCHETTE</t>
  </si>
  <si>
    <t>NICOLET</t>
  </si>
  <si>
    <t>ISABELLA</t>
  </si>
  <si>
    <t>PEGORARO</t>
  </si>
  <si>
    <t>PELTIER</t>
  </si>
  <si>
    <t>INA</t>
  </si>
  <si>
    <t>ROOMS</t>
  </si>
  <si>
    <t>RUELLE</t>
  </si>
  <si>
    <t>SACHE</t>
  </si>
  <si>
    <t>SERET</t>
  </si>
  <si>
    <t>SKARKA</t>
  </si>
  <si>
    <t>CLEMENT</t>
  </si>
  <si>
    <t>SLAES</t>
  </si>
  <si>
    <t>ALLAN</t>
  </si>
  <si>
    <t>SPURGIN</t>
  </si>
  <si>
    <t>CLEMENTINE</t>
  </si>
  <si>
    <t>KALAMBAY</t>
  </si>
  <si>
    <t>TSHIENGE</t>
  </si>
  <si>
    <t>YANICK</t>
  </si>
  <si>
    <t>UYTTERHAEGEN</t>
  </si>
  <si>
    <t>VANAUTGAERDEN</t>
  </si>
  <si>
    <t>VAN BRUSSEL</t>
  </si>
  <si>
    <t>VAN CRAESBEECK</t>
  </si>
  <si>
    <t>ALLISSON</t>
  </si>
  <si>
    <t>VANDENDAEL</t>
  </si>
  <si>
    <t>VANDEN EYNDE</t>
  </si>
  <si>
    <t>VANDERVEKEN</t>
  </si>
  <si>
    <t>VAN DESSEL</t>
  </si>
  <si>
    <t>VANGELDER</t>
  </si>
  <si>
    <t>VANKERCKHOVEN</t>
  </si>
  <si>
    <t>LAURANE</t>
  </si>
  <si>
    <t>VAN MINNENBRUGGEN</t>
  </si>
  <si>
    <t>VERTONGEN</t>
  </si>
  <si>
    <t>VRYDAGS</t>
  </si>
  <si>
    <t>WELLEMAN</t>
  </si>
  <si>
    <t>WILLENDIJCK</t>
  </si>
  <si>
    <t>WILLIAUME</t>
  </si>
  <si>
    <t>WYNS</t>
  </si>
  <si>
    <t>ADAM</t>
  </si>
  <si>
    <t xml:space="preserve"> A-047</t>
  </si>
  <si>
    <t>BEIRLAEN</t>
  </si>
  <si>
    <t>CHAERLE</t>
  </si>
  <si>
    <t>DEBEL</t>
  </si>
  <si>
    <t>DEBROUX</t>
  </si>
  <si>
    <t>DEHOPRE</t>
  </si>
  <si>
    <t>DEMEULDER</t>
  </si>
  <si>
    <t>DIEZ</t>
  </si>
  <si>
    <t>DRUART</t>
  </si>
  <si>
    <t>DUBUISSON</t>
  </si>
  <si>
    <t>ENGIN</t>
  </si>
  <si>
    <t>HERNALSTEEN</t>
  </si>
  <si>
    <t>HERREMAN</t>
  </si>
  <si>
    <t>HUGAERTS</t>
  </si>
  <si>
    <t>HUYGHE</t>
  </si>
  <si>
    <t>KETELERS</t>
  </si>
  <si>
    <t>KOECK</t>
  </si>
  <si>
    <t>CHARLES LOUIS</t>
  </si>
  <si>
    <t>MARCHAND</t>
  </si>
  <si>
    <t>MATARASSO</t>
  </si>
  <si>
    <t>MARIE CLAIRE</t>
  </si>
  <si>
    <t>MELOTTE</t>
  </si>
  <si>
    <t>ANTONIN</t>
  </si>
  <si>
    <t>NUELANDT</t>
  </si>
  <si>
    <t>POTVIN</t>
  </si>
  <si>
    <t>RENIERS</t>
  </si>
  <si>
    <t>MURIELLE</t>
  </si>
  <si>
    <t>SINGERY</t>
  </si>
  <si>
    <t>SLOOVEN</t>
  </si>
  <si>
    <t>MARC GABRIEL</t>
  </si>
  <si>
    <t>TONET</t>
  </si>
  <si>
    <t>TROYKENS</t>
  </si>
  <si>
    <t>VANDERMOSTEN</t>
  </si>
  <si>
    <t>VANDER MOTTE</t>
  </si>
  <si>
    <t>VANDRIESSCHE</t>
  </si>
  <si>
    <t>VANGRAMBEREN</t>
  </si>
  <si>
    <t>VISANO</t>
  </si>
  <si>
    <t>WUYTS</t>
  </si>
  <si>
    <t>N° Licence</t>
  </si>
  <si>
    <t>Prénom</t>
  </si>
  <si>
    <t>Date de naissance</t>
  </si>
  <si>
    <t>Pays</t>
  </si>
  <si>
    <t>Nationalité</t>
  </si>
  <si>
    <t>N° Lic-Club</t>
  </si>
  <si>
    <t>Prénom + Nom</t>
  </si>
  <si>
    <t>Points</t>
  </si>
  <si>
    <t xml:space="preserve"> </t>
  </si>
  <si>
    <t>Division</t>
  </si>
  <si>
    <t>DIVISIONS</t>
  </si>
  <si>
    <t>VETERANS 1</t>
  </si>
  <si>
    <t>VETERANS 2</t>
  </si>
  <si>
    <t>VETERANS 3</t>
  </si>
  <si>
    <t>VETERANS 4</t>
  </si>
  <si>
    <t>VETERANS 5</t>
  </si>
  <si>
    <t>VETERANS 6</t>
  </si>
  <si>
    <t>PROMOTION 1</t>
  </si>
  <si>
    <t>PROMOTION 2</t>
  </si>
  <si>
    <t>PROMOTION 3</t>
  </si>
  <si>
    <t>PROMOTION 4</t>
  </si>
  <si>
    <t>PROMOTION 5</t>
  </si>
  <si>
    <t>PROMOTION 6</t>
  </si>
  <si>
    <t>PROVINCIALE 1</t>
  </si>
  <si>
    <t>PROVINCIALE 2</t>
  </si>
  <si>
    <t>NB</t>
  </si>
  <si>
    <t>Ligne</t>
  </si>
  <si>
    <t>VETERANS 7</t>
  </si>
  <si>
    <t>VETERANS 8</t>
  </si>
  <si>
    <t>Equipes</t>
  </si>
  <si>
    <t>Cat</t>
  </si>
  <si>
    <t>VET  1</t>
  </si>
  <si>
    <t>VET  2</t>
  </si>
  <si>
    <t>VET  3</t>
  </si>
  <si>
    <t>VET  4</t>
  </si>
  <si>
    <t>VET  5</t>
  </si>
  <si>
    <t>VET  6</t>
  </si>
  <si>
    <t>VET  7</t>
  </si>
  <si>
    <t>VET  8</t>
  </si>
  <si>
    <t>CLUB</t>
  </si>
  <si>
    <t>SERIE</t>
  </si>
  <si>
    <t>GROUPE</t>
  </si>
  <si>
    <t xml:space="preserve">A </t>
  </si>
  <si>
    <t xml:space="preserve">B </t>
  </si>
  <si>
    <t xml:space="preserve">C </t>
  </si>
  <si>
    <t xml:space="preserve">E </t>
  </si>
  <si>
    <t xml:space="preserve">D </t>
  </si>
  <si>
    <t xml:space="preserve">F </t>
  </si>
  <si>
    <t>Le Paradis</t>
  </si>
  <si>
    <t>R. De Rivieren</t>
  </si>
  <si>
    <t>R. Blanc-Ry</t>
  </si>
  <si>
    <t>New XL</t>
  </si>
  <si>
    <t>R.PUC</t>
  </si>
  <si>
    <t>Le Silence</t>
  </si>
  <si>
    <t>R. Elite</t>
  </si>
  <si>
    <t>R. Joli-Bois</t>
  </si>
  <si>
    <t>Le Pachy</t>
  </si>
  <si>
    <t>For Ever SJ</t>
  </si>
  <si>
    <t>La Wavrienne</t>
  </si>
  <si>
    <t>Cité Modèle</t>
  </si>
  <si>
    <t>R. PUS</t>
  </si>
  <si>
    <t>Le Domaine</t>
  </si>
  <si>
    <t>ASC Genappe</t>
  </si>
  <si>
    <t>Le Frankveld</t>
  </si>
  <si>
    <t>Caramboul</t>
  </si>
  <si>
    <t>R. Nivelloise</t>
  </si>
  <si>
    <t>New Fes</t>
  </si>
  <si>
    <t>Léo</t>
  </si>
  <si>
    <t>Les Jardins</t>
  </si>
  <si>
    <t>Kiki Tubizien</t>
  </si>
  <si>
    <t>R. Limaloise</t>
  </si>
  <si>
    <t>AS Beauchamp</t>
  </si>
  <si>
    <t>For ever</t>
  </si>
  <si>
    <t>La Hulpe</t>
  </si>
  <si>
    <t>Bxl-Ouest</t>
  </si>
  <si>
    <t>R. Floreal</t>
  </si>
  <si>
    <t>PC Etterbekois</t>
  </si>
  <si>
    <t>PC St-Gillois</t>
  </si>
  <si>
    <t>PROV1</t>
  </si>
  <si>
    <t>PROV2</t>
  </si>
  <si>
    <t>PROMO1</t>
  </si>
  <si>
    <t>PROMO2</t>
  </si>
  <si>
    <t>PROMO3</t>
  </si>
  <si>
    <t>PROMO4</t>
  </si>
  <si>
    <t>PROMO5</t>
  </si>
  <si>
    <t>PROMO6</t>
  </si>
  <si>
    <t xml:space="preserve">Le Paradis  B </t>
  </si>
  <si>
    <t xml:space="preserve"> D</t>
  </si>
  <si>
    <t xml:space="preserve">G </t>
  </si>
  <si>
    <t xml:space="preserve">H </t>
  </si>
  <si>
    <t xml:space="preserve">Bxl-Ouest </t>
  </si>
  <si>
    <t xml:space="preserve">Les Jardins </t>
  </si>
  <si>
    <t>PC Oupepo</t>
  </si>
  <si>
    <t>Dilbeek</t>
  </si>
  <si>
    <t>Esseghem</t>
  </si>
  <si>
    <t>For Ever</t>
  </si>
  <si>
    <t>PC Jauchoise</t>
  </si>
  <si>
    <t>Messidor</t>
  </si>
  <si>
    <t>HAP Asse</t>
  </si>
  <si>
    <t>Le Parc</t>
  </si>
  <si>
    <t>CLUB_SERIE</t>
  </si>
  <si>
    <t xml:space="preserve">For Ever SJ  A </t>
  </si>
  <si>
    <t xml:space="preserve">La Wavrienne  A </t>
  </si>
  <si>
    <t xml:space="preserve">Le Pachy  A </t>
  </si>
  <si>
    <t xml:space="preserve">Le Paradis  A </t>
  </si>
  <si>
    <t xml:space="preserve">Le Silence  A </t>
  </si>
  <si>
    <t xml:space="preserve">New XL  A </t>
  </si>
  <si>
    <t xml:space="preserve">P.A.S.A.  A </t>
  </si>
  <si>
    <t xml:space="preserve">R. Blanc-Ry  A </t>
  </si>
  <si>
    <t xml:space="preserve">R. De Rivieren  A </t>
  </si>
  <si>
    <t xml:space="preserve">R. Elite  A </t>
  </si>
  <si>
    <t xml:space="preserve">R. Joli-Bois  A </t>
  </si>
  <si>
    <t xml:space="preserve">R.PUC  A </t>
  </si>
  <si>
    <t xml:space="preserve">ASC Genappe  A </t>
  </si>
  <si>
    <t xml:space="preserve">Caramboul  A </t>
  </si>
  <si>
    <t xml:space="preserve">Cité Modèle  A </t>
  </si>
  <si>
    <t xml:space="preserve">For Ever SJ  B </t>
  </si>
  <si>
    <t xml:space="preserve">Le Domaine  A </t>
  </si>
  <si>
    <t xml:space="preserve">Le Frankveld  A </t>
  </si>
  <si>
    <t xml:space="preserve">Le Pachy  B </t>
  </si>
  <si>
    <t xml:space="preserve">R. Elite  B </t>
  </si>
  <si>
    <t xml:space="preserve">R. Joli-Bois  B </t>
  </si>
  <si>
    <t xml:space="preserve">R. PUS  A </t>
  </si>
  <si>
    <t xml:space="preserve">R.PUC  B </t>
  </si>
  <si>
    <t xml:space="preserve">Caramboul  B </t>
  </si>
  <si>
    <t xml:space="preserve">Kiki Tubizien  A </t>
  </si>
  <si>
    <t xml:space="preserve">Le Paradis  D </t>
  </si>
  <si>
    <t xml:space="preserve">Le Paradis  C </t>
  </si>
  <si>
    <t xml:space="preserve">Léo  A </t>
  </si>
  <si>
    <t xml:space="preserve">Les Jardins  A </t>
  </si>
  <si>
    <t xml:space="preserve">New Fes  A </t>
  </si>
  <si>
    <t xml:space="preserve">P.A.S.A.  B </t>
  </si>
  <si>
    <t xml:space="preserve">R. Blanc-Ry  B </t>
  </si>
  <si>
    <t xml:space="preserve">R. De Rivieren  B </t>
  </si>
  <si>
    <t xml:space="preserve">R. Limaloise  A </t>
  </si>
  <si>
    <t xml:space="preserve">R. Nivelloise  A </t>
  </si>
  <si>
    <t xml:space="preserve">AS Beauchamp  A </t>
  </si>
  <si>
    <t xml:space="preserve">For Ever SJ  C </t>
  </si>
  <si>
    <t xml:space="preserve">La Wavrienne  B </t>
  </si>
  <si>
    <t xml:space="preserve">Le Frankveld  B </t>
  </si>
  <si>
    <t xml:space="preserve">Le Paradis  E </t>
  </si>
  <si>
    <t xml:space="preserve">Le Paradis  F </t>
  </si>
  <si>
    <t xml:space="preserve">New XL  B </t>
  </si>
  <si>
    <t xml:space="preserve">P.A.S.A.  C </t>
  </si>
  <si>
    <t xml:space="preserve">R. De Rivieren  C </t>
  </si>
  <si>
    <t xml:space="preserve">R. De Rivieren  D </t>
  </si>
  <si>
    <t xml:space="preserve">R. Joli-Bois  C </t>
  </si>
  <si>
    <t xml:space="preserve">R.PUC  C </t>
  </si>
  <si>
    <t xml:space="preserve">Bxl-Ouest  A </t>
  </si>
  <si>
    <t xml:space="preserve">For ever  D </t>
  </si>
  <si>
    <t xml:space="preserve">La Hulpe  A </t>
  </si>
  <si>
    <t xml:space="preserve">Le Pachy  D </t>
  </si>
  <si>
    <t xml:space="preserve">Le Pachy  C </t>
  </si>
  <si>
    <t xml:space="preserve">New XL  C </t>
  </si>
  <si>
    <t xml:space="preserve">R. Blanc-Ry  C </t>
  </si>
  <si>
    <t xml:space="preserve">R. De Rivieren  E </t>
  </si>
  <si>
    <t xml:space="preserve">R. Elite  C </t>
  </si>
  <si>
    <t xml:space="preserve">R. Nivelloise  B </t>
  </si>
  <si>
    <t xml:space="preserve">R. PUS  B </t>
  </si>
  <si>
    <t xml:space="preserve">R.PUC  D </t>
  </si>
  <si>
    <t xml:space="preserve">AS Beauchamp  B </t>
  </si>
  <si>
    <t xml:space="preserve">La Hulpe  B </t>
  </si>
  <si>
    <t xml:space="preserve">Le Pachy  E </t>
  </si>
  <si>
    <t xml:space="preserve">Les Jardins  B </t>
  </si>
  <si>
    <t xml:space="preserve">New XL  D </t>
  </si>
  <si>
    <t xml:space="preserve">P.A.S.A.  E </t>
  </si>
  <si>
    <t xml:space="preserve">PC St-Gillois  A </t>
  </si>
  <si>
    <t xml:space="preserve">R. De Rivieren  F </t>
  </si>
  <si>
    <t xml:space="preserve">R. Limaloise  B </t>
  </si>
  <si>
    <t xml:space="preserve">R. Nivelloise  C </t>
  </si>
  <si>
    <t xml:space="preserve">R. PUS  C </t>
  </si>
  <si>
    <t xml:space="preserve">For Ever SJ  E </t>
  </si>
  <si>
    <t xml:space="preserve">Kiki Tubizien  B </t>
  </si>
  <si>
    <t xml:space="preserve">Kiki Tubizien  C </t>
  </si>
  <si>
    <t xml:space="preserve">La Wavrienne  C </t>
  </si>
  <si>
    <t xml:space="preserve">Le Domaine  B </t>
  </si>
  <si>
    <t xml:space="preserve">Le Parc  A </t>
  </si>
  <si>
    <t xml:space="preserve">PC Etterbekois  A </t>
  </si>
  <si>
    <t>R. De Rivieren  G</t>
  </si>
  <si>
    <t xml:space="preserve">R. Elite  D </t>
  </si>
  <si>
    <t xml:space="preserve">R. Floreal  A </t>
  </si>
  <si>
    <t xml:space="preserve">R. Limaloise  C </t>
  </si>
  <si>
    <t xml:space="preserve">Bxl-Ouest  B </t>
  </si>
  <si>
    <t xml:space="preserve">Le Frankveld  C </t>
  </si>
  <si>
    <t xml:space="preserve">Le Pachy  F </t>
  </si>
  <si>
    <t xml:space="preserve">Léo  B </t>
  </si>
  <si>
    <t xml:space="preserve">Léo  C </t>
  </si>
  <si>
    <t>P.A.S.A.   D</t>
  </si>
  <si>
    <t xml:space="preserve">PC St-Gillois  B </t>
  </si>
  <si>
    <t>R. De Rivieren  H</t>
  </si>
  <si>
    <t xml:space="preserve">R. Joli-Bois  D </t>
  </si>
  <si>
    <t xml:space="preserve">R. PUS  D </t>
  </si>
  <si>
    <t xml:space="preserve">Bxl-Ouest   A </t>
  </si>
  <si>
    <t xml:space="preserve">Les Jardins   A </t>
  </si>
  <si>
    <t xml:space="preserve">Messidor  A </t>
  </si>
  <si>
    <t xml:space="preserve">Dilbeek  A </t>
  </si>
  <si>
    <t xml:space="preserve">Dilbeek  B </t>
  </si>
  <si>
    <t xml:space="preserve">Esseghem  A </t>
  </si>
  <si>
    <t xml:space="preserve">HAP Asse  A </t>
  </si>
  <si>
    <t xml:space="preserve">PC Jauchoise  A </t>
  </si>
  <si>
    <t xml:space="preserve">PC Oupepo  A </t>
  </si>
  <si>
    <t xml:space="preserve">Dilbeek  C </t>
  </si>
  <si>
    <t xml:space="preserve">Esseghem  B </t>
  </si>
  <si>
    <t xml:space="preserve">Le Silence  B </t>
  </si>
  <si>
    <t xml:space="preserve">Caramboul  C </t>
  </si>
  <si>
    <t xml:space="preserve">Dilbeek  D </t>
  </si>
  <si>
    <t xml:space="preserve">For Ever SJ  D </t>
  </si>
  <si>
    <t xml:space="preserve">ASC Genappe  B </t>
  </si>
  <si>
    <t xml:space="preserve">Bxl-Ouest  D </t>
  </si>
  <si>
    <t xml:space="preserve">Bxl-Ouest  C </t>
  </si>
  <si>
    <t xml:space="preserve">Le Silence  C </t>
  </si>
  <si>
    <t xml:space="preserve">R. Elite  E </t>
  </si>
  <si>
    <t xml:space="preserve">R. Nivelloise  D </t>
  </si>
  <si>
    <t xml:space="preserve">AS Beauchamp  C </t>
  </si>
  <si>
    <t xml:space="preserve">ASC Genappe  C </t>
  </si>
  <si>
    <t xml:space="preserve">Dilbeek  E </t>
  </si>
  <si>
    <t xml:space="preserve">For Ever  G </t>
  </si>
  <si>
    <t xml:space="preserve">For Ever SJ  F </t>
  </si>
  <si>
    <t xml:space="preserve">New Fes  B </t>
  </si>
  <si>
    <t xml:space="preserve">R. Blanc-Ry  D </t>
  </si>
  <si>
    <t xml:space="preserve">ASC Genappe  D </t>
  </si>
  <si>
    <t xml:space="preserve">Bxl-Ouest  E </t>
  </si>
  <si>
    <t xml:space="preserve">Caramboul  D </t>
  </si>
  <si>
    <t xml:space="preserve">For Ever SJ  H </t>
  </si>
  <si>
    <t xml:space="preserve">Kiki Tubizien  D </t>
  </si>
  <si>
    <t xml:space="preserve">Le Silence  D </t>
  </si>
  <si>
    <t xml:space="preserve">PC Jauchoise  B </t>
  </si>
  <si>
    <t xml:space="preserve">R. Blanc-Ry  E </t>
  </si>
  <si>
    <t>Fédération Belge Francophone de Pétanque</t>
  </si>
  <si>
    <t>Province du Brabant wallon - Région Bruxelles Capitale</t>
  </si>
  <si>
    <t>DIVISION</t>
  </si>
  <si>
    <t>VETERAN</t>
  </si>
  <si>
    <t>VISITEUR</t>
  </si>
  <si>
    <t>DATE</t>
  </si>
  <si>
    <t>TOUR</t>
  </si>
  <si>
    <t>TERRAIN</t>
  </si>
  <si>
    <t>PARTIE</t>
  </si>
  <si>
    <t>RESULTATS</t>
  </si>
  <si>
    <t>A - E</t>
  </si>
  <si>
    <t>B - D</t>
  </si>
  <si>
    <t>C - F</t>
  </si>
  <si>
    <t>A - F</t>
  </si>
  <si>
    <t>B - E</t>
  </si>
  <si>
    <t>C - D</t>
  </si>
  <si>
    <t>A - D</t>
  </si>
  <si>
    <t>B - F</t>
  </si>
  <si>
    <t>C - E</t>
  </si>
  <si>
    <t>DIFFERENCES</t>
  </si>
  <si>
    <t>EMAIL</t>
  </si>
  <si>
    <t>bijojo@live.be</t>
  </si>
  <si>
    <t>newixelles.50plus@gmail.com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</si>
</sst>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/mm/yy;@"/>
    <numFmt numFmtId="165" formatCode="00"/>
    <numFmt numFmtId="166" formatCode="dd/mm/yyyy"/>
    <numFmt numFmtId="167" formatCode="00000"/>
    <numFmt numFmtId="168" formatCode="dd\-mm\-yyyy"/>
    <numFmt numFmtId="169" formatCode="0;;;@"/>
    <numFmt numFmtId="170" formatCode="[$-80C]d\ mmmm\ yyyy;@"/>
  </numFmts>
  <fonts count="3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Inherit"/>
    </font>
    <font>
      <sz val="12"/>
      <color theme="1"/>
      <name val="Inherit"/>
    </font>
    <font>
      <b/>
      <sz val="22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b/>
      <sz val="18"/>
      <color theme="4" tint="-0.249977111117893"/>
      <name val="Calibri"/>
      <family val="2"/>
      <scheme val="minor"/>
    </font>
    <font>
      <b/>
      <sz val="18"/>
      <name val="Calibri"/>
      <family val="2"/>
      <scheme val="minor"/>
    </font>
    <font>
      <sz val="11"/>
      <color theme="8" tint="0.59999389629810485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22"/>
      <color rgb="FF000000"/>
      <name val="Calibri"/>
      <family val="2"/>
    </font>
    <font>
      <b/>
      <sz val="2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2"/>
      <color theme="4" tint="-0.249977111117893"/>
      <name val="Times New Roman"/>
      <family val="1"/>
    </font>
    <font>
      <sz val="11"/>
      <color theme="1"/>
      <name val="Times New Roman"/>
      <family val="1"/>
    </font>
    <font>
      <strike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8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6" fillId="0" borderId="0"/>
    <xf numFmtId="0" fontId="38" fillId="0" borderId="0" applyNumberFormat="0" applyFill="0" applyBorder="0" applyAlignment="0" applyProtection="0"/>
  </cellStyleXfs>
  <cellXfs count="333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/>
    <xf numFmtId="0" fontId="12" fillId="0" borderId="0" xfId="0" applyFont="1"/>
    <xf numFmtId="0" fontId="1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Protection="1"/>
    <xf numFmtId="0" fontId="0" fillId="0" borderId="0" xfId="0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/>
    </xf>
    <xf numFmtId="0" fontId="0" fillId="0" borderId="17" xfId="0" applyBorder="1" applyAlignment="1" applyProtection="1">
      <alignment horizontal="center" vertical="center"/>
    </xf>
    <xf numFmtId="0" fontId="0" fillId="0" borderId="18" xfId="0" applyBorder="1" applyProtection="1"/>
    <xf numFmtId="0" fontId="0" fillId="0" borderId="19" xfId="0" applyBorder="1" applyProtection="1"/>
    <xf numFmtId="0" fontId="0" fillId="0" borderId="17" xfId="0" applyBorder="1" applyProtection="1"/>
    <xf numFmtId="0" fontId="0" fillId="0" borderId="18" xfId="0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/>
    </xf>
    <xf numFmtId="0" fontId="0" fillId="4" borderId="54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0" fillId="4" borderId="54" xfId="0" applyFont="1" applyFill="1" applyBorder="1"/>
    <xf numFmtId="0" fontId="0" fillId="4" borderId="31" xfId="0" applyFont="1" applyFill="1" applyBorder="1" applyAlignment="1">
      <alignment horizontal="center" vertical="center"/>
    </xf>
    <xf numFmtId="166" fontId="7" fillId="0" borderId="0" xfId="0" applyNumberFormat="1" applyFont="1" applyAlignment="1" applyProtection="1">
      <alignment horizontal="center" vertical="center"/>
    </xf>
    <xf numFmtId="0" fontId="0" fillId="5" borderId="33" xfId="0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0" fillId="8" borderId="0" xfId="0" applyFill="1" applyProtection="1"/>
    <xf numFmtId="0" fontId="2" fillId="0" borderId="4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52" xfId="0" applyBorder="1" applyAlignment="1" applyProtection="1">
      <alignment horizontal="center" vertical="center"/>
    </xf>
    <xf numFmtId="0" fontId="0" fillId="0" borderId="50" xfId="0" quotePrefix="1" applyBorder="1" applyAlignment="1" applyProtection="1">
      <alignment horizontal="center" vertical="center"/>
    </xf>
    <xf numFmtId="0" fontId="0" fillId="0" borderId="34" xfId="0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167" fontId="17" fillId="9" borderId="0" xfId="1" applyNumberFormat="1" applyFont="1" applyFill="1" applyBorder="1" applyAlignment="1">
      <alignment horizontal="center" vertical="center"/>
    </xf>
    <xf numFmtId="0" fontId="17" fillId="9" borderId="0" xfId="1" applyFont="1" applyFill="1" applyBorder="1" applyAlignment="1">
      <alignment horizontal="center" vertical="center"/>
    </xf>
    <xf numFmtId="0" fontId="18" fillId="0" borderId="0" xfId="1" applyFont="1" applyFill="1" applyBorder="1"/>
    <xf numFmtId="167" fontId="16" fillId="0" borderId="0" xfId="1" applyNumberFormat="1" applyBorder="1" applyAlignment="1">
      <alignment horizontal="center"/>
    </xf>
    <xf numFmtId="0" fontId="16" fillId="0" borderId="0" xfId="1" applyBorder="1"/>
    <xf numFmtId="168" fontId="16" fillId="0" borderId="0" xfId="1" applyNumberFormat="1" applyBorder="1" applyAlignment="1">
      <alignment horizontal="center"/>
    </xf>
    <xf numFmtId="0" fontId="16" fillId="0" borderId="0" xfId="1" applyBorder="1" applyAlignment="1">
      <alignment horizontal="center"/>
    </xf>
    <xf numFmtId="0" fontId="16" fillId="0" borderId="0" xfId="1" applyFont="1" applyBorder="1" applyAlignment="1">
      <alignment wrapText="1"/>
    </xf>
    <xf numFmtId="0" fontId="16" fillId="0" borderId="0" xfId="1" applyBorder="1" applyAlignment="1">
      <alignment horizontal="center" vertical="center"/>
    </xf>
    <xf numFmtId="0" fontId="16" fillId="0" borderId="0" xfId="1" applyFill="1" applyBorder="1"/>
    <xf numFmtId="0" fontId="16" fillId="0" borderId="0" xfId="1" applyFill="1" applyBorder="1" applyAlignment="1">
      <alignment horizontal="center" vertical="center"/>
    </xf>
    <xf numFmtId="0" fontId="16" fillId="0" borderId="0" xfId="1" applyFill="1" applyBorder="1" applyAlignment="1">
      <alignment wrapText="1"/>
    </xf>
    <xf numFmtId="0" fontId="16" fillId="0" borderId="0" xfId="1" applyFont="1" applyFill="1" applyBorder="1" applyAlignment="1">
      <alignment horizontal="center" vertical="center"/>
    </xf>
    <xf numFmtId="0" fontId="16" fillId="0" borderId="0" xfId="1" applyFont="1" applyFill="1" applyBorder="1"/>
    <xf numFmtId="167" fontId="16" fillId="0" borderId="0" xfId="1" applyNumberFormat="1" applyFill="1" applyBorder="1" applyAlignment="1">
      <alignment horizontal="center"/>
    </xf>
    <xf numFmtId="168" fontId="16" fillId="0" borderId="0" xfId="1" applyNumberFormat="1" applyFill="1" applyBorder="1" applyAlignment="1">
      <alignment horizontal="center"/>
    </xf>
    <xf numFmtId="0" fontId="16" fillId="0" borderId="0" xfId="1" applyFill="1" applyBorder="1" applyAlignment="1">
      <alignment horizontal="center"/>
    </xf>
    <xf numFmtId="0" fontId="16" fillId="0" borderId="0" xfId="1" applyFill="1" applyBorder="1" applyAlignment="1">
      <alignment horizontal="center" wrapText="1"/>
    </xf>
    <xf numFmtId="0" fontId="16" fillId="0" borderId="0" xfId="1" applyFont="1" applyFill="1" applyBorder="1" applyAlignment="1">
      <alignment horizontal="center" wrapText="1"/>
    </xf>
    <xf numFmtId="0" fontId="16" fillId="0" borderId="0" xfId="1" applyFont="1" applyFill="1" applyBorder="1" applyAlignment="1">
      <alignment wrapText="1"/>
    </xf>
    <xf numFmtId="0" fontId="16" fillId="0" borderId="0" xfId="1" applyFont="1" applyFill="1" applyBorder="1" applyAlignment="1">
      <alignment horizontal="center" vertical="center" wrapText="1"/>
    </xf>
    <xf numFmtId="167" fontId="16" fillId="10" borderId="0" xfId="1" applyNumberFormat="1" applyFill="1" applyBorder="1" applyAlignment="1">
      <alignment horizontal="center"/>
    </xf>
    <xf numFmtId="1" fontId="16" fillId="10" borderId="0" xfId="1" applyNumberFormat="1" applyFill="1" applyBorder="1" applyAlignment="1">
      <alignment horizontal="left"/>
    </xf>
    <xf numFmtId="168" fontId="16" fillId="10" borderId="0" xfId="1" applyNumberFormat="1" applyFill="1" applyBorder="1" applyAlignment="1">
      <alignment horizontal="center"/>
    </xf>
    <xf numFmtId="1" fontId="16" fillId="10" borderId="0" xfId="1" applyNumberFormat="1" applyFill="1" applyBorder="1" applyAlignment="1">
      <alignment horizontal="center"/>
    </xf>
    <xf numFmtId="165" fontId="7" fillId="0" borderId="24" xfId="0" quotePrefix="1" applyNumberFormat="1" applyFont="1" applyBorder="1" applyAlignment="1" applyProtection="1">
      <alignment horizontal="center" vertical="center"/>
    </xf>
    <xf numFmtId="165" fontId="7" fillId="0" borderId="2" xfId="0" quotePrefix="1" applyNumberFormat="1" applyFont="1" applyBorder="1" applyAlignment="1" applyProtection="1">
      <alignment horizontal="center" vertical="center"/>
    </xf>
    <xf numFmtId="165" fontId="7" fillId="0" borderId="6" xfId="0" quotePrefix="1" applyNumberFormat="1" applyFont="1" applyBorder="1" applyAlignment="1" applyProtection="1">
      <alignment horizontal="center" vertical="center"/>
    </xf>
    <xf numFmtId="165" fontId="11" fillId="0" borderId="0" xfId="0" applyNumberFormat="1" applyFont="1" applyFill="1" applyAlignment="1" applyProtection="1">
      <alignment horizontal="center" vertical="center"/>
    </xf>
    <xf numFmtId="0" fontId="16" fillId="12" borderId="0" xfId="1" applyFill="1" applyBorder="1"/>
    <xf numFmtId="168" fontId="16" fillId="12" borderId="0" xfId="1" applyNumberFormat="1" applyFill="1" applyBorder="1" applyAlignment="1">
      <alignment horizontal="center"/>
    </xf>
    <xf numFmtId="0" fontId="16" fillId="12" borderId="0" xfId="1" applyFill="1" applyBorder="1" applyAlignment="1">
      <alignment horizontal="center"/>
    </xf>
    <xf numFmtId="0" fontId="16" fillId="12" borderId="0" xfId="1" applyFill="1" applyBorder="1" applyAlignment="1">
      <alignment horizontal="center" wrapText="1"/>
    </xf>
    <xf numFmtId="0" fontId="16" fillId="12" borderId="0" xfId="1" applyFill="1" applyBorder="1" applyAlignment="1">
      <alignment wrapText="1"/>
    </xf>
    <xf numFmtId="0" fontId="16" fillId="12" borderId="0" xfId="1" applyFill="1" applyBorder="1" applyAlignment="1">
      <alignment horizontal="center" vertical="center"/>
    </xf>
    <xf numFmtId="167" fontId="16" fillId="12" borderId="0" xfId="1" applyNumberFormat="1" applyFill="1" applyBorder="1" applyAlignment="1">
      <alignment horizontal="center"/>
    </xf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/>
    </xf>
    <xf numFmtId="0" fontId="21" fillId="8" borderId="0" xfId="0" applyFont="1" applyFill="1" applyProtection="1"/>
    <xf numFmtId="169" fontId="7" fillId="0" borderId="59" xfId="0" applyNumberFormat="1" applyFont="1" applyBorder="1" applyAlignment="1" applyProtection="1">
      <alignment horizontal="center" vertical="center"/>
    </xf>
    <xf numFmtId="169" fontId="7" fillId="0" borderId="60" xfId="0" applyNumberFormat="1" applyFont="1" applyBorder="1" applyAlignment="1" applyProtection="1">
      <alignment horizontal="center" vertical="center"/>
    </xf>
    <xf numFmtId="169" fontId="7" fillId="0" borderId="61" xfId="0" applyNumberFormat="1" applyFont="1" applyBorder="1" applyAlignment="1" applyProtection="1">
      <alignment horizontal="center" vertical="center"/>
    </xf>
    <xf numFmtId="169" fontId="1" fillId="0" borderId="1" xfId="0" applyNumberFormat="1" applyFont="1" applyBorder="1" applyAlignment="1" applyProtection="1">
      <alignment horizontal="center" vertical="center"/>
    </xf>
    <xf numFmtId="1" fontId="22" fillId="0" borderId="0" xfId="1" applyNumberFormat="1" applyFont="1" applyFill="1" applyBorder="1" applyAlignment="1">
      <alignment horizontal="center"/>
    </xf>
    <xf numFmtId="1" fontId="22" fillId="0" borderId="0" xfId="1" applyNumberFormat="1" applyFont="1" applyFill="1" applyBorder="1" applyAlignment="1">
      <alignment horizontal="center" vertical="center"/>
    </xf>
    <xf numFmtId="1" fontId="22" fillId="0" borderId="0" xfId="1" applyNumberFormat="1" applyFont="1" applyFill="1" applyBorder="1" applyAlignment="1">
      <alignment horizontal="center" wrapText="1"/>
    </xf>
    <xf numFmtId="1" fontId="22" fillId="0" borderId="0" xfId="1" applyNumberFormat="1" applyFont="1" applyFill="1" applyBorder="1" applyAlignment="1">
      <alignment wrapText="1"/>
    </xf>
    <xf numFmtId="1" fontId="22" fillId="0" borderId="0" xfId="1" applyNumberFormat="1" applyFont="1" applyFill="1" applyBorder="1"/>
    <xf numFmtId="169" fontId="7" fillId="11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69" fontId="7" fillId="11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169" fontId="7" fillId="11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2" fillId="0" borderId="44" xfId="0" applyFont="1" applyBorder="1" applyAlignment="1" applyProtection="1">
      <alignment horizontal="center" vertical="center"/>
    </xf>
    <xf numFmtId="0" fontId="10" fillId="0" borderId="19" xfId="0" applyFont="1" applyFill="1" applyBorder="1" applyAlignment="1" applyProtection="1">
      <alignment horizontal="center" vertical="center"/>
    </xf>
    <xf numFmtId="169" fontId="7" fillId="11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/>
    <xf numFmtId="0" fontId="1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1" fontId="10" fillId="0" borderId="0" xfId="0" applyNumberFormat="1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2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13" borderId="10" xfId="0" applyFont="1" applyFill="1" applyBorder="1"/>
    <xf numFmtId="0" fontId="0" fillId="14" borderId="10" xfId="0" applyFont="1" applyFill="1" applyBorder="1"/>
    <xf numFmtId="0" fontId="0" fillId="7" borderId="10" xfId="0" applyFont="1" applyFill="1" applyBorder="1"/>
    <xf numFmtId="0" fontId="0" fillId="0" borderId="73" xfId="0" applyBorder="1"/>
    <xf numFmtId="0" fontId="0" fillId="4" borderId="74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11" borderId="0" xfId="0" applyFont="1" applyFill="1" applyAlignment="1" applyProtection="1">
      <alignment vertical="center"/>
    </xf>
    <xf numFmtId="169" fontId="1" fillId="0" borderId="77" xfId="0" applyNumberFormat="1" applyFont="1" applyBorder="1" applyAlignment="1" applyProtection="1">
      <alignment horizontal="center" vertical="center"/>
    </xf>
    <xf numFmtId="169" fontId="1" fillId="0" borderId="78" xfId="0" applyNumberFormat="1" applyFont="1" applyBorder="1" applyAlignment="1" applyProtection="1">
      <alignment horizontal="center" vertical="center"/>
    </xf>
    <xf numFmtId="169" fontId="1" fillId="0" borderId="80" xfId="0" applyNumberFormat="1" applyFont="1" applyBorder="1" applyAlignment="1" applyProtection="1">
      <alignment horizontal="center" vertical="center"/>
    </xf>
    <xf numFmtId="169" fontId="1" fillId="0" borderId="82" xfId="0" applyNumberFormat="1" applyFont="1" applyBorder="1" applyAlignment="1" applyProtection="1">
      <alignment horizontal="center" vertical="center"/>
    </xf>
    <xf numFmtId="169" fontId="1" fillId="0" borderId="70" xfId="0" applyNumberFormat="1" applyFont="1" applyBorder="1" applyAlignment="1" applyProtection="1">
      <alignment horizontal="center" vertical="center"/>
    </xf>
    <xf numFmtId="0" fontId="0" fillId="4" borderId="0" xfId="0" applyFill="1"/>
    <xf numFmtId="0" fontId="0" fillId="4" borderId="10" xfId="0" applyFont="1" applyFill="1" applyBorder="1"/>
    <xf numFmtId="0" fontId="0" fillId="7" borderId="0" xfId="0" applyFill="1"/>
    <xf numFmtId="0" fontId="0" fillId="7" borderId="54" xfId="0" applyFont="1" applyFill="1" applyBorder="1"/>
    <xf numFmtId="0" fontId="0" fillId="3" borderId="0" xfId="0" applyFill="1"/>
    <xf numFmtId="0" fontId="0" fillId="3" borderId="10" xfId="0" applyFont="1" applyFill="1" applyBorder="1"/>
    <xf numFmtId="0" fontId="0" fillId="3" borderId="54" xfId="0" applyFont="1" applyFill="1" applyBorder="1"/>
    <xf numFmtId="0" fontId="3" fillId="5" borderId="0" xfId="0" applyFont="1" applyFill="1"/>
    <xf numFmtId="0" fontId="0" fillId="7" borderId="31" xfId="0" applyFont="1" applyFill="1" applyBorder="1" applyAlignment="1">
      <alignment horizontal="center"/>
    </xf>
    <xf numFmtId="0" fontId="0" fillId="7" borderId="55" xfId="0" applyFont="1" applyFill="1" applyBorder="1" applyAlignment="1">
      <alignment horizontal="center"/>
    </xf>
    <xf numFmtId="0" fontId="0" fillId="4" borderId="31" xfId="0" applyFont="1" applyFill="1" applyBorder="1" applyAlignment="1">
      <alignment horizontal="center"/>
    </xf>
    <xf numFmtId="0" fontId="0" fillId="4" borderId="55" xfId="0" applyFont="1" applyFill="1" applyBorder="1" applyAlignment="1">
      <alignment horizontal="center"/>
    </xf>
    <xf numFmtId="0" fontId="0" fillId="3" borderId="55" xfId="0" applyFont="1" applyFill="1" applyBorder="1" applyAlignment="1">
      <alignment horizontal="center"/>
    </xf>
    <xf numFmtId="0" fontId="0" fillId="2" borderId="0" xfId="0" applyFill="1"/>
    <xf numFmtId="0" fontId="0" fillId="10" borderId="0" xfId="0" applyFill="1"/>
    <xf numFmtId="0" fontId="0" fillId="3" borderId="0" xfId="0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7" fillId="8" borderId="0" xfId="0" applyFont="1" applyFill="1" applyProtection="1"/>
    <xf numFmtId="0" fontId="0" fillId="8" borderId="0" xfId="0" applyFill="1"/>
    <xf numFmtId="0" fontId="0" fillId="8" borderId="0" xfId="0" applyFill="1" applyBorder="1" applyProtection="1"/>
    <xf numFmtId="0" fontId="14" fillId="8" borderId="0" xfId="0" applyFont="1" applyFill="1" applyBorder="1" applyAlignment="1" applyProtection="1">
      <alignment vertical="center"/>
    </xf>
    <xf numFmtId="0" fontId="25" fillId="0" borderId="67" xfId="0" applyFont="1" applyBorder="1" applyAlignment="1">
      <alignment horizontal="center" vertical="center"/>
    </xf>
    <xf numFmtId="0" fontId="0" fillId="15" borderId="0" xfId="0" applyFill="1" applyProtection="1"/>
    <xf numFmtId="0" fontId="0" fillId="15" borderId="0" xfId="0" applyFont="1" applyFill="1" applyAlignment="1" applyProtection="1">
      <alignment horizontal="center"/>
    </xf>
    <xf numFmtId="0" fontId="0" fillId="15" borderId="0" xfId="0" applyFill="1" applyAlignment="1" applyProtection="1">
      <alignment horizontal="center" vertical="center"/>
    </xf>
    <xf numFmtId="1" fontId="0" fillId="15" borderId="0" xfId="0" applyNumberFormat="1" applyFill="1" applyProtection="1"/>
    <xf numFmtId="0" fontId="28" fillId="0" borderId="0" xfId="0" applyFont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31" fillId="0" borderId="85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45" xfId="0" applyFont="1" applyBorder="1" applyAlignment="1">
      <alignment horizontal="center" vertical="center"/>
    </xf>
    <xf numFmtId="0" fontId="34" fillId="0" borderId="67" xfId="0" applyFont="1" applyBorder="1" applyAlignment="1">
      <alignment horizontal="center" vertical="center"/>
    </xf>
    <xf numFmtId="0" fontId="34" fillId="0" borderId="83" xfId="0" applyFont="1" applyBorder="1" applyAlignment="1">
      <alignment horizontal="center" vertical="center"/>
    </xf>
    <xf numFmtId="0" fontId="34" fillId="0" borderId="52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85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35" fillId="0" borderId="86" xfId="0" applyFont="1" applyBorder="1" applyAlignment="1">
      <alignment horizontal="center" vertical="center"/>
    </xf>
    <xf numFmtId="0" fontId="35" fillId="0" borderId="71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73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6" fillId="0" borderId="87" xfId="0" applyFont="1" applyBorder="1" applyAlignment="1">
      <alignment horizontal="center" vertical="center"/>
    </xf>
    <xf numFmtId="0" fontId="32" fillId="0" borderId="87" xfId="0" applyFont="1" applyBorder="1" applyAlignment="1">
      <alignment horizontal="center" vertical="center"/>
    </xf>
    <xf numFmtId="0" fontId="36" fillId="0" borderId="88" xfId="0" applyFont="1" applyBorder="1" applyAlignment="1">
      <alignment horizontal="center" vertical="center"/>
    </xf>
    <xf numFmtId="0" fontId="32" fillId="0" borderId="88" xfId="0" applyFont="1" applyBorder="1" applyAlignment="1">
      <alignment horizontal="center" vertical="center"/>
    </xf>
    <xf numFmtId="0" fontId="37" fillId="0" borderId="23" xfId="0" applyFont="1" applyBorder="1" applyAlignment="1" applyProtection="1">
      <alignment horizontal="center" vertical="center"/>
    </xf>
    <xf numFmtId="0" fontId="37" fillId="0" borderId="26" xfId="0" applyFont="1" applyBorder="1" applyAlignment="1" applyProtection="1">
      <alignment horizontal="center" vertical="center"/>
    </xf>
    <xf numFmtId="0" fontId="37" fillId="0" borderId="10" xfId="0" applyFont="1" applyBorder="1" applyAlignment="1" applyProtection="1">
      <alignment horizontal="center" vertical="center"/>
    </xf>
    <xf numFmtId="0" fontId="37" fillId="0" borderId="27" xfId="0" applyFont="1" applyBorder="1" applyAlignment="1" applyProtection="1">
      <alignment horizontal="center" vertical="center"/>
    </xf>
    <xf numFmtId="0" fontId="37" fillId="0" borderId="28" xfId="0" applyFont="1" applyBorder="1" applyAlignment="1" applyProtection="1">
      <alignment horizontal="center" vertical="center"/>
    </xf>
    <xf numFmtId="0" fontId="37" fillId="0" borderId="29" xfId="0" applyFont="1" applyBorder="1" applyAlignment="1" applyProtection="1">
      <alignment horizontal="center" vertical="center"/>
    </xf>
    <xf numFmtId="0" fontId="38" fillId="0" borderId="0" xfId="2" applyProtection="1"/>
    <xf numFmtId="165" fontId="15" fillId="3" borderId="0" xfId="0" applyNumberFormat="1" applyFont="1" applyFill="1" applyAlignment="1" applyProtection="1">
      <alignment horizontal="center" vertical="center"/>
      <protection locked="0"/>
    </xf>
    <xf numFmtId="0" fontId="4" fillId="11" borderId="0" xfId="0" applyFont="1" applyFill="1" applyAlignment="1" applyProtection="1">
      <alignment horizontal="center" vertical="center"/>
    </xf>
    <xf numFmtId="0" fontId="4" fillId="7" borderId="67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Alignment="1" applyProtection="1">
      <alignment horizontal="center"/>
    </xf>
    <xf numFmtId="0" fontId="10" fillId="8" borderId="0" xfId="0" applyFont="1" applyFill="1" applyAlignment="1" applyProtection="1">
      <alignment horizontal="center"/>
    </xf>
    <xf numFmtId="0" fontId="4" fillId="11" borderId="1" xfId="0" applyFont="1" applyFill="1" applyBorder="1" applyAlignment="1" applyProtection="1">
      <alignment horizontal="center" vertical="center"/>
    </xf>
    <xf numFmtId="0" fontId="4" fillId="2" borderId="67" xfId="0" applyFont="1" applyFill="1" applyBorder="1" applyAlignment="1" applyProtection="1">
      <alignment horizontal="center" vertical="center"/>
      <protection locked="0"/>
    </xf>
    <xf numFmtId="0" fontId="4" fillId="6" borderId="67" xfId="0" applyFont="1" applyFill="1" applyBorder="1" applyAlignment="1" applyProtection="1">
      <alignment horizontal="center" vertical="center"/>
    </xf>
    <xf numFmtId="0" fontId="24" fillId="7" borderId="0" xfId="0" applyFont="1" applyFill="1" applyAlignment="1" applyProtection="1">
      <alignment horizontal="center" vertical="center"/>
      <protection locked="0"/>
    </xf>
    <xf numFmtId="0" fontId="38" fillId="0" borderId="0" xfId="2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Fill="1" applyAlignment="1" applyProtection="1">
      <alignment horizontal="center" vertical="center"/>
    </xf>
    <xf numFmtId="0" fontId="3" fillId="0" borderId="0" xfId="0" applyFont="1" applyAlignment="1" applyProtection="1">
      <alignment horizontal="left"/>
    </xf>
    <xf numFmtId="0" fontId="0" fillId="0" borderId="0" xfId="0" applyAlignment="1" applyProtection="1">
      <alignment horizontal="left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2" fillId="0" borderId="44" xfId="0" applyFont="1" applyBorder="1" applyAlignment="1" applyProtection="1">
      <alignment horizontal="center" vertical="center"/>
    </xf>
    <xf numFmtId="0" fontId="2" fillId="0" borderId="45" xfId="0" applyFont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 vertical="center"/>
    </xf>
    <xf numFmtId="0" fontId="10" fillId="0" borderId="18" xfId="0" applyFont="1" applyFill="1" applyBorder="1" applyAlignment="1" applyProtection="1">
      <alignment horizontal="center" vertical="center"/>
    </xf>
    <xf numFmtId="0" fontId="10" fillId="0" borderId="19" xfId="0" applyFont="1" applyFill="1" applyBorder="1" applyAlignment="1" applyProtection="1">
      <alignment horizontal="center" vertical="center"/>
    </xf>
    <xf numFmtId="0" fontId="0" fillId="0" borderId="48" xfId="0" applyBorder="1" applyAlignment="1" applyProtection="1">
      <alignment horizontal="center" vertical="center"/>
    </xf>
    <xf numFmtId="0" fontId="0" fillId="0" borderId="49" xfId="0" applyBorder="1" applyAlignment="1" applyProtection="1">
      <alignment horizontal="center" vertical="center"/>
    </xf>
    <xf numFmtId="169" fontId="7" fillId="11" borderId="25" xfId="0" applyNumberFormat="1" applyFont="1" applyFill="1" applyBorder="1" applyAlignment="1" applyProtection="1">
      <alignment horizontal="center" vertical="center"/>
      <protection locked="0"/>
    </xf>
    <xf numFmtId="169" fontId="7" fillId="11" borderId="47" xfId="0" applyNumberFormat="1" applyFont="1" applyFill="1" applyBorder="1" applyAlignment="1" applyProtection="1">
      <alignment horizontal="center" vertical="center"/>
      <protection locked="0"/>
    </xf>
    <xf numFmtId="169" fontId="7" fillId="11" borderId="3" xfId="0" applyNumberFormat="1" applyFont="1" applyFill="1" applyBorder="1" applyAlignment="1" applyProtection="1">
      <alignment horizontal="center" vertical="center"/>
      <protection locked="0"/>
    </xf>
    <xf numFmtId="169" fontId="7" fillId="11" borderId="5" xfId="0" applyNumberFormat="1" applyFont="1" applyFill="1" applyBorder="1" applyAlignment="1" applyProtection="1">
      <alignment horizontal="center" vertical="center"/>
      <protection locked="0"/>
    </xf>
    <xf numFmtId="169" fontId="7" fillId="11" borderId="7" xfId="0" applyNumberFormat="1" applyFont="1" applyFill="1" applyBorder="1" applyAlignment="1" applyProtection="1">
      <alignment horizontal="center" vertical="center"/>
      <protection locked="0"/>
    </xf>
    <xf numFmtId="169" fontId="7" fillId="11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169" fontId="2" fillId="0" borderId="15" xfId="0" applyNumberFormat="1" applyFont="1" applyBorder="1" applyAlignment="1" applyProtection="1">
      <alignment horizontal="center" vertical="center"/>
    </xf>
    <xf numFmtId="169" fontId="2" fillId="0" borderId="0" xfId="0" applyNumberFormat="1" applyFont="1" applyBorder="1" applyAlignment="1" applyProtection="1">
      <alignment horizontal="center" vertical="center"/>
    </xf>
    <xf numFmtId="169" fontId="2" fillId="2" borderId="16" xfId="0" applyNumberFormat="1" applyFont="1" applyFill="1" applyBorder="1" applyAlignment="1" applyProtection="1">
      <alignment horizontal="center" vertical="center"/>
      <protection locked="0"/>
    </xf>
    <xf numFmtId="169" fontId="2" fillId="0" borderId="15" xfId="0" applyNumberFormat="1" applyFont="1" applyBorder="1" applyAlignment="1" applyProtection="1">
      <alignment horizontal="center" vertical="center" wrapText="1"/>
    </xf>
    <xf numFmtId="169" fontId="2" fillId="0" borderId="0" xfId="0" applyNumberFormat="1" applyFont="1" applyBorder="1" applyAlignment="1" applyProtection="1">
      <alignment horizontal="center" vertical="center" wrapText="1"/>
    </xf>
    <xf numFmtId="16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</xf>
    <xf numFmtId="0" fontId="10" fillId="0" borderId="12" xfId="0" applyFont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/>
    </xf>
    <xf numFmtId="0" fontId="10" fillId="0" borderId="15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  <xf numFmtId="0" fontId="10" fillId="0" borderId="17" xfId="0" applyFont="1" applyBorder="1" applyAlignment="1" applyProtection="1">
      <alignment horizontal="center" vertical="center"/>
    </xf>
    <xf numFmtId="0" fontId="10" fillId="0" borderId="18" xfId="0" applyFont="1" applyBorder="1" applyAlignment="1" applyProtection="1">
      <alignment horizontal="center" vertical="center"/>
    </xf>
    <xf numFmtId="0" fontId="10" fillId="0" borderId="19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center" vertical="center"/>
    </xf>
    <xf numFmtId="0" fontId="10" fillId="0" borderId="22" xfId="0" applyFont="1" applyBorder="1" applyAlignment="1" applyProtection="1">
      <alignment horizontal="center" vertical="center"/>
    </xf>
    <xf numFmtId="1" fontId="20" fillId="0" borderId="20" xfId="0" applyNumberFormat="1" applyFont="1" applyBorder="1" applyAlignment="1" applyProtection="1">
      <alignment horizontal="center" vertical="center"/>
    </xf>
    <xf numFmtId="1" fontId="20" fillId="0" borderId="22" xfId="0" applyNumberFormat="1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5" fillId="0" borderId="22" xfId="0" applyFont="1" applyBorder="1" applyAlignment="1" applyProtection="1">
      <alignment horizontal="center" vertical="center"/>
    </xf>
    <xf numFmtId="0" fontId="11" fillId="0" borderId="45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center" vertical="center"/>
    </xf>
    <xf numFmtId="0" fontId="11" fillId="0" borderId="52" xfId="0" applyFont="1" applyBorder="1" applyAlignment="1" applyProtection="1">
      <alignment horizontal="center" vertical="center"/>
    </xf>
    <xf numFmtId="169" fontId="7" fillId="0" borderId="36" xfId="0" applyNumberFormat="1" applyFont="1" applyBorder="1" applyAlignment="1" applyProtection="1">
      <alignment horizontal="center" vertical="center"/>
    </xf>
    <xf numFmtId="169" fontId="7" fillId="0" borderId="37" xfId="0" applyNumberFormat="1" applyFont="1" applyBorder="1" applyAlignment="1" applyProtection="1">
      <alignment horizontal="center" vertical="center"/>
    </xf>
    <xf numFmtId="169" fontId="7" fillId="0" borderId="64" xfId="0" applyNumberFormat="1" applyFont="1" applyBorder="1" applyAlignment="1" applyProtection="1">
      <alignment horizontal="center" vertical="center"/>
    </xf>
    <xf numFmtId="169" fontId="7" fillId="0" borderId="65" xfId="0" applyNumberFormat="1" applyFont="1" applyBorder="1" applyAlignment="1" applyProtection="1">
      <alignment horizontal="center" vertical="center"/>
    </xf>
    <xf numFmtId="0" fontId="0" fillId="0" borderId="36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</xf>
    <xf numFmtId="0" fontId="0" fillId="0" borderId="39" xfId="0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/>
    </xf>
    <xf numFmtId="0" fontId="4" fillId="0" borderId="21" xfId="0" applyFont="1" applyBorder="1" applyAlignment="1" applyProtection="1">
      <alignment horizontal="center"/>
    </xf>
    <xf numFmtId="0" fontId="4" fillId="0" borderId="22" xfId="0" applyFont="1" applyBorder="1" applyAlignment="1" applyProtection="1">
      <alignment horizontal="center"/>
    </xf>
    <xf numFmtId="0" fontId="7" fillId="0" borderId="2" xfId="0" quotePrefix="1" applyFont="1" applyBorder="1" applyAlignment="1" applyProtection="1">
      <alignment horizontal="center" vertical="center"/>
    </xf>
    <xf numFmtId="0" fontId="7" fillId="0" borderId="57" xfId="0" quotePrefix="1" applyFont="1" applyBorder="1" applyAlignment="1" applyProtection="1">
      <alignment horizontal="center" vertical="center"/>
    </xf>
    <xf numFmtId="0" fontId="7" fillId="0" borderId="6" xfId="0" quotePrefix="1" applyFont="1" applyBorder="1" applyAlignment="1" applyProtection="1">
      <alignment horizontal="center" vertical="center"/>
    </xf>
    <xf numFmtId="0" fontId="7" fillId="0" borderId="63" xfId="0" quotePrefix="1" applyFont="1" applyBorder="1" applyAlignment="1" applyProtection="1">
      <alignment horizontal="center" vertical="center"/>
    </xf>
    <xf numFmtId="0" fontId="7" fillId="0" borderId="24" xfId="0" quotePrefix="1" applyFont="1" applyBorder="1" applyAlignment="1" applyProtection="1">
      <alignment horizontal="center" vertical="center"/>
    </xf>
    <xf numFmtId="0" fontId="7" fillId="0" borderId="62" xfId="0" quotePrefix="1" applyFont="1" applyBorder="1" applyAlignment="1" applyProtection="1">
      <alignment horizontal="center" vertical="center"/>
    </xf>
    <xf numFmtId="1" fontId="10" fillId="2" borderId="34" xfId="0" applyNumberFormat="1" applyFont="1" applyFill="1" applyBorder="1" applyAlignment="1" applyProtection="1">
      <alignment horizontal="center" vertical="center"/>
      <protection locked="0"/>
    </xf>
    <xf numFmtId="1" fontId="10" fillId="2" borderId="27" xfId="0" applyNumberFormat="1" applyFont="1" applyFill="1" applyBorder="1" applyAlignment="1" applyProtection="1">
      <alignment horizontal="center" vertical="center"/>
      <protection locked="0"/>
    </xf>
    <xf numFmtId="1" fontId="10" fillId="2" borderId="35" xfId="0" applyNumberFormat="1" applyFont="1" applyFill="1" applyBorder="1" applyAlignment="1" applyProtection="1">
      <alignment horizontal="center" vertical="center"/>
      <protection locked="0"/>
    </xf>
    <xf numFmtId="1" fontId="10" fillId="2" borderId="29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quotePrefix="1" applyBorder="1" applyAlignment="1" applyProtection="1">
      <alignment horizontal="center" vertical="center"/>
    </xf>
    <xf numFmtId="0" fontId="0" fillId="0" borderId="49" xfId="0" quotePrefix="1" applyBorder="1" applyAlignment="1" applyProtection="1">
      <alignment horizontal="center" vertical="center"/>
    </xf>
    <xf numFmtId="1" fontId="10" fillId="2" borderId="30" xfId="0" applyNumberFormat="1" applyFont="1" applyFill="1" applyBorder="1" applyAlignment="1" applyProtection="1">
      <alignment horizontal="center" vertical="center"/>
      <protection locked="0"/>
    </xf>
    <xf numFmtId="1" fontId="10" fillId="2" borderId="26" xfId="0" applyNumberFormat="1" applyFont="1" applyFill="1" applyBorder="1" applyAlignment="1" applyProtection="1">
      <alignment horizontal="center" vertical="center"/>
      <protection locked="0"/>
    </xf>
    <xf numFmtId="1" fontId="10" fillId="2" borderId="31" xfId="0" applyNumberFormat="1" applyFont="1" applyFill="1" applyBorder="1" applyAlignment="1" applyProtection="1">
      <alignment horizontal="center" vertical="center"/>
      <protection locked="0"/>
    </xf>
    <xf numFmtId="1" fontId="10" fillId="2" borderId="32" xfId="0" applyNumberFormat="1" applyFont="1" applyFill="1" applyBorder="1" applyAlignment="1" applyProtection="1">
      <alignment horizontal="center" vertical="center"/>
      <protection locked="0"/>
    </xf>
    <xf numFmtId="1" fontId="10" fillId="2" borderId="33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0" fillId="0" borderId="79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81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75" xfId="0" applyFont="1" applyBorder="1" applyAlignment="1" applyProtection="1">
      <alignment horizontal="center" vertical="center"/>
    </xf>
    <xf numFmtId="0" fontId="0" fillId="0" borderId="76" xfId="0" applyFont="1" applyBorder="1" applyAlignment="1" applyProtection="1">
      <alignment horizontal="center" vertical="center"/>
    </xf>
    <xf numFmtId="20" fontId="10" fillId="0" borderId="0" xfId="0" applyNumberFormat="1" applyFont="1" applyAlignment="1" applyProtection="1">
      <alignment horizontal="center"/>
    </xf>
    <xf numFmtId="0" fontId="0" fillId="0" borderId="12" xfId="0" applyFont="1" applyBorder="1" applyAlignment="1" applyProtection="1">
      <alignment horizontal="right" vertical="center"/>
    </xf>
    <xf numFmtId="0" fontId="0" fillId="0" borderId="13" xfId="0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58" xfId="0" applyFont="1" applyBorder="1" applyAlignment="1" applyProtection="1">
      <alignment horizontal="center" vertical="center"/>
    </xf>
    <xf numFmtId="0" fontId="2" fillId="0" borderId="56" xfId="0" applyFont="1" applyBorder="1" applyAlignment="1" applyProtection="1">
      <alignment horizontal="center" vertical="center"/>
    </xf>
    <xf numFmtId="0" fontId="0" fillId="0" borderId="13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2" fillId="0" borderId="71" xfId="0" applyFont="1" applyBorder="1" applyAlignment="1" applyProtection="1">
      <alignment horizontal="center" vertical="center"/>
    </xf>
    <xf numFmtId="0" fontId="2" fillId="0" borderId="72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/>
    </xf>
    <xf numFmtId="169" fontId="7" fillId="0" borderId="66" xfId="0" applyNumberFormat="1" applyFont="1" applyBorder="1" applyAlignment="1" applyProtection="1">
      <alignment horizontal="center" vertical="center"/>
    </xf>
    <xf numFmtId="169" fontId="7" fillId="0" borderId="53" xfId="0" applyNumberFormat="1" applyFont="1" applyBorder="1" applyAlignment="1" applyProtection="1">
      <alignment horizontal="center" vertical="center"/>
    </xf>
    <xf numFmtId="0" fontId="7" fillId="0" borderId="48" xfId="0" applyFont="1" applyBorder="1" applyAlignment="1" applyProtection="1">
      <alignment horizontal="center" vertical="center"/>
    </xf>
    <xf numFmtId="0" fontId="7" fillId="0" borderId="49" xfId="0" applyFont="1" applyBorder="1" applyAlignment="1" applyProtection="1">
      <alignment horizontal="center" vertical="center"/>
    </xf>
    <xf numFmtId="0" fontId="0" fillId="0" borderId="50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9" fontId="7" fillId="11" borderId="63" xfId="0" applyNumberFormat="1" applyFont="1" applyFill="1" applyBorder="1" applyAlignment="1" applyProtection="1">
      <alignment horizontal="center" vertical="center"/>
      <protection locked="0"/>
    </xf>
    <xf numFmtId="169" fontId="7" fillId="11" borderId="53" xfId="0" applyNumberFormat="1" applyFont="1" applyFill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30" fillId="0" borderId="71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30" fillId="0" borderId="72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170" fontId="30" fillId="0" borderId="71" xfId="0" applyNumberFormat="1" applyFont="1" applyBorder="1" applyAlignment="1">
      <alignment horizontal="center" vertical="center"/>
    </xf>
    <xf numFmtId="170" fontId="30" fillId="0" borderId="21" xfId="0" applyNumberFormat="1" applyFont="1" applyBorder="1" applyAlignment="1">
      <alignment horizontal="center" vertical="center"/>
    </xf>
    <xf numFmtId="170" fontId="30" fillId="0" borderId="22" xfId="0" applyNumberFormat="1" applyFont="1" applyBorder="1" applyAlignment="1">
      <alignment horizontal="center" vertical="center"/>
    </xf>
    <xf numFmtId="0" fontId="29" fillId="0" borderId="71" xfId="0" applyFont="1" applyBorder="1" applyAlignment="1">
      <alignment horizontal="center" vertical="center"/>
    </xf>
    <xf numFmtId="0" fontId="29" fillId="0" borderId="72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2E9C8684-B5CF-4F80-879D-B211AD44E9DA}"/>
  </cellStyles>
  <dxfs count="26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1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7" formatCode="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strike val="0"/>
        <color theme="0"/>
      </font>
    </dxf>
    <dxf>
      <font>
        <b/>
        <i val="0"/>
        <strike val="0"/>
        <color theme="1"/>
      </font>
      <fill>
        <patternFill>
          <bgColor theme="7" tint="0.59996337778862885"/>
        </patternFill>
      </fill>
    </dxf>
    <dxf>
      <fill>
        <patternFill>
          <bgColor rgb="FFFF5050"/>
        </patternFill>
      </fill>
    </dxf>
    <dxf>
      <fill>
        <patternFill>
          <bgColor rgb="FFFF99FF"/>
        </patternFill>
      </fill>
    </dxf>
    <dxf>
      <font>
        <strike val="0"/>
        <color theme="0"/>
      </font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theme="7" tint="0.59996337778862885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99FF"/>
      <color rgb="FFFF66FF"/>
      <color rgb="FFFF33CC"/>
      <color rgb="FFFF505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738005</xdr:colOff>
      <xdr:row>6</xdr:row>
      <xdr:rowOff>50847</xdr:rowOff>
    </xdr:to>
    <xdr:pic>
      <xdr:nvPicPr>
        <xdr:cNvPr id="4" name="Image 3" descr="Bwbc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00005" cy="1414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59531</xdr:rowOff>
    </xdr:from>
    <xdr:to>
      <xdr:col>1</xdr:col>
      <xdr:colOff>723690</xdr:colOff>
      <xdr:row>11</xdr:row>
      <xdr:rowOff>11906</xdr:rowOff>
    </xdr:to>
    <xdr:pic>
      <xdr:nvPicPr>
        <xdr:cNvPr id="8" name="Image 7" descr="RÃ©sultat de recherche d'images pour &quot;pÃ©tanques&quot;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12094"/>
          <a:ext cx="1485690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11</xdr:row>
          <xdr:rowOff>28575</xdr:rowOff>
        </xdr:from>
        <xdr:to>
          <xdr:col>1</xdr:col>
          <xdr:colOff>514350</xdr:colOff>
          <xdr:row>13</xdr:row>
          <xdr:rowOff>219075</xdr:rowOff>
        </xdr:to>
        <xdr:sp macro="" textlink="">
          <xdr:nvSpPr>
            <xdr:cNvPr id="1026" name="Button 2" descr="FEUILLE DE MATCH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FEUILLE DE MATCH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0</xdr:col>
      <xdr:colOff>291702</xdr:colOff>
      <xdr:row>14</xdr:row>
      <xdr:rowOff>35719</xdr:rowOff>
    </xdr:from>
    <xdr:to>
      <xdr:col>1</xdr:col>
      <xdr:colOff>529828</xdr:colOff>
      <xdr:row>15</xdr:row>
      <xdr:rowOff>101203</xdr:rowOff>
    </xdr:to>
    <xdr:sp macro="[0]!TOUR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1702" y="2988469"/>
          <a:ext cx="1000126" cy="31551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600" b="1">
              <a:solidFill>
                <a:srgbClr val="FF0000"/>
              </a:solidFill>
            </a:rPr>
            <a:t>TOURS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333375</xdr:colOff>
      <xdr:row>0</xdr:row>
      <xdr:rowOff>47625</xdr:rowOff>
    </xdr:from>
    <xdr:to>
      <xdr:col>19</xdr:col>
      <xdr:colOff>609375</xdr:colOff>
      <xdr:row>2</xdr:row>
      <xdr:rowOff>25650</xdr:rowOff>
    </xdr:to>
    <xdr:sp macro="[0]!ARCHIV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029700" y="47625"/>
          <a:ext cx="1800000" cy="54000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600" b="1"/>
            <a:t>ARCHIVER</a:t>
          </a:r>
        </a:p>
      </xdr:txBody>
    </xdr:sp>
    <xdr:clientData/>
  </xdr:twoCellAnchor>
  <xdr:twoCellAnchor>
    <xdr:from>
      <xdr:col>17</xdr:col>
      <xdr:colOff>333375</xdr:colOff>
      <xdr:row>2</xdr:row>
      <xdr:rowOff>9525</xdr:rowOff>
    </xdr:from>
    <xdr:to>
      <xdr:col>19</xdr:col>
      <xdr:colOff>609375</xdr:colOff>
      <xdr:row>4</xdr:row>
      <xdr:rowOff>111375</xdr:rowOff>
    </xdr:to>
    <xdr:sp macro="[0]!ENVOIMAIL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9029700" y="571500"/>
          <a:ext cx="1800000" cy="540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 contourW="12700">
          <a:bevelT prst="relaxedInset"/>
          <a:extrusionClr>
            <a:srgbClr val="FFC000"/>
          </a:extrusionClr>
          <a:contourClr>
            <a:schemeClr val="accent2">
              <a:lumMod val="20000"/>
              <a:lumOff val="80000"/>
            </a:schemeClr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2000" b="1"/>
            <a:t>ENVOI MAIL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333375</xdr:colOff>
          <xdr:row>4</xdr:row>
          <xdr:rowOff>142875</xdr:rowOff>
        </xdr:from>
        <xdr:to>
          <xdr:col>19</xdr:col>
          <xdr:colOff>609600</xdr:colOff>
          <xdr:row>6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2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1377730</xdr:colOff>
      <xdr:row>5</xdr:row>
      <xdr:rowOff>219074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77730" cy="1466849"/>
        </a:xfrm>
        <a:prstGeom prst="rect">
          <a:avLst/>
        </a:prstGeom>
      </xdr:spPr>
    </xdr:pic>
    <xdr:clientData/>
  </xdr:twoCellAnchor>
  <xdr:twoCellAnchor>
    <xdr:from>
      <xdr:col>17</xdr:col>
      <xdr:colOff>323849</xdr:colOff>
      <xdr:row>7</xdr:row>
      <xdr:rowOff>9524</xdr:rowOff>
    </xdr:from>
    <xdr:to>
      <xdr:col>18</xdr:col>
      <xdr:colOff>641849</xdr:colOff>
      <xdr:row>9</xdr:row>
      <xdr:rowOff>54224</xdr:rowOff>
    </xdr:to>
    <xdr:sp macro="[0]!TOURS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9020174" y="1704974"/>
          <a:ext cx="1080000" cy="5400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600" b="1"/>
            <a:t>TOURS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85725</xdr:rowOff>
        </xdr:from>
        <xdr:to>
          <xdr:col>9</xdr:col>
          <xdr:colOff>390525</xdr:colOff>
          <xdr:row>2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2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2</xdr:row>
          <xdr:rowOff>238125</xdr:rowOff>
        </xdr:from>
        <xdr:to>
          <xdr:col>9</xdr:col>
          <xdr:colOff>200025</xdr:colOff>
          <xdr:row>6</xdr:row>
          <xdr:rowOff>66675</xdr:rowOff>
        </xdr:to>
        <xdr:sp macro="" textlink="">
          <xdr:nvSpPr>
            <xdr:cNvPr id="3074" name="Button 2" descr="FEUILLE DE MATCH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FEUILLE DE MATCH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ACHIM/Downloads/50+NEWXL%20N&#176;2-151120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DE%20MATCH%20VETER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Wedstrijd1"/>
      <sheetName val="Kaartjes 1"/>
      <sheetName val="Wedstrijd2"/>
      <sheetName val="Kaartjes 2"/>
      <sheetName val="Wedstrijd3"/>
      <sheetName val="Kaartjes 3"/>
      <sheetName val="Data"/>
      <sheetName val="Spelers_PFV"/>
      <sheetName val="Spelers_Recrea"/>
      <sheetName val="Spelers_Dames"/>
      <sheetName val="Spelers_BWBC"/>
      <sheetName val="Spelers+"/>
      <sheetName val="Scheidsrechters"/>
      <sheetName val="Beheer"/>
    </sheetNames>
    <sheetDataSet>
      <sheetData sheetId="0"/>
      <sheetData sheetId="1">
        <row r="10">
          <cell r="BC10" t="str">
            <v>Spelers_BWBC!$A$2:$J$5000</v>
          </cell>
          <cell r="DC10" t="str">
            <v>Spelers_BWBC!$A$2:$J$5000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2">
          <cell r="A2">
            <v>5311</v>
          </cell>
          <cell r="B2" t="str">
            <v>Dirk</v>
          </cell>
          <cell r="C2" t="str">
            <v>ARNHOLD</v>
          </cell>
          <cell r="D2">
            <v>23420</v>
          </cell>
          <cell r="E2" t="str">
            <v>M</v>
          </cell>
          <cell r="F2" t="str">
            <v>België</v>
          </cell>
          <cell r="G2" t="str">
            <v>BE</v>
          </cell>
          <cell r="H2" t="str">
            <v>01-002</v>
          </cell>
          <cell r="I2" t="str">
            <v>KON. PET. MISTRAL vzw</v>
          </cell>
        </row>
        <row r="3">
          <cell r="A3">
            <v>19772</v>
          </cell>
          <cell r="B3" t="str">
            <v>Luna</v>
          </cell>
          <cell r="C3" t="str">
            <v>ARNHOLD</v>
          </cell>
          <cell r="D3">
            <v>37774</v>
          </cell>
          <cell r="E3" t="str">
            <v>V</v>
          </cell>
          <cell r="F3" t="str">
            <v>België</v>
          </cell>
          <cell r="G3" t="str">
            <v>BE</v>
          </cell>
          <cell r="H3" t="str">
            <v>01-002</v>
          </cell>
          <cell r="I3" t="str">
            <v>KON. PET. MISTRAL vzw</v>
          </cell>
        </row>
        <row r="4">
          <cell r="A4">
            <v>7308</v>
          </cell>
          <cell r="B4" t="str">
            <v>Henri</v>
          </cell>
          <cell r="C4" t="str">
            <v>BEYENS</v>
          </cell>
          <cell r="D4">
            <v>20275</v>
          </cell>
          <cell r="E4" t="str">
            <v>M</v>
          </cell>
          <cell r="F4" t="str">
            <v>België</v>
          </cell>
          <cell r="G4" t="str">
            <v>BE</v>
          </cell>
          <cell r="H4" t="str">
            <v>01-002</v>
          </cell>
          <cell r="I4" t="str">
            <v>KON. PET. MISTRAL vzw</v>
          </cell>
        </row>
        <row r="5">
          <cell r="A5">
            <v>1</v>
          </cell>
          <cell r="B5" t="str">
            <v>Reinold</v>
          </cell>
          <cell r="C5" t="str">
            <v>BORRÉ</v>
          </cell>
          <cell r="D5">
            <v>19078</v>
          </cell>
          <cell r="E5" t="str">
            <v>M</v>
          </cell>
          <cell r="F5" t="str">
            <v>België</v>
          </cell>
          <cell r="G5" t="str">
            <v>BE</v>
          </cell>
          <cell r="H5" t="str">
            <v>01-002</v>
          </cell>
          <cell r="I5" t="str">
            <v>KON. PET. MISTRAL vzw</v>
          </cell>
        </row>
        <row r="6">
          <cell r="A6">
            <v>11912</v>
          </cell>
          <cell r="B6" t="str">
            <v>Tonny</v>
          </cell>
          <cell r="C6" t="str">
            <v>BRUYNEEL</v>
          </cell>
          <cell r="D6">
            <v>27833</v>
          </cell>
          <cell r="E6" t="str">
            <v>M</v>
          </cell>
          <cell r="F6" t="str">
            <v>België</v>
          </cell>
          <cell r="G6" t="str">
            <v>BE</v>
          </cell>
          <cell r="H6" t="str">
            <v>01-002</v>
          </cell>
          <cell r="I6" t="str">
            <v>KON. PET. MISTRAL vzw</v>
          </cell>
        </row>
        <row r="7">
          <cell r="A7">
            <v>11911</v>
          </cell>
          <cell r="B7" t="str">
            <v>An</v>
          </cell>
          <cell r="C7" t="str">
            <v>BULTÉ</v>
          </cell>
          <cell r="D7">
            <v>28863</v>
          </cell>
          <cell r="E7" t="str">
            <v>V</v>
          </cell>
          <cell r="F7" t="str">
            <v>België</v>
          </cell>
          <cell r="G7" t="str">
            <v>BE</v>
          </cell>
          <cell r="H7" t="str">
            <v>01-002</v>
          </cell>
          <cell r="I7" t="str">
            <v>KON. PET. MISTRAL vzw</v>
          </cell>
        </row>
        <row r="8">
          <cell r="A8">
            <v>11914</v>
          </cell>
          <cell r="B8" t="str">
            <v>Fernand</v>
          </cell>
          <cell r="C8" t="str">
            <v>BULTÉ</v>
          </cell>
          <cell r="D8">
            <v>18406</v>
          </cell>
          <cell r="E8" t="str">
            <v>M</v>
          </cell>
          <cell r="F8" t="str">
            <v>België</v>
          </cell>
          <cell r="G8" t="str">
            <v>BE</v>
          </cell>
          <cell r="H8" t="str">
            <v>01-002</v>
          </cell>
          <cell r="I8" t="str">
            <v>KON. PET. MISTRAL vzw</v>
          </cell>
        </row>
        <row r="9">
          <cell r="A9">
            <v>20839</v>
          </cell>
          <cell r="B9" t="str">
            <v>Kevin</v>
          </cell>
          <cell r="C9" t="str">
            <v>CEUPPENS</v>
          </cell>
          <cell r="D9">
            <v>29488</v>
          </cell>
          <cell r="E9" t="str">
            <v>M</v>
          </cell>
          <cell r="F9" t="str">
            <v>België</v>
          </cell>
          <cell r="G9" t="str">
            <v>BE</v>
          </cell>
          <cell r="H9" t="str">
            <v>01-002</v>
          </cell>
          <cell r="I9" t="str">
            <v>KON. PET. MISTRAL vzw</v>
          </cell>
        </row>
        <row r="10">
          <cell r="A10">
            <v>20840</v>
          </cell>
          <cell r="B10" t="str">
            <v>Mauro</v>
          </cell>
          <cell r="C10" t="str">
            <v>CEUPPENS</v>
          </cell>
          <cell r="D10">
            <v>39061</v>
          </cell>
          <cell r="E10" t="str">
            <v>M</v>
          </cell>
          <cell r="F10" t="str">
            <v>België</v>
          </cell>
          <cell r="G10" t="str">
            <v>BE</v>
          </cell>
          <cell r="H10" t="str">
            <v>01-002</v>
          </cell>
          <cell r="I10" t="str">
            <v>KON. PET. MISTRAL vzw</v>
          </cell>
        </row>
        <row r="11">
          <cell r="A11">
            <v>8489</v>
          </cell>
          <cell r="B11" t="str">
            <v>Nathalie</v>
          </cell>
          <cell r="C11" t="str">
            <v>COENE</v>
          </cell>
          <cell r="D11">
            <v>21067</v>
          </cell>
          <cell r="E11" t="str">
            <v>V</v>
          </cell>
          <cell r="F11" t="str">
            <v>België</v>
          </cell>
          <cell r="G11" t="str">
            <v>BE</v>
          </cell>
          <cell r="H11" t="str">
            <v>01-002</v>
          </cell>
          <cell r="I11" t="str">
            <v>KON. PET. MISTRAL vzw</v>
          </cell>
        </row>
        <row r="12">
          <cell r="A12">
            <v>21817</v>
          </cell>
          <cell r="B12" t="str">
            <v>Nico</v>
          </cell>
          <cell r="C12" t="str">
            <v>COLMAN</v>
          </cell>
          <cell r="D12">
            <v>29522</v>
          </cell>
          <cell r="E12" t="str">
            <v>M</v>
          </cell>
          <cell r="F12" t="str">
            <v>België</v>
          </cell>
          <cell r="G12" t="str">
            <v>BE</v>
          </cell>
          <cell r="H12" t="str">
            <v>01-002</v>
          </cell>
          <cell r="I12" t="str">
            <v>KON. PET. MISTRAL vzw</v>
          </cell>
        </row>
        <row r="13">
          <cell r="A13">
            <v>3022</v>
          </cell>
          <cell r="B13" t="str">
            <v>Georges Gustaaf</v>
          </cell>
          <cell r="C13" t="str">
            <v>COPPENS</v>
          </cell>
          <cell r="D13">
            <v>17522</v>
          </cell>
          <cell r="E13" t="str">
            <v>M</v>
          </cell>
          <cell r="F13" t="str">
            <v>België</v>
          </cell>
          <cell r="G13" t="str">
            <v>BE</v>
          </cell>
          <cell r="H13" t="str">
            <v>01-002</v>
          </cell>
          <cell r="I13" t="str">
            <v>KON. PET. MISTRAL vzw</v>
          </cell>
        </row>
        <row r="14">
          <cell r="A14">
            <v>14251</v>
          </cell>
          <cell r="B14" t="str">
            <v>Michèle</v>
          </cell>
          <cell r="C14" t="str">
            <v>CROIBIER</v>
          </cell>
          <cell r="D14">
            <v>24484</v>
          </cell>
          <cell r="E14" t="str">
            <v>V</v>
          </cell>
          <cell r="F14" t="str">
            <v>België</v>
          </cell>
          <cell r="G14" t="str">
            <v>BE</v>
          </cell>
          <cell r="H14" t="str">
            <v>01-002</v>
          </cell>
          <cell r="I14" t="str">
            <v>KON. PET. MISTRAL vzw</v>
          </cell>
        </row>
        <row r="15">
          <cell r="A15">
            <v>126</v>
          </cell>
          <cell r="B15" t="str">
            <v>Christophe</v>
          </cell>
          <cell r="C15" t="str">
            <v>DAL</v>
          </cell>
          <cell r="D15">
            <v>24010</v>
          </cell>
          <cell r="E15" t="str">
            <v>M</v>
          </cell>
          <cell r="F15" t="str">
            <v>België</v>
          </cell>
          <cell r="G15" t="str">
            <v>BE</v>
          </cell>
          <cell r="H15" t="str">
            <v>01-002</v>
          </cell>
          <cell r="I15" t="str">
            <v>KON. PET. MISTRAL vzw</v>
          </cell>
        </row>
        <row r="16">
          <cell r="A16">
            <v>16158</v>
          </cell>
          <cell r="B16" t="str">
            <v>Inge</v>
          </cell>
          <cell r="C16" t="str">
            <v>DE BRIE</v>
          </cell>
          <cell r="D16">
            <v>27209</v>
          </cell>
          <cell r="E16" t="str">
            <v>V</v>
          </cell>
          <cell r="F16" t="str">
            <v>België</v>
          </cell>
          <cell r="G16" t="str">
            <v>BE</v>
          </cell>
          <cell r="H16" t="str">
            <v>01-002</v>
          </cell>
          <cell r="I16" t="str">
            <v>KON. PET. MISTRAL vzw</v>
          </cell>
        </row>
        <row r="17">
          <cell r="A17">
            <v>1665</v>
          </cell>
          <cell r="B17" t="str">
            <v>Remi</v>
          </cell>
          <cell r="C17" t="str">
            <v>DE BRUYCKER</v>
          </cell>
          <cell r="D17">
            <v>12120</v>
          </cell>
          <cell r="E17" t="str">
            <v>M</v>
          </cell>
          <cell r="F17" t="str">
            <v>België</v>
          </cell>
          <cell r="G17" t="str">
            <v>BE</v>
          </cell>
          <cell r="H17" t="str">
            <v>01-002</v>
          </cell>
          <cell r="I17" t="str">
            <v>KON. PET. MISTRAL vzw</v>
          </cell>
        </row>
        <row r="18">
          <cell r="A18">
            <v>3054</v>
          </cell>
          <cell r="B18" t="str">
            <v>Rita</v>
          </cell>
          <cell r="C18" t="str">
            <v>DE BUCK</v>
          </cell>
          <cell r="D18">
            <v>17716</v>
          </cell>
          <cell r="E18" t="str">
            <v>V</v>
          </cell>
          <cell r="F18" t="str">
            <v>België</v>
          </cell>
          <cell r="G18" t="str">
            <v>BE</v>
          </cell>
          <cell r="H18" t="str">
            <v>01-002</v>
          </cell>
          <cell r="I18" t="str">
            <v>KON. PET. MISTRAL vzw</v>
          </cell>
        </row>
        <row r="19">
          <cell r="A19">
            <v>8025</v>
          </cell>
          <cell r="B19" t="str">
            <v>Clementine</v>
          </cell>
          <cell r="C19" t="str">
            <v>DE CLERCQ</v>
          </cell>
          <cell r="D19">
            <v>10502</v>
          </cell>
          <cell r="E19" t="str">
            <v>V</v>
          </cell>
          <cell r="F19" t="str">
            <v>België</v>
          </cell>
          <cell r="G19" t="str">
            <v>BE</v>
          </cell>
          <cell r="H19" t="str">
            <v>01-002</v>
          </cell>
          <cell r="I19" t="str">
            <v>KON. PET. MISTRAL vzw</v>
          </cell>
        </row>
        <row r="20">
          <cell r="A20">
            <v>2804</v>
          </cell>
          <cell r="B20" t="str">
            <v>Hilaire</v>
          </cell>
          <cell r="C20" t="str">
            <v>DE COCKER</v>
          </cell>
          <cell r="D20">
            <v>16541</v>
          </cell>
          <cell r="E20" t="str">
            <v>M</v>
          </cell>
          <cell r="F20" t="str">
            <v>België</v>
          </cell>
          <cell r="G20" t="str">
            <v>BE</v>
          </cell>
          <cell r="H20" t="str">
            <v>01-002</v>
          </cell>
          <cell r="I20" t="str">
            <v>KON. PET. MISTRAL vzw</v>
          </cell>
        </row>
        <row r="21">
          <cell r="A21">
            <v>438</v>
          </cell>
          <cell r="B21" t="str">
            <v>Jean-Pierre</v>
          </cell>
          <cell r="C21" t="str">
            <v>DE COENE</v>
          </cell>
          <cell r="D21">
            <v>20619</v>
          </cell>
          <cell r="E21" t="str">
            <v>M</v>
          </cell>
          <cell r="F21" t="str">
            <v>België</v>
          </cell>
          <cell r="G21" t="str">
            <v>BE</v>
          </cell>
          <cell r="H21" t="str">
            <v>01-002</v>
          </cell>
          <cell r="I21" t="str">
            <v>KON. PET. MISTRAL vzw</v>
          </cell>
        </row>
        <row r="22">
          <cell r="A22">
            <v>3226</v>
          </cell>
          <cell r="B22" t="str">
            <v>Harry</v>
          </cell>
          <cell r="C22" t="str">
            <v>DE CUYPER</v>
          </cell>
          <cell r="D22">
            <v>18785</v>
          </cell>
          <cell r="E22" t="str">
            <v>M</v>
          </cell>
          <cell r="F22" t="str">
            <v>België</v>
          </cell>
          <cell r="G22" t="str">
            <v>BE</v>
          </cell>
          <cell r="H22" t="str">
            <v>01-002</v>
          </cell>
          <cell r="I22" t="str">
            <v>KON. PET. MISTRAL vzw</v>
          </cell>
        </row>
        <row r="23">
          <cell r="A23">
            <v>8645</v>
          </cell>
          <cell r="B23" t="str">
            <v>Marc</v>
          </cell>
          <cell r="C23" t="str">
            <v>DE KETELAERE</v>
          </cell>
          <cell r="D23">
            <v>18907</v>
          </cell>
          <cell r="E23" t="str">
            <v>M</v>
          </cell>
          <cell r="F23" t="str">
            <v>België</v>
          </cell>
          <cell r="G23" t="str">
            <v>BE</v>
          </cell>
          <cell r="H23" t="str">
            <v>01-002</v>
          </cell>
          <cell r="I23" t="str">
            <v>KON. PET. MISTRAL vzw</v>
          </cell>
        </row>
        <row r="24">
          <cell r="A24">
            <v>4423</v>
          </cell>
          <cell r="B24" t="str">
            <v>Marie</v>
          </cell>
          <cell r="C24" t="str">
            <v>DE LOOR</v>
          </cell>
          <cell r="D24">
            <v>13930</v>
          </cell>
          <cell r="E24" t="str">
            <v>V</v>
          </cell>
          <cell r="F24" t="str">
            <v>België</v>
          </cell>
          <cell r="G24" t="str">
            <v>BE</v>
          </cell>
          <cell r="H24" t="str">
            <v>01-002</v>
          </cell>
          <cell r="I24" t="str">
            <v>KON. PET. MISTRAL vzw</v>
          </cell>
        </row>
        <row r="25">
          <cell r="A25">
            <v>7980</v>
          </cell>
          <cell r="B25" t="str">
            <v>André</v>
          </cell>
          <cell r="C25" t="str">
            <v>DE LOOR</v>
          </cell>
          <cell r="D25">
            <v>15984</v>
          </cell>
          <cell r="E25" t="str">
            <v>M</v>
          </cell>
          <cell r="F25" t="str">
            <v>België</v>
          </cell>
          <cell r="G25" t="str">
            <v>BE</v>
          </cell>
          <cell r="H25" t="str">
            <v>01-002</v>
          </cell>
          <cell r="I25" t="str">
            <v>KON. PET. MISTRAL vzw</v>
          </cell>
        </row>
        <row r="26">
          <cell r="A26">
            <v>1185</v>
          </cell>
          <cell r="B26" t="str">
            <v>Guy</v>
          </cell>
          <cell r="C26" t="str">
            <v>DE MAESSCHALCK</v>
          </cell>
          <cell r="D26">
            <v>17277</v>
          </cell>
          <cell r="E26" t="str">
            <v>M</v>
          </cell>
          <cell r="F26" t="str">
            <v>België</v>
          </cell>
          <cell r="G26" t="str">
            <v>BE</v>
          </cell>
          <cell r="H26" t="str">
            <v>01-002</v>
          </cell>
          <cell r="I26" t="str">
            <v>KON. PET. MISTRAL vzw</v>
          </cell>
        </row>
        <row r="27">
          <cell r="A27">
            <v>9714</v>
          </cell>
          <cell r="B27" t="str">
            <v>Sonia</v>
          </cell>
          <cell r="C27" t="str">
            <v>DE MEESTER</v>
          </cell>
          <cell r="D27">
            <v>19933</v>
          </cell>
          <cell r="E27" t="str">
            <v>V</v>
          </cell>
          <cell r="F27" t="str">
            <v>België</v>
          </cell>
          <cell r="G27" t="str">
            <v>BE</v>
          </cell>
          <cell r="H27" t="str">
            <v>01-002</v>
          </cell>
          <cell r="I27" t="str">
            <v>KON. PET. MISTRAL vzw</v>
          </cell>
        </row>
        <row r="28">
          <cell r="A28">
            <v>2903</v>
          </cell>
          <cell r="B28" t="str">
            <v>Rudi</v>
          </cell>
          <cell r="C28" t="str">
            <v>DE MEYER</v>
          </cell>
          <cell r="D28">
            <v>24656</v>
          </cell>
          <cell r="E28" t="str">
            <v>M</v>
          </cell>
          <cell r="F28" t="str">
            <v>België</v>
          </cell>
          <cell r="G28" t="str">
            <v>BE</v>
          </cell>
          <cell r="H28" t="str">
            <v>01-002</v>
          </cell>
          <cell r="I28" t="str">
            <v>KON. PET. MISTRAL vzw</v>
          </cell>
        </row>
        <row r="29">
          <cell r="A29">
            <v>4247</v>
          </cell>
          <cell r="B29" t="str">
            <v>Stefaan</v>
          </cell>
          <cell r="C29" t="str">
            <v>DE RAUW</v>
          </cell>
          <cell r="D29">
            <v>27188</v>
          </cell>
          <cell r="E29" t="str">
            <v>M</v>
          </cell>
          <cell r="F29" t="str">
            <v>België</v>
          </cell>
          <cell r="G29" t="str">
            <v>BE</v>
          </cell>
          <cell r="H29" t="str">
            <v>01-002</v>
          </cell>
          <cell r="I29" t="str">
            <v>KON. PET. MISTRAL vzw</v>
          </cell>
        </row>
        <row r="30">
          <cell r="A30">
            <v>12615</v>
          </cell>
          <cell r="B30" t="str">
            <v>Davy</v>
          </cell>
          <cell r="C30" t="str">
            <v>DE RAUW</v>
          </cell>
          <cell r="D30">
            <v>35682</v>
          </cell>
          <cell r="E30" t="str">
            <v>M</v>
          </cell>
          <cell r="F30" t="str">
            <v>België</v>
          </cell>
          <cell r="G30" t="str">
            <v>BE</v>
          </cell>
          <cell r="H30" t="str">
            <v>01-002</v>
          </cell>
          <cell r="I30" t="str">
            <v>KON. PET. MISTRAL vzw</v>
          </cell>
        </row>
        <row r="31">
          <cell r="A31">
            <v>3125</v>
          </cell>
          <cell r="B31" t="str">
            <v>Willy</v>
          </cell>
          <cell r="C31" t="str">
            <v>DE RIDDER</v>
          </cell>
          <cell r="D31">
            <v>15867</v>
          </cell>
          <cell r="E31" t="str">
            <v>M</v>
          </cell>
          <cell r="F31" t="str">
            <v>België</v>
          </cell>
          <cell r="G31" t="str">
            <v>BE</v>
          </cell>
          <cell r="H31" t="str">
            <v>01-002</v>
          </cell>
          <cell r="I31" t="str">
            <v>KON. PET. MISTRAL vzw</v>
          </cell>
        </row>
        <row r="32">
          <cell r="A32">
            <v>14366</v>
          </cell>
          <cell r="B32" t="str">
            <v>Freddy</v>
          </cell>
          <cell r="C32" t="str">
            <v>DE SOETE</v>
          </cell>
          <cell r="D32">
            <v>19026</v>
          </cell>
          <cell r="E32" t="str">
            <v>M</v>
          </cell>
          <cell r="F32" t="str">
            <v>België</v>
          </cell>
          <cell r="G32" t="str">
            <v>BE</v>
          </cell>
          <cell r="H32" t="str">
            <v>01-002</v>
          </cell>
          <cell r="I32" t="str">
            <v>KON. PET. MISTRAL vzw</v>
          </cell>
        </row>
        <row r="33">
          <cell r="A33">
            <v>790</v>
          </cell>
          <cell r="B33" t="str">
            <v>Martin</v>
          </cell>
          <cell r="C33" t="str">
            <v>DE SPIEGELEER</v>
          </cell>
          <cell r="D33">
            <v>19767</v>
          </cell>
          <cell r="E33" t="str">
            <v>M</v>
          </cell>
          <cell r="F33" t="str">
            <v>België</v>
          </cell>
          <cell r="G33" t="str">
            <v>BE</v>
          </cell>
          <cell r="H33" t="str">
            <v>01-002</v>
          </cell>
          <cell r="I33" t="str">
            <v>KON. PET. MISTRAL vzw</v>
          </cell>
        </row>
        <row r="34">
          <cell r="A34">
            <v>13266</v>
          </cell>
          <cell r="B34" t="str">
            <v>François</v>
          </cell>
          <cell r="C34" t="str">
            <v>DE TROCH</v>
          </cell>
          <cell r="D34">
            <v>16051</v>
          </cell>
          <cell r="E34" t="str">
            <v>M</v>
          </cell>
          <cell r="F34" t="str">
            <v>België</v>
          </cell>
          <cell r="G34" t="str">
            <v>BE</v>
          </cell>
          <cell r="H34" t="str">
            <v>01-002</v>
          </cell>
          <cell r="I34" t="str">
            <v>KON. PET. MISTRAL vzw</v>
          </cell>
        </row>
        <row r="35">
          <cell r="A35">
            <v>3511</v>
          </cell>
          <cell r="B35" t="str">
            <v>Volker</v>
          </cell>
          <cell r="C35" t="str">
            <v>DE VILDER</v>
          </cell>
          <cell r="D35">
            <v>16297</v>
          </cell>
          <cell r="E35" t="str">
            <v>M</v>
          </cell>
          <cell r="F35" t="str">
            <v>België</v>
          </cell>
          <cell r="G35" t="str">
            <v>BE</v>
          </cell>
          <cell r="H35" t="str">
            <v>01-002</v>
          </cell>
          <cell r="I35" t="str">
            <v>KON. PET. MISTRAL vzw</v>
          </cell>
        </row>
        <row r="36">
          <cell r="A36">
            <v>20277</v>
          </cell>
          <cell r="B36" t="str">
            <v>Dirk</v>
          </cell>
          <cell r="C36" t="str">
            <v>DE VRIENDT</v>
          </cell>
          <cell r="D36">
            <v>24577</v>
          </cell>
          <cell r="E36" t="str">
            <v>M</v>
          </cell>
          <cell r="F36" t="str">
            <v>België</v>
          </cell>
          <cell r="G36" t="str">
            <v>BE</v>
          </cell>
          <cell r="H36" t="str">
            <v>01-002</v>
          </cell>
          <cell r="I36" t="str">
            <v>KON. PET. MISTRAL vzw</v>
          </cell>
        </row>
        <row r="37">
          <cell r="A37">
            <v>9628</v>
          </cell>
          <cell r="B37" t="str">
            <v>André</v>
          </cell>
          <cell r="C37" t="str">
            <v>DE WILDE</v>
          </cell>
          <cell r="D37">
            <v>20672</v>
          </cell>
          <cell r="E37" t="str">
            <v>M</v>
          </cell>
          <cell r="F37" t="str">
            <v>België</v>
          </cell>
          <cell r="G37" t="str">
            <v>BE</v>
          </cell>
          <cell r="H37" t="str">
            <v>01-002</v>
          </cell>
          <cell r="I37" t="str">
            <v>KON. PET. MISTRAL vzw</v>
          </cell>
        </row>
        <row r="38">
          <cell r="A38">
            <v>19769</v>
          </cell>
          <cell r="B38" t="str">
            <v>Francine</v>
          </cell>
          <cell r="C38" t="str">
            <v>DE WINT</v>
          </cell>
          <cell r="D38">
            <v>21292</v>
          </cell>
          <cell r="E38" t="str">
            <v>V</v>
          </cell>
          <cell r="F38" t="str">
            <v>België</v>
          </cell>
          <cell r="G38" t="str">
            <v>BE</v>
          </cell>
          <cell r="H38" t="str">
            <v>01-002</v>
          </cell>
          <cell r="I38" t="str">
            <v>KON. PET. MISTRAL vzw</v>
          </cell>
        </row>
        <row r="39">
          <cell r="A39">
            <v>20759</v>
          </cell>
          <cell r="B39" t="str">
            <v>Hilda</v>
          </cell>
          <cell r="C39" t="str">
            <v>DE WINTER</v>
          </cell>
          <cell r="D39">
            <v>20973</v>
          </cell>
          <cell r="E39" t="str">
            <v>V</v>
          </cell>
          <cell r="F39" t="str">
            <v>België</v>
          </cell>
          <cell r="G39" t="str">
            <v>BE</v>
          </cell>
          <cell r="H39" t="str">
            <v>01-002</v>
          </cell>
          <cell r="I39" t="str">
            <v>KON. PET. MISTRAL vzw</v>
          </cell>
        </row>
        <row r="40">
          <cell r="A40">
            <v>17206</v>
          </cell>
          <cell r="B40" t="str">
            <v>Willy</v>
          </cell>
          <cell r="C40" t="str">
            <v>DEGROOTE</v>
          </cell>
          <cell r="D40">
            <v>19359</v>
          </cell>
          <cell r="E40" t="str">
            <v>M</v>
          </cell>
          <cell r="F40" t="str">
            <v>België</v>
          </cell>
          <cell r="G40" t="str">
            <v>BE</v>
          </cell>
          <cell r="H40" t="str">
            <v>01-002</v>
          </cell>
          <cell r="I40" t="str">
            <v>KON. PET. MISTRAL vzw</v>
          </cell>
        </row>
        <row r="41">
          <cell r="A41">
            <v>2436</v>
          </cell>
          <cell r="B41" t="str">
            <v>Jacques</v>
          </cell>
          <cell r="C41" t="str">
            <v>DEKEZEL</v>
          </cell>
          <cell r="D41">
            <v>17282</v>
          </cell>
          <cell r="E41" t="str">
            <v>M</v>
          </cell>
          <cell r="F41" t="str">
            <v>België</v>
          </cell>
          <cell r="G41" t="str">
            <v>BE</v>
          </cell>
          <cell r="H41" t="str">
            <v>01-002</v>
          </cell>
          <cell r="I41" t="str">
            <v>KON. PET. MISTRAL vzw</v>
          </cell>
        </row>
        <row r="42">
          <cell r="A42">
            <v>1774</v>
          </cell>
          <cell r="B42" t="str">
            <v>Carine</v>
          </cell>
          <cell r="C42" t="str">
            <v>DEVOS</v>
          </cell>
          <cell r="D42">
            <v>21000</v>
          </cell>
          <cell r="E42" t="str">
            <v>V</v>
          </cell>
          <cell r="F42" t="str">
            <v>België</v>
          </cell>
          <cell r="G42" t="str">
            <v>BE</v>
          </cell>
          <cell r="H42" t="str">
            <v>01-002</v>
          </cell>
          <cell r="I42" t="str">
            <v>KON. PET. MISTRAL vzw</v>
          </cell>
        </row>
        <row r="43">
          <cell r="A43">
            <v>13265</v>
          </cell>
          <cell r="B43" t="str">
            <v>Liliane</v>
          </cell>
          <cell r="C43" t="str">
            <v>D'HAUWERS</v>
          </cell>
          <cell r="D43">
            <v>18148</v>
          </cell>
          <cell r="E43" t="str">
            <v>V</v>
          </cell>
          <cell r="F43" t="str">
            <v>België</v>
          </cell>
          <cell r="G43" t="str">
            <v>BE</v>
          </cell>
          <cell r="H43" t="str">
            <v>01-002</v>
          </cell>
          <cell r="I43" t="str">
            <v>KON. PET. MISTRAL vzw</v>
          </cell>
        </row>
        <row r="44">
          <cell r="A44">
            <v>21341</v>
          </cell>
          <cell r="B44" t="str">
            <v>Patrick</v>
          </cell>
          <cell r="C44" t="str">
            <v>DIERENS</v>
          </cell>
          <cell r="D44">
            <v>20721</v>
          </cell>
          <cell r="E44" t="str">
            <v>M</v>
          </cell>
          <cell r="F44" t="str">
            <v>België</v>
          </cell>
          <cell r="G44" t="str">
            <v>BE</v>
          </cell>
          <cell r="H44" t="str">
            <v>01-002</v>
          </cell>
          <cell r="I44" t="str">
            <v>KON. PET. MISTRAL vzw</v>
          </cell>
        </row>
        <row r="45">
          <cell r="A45">
            <v>14182</v>
          </cell>
          <cell r="B45" t="str">
            <v>Eric</v>
          </cell>
          <cell r="C45" t="str">
            <v>DOSSCHE</v>
          </cell>
          <cell r="D45">
            <v>18172</v>
          </cell>
          <cell r="E45" t="str">
            <v>M</v>
          </cell>
          <cell r="F45" t="str">
            <v>België</v>
          </cell>
          <cell r="G45" t="str">
            <v>BE</v>
          </cell>
          <cell r="H45" t="str">
            <v>01-002</v>
          </cell>
          <cell r="I45" t="str">
            <v>KON. PET. MISTRAL vzw</v>
          </cell>
        </row>
        <row r="46">
          <cell r="A46">
            <v>6708</v>
          </cell>
          <cell r="B46" t="str">
            <v>Carlo</v>
          </cell>
          <cell r="C46" t="str">
            <v>DOUBELS</v>
          </cell>
          <cell r="D46">
            <v>24280</v>
          </cell>
          <cell r="E46" t="str">
            <v>M</v>
          </cell>
          <cell r="F46" t="str">
            <v>België</v>
          </cell>
          <cell r="G46" t="str">
            <v>BE</v>
          </cell>
          <cell r="H46" t="str">
            <v>01-002</v>
          </cell>
          <cell r="I46" t="str">
            <v>KON. PET. MISTRAL vzw</v>
          </cell>
        </row>
        <row r="47">
          <cell r="A47">
            <v>15701</v>
          </cell>
          <cell r="B47" t="str">
            <v>Jürgen</v>
          </cell>
          <cell r="C47" t="str">
            <v>DUYTSCHAEVER</v>
          </cell>
          <cell r="D47">
            <v>28807</v>
          </cell>
          <cell r="E47" t="str">
            <v>M</v>
          </cell>
          <cell r="F47" t="str">
            <v>België</v>
          </cell>
          <cell r="G47" t="str">
            <v>BE</v>
          </cell>
          <cell r="H47" t="str">
            <v>01-002</v>
          </cell>
          <cell r="I47" t="str">
            <v>KON. PET. MISTRAL vzw</v>
          </cell>
        </row>
        <row r="48">
          <cell r="A48">
            <v>12534</v>
          </cell>
          <cell r="B48" t="str">
            <v>Bärbel</v>
          </cell>
          <cell r="C48" t="str">
            <v>EBERT-LANGE</v>
          </cell>
          <cell r="D48">
            <v>17396</v>
          </cell>
          <cell r="E48" t="str">
            <v>V</v>
          </cell>
          <cell r="F48" t="str">
            <v>België</v>
          </cell>
          <cell r="G48" t="str">
            <v>BE</v>
          </cell>
          <cell r="H48" t="str">
            <v>01-002</v>
          </cell>
          <cell r="I48" t="str">
            <v>KON. PET. MISTRAL vzw</v>
          </cell>
        </row>
        <row r="49">
          <cell r="A49">
            <v>11326</v>
          </cell>
          <cell r="B49" t="str">
            <v>Simonne</v>
          </cell>
          <cell r="C49" t="str">
            <v>ENEMAN</v>
          </cell>
          <cell r="D49">
            <v>20210</v>
          </cell>
          <cell r="E49" t="str">
            <v>V</v>
          </cell>
          <cell r="F49" t="str">
            <v>België</v>
          </cell>
          <cell r="G49" t="str">
            <v>BE</v>
          </cell>
          <cell r="H49" t="str">
            <v>01-002</v>
          </cell>
          <cell r="I49" t="str">
            <v>KON. PET. MISTRAL vzw</v>
          </cell>
        </row>
        <row r="50">
          <cell r="A50">
            <v>12613</v>
          </cell>
          <cell r="B50" t="str">
            <v>Sven</v>
          </cell>
          <cell r="C50" t="str">
            <v>FOKET</v>
          </cell>
          <cell r="D50">
            <v>26943</v>
          </cell>
          <cell r="E50" t="str">
            <v>M</v>
          </cell>
          <cell r="F50" t="str">
            <v>België</v>
          </cell>
          <cell r="G50" t="str">
            <v>BE</v>
          </cell>
          <cell r="H50" t="str">
            <v>01-002</v>
          </cell>
          <cell r="I50" t="str">
            <v>KON. PET. MISTRAL vzw</v>
          </cell>
        </row>
        <row r="51">
          <cell r="A51">
            <v>15109</v>
          </cell>
          <cell r="B51" t="str">
            <v>Térèsa</v>
          </cell>
          <cell r="C51" t="str">
            <v>GARCÈS</v>
          </cell>
          <cell r="D51">
            <v>18796</v>
          </cell>
          <cell r="E51" t="str">
            <v>V</v>
          </cell>
          <cell r="F51" t="str">
            <v>België</v>
          </cell>
          <cell r="G51" t="str">
            <v>BE</v>
          </cell>
          <cell r="H51" t="str">
            <v>01-002</v>
          </cell>
          <cell r="I51" t="str">
            <v>KON. PET. MISTRAL vzw</v>
          </cell>
        </row>
        <row r="52">
          <cell r="A52">
            <v>2415</v>
          </cell>
          <cell r="B52" t="str">
            <v>Tom</v>
          </cell>
          <cell r="C52" t="str">
            <v>GEIRNAERT</v>
          </cell>
          <cell r="D52">
            <v>31717</v>
          </cell>
          <cell r="E52" t="str">
            <v>M</v>
          </cell>
          <cell r="F52" t="str">
            <v>België</v>
          </cell>
          <cell r="G52" t="str">
            <v>BE</v>
          </cell>
          <cell r="H52" t="str">
            <v>01-002</v>
          </cell>
          <cell r="I52" t="str">
            <v>KON. PET. MISTRAL vzw</v>
          </cell>
        </row>
        <row r="53">
          <cell r="A53">
            <v>20310</v>
          </cell>
          <cell r="B53" t="str">
            <v>Tibo</v>
          </cell>
          <cell r="C53" t="str">
            <v>GEIRNAERT</v>
          </cell>
          <cell r="D53">
            <v>40149</v>
          </cell>
          <cell r="E53" t="str">
            <v>M</v>
          </cell>
          <cell r="F53" t="str">
            <v>België</v>
          </cell>
          <cell r="G53" t="str">
            <v>BE</v>
          </cell>
          <cell r="H53" t="str">
            <v>01-002</v>
          </cell>
          <cell r="I53" t="str">
            <v>KON. PET. MISTRAL vzw</v>
          </cell>
        </row>
        <row r="54">
          <cell r="A54">
            <v>15059</v>
          </cell>
          <cell r="B54" t="str">
            <v>Godelieve</v>
          </cell>
          <cell r="C54" t="str">
            <v>GENTIER</v>
          </cell>
          <cell r="D54">
            <v>18908</v>
          </cell>
          <cell r="E54" t="str">
            <v>V</v>
          </cell>
          <cell r="F54" t="str">
            <v>België</v>
          </cell>
          <cell r="G54" t="str">
            <v>BE</v>
          </cell>
          <cell r="H54" t="str">
            <v>01-002</v>
          </cell>
          <cell r="I54" t="str">
            <v>KON. PET. MISTRAL vzw</v>
          </cell>
        </row>
        <row r="55">
          <cell r="A55">
            <v>15110</v>
          </cell>
          <cell r="B55" t="str">
            <v>Henri</v>
          </cell>
          <cell r="C55" t="str">
            <v>GILLIS</v>
          </cell>
          <cell r="D55">
            <v>14748</v>
          </cell>
          <cell r="E55" t="str">
            <v>M</v>
          </cell>
          <cell r="F55" t="str">
            <v>België</v>
          </cell>
          <cell r="G55" t="str">
            <v>BE</v>
          </cell>
          <cell r="H55" t="str">
            <v>01-002</v>
          </cell>
          <cell r="I55" t="str">
            <v>KON. PET. MISTRAL vzw</v>
          </cell>
        </row>
        <row r="56">
          <cell r="A56">
            <v>1837</v>
          </cell>
          <cell r="B56" t="str">
            <v>Jean-Pierre</v>
          </cell>
          <cell r="C56" t="str">
            <v>GODENIR</v>
          </cell>
          <cell r="D56">
            <v>18789</v>
          </cell>
          <cell r="E56" t="str">
            <v>M</v>
          </cell>
          <cell r="F56" t="str">
            <v>België</v>
          </cell>
          <cell r="G56" t="str">
            <v>BE</v>
          </cell>
          <cell r="H56" t="str">
            <v>01-002</v>
          </cell>
          <cell r="I56" t="str">
            <v>KON. PET. MISTRAL vzw</v>
          </cell>
        </row>
        <row r="57">
          <cell r="A57">
            <v>18084</v>
          </cell>
          <cell r="B57" t="str">
            <v>Claudine</v>
          </cell>
          <cell r="C57" t="str">
            <v>GOOSSENS</v>
          </cell>
          <cell r="D57">
            <v>20355</v>
          </cell>
          <cell r="E57" t="str">
            <v>V</v>
          </cell>
          <cell r="F57" t="str">
            <v>België</v>
          </cell>
          <cell r="G57" t="str">
            <v>BE</v>
          </cell>
          <cell r="H57" t="str">
            <v>01-002</v>
          </cell>
          <cell r="I57" t="str">
            <v>KON. PET. MISTRAL vzw</v>
          </cell>
        </row>
        <row r="58">
          <cell r="A58">
            <v>20278</v>
          </cell>
          <cell r="B58" t="str">
            <v>Giovanni</v>
          </cell>
          <cell r="C58" t="str">
            <v>GOOSSENS</v>
          </cell>
          <cell r="D58">
            <v>24212</v>
          </cell>
          <cell r="E58" t="str">
            <v>M</v>
          </cell>
          <cell r="F58" t="str">
            <v>België</v>
          </cell>
          <cell r="G58" t="str">
            <v>BE</v>
          </cell>
          <cell r="H58" t="str">
            <v>01-002</v>
          </cell>
          <cell r="I58" t="str">
            <v>KON. PET. MISTRAL vzw</v>
          </cell>
        </row>
        <row r="59">
          <cell r="A59">
            <v>16904</v>
          </cell>
          <cell r="B59" t="str">
            <v>Yves</v>
          </cell>
          <cell r="C59" t="str">
            <v>GUILLERMIN</v>
          </cell>
          <cell r="D59">
            <v>17072</v>
          </cell>
          <cell r="E59" t="str">
            <v>M</v>
          </cell>
          <cell r="F59" t="str">
            <v>België</v>
          </cell>
          <cell r="G59" t="str">
            <v>BE</v>
          </cell>
          <cell r="H59" t="str">
            <v>01-002</v>
          </cell>
          <cell r="I59" t="str">
            <v>KON. PET. MISTRAL vzw</v>
          </cell>
        </row>
        <row r="60">
          <cell r="A60">
            <v>907</v>
          </cell>
          <cell r="B60" t="str">
            <v>Georges</v>
          </cell>
          <cell r="C60" t="str">
            <v>HAECK</v>
          </cell>
          <cell r="D60">
            <v>20405</v>
          </cell>
          <cell r="E60" t="str">
            <v>M</v>
          </cell>
          <cell r="F60" t="str">
            <v>België</v>
          </cell>
          <cell r="G60" t="str">
            <v>BE</v>
          </cell>
          <cell r="H60" t="str">
            <v>01-002</v>
          </cell>
          <cell r="I60" t="str">
            <v>KON. PET. MISTRAL vzw</v>
          </cell>
        </row>
        <row r="61">
          <cell r="A61">
            <v>4747</v>
          </cell>
          <cell r="B61" t="str">
            <v>Michael</v>
          </cell>
          <cell r="C61" t="str">
            <v>HAECK</v>
          </cell>
          <cell r="D61">
            <v>29323</v>
          </cell>
          <cell r="E61" t="str">
            <v>M</v>
          </cell>
          <cell r="F61" t="str">
            <v>België</v>
          </cell>
          <cell r="G61" t="str">
            <v>BE</v>
          </cell>
          <cell r="H61" t="str">
            <v>01-002</v>
          </cell>
          <cell r="I61" t="str">
            <v>KON. PET. MISTRAL vzw</v>
          </cell>
        </row>
        <row r="62">
          <cell r="A62">
            <v>21818</v>
          </cell>
          <cell r="B62" t="str">
            <v>Bart</v>
          </cell>
          <cell r="C62" t="str">
            <v>HOOGERWIJS</v>
          </cell>
          <cell r="D62">
            <v>29282</v>
          </cell>
          <cell r="E62" t="str">
            <v>M</v>
          </cell>
          <cell r="F62" t="str">
            <v>België</v>
          </cell>
          <cell r="G62" t="str">
            <v>BE</v>
          </cell>
          <cell r="H62" t="str">
            <v>01-002</v>
          </cell>
          <cell r="I62" t="str">
            <v>KON. PET. MISTRAL vzw</v>
          </cell>
        </row>
        <row r="63">
          <cell r="A63">
            <v>13229</v>
          </cell>
          <cell r="B63" t="str">
            <v>Nicky</v>
          </cell>
          <cell r="C63" t="str">
            <v>KOCKX</v>
          </cell>
          <cell r="D63">
            <v>36732</v>
          </cell>
          <cell r="E63" t="str">
            <v>M</v>
          </cell>
          <cell r="F63" t="str">
            <v>België</v>
          </cell>
          <cell r="G63" t="str">
            <v>BE</v>
          </cell>
          <cell r="H63" t="str">
            <v>01-002</v>
          </cell>
          <cell r="I63" t="str">
            <v>KON. PET. MISTRAL vzw</v>
          </cell>
        </row>
        <row r="64">
          <cell r="A64">
            <v>21269</v>
          </cell>
          <cell r="B64" t="str">
            <v>Katy</v>
          </cell>
          <cell r="C64" t="str">
            <v>LALMANT</v>
          </cell>
          <cell r="D64">
            <v>27765</v>
          </cell>
          <cell r="E64" t="str">
            <v>V</v>
          </cell>
          <cell r="F64" t="str">
            <v>België</v>
          </cell>
          <cell r="G64" t="str">
            <v>BE</v>
          </cell>
          <cell r="H64" t="str">
            <v>01-002</v>
          </cell>
          <cell r="I64" t="str">
            <v>KON. PET. MISTRAL vzw</v>
          </cell>
        </row>
        <row r="65">
          <cell r="A65">
            <v>15144</v>
          </cell>
          <cell r="B65" t="str">
            <v>Alphonse</v>
          </cell>
          <cell r="C65" t="str">
            <v>LEROUX</v>
          </cell>
          <cell r="D65">
            <v>19505</v>
          </cell>
          <cell r="E65" t="str">
            <v>M</v>
          </cell>
          <cell r="F65" t="str">
            <v>België</v>
          </cell>
          <cell r="G65" t="str">
            <v>BE</v>
          </cell>
          <cell r="H65" t="str">
            <v>01-002</v>
          </cell>
          <cell r="I65" t="str">
            <v>KON. PET. MISTRAL vzw</v>
          </cell>
        </row>
        <row r="66">
          <cell r="A66">
            <v>6885</v>
          </cell>
          <cell r="B66" t="str">
            <v>Norbert</v>
          </cell>
          <cell r="C66" t="str">
            <v>LIPPENS</v>
          </cell>
          <cell r="D66">
            <v>17798</v>
          </cell>
          <cell r="E66" t="str">
            <v>M</v>
          </cell>
          <cell r="F66" t="str">
            <v>België</v>
          </cell>
          <cell r="G66" t="str">
            <v>BE</v>
          </cell>
          <cell r="H66" t="str">
            <v>01-002</v>
          </cell>
          <cell r="I66" t="str">
            <v>KON. PET. MISTRAL vzw</v>
          </cell>
        </row>
        <row r="67">
          <cell r="A67">
            <v>797</v>
          </cell>
          <cell r="B67" t="str">
            <v>Tony</v>
          </cell>
          <cell r="C67" t="str">
            <v>LIPPEVELDE</v>
          </cell>
          <cell r="D67">
            <v>25821</v>
          </cell>
          <cell r="E67" t="str">
            <v>M</v>
          </cell>
          <cell r="F67" t="str">
            <v>België</v>
          </cell>
          <cell r="G67" t="str">
            <v>BE</v>
          </cell>
          <cell r="H67" t="str">
            <v>01-002</v>
          </cell>
          <cell r="I67" t="str">
            <v>KON. PET. MISTRAL vzw</v>
          </cell>
        </row>
        <row r="68">
          <cell r="A68">
            <v>4710</v>
          </cell>
          <cell r="B68" t="str">
            <v>Philippe</v>
          </cell>
          <cell r="C68" t="str">
            <v>MARCHAL</v>
          </cell>
          <cell r="D68">
            <v>23671</v>
          </cell>
          <cell r="E68" t="str">
            <v>M</v>
          </cell>
          <cell r="F68" t="str">
            <v>België</v>
          </cell>
          <cell r="G68" t="str">
            <v>BE</v>
          </cell>
          <cell r="H68" t="str">
            <v>01-002</v>
          </cell>
          <cell r="I68" t="str">
            <v>KON. PET. MISTRAL vzw</v>
          </cell>
        </row>
        <row r="69">
          <cell r="A69">
            <v>4308</v>
          </cell>
          <cell r="B69" t="str">
            <v>Patrick</v>
          </cell>
          <cell r="C69" t="str">
            <v>MEULENIJZER</v>
          </cell>
          <cell r="D69">
            <v>21142</v>
          </cell>
          <cell r="E69" t="str">
            <v>M</v>
          </cell>
          <cell r="F69" t="str">
            <v>België</v>
          </cell>
          <cell r="G69" t="str">
            <v>BE</v>
          </cell>
          <cell r="H69" t="str">
            <v>01-002</v>
          </cell>
          <cell r="I69" t="str">
            <v>KON. PET. MISTRAL vzw</v>
          </cell>
        </row>
        <row r="70">
          <cell r="A70">
            <v>1647</v>
          </cell>
          <cell r="B70" t="str">
            <v>Serge</v>
          </cell>
          <cell r="C70" t="str">
            <v>MOMMENS</v>
          </cell>
          <cell r="D70">
            <v>25330</v>
          </cell>
          <cell r="E70" t="str">
            <v>M</v>
          </cell>
          <cell r="F70" t="str">
            <v>België</v>
          </cell>
          <cell r="G70" t="str">
            <v>BE</v>
          </cell>
          <cell r="H70" t="str">
            <v>01-002</v>
          </cell>
          <cell r="I70" t="str">
            <v>KON. PET. MISTRAL vzw</v>
          </cell>
        </row>
        <row r="71">
          <cell r="A71">
            <v>14299</v>
          </cell>
          <cell r="B71" t="str">
            <v>Jacqueline</v>
          </cell>
          <cell r="C71" t="str">
            <v>MOREELS</v>
          </cell>
          <cell r="D71">
            <v>18043</v>
          </cell>
          <cell r="E71" t="str">
            <v>V</v>
          </cell>
          <cell r="F71" t="str">
            <v>België</v>
          </cell>
          <cell r="G71" t="str">
            <v>BE</v>
          </cell>
          <cell r="H71" t="str">
            <v>01-002</v>
          </cell>
          <cell r="I71" t="str">
            <v>KON. PET. MISTRAL vzw</v>
          </cell>
        </row>
        <row r="72">
          <cell r="A72">
            <v>2663</v>
          </cell>
          <cell r="B72" t="str">
            <v>Catherine</v>
          </cell>
          <cell r="C72" t="str">
            <v>MORTIER</v>
          </cell>
          <cell r="D72">
            <v>19430</v>
          </cell>
          <cell r="E72" t="str">
            <v>V</v>
          </cell>
          <cell r="F72" t="str">
            <v>België</v>
          </cell>
          <cell r="G72" t="str">
            <v>BE</v>
          </cell>
          <cell r="H72" t="str">
            <v>01-002</v>
          </cell>
          <cell r="I72" t="str">
            <v>KON. PET. MISTRAL vzw</v>
          </cell>
        </row>
        <row r="73">
          <cell r="A73">
            <v>4720</v>
          </cell>
          <cell r="B73" t="str">
            <v>Romain</v>
          </cell>
          <cell r="C73" t="str">
            <v>NIMMEGEERS</v>
          </cell>
          <cell r="D73">
            <v>16021</v>
          </cell>
          <cell r="E73" t="str">
            <v>M</v>
          </cell>
          <cell r="F73" t="str">
            <v>België</v>
          </cell>
          <cell r="G73" t="str">
            <v>BE</v>
          </cell>
          <cell r="H73" t="str">
            <v>01-002</v>
          </cell>
          <cell r="I73" t="str">
            <v>KON. PET. MISTRAL vzw</v>
          </cell>
        </row>
        <row r="74">
          <cell r="A74">
            <v>19098</v>
          </cell>
          <cell r="B74" t="str">
            <v>Ivan</v>
          </cell>
          <cell r="C74" t="str">
            <v>NIMMEGEERS</v>
          </cell>
          <cell r="D74">
            <v>23293</v>
          </cell>
          <cell r="E74" t="str">
            <v>M</v>
          </cell>
          <cell r="F74" t="str">
            <v>België</v>
          </cell>
          <cell r="G74" t="str">
            <v>BE</v>
          </cell>
          <cell r="H74" t="str">
            <v>01-002</v>
          </cell>
          <cell r="I74" t="str">
            <v>KON. PET. MISTRAL vzw</v>
          </cell>
        </row>
        <row r="75">
          <cell r="A75">
            <v>529</v>
          </cell>
          <cell r="B75" t="str">
            <v>Jacqueline</v>
          </cell>
          <cell r="C75" t="str">
            <v>PAUWELS</v>
          </cell>
          <cell r="D75">
            <v>16836</v>
          </cell>
          <cell r="E75" t="str">
            <v>V</v>
          </cell>
          <cell r="F75" t="str">
            <v>België</v>
          </cell>
          <cell r="G75" t="str">
            <v>BE</v>
          </cell>
          <cell r="H75" t="str">
            <v>01-002</v>
          </cell>
          <cell r="I75" t="str">
            <v>KON. PET. MISTRAL vzw</v>
          </cell>
        </row>
        <row r="76">
          <cell r="A76">
            <v>657</v>
          </cell>
          <cell r="B76" t="str">
            <v>Julien</v>
          </cell>
          <cell r="C76" t="str">
            <v>PEELMAN</v>
          </cell>
          <cell r="D76">
            <v>14072</v>
          </cell>
          <cell r="E76" t="str">
            <v>M</v>
          </cell>
          <cell r="F76" t="str">
            <v>België</v>
          </cell>
          <cell r="G76" t="str">
            <v>BE</v>
          </cell>
          <cell r="H76" t="str">
            <v>01-002</v>
          </cell>
          <cell r="I76" t="str">
            <v>KON. PET. MISTRAL vzw</v>
          </cell>
        </row>
        <row r="77">
          <cell r="A77">
            <v>1275</v>
          </cell>
          <cell r="B77" t="str">
            <v>Marc</v>
          </cell>
          <cell r="C77" t="str">
            <v>PIENS</v>
          </cell>
          <cell r="D77">
            <v>13557</v>
          </cell>
          <cell r="E77" t="str">
            <v>M</v>
          </cell>
          <cell r="F77" t="str">
            <v>België</v>
          </cell>
          <cell r="G77" t="str">
            <v>BE</v>
          </cell>
          <cell r="H77" t="str">
            <v>01-002</v>
          </cell>
          <cell r="I77" t="str">
            <v>KON. PET. MISTRAL vzw</v>
          </cell>
        </row>
        <row r="78">
          <cell r="A78">
            <v>11331</v>
          </cell>
          <cell r="B78" t="str">
            <v>Jacqueline</v>
          </cell>
          <cell r="C78" t="str">
            <v>POCHET</v>
          </cell>
          <cell r="D78">
            <v>18662</v>
          </cell>
          <cell r="E78" t="str">
            <v>V</v>
          </cell>
          <cell r="F78" t="str">
            <v>België</v>
          </cell>
          <cell r="G78" t="str">
            <v>BE</v>
          </cell>
          <cell r="H78" t="str">
            <v>01-002</v>
          </cell>
          <cell r="I78" t="str">
            <v>KON. PET. MISTRAL vzw</v>
          </cell>
        </row>
        <row r="79">
          <cell r="A79">
            <v>13347</v>
          </cell>
          <cell r="B79" t="str">
            <v>Paul</v>
          </cell>
          <cell r="C79" t="str">
            <v>REIJNS</v>
          </cell>
          <cell r="D79">
            <v>16145</v>
          </cell>
          <cell r="E79" t="str">
            <v>M</v>
          </cell>
          <cell r="F79" t="str">
            <v>België</v>
          </cell>
          <cell r="G79" t="str">
            <v>BE</v>
          </cell>
          <cell r="H79" t="str">
            <v>01-002</v>
          </cell>
          <cell r="I79" t="str">
            <v>KON. PET. MISTRAL vzw</v>
          </cell>
        </row>
        <row r="80">
          <cell r="A80">
            <v>20949</v>
          </cell>
          <cell r="B80" t="str">
            <v>Yvette</v>
          </cell>
          <cell r="C80" t="str">
            <v>ROELS</v>
          </cell>
          <cell r="D80">
            <v>18768</v>
          </cell>
          <cell r="E80" t="str">
            <v>V</v>
          </cell>
          <cell r="F80" t="str">
            <v>België</v>
          </cell>
          <cell r="G80" t="str">
            <v>BE</v>
          </cell>
          <cell r="H80" t="str">
            <v>01-002</v>
          </cell>
          <cell r="I80" t="str">
            <v>KON. PET. MISTRAL vzw</v>
          </cell>
        </row>
        <row r="81">
          <cell r="A81">
            <v>20913</v>
          </cell>
          <cell r="B81" t="str">
            <v>Yvan</v>
          </cell>
          <cell r="C81" t="str">
            <v>ROOMS</v>
          </cell>
          <cell r="D81">
            <v>19073</v>
          </cell>
          <cell r="E81" t="str">
            <v>M</v>
          </cell>
          <cell r="F81" t="str">
            <v>België</v>
          </cell>
          <cell r="G81" t="str">
            <v>BE</v>
          </cell>
          <cell r="H81" t="str">
            <v>01-002</v>
          </cell>
          <cell r="I81" t="str">
            <v>KON. PET. MISTRAL vzw</v>
          </cell>
        </row>
        <row r="82">
          <cell r="A82">
            <v>5020</v>
          </cell>
          <cell r="B82" t="str">
            <v>Dany</v>
          </cell>
          <cell r="C82" t="str">
            <v>SAERENS</v>
          </cell>
          <cell r="D82">
            <v>23979</v>
          </cell>
          <cell r="E82" t="str">
            <v>M</v>
          </cell>
          <cell r="F82" t="str">
            <v>België</v>
          </cell>
          <cell r="G82" t="str">
            <v>BE</v>
          </cell>
          <cell r="H82" t="str">
            <v>01-002</v>
          </cell>
          <cell r="I82" t="str">
            <v>KON. PET. MISTRAL vzw</v>
          </cell>
        </row>
        <row r="83">
          <cell r="A83">
            <v>10892</v>
          </cell>
          <cell r="B83" t="str">
            <v>Laurent</v>
          </cell>
          <cell r="C83" t="str">
            <v>SAPIN</v>
          </cell>
          <cell r="D83">
            <v>26292</v>
          </cell>
          <cell r="E83" t="str">
            <v>M</v>
          </cell>
          <cell r="F83" t="str">
            <v>België</v>
          </cell>
          <cell r="G83" t="str">
            <v>BE</v>
          </cell>
          <cell r="H83" t="str">
            <v>01-002</v>
          </cell>
          <cell r="I83" t="str">
            <v>KON. PET. MISTRAL vzw</v>
          </cell>
        </row>
        <row r="84">
          <cell r="A84">
            <v>15143</v>
          </cell>
          <cell r="B84" t="str">
            <v>Carine</v>
          </cell>
          <cell r="C84" t="str">
            <v>SCHAEPELINCK</v>
          </cell>
          <cell r="D84">
            <v>19683</v>
          </cell>
          <cell r="E84" t="str">
            <v>V</v>
          </cell>
          <cell r="F84" t="str">
            <v>België</v>
          </cell>
          <cell r="G84" t="str">
            <v>BE</v>
          </cell>
          <cell r="H84" t="str">
            <v>01-002</v>
          </cell>
          <cell r="I84" t="str">
            <v>KON. PET. MISTRAL vzw</v>
          </cell>
        </row>
        <row r="85">
          <cell r="A85">
            <v>8444</v>
          </cell>
          <cell r="B85" t="str">
            <v>Elisabeth</v>
          </cell>
          <cell r="C85" t="str">
            <v>SCHEIRE</v>
          </cell>
          <cell r="D85">
            <v>16776</v>
          </cell>
          <cell r="E85" t="str">
            <v>V</v>
          </cell>
          <cell r="F85" t="str">
            <v>België</v>
          </cell>
          <cell r="G85" t="str">
            <v>BE</v>
          </cell>
          <cell r="H85" t="str">
            <v>01-002</v>
          </cell>
          <cell r="I85" t="str">
            <v>KON. PET. MISTRAL vzw</v>
          </cell>
        </row>
        <row r="86">
          <cell r="A86">
            <v>11955</v>
          </cell>
          <cell r="B86" t="str">
            <v>Ronald</v>
          </cell>
          <cell r="C86" t="str">
            <v>SMITH</v>
          </cell>
          <cell r="D86">
            <v>19005</v>
          </cell>
          <cell r="E86" t="str">
            <v>M</v>
          </cell>
          <cell r="F86" t="str">
            <v>België</v>
          </cell>
          <cell r="G86" t="str">
            <v>BE</v>
          </cell>
          <cell r="H86" t="str">
            <v>01-002</v>
          </cell>
          <cell r="I86" t="str">
            <v>KON. PET. MISTRAL vzw</v>
          </cell>
        </row>
        <row r="87">
          <cell r="A87">
            <v>18492</v>
          </cell>
          <cell r="B87" t="str">
            <v>Davy</v>
          </cell>
          <cell r="C87" t="str">
            <v>STROOBANTS</v>
          </cell>
          <cell r="D87">
            <v>25731</v>
          </cell>
          <cell r="E87" t="str">
            <v>M</v>
          </cell>
          <cell r="F87" t="str">
            <v>België</v>
          </cell>
          <cell r="G87" t="str">
            <v>BE</v>
          </cell>
          <cell r="H87" t="str">
            <v>01-002</v>
          </cell>
          <cell r="I87" t="str">
            <v>KON. PET. MISTRAL vzw</v>
          </cell>
        </row>
        <row r="88">
          <cell r="A88">
            <v>18493</v>
          </cell>
          <cell r="B88" t="str">
            <v>Laurent</v>
          </cell>
          <cell r="C88" t="str">
            <v>STROOBANTS</v>
          </cell>
          <cell r="D88">
            <v>18922</v>
          </cell>
          <cell r="E88" t="str">
            <v>M</v>
          </cell>
          <cell r="F88" t="str">
            <v>België</v>
          </cell>
          <cell r="G88" t="str">
            <v>BE</v>
          </cell>
          <cell r="H88" t="str">
            <v>01-002</v>
          </cell>
          <cell r="I88" t="str">
            <v>KON. PET. MISTRAL vzw</v>
          </cell>
        </row>
        <row r="89">
          <cell r="A89">
            <v>16492</v>
          </cell>
          <cell r="B89" t="str">
            <v>Simonne</v>
          </cell>
          <cell r="C89" t="str">
            <v>STUYTS</v>
          </cell>
          <cell r="D89">
            <v>16663</v>
          </cell>
          <cell r="E89" t="str">
            <v>V</v>
          </cell>
          <cell r="F89" t="str">
            <v>België</v>
          </cell>
          <cell r="G89" t="str">
            <v>BE</v>
          </cell>
          <cell r="H89" t="str">
            <v>01-002</v>
          </cell>
          <cell r="I89" t="str">
            <v>KON. PET. MISTRAL vzw</v>
          </cell>
        </row>
        <row r="90">
          <cell r="A90">
            <v>3722</v>
          </cell>
          <cell r="B90" t="str">
            <v>Maria</v>
          </cell>
          <cell r="C90" t="str">
            <v>TARAGOLA</v>
          </cell>
          <cell r="D90">
            <v>18695</v>
          </cell>
          <cell r="E90" t="str">
            <v>V</v>
          </cell>
          <cell r="F90" t="str">
            <v>België</v>
          </cell>
          <cell r="G90" t="str">
            <v>BE</v>
          </cell>
          <cell r="H90" t="str">
            <v>01-002</v>
          </cell>
          <cell r="I90" t="str">
            <v>KON. PET. MISTRAL vzw</v>
          </cell>
        </row>
        <row r="91">
          <cell r="A91">
            <v>7921</v>
          </cell>
          <cell r="B91" t="str">
            <v>Hendrik</v>
          </cell>
          <cell r="C91" t="str">
            <v>TYSEBAERT</v>
          </cell>
          <cell r="D91">
            <v>21285</v>
          </cell>
          <cell r="E91" t="str">
            <v>M</v>
          </cell>
          <cell r="F91" t="str">
            <v>België</v>
          </cell>
          <cell r="G91" t="str">
            <v>BE</v>
          </cell>
          <cell r="H91" t="str">
            <v>01-002</v>
          </cell>
          <cell r="I91" t="str">
            <v>KON. PET. MISTRAL vzw</v>
          </cell>
        </row>
        <row r="92">
          <cell r="A92">
            <v>12079</v>
          </cell>
          <cell r="B92" t="str">
            <v>Karina</v>
          </cell>
          <cell r="C92" t="str">
            <v>TYSEBAERT</v>
          </cell>
          <cell r="D92">
            <v>19145</v>
          </cell>
          <cell r="E92" t="str">
            <v>V</v>
          </cell>
          <cell r="F92" t="str">
            <v>België</v>
          </cell>
          <cell r="G92" t="str">
            <v>BE</v>
          </cell>
          <cell r="H92" t="str">
            <v>01-002</v>
          </cell>
          <cell r="I92" t="str">
            <v>KON. PET. MISTRAL vzw</v>
          </cell>
        </row>
        <row r="93">
          <cell r="A93">
            <v>13741</v>
          </cell>
          <cell r="B93" t="str">
            <v>Geneviève</v>
          </cell>
          <cell r="C93" t="str">
            <v>ULEYN</v>
          </cell>
          <cell r="D93">
            <v>19400</v>
          </cell>
          <cell r="E93" t="str">
            <v>V</v>
          </cell>
          <cell r="F93" t="str">
            <v>België</v>
          </cell>
          <cell r="G93" t="str">
            <v>BE</v>
          </cell>
          <cell r="H93" t="str">
            <v>01-002</v>
          </cell>
          <cell r="I93" t="str">
            <v>KON. PET. MISTRAL vzw</v>
          </cell>
        </row>
        <row r="94">
          <cell r="A94">
            <v>13460</v>
          </cell>
          <cell r="B94" t="str">
            <v>Gabrielle</v>
          </cell>
          <cell r="C94" t="str">
            <v>VAN CAUWENBERGHE</v>
          </cell>
          <cell r="D94">
            <v>16134</v>
          </cell>
          <cell r="E94" t="str">
            <v>V</v>
          </cell>
          <cell r="F94" t="str">
            <v>België</v>
          </cell>
          <cell r="G94" t="str">
            <v>BE</v>
          </cell>
          <cell r="H94" t="str">
            <v>01-002</v>
          </cell>
          <cell r="I94" t="str">
            <v>KON. PET. MISTRAL vzw</v>
          </cell>
        </row>
        <row r="95">
          <cell r="A95">
            <v>10105</v>
          </cell>
          <cell r="B95" t="str">
            <v>Carine</v>
          </cell>
          <cell r="C95" t="str">
            <v>VAN CROMBRUGGE</v>
          </cell>
          <cell r="D95">
            <v>20412</v>
          </cell>
          <cell r="E95" t="str">
            <v>V</v>
          </cell>
          <cell r="F95" t="str">
            <v>België</v>
          </cell>
          <cell r="G95" t="str">
            <v>BE</v>
          </cell>
          <cell r="H95" t="str">
            <v>01-002</v>
          </cell>
          <cell r="I95" t="str">
            <v>KON. PET. MISTRAL vzw</v>
          </cell>
        </row>
        <row r="96">
          <cell r="A96">
            <v>11913</v>
          </cell>
          <cell r="B96" t="str">
            <v>Marie-Jeanne</v>
          </cell>
          <cell r="C96" t="str">
            <v>VAN DE VELDE</v>
          </cell>
          <cell r="D96">
            <v>19379</v>
          </cell>
          <cell r="E96" t="str">
            <v>V</v>
          </cell>
          <cell r="F96" t="str">
            <v>België</v>
          </cell>
          <cell r="G96" t="str">
            <v>BE</v>
          </cell>
          <cell r="H96" t="str">
            <v>01-002</v>
          </cell>
          <cell r="I96" t="str">
            <v>KON. PET. MISTRAL vzw</v>
          </cell>
        </row>
        <row r="97">
          <cell r="A97">
            <v>165</v>
          </cell>
          <cell r="B97" t="str">
            <v>Jens</v>
          </cell>
          <cell r="C97" t="str">
            <v>VAN DEN BERGHE</v>
          </cell>
          <cell r="D97">
            <v>32210</v>
          </cell>
          <cell r="E97" t="str">
            <v>M</v>
          </cell>
          <cell r="F97" t="str">
            <v>België</v>
          </cell>
          <cell r="G97" t="str">
            <v>BE</v>
          </cell>
          <cell r="H97" t="str">
            <v>01-002</v>
          </cell>
          <cell r="I97" t="str">
            <v>KON. PET. MISTRAL vzw</v>
          </cell>
        </row>
        <row r="98">
          <cell r="A98">
            <v>13464</v>
          </cell>
          <cell r="B98" t="str">
            <v>Firmin</v>
          </cell>
          <cell r="C98" t="str">
            <v>VAN DEN BERGHE</v>
          </cell>
          <cell r="D98">
            <v>15675</v>
          </cell>
          <cell r="E98" t="str">
            <v>M</v>
          </cell>
          <cell r="F98" t="str">
            <v>België</v>
          </cell>
          <cell r="G98" t="str">
            <v>BE</v>
          </cell>
          <cell r="H98" t="str">
            <v>01-002</v>
          </cell>
          <cell r="I98" t="str">
            <v>KON. PET. MISTRAL vzw</v>
          </cell>
        </row>
        <row r="99">
          <cell r="A99">
            <v>19521</v>
          </cell>
          <cell r="B99" t="str">
            <v>Ken</v>
          </cell>
          <cell r="C99" t="str">
            <v>VAN DEN BOSSCHE</v>
          </cell>
          <cell r="D99">
            <v>30565</v>
          </cell>
          <cell r="E99" t="str">
            <v>M</v>
          </cell>
          <cell r="F99" t="str">
            <v>België</v>
          </cell>
          <cell r="G99" t="str">
            <v>BE</v>
          </cell>
          <cell r="H99" t="str">
            <v>01-002</v>
          </cell>
          <cell r="I99" t="str">
            <v>KON. PET. MISTRAL vzw</v>
          </cell>
        </row>
        <row r="100">
          <cell r="A100">
            <v>20027</v>
          </cell>
          <cell r="B100" t="str">
            <v>Christiaan</v>
          </cell>
          <cell r="C100" t="str">
            <v>VAN DEN NOORTGAETE</v>
          </cell>
          <cell r="D100">
            <v>14315</v>
          </cell>
          <cell r="E100" t="str">
            <v>M</v>
          </cell>
          <cell r="F100" t="str">
            <v>België</v>
          </cell>
          <cell r="G100" t="str">
            <v>BE</v>
          </cell>
          <cell r="H100" t="str">
            <v>01-002</v>
          </cell>
          <cell r="I100" t="str">
            <v>KON. PET. MISTRAL vzw</v>
          </cell>
        </row>
        <row r="101">
          <cell r="A101">
            <v>10898</v>
          </cell>
          <cell r="B101" t="str">
            <v>Luc</v>
          </cell>
          <cell r="C101" t="str">
            <v>VAN DEN STEEN</v>
          </cell>
          <cell r="D101">
            <v>18352</v>
          </cell>
          <cell r="E101" t="str">
            <v>M</v>
          </cell>
          <cell r="F101" t="str">
            <v>België</v>
          </cell>
          <cell r="G101" t="str">
            <v>BE</v>
          </cell>
          <cell r="H101" t="str">
            <v>01-002</v>
          </cell>
          <cell r="I101" t="str">
            <v>KON. PET. MISTRAL vzw</v>
          </cell>
        </row>
        <row r="102">
          <cell r="A102">
            <v>7585</v>
          </cell>
          <cell r="B102" t="str">
            <v>Danny</v>
          </cell>
          <cell r="C102" t="str">
            <v>VAN HAUTTE</v>
          </cell>
          <cell r="D102">
            <v>22255</v>
          </cell>
          <cell r="E102" t="str">
            <v>M</v>
          </cell>
          <cell r="F102" t="str">
            <v>België</v>
          </cell>
          <cell r="G102" t="str">
            <v>BE</v>
          </cell>
          <cell r="H102" t="str">
            <v>01-002</v>
          </cell>
          <cell r="I102" t="str">
            <v>KON. PET. MISTRAL vzw</v>
          </cell>
        </row>
        <row r="103">
          <cell r="A103">
            <v>3204</v>
          </cell>
          <cell r="B103" t="str">
            <v>Jeanine</v>
          </cell>
          <cell r="C103" t="str">
            <v>VAN HERREWEGHE</v>
          </cell>
          <cell r="D103">
            <v>16535</v>
          </cell>
          <cell r="E103" t="str">
            <v>V</v>
          </cell>
          <cell r="F103" t="str">
            <v>België</v>
          </cell>
          <cell r="G103" t="str">
            <v>BE</v>
          </cell>
          <cell r="H103" t="str">
            <v>01-002</v>
          </cell>
          <cell r="I103" t="str">
            <v>KON. PET. MISTRAL vzw</v>
          </cell>
        </row>
        <row r="104">
          <cell r="A104">
            <v>470</v>
          </cell>
          <cell r="B104" t="str">
            <v>Georges</v>
          </cell>
          <cell r="C104" t="str">
            <v>VAN HOVE</v>
          </cell>
          <cell r="D104">
            <v>15658</v>
          </cell>
          <cell r="E104" t="str">
            <v>M</v>
          </cell>
          <cell r="F104" t="str">
            <v>België</v>
          </cell>
          <cell r="G104" t="str">
            <v>BE</v>
          </cell>
          <cell r="H104" t="str">
            <v>01-002</v>
          </cell>
          <cell r="I104" t="str">
            <v>KON. PET. MISTRAL vzw</v>
          </cell>
        </row>
        <row r="105">
          <cell r="A105">
            <v>7979</v>
          </cell>
          <cell r="B105" t="str">
            <v>Arlette</v>
          </cell>
          <cell r="C105" t="str">
            <v>VAN LABEKE</v>
          </cell>
          <cell r="D105">
            <v>17351</v>
          </cell>
          <cell r="E105" t="str">
            <v>V</v>
          </cell>
          <cell r="F105" t="str">
            <v>België</v>
          </cell>
          <cell r="G105" t="str">
            <v>BE</v>
          </cell>
          <cell r="H105" t="str">
            <v>01-002</v>
          </cell>
          <cell r="I105" t="str">
            <v>KON. PET. MISTRAL vzw</v>
          </cell>
        </row>
        <row r="106">
          <cell r="A106">
            <v>20729</v>
          </cell>
          <cell r="B106" t="str">
            <v>Nancy</v>
          </cell>
          <cell r="C106" t="str">
            <v>VAN MALDEREN</v>
          </cell>
          <cell r="D106">
            <v>26672</v>
          </cell>
          <cell r="E106" t="str">
            <v>V</v>
          </cell>
          <cell r="F106" t="str">
            <v>België</v>
          </cell>
          <cell r="G106" t="str">
            <v>BE</v>
          </cell>
          <cell r="H106" t="str">
            <v>01-002</v>
          </cell>
          <cell r="I106" t="str">
            <v>KON. PET. MISTRAL vzw</v>
          </cell>
        </row>
        <row r="107">
          <cell r="A107">
            <v>12240</v>
          </cell>
          <cell r="B107" t="str">
            <v>Dominique</v>
          </cell>
          <cell r="C107" t="str">
            <v>VAN OVERSCHELDE</v>
          </cell>
          <cell r="D107">
            <v>18903</v>
          </cell>
          <cell r="E107" t="str">
            <v>V</v>
          </cell>
          <cell r="F107" t="str">
            <v>België</v>
          </cell>
          <cell r="G107" t="str">
            <v>BE</v>
          </cell>
          <cell r="H107" t="str">
            <v>01-002</v>
          </cell>
          <cell r="I107" t="str">
            <v>KON. PET. MISTRAL vzw</v>
          </cell>
        </row>
        <row r="108">
          <cell r="A108">
            <v>1748</v>
          </cell>
          <cell r="B108" t="str">
            <v>Jean Pierre</v>
          </cell>
          <cell r="C108" t="str">
            <v>VANACKER</v>
          </cell>
          <cell r="D108">
            <v>17787</v>
          </cell>
          <cell r="E108" t="str">
            <v>M</v>
          </cell>
          <cell r="F108" t="str">
            <v>België</v>
          </cell>
          <cell r="G108" t="str">
            <v>BE</v>
          </cell>
          <cell r="H108" t="str">
            <v>01-002</v>
          </cell>
          <cell r="I108" t="str">
            <v>KON. PET. MISTRAL vzw</v>
          </cell>
        </row>
        <row r="109">
          <cell r="A109">
            <v>9774</v>
          </cell>
          <cell r="B109" t="str">
            <v>Kevin</v>
          </cell>
          <cell r="C109" t="str">
            <v>VANBOSSUYT</v>
          </cell>
          <cell r="D109">
            <v>33813</v>
          </cell>
          <cell r="E109" t="str">
            <v>M</v>
          </cell>
          <cell r="F109" t="str">
            <v>België</v>
          </cell>
          <cell r="G109" t="str">
            <v>BE</v>
          </cell>
          <cell r="H109" t="str">
            <v>01-002</v>
          </cell>
          <cell r="I109" t="str">
            <v>KON. PET. MISTRAL vzw</v>
          </cell>
        </row>
        <row r="110">
          <cell r="A110">
            <v>9523</v>
          </cell>
          <cell r="B110" t="str">
            <v>Dirk</v>
          </cell>
          <cell r="C110" t="str">
            <v>VERDONCK</v>
          </cell>
          <cell r="D110">
            <v>24039</v>
          </cell>
          <cell r="E110" t="str">
            <v>M</v>
          </cell>
          <cell r="F110" t="str">
            <v>België</v>
          </cell>
          <cell r="G110" t="str">
            <v>BE</v>
          </cell>
          <cell r="H110" t="str">
            <v>01-002</v>
          </cell>
          <cell r="I110" t="str">
            <v>KON. PET. MISTRAL vzw</v>
          </cell>
        </row>
        <row r="111">
          <cell r="A111">
            <v>6169</v>
          </cell>
          <cell r="B111" t="str">
            <v>Werner</v>
          </cell>
          <cell r="C111" t="str">
            <v>VERGAUWEN</v>
          </cell>
          <cell r="D111">
            <v>19356</v>
          </cell>
          <cell r="E111" t="str">
            <v>M</v>
          </cell>
          <cell r="F111" t="str">
            <v>België</v>
          </cell>
          <cell r="G111" t="str">
            <v>BE</v>
          </cell>
          <cell r="H111" t="str">
            <v>01-002</v>
          </cell>
          <cell r="I111" t="str">
            <v>KON. PET. MISTRAL vzw</v>
          </cell>
        </row>
        <row r="112">
          <cell r="A112">
            <v>12084</v>
          </cell>
          <cell r="B112" t="str">
            <v>Erick</v>
          </cell>
          <cell r="C112" t="str">
            <v>VERGAUWEN</v>
          </cell>
          <cell r="D112">
            <v>20330</v>
          </cell>
          <cell r="E112" t="str">
            <v>M</v>
          </cell>
          <cell r="F112" t="str">
            <v>België</v>
          </cell>
          <cell r="G112" t="str">
            <v>BE</v>
          </cell>
          <cell r="H112" t="str">
            <v>01-002</v>
          </cell>
          <cell r="I112" t="str">
            <v>KON. PET. MISTRAL vzw</v>
          </cell>
        </row>
        <row r="113">
          <cell r="A113">
            <v>19468</v>
          </cell>
          <cell r="B113" t="str">
            <v>Freddy</v>
          </cell>
          <cell r="C113" t="str">
            <v>VERHOFSTADT</v>
          </cell>
          <cell r="D113">
            <v>19845</v>
          </cell>
          <cell r="E113" t="str">
            <v>M</v>
          </cell>
          <cell r="F113" t="str">
            <v>België</v>
          </cell>
          <cell r="G113" t="str">
            <v>BE</v>
          </cell>
          <cell r="H113" t="str">
            <v>01-002</v>
          </cell>
          <cell r="I113" t="str">
            <v>KON. PET. MISTRAL vzw</v>
          </cell>
        </row>
        <row r="114">
          <cell r="A114">
            <v>8389</v>
          </cell>
          <cell r="B114" t="str">
            <v>Gentil</v>
          </cell>
          <cell r="C114" t="str">
            <v>VERLEE</v>
          </cell>
          <cell r="D114">
            <v>16472</v>
          </cell>
          <cell r="E114" t="str">
            <v>M</v>
          </cell>
          <cell r="F114" t="str">
            <v>België</v>
          </cell>
          <cell r="G114" t="str">
            <v>BE</v>
          </cell>
          <cell r="H114" t="str">
            <v>01-002</v>
          </cell>
          <cell r="I114" t="str">
            <v>KON. PET. MISTRAL vzw</v>
          </cell>
        </row>
        <row r="115">
          <cell r="A115">
            <v>10525</v>
          </cell>
          <cell r="B115" t="str">
            <v>Cindy</v>
          </cell>
          <cell r="C115" t="str">
            <v>VERSPRILLE</v>
          </cell>
          <cell r="D115">
            <v>28268</v>
          </cell>
          <cell r="E115" t="str">
            <v>V</v>
          </cell>
          <cell r="F115" t="str">
            <v>België</v>
          </cell>
          <cell r="G115" t="str">
            <v>BE</v>
          </cell>
          <cell r="H115" t="str">
            <v>01-002</v>
          </cell>
          <cell r="I115" t="str">
            <v>KON. PET. MISTRAL vzw</v>
          </cell>
        </row>
        <row r="116">
          <cell r="A116">
            <v>8482</v>
          </cell>
          <cell r="B116" t="str">
            <v>Aimé</v>
          </cell>
          <cell r="C116" t="str">
            <v>VIGOUREUX</v>
          </cell>
          <cell r="D116">
            <v>13322</v>
          </cell>
          <cell r="E116" t="str">
            <v>M</v>
          </cell>
          <cell r="F116" t="str">
            <v>België</v>
          </cell>
          <cell r="G116" t="str">
            <v>BE</v>
          </cell>
          <cell r="H116" t="str">
            <v>01-002</v>
          </cell>
          <cell r="I116" t="str">
            <v>KON. PET. MISTRAL vzw</v>
          </cell>
        </row>
        <row r="117">
          <cell r="A117">
            <v>13743</v>
          </cell>
          <cell r="B117" t="str">
            <v>Benito</v>
          </cell>
          <cell r="C117" t="str">
            <v>VISOTTI</v>
          </cell>
          <cell r="D117">
            <v>19660</v>
          </cell>
          <cell r="E117" t="str">
            <v>M</v>
          </cell>
          <cell r="F117" t="str">
            <v>België</v>
          </cell>
          <cell r="G117" t="str">
            <v>BE</v>
          </cell>
          <cell r="H117" t="str">
            <v>01-002</v>
          </cell>
          <cell r="I117" t="str">
            <v>KON. PET. MISTRAL vzw</v>
          </cell>
        </row>
        <row r="118">
          <cell r="A118">
            <v>1682</v>
          </cell>
          <cell r="B118" t="str">
            <v>Saskia</v>
          </cell>
          <cell r="C118" t="str">
            <v>VLAEMINCK</v>
          </cell>
          <cell r="D118">
            <v>27734</v>
          </cell>
          <cell r="E118" t="str">
            <v>V</v>
          </cell>
          <cell r="F118" t="str">
            <v>België</v>
          </cell>
          <cell r="G118" t="str">
            <v>BE</v>
          </cell>
          <cell r="H118" t="str">
            <v>01-002</v>
          </cell>
          <cell r="I118" t="str">
            <v>KON. PET. MISTRAL vzw</v>
          </cell>
        </row>
        <row r="119">
          <cell r="A119">
            <v>3730</v>
          </cell>
          <cell r="B119" t="str">
            <v>Ronny</v>
          </cell>
          <cell r="C119" t="str">
            <v>WELVAERT</v>
          </cell>
          <cell r="D119">
            <v>17793</v>
          </cell>
          <cell r="E119" t="str">
            <v>M</v>
          </cell>
          <cell r="F119" t="str">
            <v>België</v>
          </cell>
          <cell r="G119" t="str">
            <v>BE</v>
          </cell>
          <cell r="H119" t="str">
            <v>01-002</v>
          </cell>
          <cell r="I119" t="str">
            <v>KON. PET. MISTRAL vzw</v>
          </cell>
        </row>
        <row r="120">
          <cell r="A120">
            <v>9033</v>
          </cell>
          <cell r="B120" t="str">
            <v>Eric</v>
          </cell>
          <cell r="C120" t="str">
            <v>WELVAERT</v>
          </cell>
          <cell r="D120">
            <v>17989</v>
          </cell>
          <cell r="E120" t="str">
            <v>M</v>
          </cell>
          <cell r="F120" t="str">
            <v>België</v>
          </cell>
          <cell r="G120" t="str">
            <v>BE</v>
          </cell>
          <cell r="H120" t="str">
            <v>01-002</v>
          </cell>
          <cell r="I120" t="str">
            <v>KON. PET. MISTRAL vzw</v>
          </cell>
        </row>
        <row r="121">
          <cell r="A121">
            <v>7725</v>
          </cell>
          <cell r="B121" t="str">
            <v>Sabine</v>
          </cell>
          <cell r="C121" t="str">
            <v>BAERT</v>
          </cell>
          <cell r="D121">
            <v>25503</v>
          </cell>
          <cell r="E121" t="str">
            <v>V</v>
          </cell>
          <cell r="F121" t="str">
            <v>België</v>
          </cell>
          <cell r="G121" t="str">
            <v>BE</v>
          </cell>
          <cell r="H121" t="str">
            <v>01-003</v>
          </cell>
          <cell r="I121" t="str">
            <v>PC HAESEVELD</v>
          </cell>
        </row>
        <row r="122">
          <cell r="A122">
            <v>4150</v>
          </cell>
          <cell r="B122" t="str">
            <v>Willy</v>
          </cell>
          <cell r="C122" t="str">
            <v>BAEYENS</v>
          </cell>
          <cell r="D122">
            <v>14882</v>
          </cell>
          <cell r="E122" t="str">
            <v>M</v>
          </cell>
          <cell r="F122" t="str">
            <v>België</v>
          </cell>
          <cell r="G122" t="str">
            <v>BE</v>
          </cell>
          <cell r="H122" t="str">
            <v>01-003</v>
          </cell>
          <cell r="I122" t="str">
            <v>PC HAESEVELD</v>
          </cell>
        </row>
        <row r="123">
          <cell r="A123">
            <v>2689</v>
          </cell>
          <cell r="B123" t="str">
            <v>Jacqueline</v>
          </cell>
          <cell r="C123" t="str">
            <v>BAMBUST</v>
          </cell>
          <cell r="D123">
            <v>18355</v>
          </cell>
          <cell r="E123" t="str">
            <v>V</v>
          </cell>
          <cell r="F123" t="str">
            <v>België</v>
          </cell>
          <cell r="G123" t="str">
            <v>BE</v>
          </cell>
          <cell r="H123" t="str">
            <v>01-003</v>
          </cell>
          <cell r="I123" t="str">
            <v>PC HAESEVELD</v>
          </cell>
        </row>
        <row r="124">
          <cell r="A124">
            <v>21649</v>
          </cell>
          <cell r="B124" t="str">
            <v>Hendrik</v>
          </cell>
          <cell r="C124" t="str">
            <v>BONNÉ</v>
          </cell>
          <cell r="D124">
            <v>22687</v>
          </cell>
          <cell r="E124" t="str">
            <v>M</v>
          </cell>
          <cell r="F124" t="str">
            <v>België</v>
          </cell>
          <cell r="G124" t="str">
            <v>BE</v>
          </cell>
          <cell r="H124" t="str">
            <v>01-003</v>
          </cell>
          <cell r="I124" t="str">
            <v>PC HAESEVELD</v>
          </cell>
        </row>
        <row r="125">
          <cell r="A125">
            <v>21164</v>
          </cell>
          <cell r="B125" t="str">
            <v>Dario</v>
          </cell>
          <cell r="C125" t="str">
            <v>BOSMAN</v>
          </cell>
          <cell r="D125">
            <v>39277</v>
          </cell>
          <cell r="E125" t="str">
            <v>M</v>
          </cell>
          <cell r="F125" t="str">
            <v>België</v>
          </cell>
          <cell r="G125" t="str">
            <v>BE</v>
          </cell>
          <cell r="H125" t="str">
            <v>01-003</v>
          </cell>
          <cell r="I125" t="str">
            <v>PC HAESEVELD</v>
          </cell>
        </row>
        <row r="126">
          <cell r="A126">
            <v>1677</v>
          </cell>
          <cell r="B126" t="str">
            <v>Annik</v>
          </cell>
          <cell r="C126" t="str">
            <v>BRIMMEL</v>
          </cell>
          <cell r="D126">
            <v>23755</v>
          </cell>
          <cell r="E126" t="str">
            <v>V</v>
          </cell>
          <cell r="F126" t="str">
            <v>België</v>
          </cell>
          <cell r="G126" t="str">
            <v>BE</v>
          </cell>
          <cell r="H126" t="str">
            <v>01-003</v>
          </cell>
          <cell r="I126" t="str">
            <v>PC HAESEVELD</v>
          </cell>
        </row>
        <row r="127">
          <cell r="A127">
            <v>2162</v>
          </cell>
          <cell r="B127" t="str">
            <v>Ronny</v>
          </cell>
          <cell r="C127" t="str">
            <v>CHRISTIAENS</v>
          </cell>
          <cell r="D127">
            <v>24899</v>
          </cell>
          <cell r="E127" t="str">
            <v>M</v>
          </cell>
          <cell r="F127" t="str">
            <v>België</v>
          </cell>
          <cell r="G127" t="str">
            <v>BE</v>
          </cell>
          <cell r="H127" t="str">
            <v>01-003</v>
          </cell>
          <cell r="I127" t="str">
            <v>PC HAESEVELD</v>
          </cell>
        </row>
        <row r="128">
          <cell r="A128">
            <v>2262</v>
          </cell>
          <cell r="B128" t="str">
            <v>Pamela</v>
          </cell>
          <cell r="C128" t="str">
            <v>CHRISTIAENS</v>
          </cell>
          <cell r="D128">
            <v>32451</v>
          </cell>
          <cell r="E128" t="str">
            <v>V</v>
          </cell>
          <cell r="F128" t="str">
            <v>België</v>
          </cell>
          <cell r="G128" t="str">
            <v>BE</v>
          </cell>
          <cell r="H128" t="str">
            <v>01-003</v>
          </cell>
          <cell r="I128" t="str">
            <v>PC HAESEVELD</v>
          </cell>
        </row>
        <row r="129">
          <cell r="A129">
            <v>6338</v>
          </cell>
          <cell r="B129" t="str">
            <v>Natasja</v>
          </cell>
          <cell r="C129" t="str">
            <v>CHRISTIAENS</v>
          </cell>
          <cell r="D129">
            <v>30950</v>
          </cell>
          <cell r="E129" t="str">
            <v>V</v>
          </cell>
          <cell r="F129" t="str">
            <v>België</v>
          </cell>
          <cell r="G129" t="str">
            <v>BE</v>
          </cell>
          <cell r="H129" t="str">
            <v>01-003</v>
          </cell>
          <cell r="I129" t="str">
            <v>PC HAESEVELD</v>
          </cell>
        </row>
        <row r="130">
          <cell r="A130">
            <v>21270</v>
          </cell>
          <cell r="B130" t="str">
            <v>Willy</v>
          </cell>
          <cell r="C130" t="str">
            <v>CHRISTIAENS</v>
          </cell>
          <cell r="D130">
            <v>20140</v>
          </cell>
          <cell r="E130" t="str">
            <v>M</v>
          </cell>
          <cell r="F130" t="str">
            <v>België</v>
          </cell>
          <cell r="G130" t="str">
            <v>BE</v>
          </cell>
          <cell r="H130" t="str">
            <v>01-003</v>
          </cell>
          <cell r="I130" t="str">
            <v>PC HAESEVELD</v>
          </cell>
        </row>
        <row r="131">
          <cell r="A131">
            <v>9948</v>
          </cell>
          <cell r="B131" t="str">
            <v>Myriam</v>
          </cell>
          <cell r="C131" t="str">
            <v>CLAEYS</v>
          </cell>
          <cell r="D131">
            <v>25644</v>
          </cell>
          <cell r="E131" t="str">
            <v>V</v>
          </cell>
          <cell r="F131" t="str">
            <v>België</v>
          </cell>
          <cell r="G131" t="str">
            <v>BE</v>
          </cell>
          <cell r="H131" t="str">
            <v>01-003</v>
          </cell>
          <cell r="I131" t="str">
            <v>PC HAESEVELD</v>
          </cell>
        </row>
        <row r="132">
          <cell r="A132">
            <v>7513</v>
          </cell>
          <cell r="B132" t="str">
            <v>Luc</v>
          </cell>
          <cell r="C132" t="str">
            <v>CLERICK</v>
          </cell>
          <cell r="D132">
            <v>18400</v>
          </cell>
          <cell r="E132" t="str">
            <v>M</v>
          </cell>
          <cell r="F132" t="str">
            <v>België</v>
          </cell>
          <cell r="G132" t="str">
            <v>BE</v>
          </cell>
          <cell r="H132" t="str">
            <v>01-003</v>
          </cell>
          <cell r="I132" t="str">
            <v>PC HAESEVELD</v>
          </cell>
        </row>
        <row r="133">
          <cell r="A133">
            <v>21280</v>
          </cell>
          <cell r="B133" t="str">
            <v>Rudy</v>
          </cell>
          <cell r="C133" t="str">
            <v>COLPAERT</v>
          </cell>
          <cell r="D133">
            <v>20679</v>
          </cell>
          <cell r="E133" t="str">
            <v>M</v>
          </cell>
          <cell r="F133" t="str">
            <v>België</v>
          </cell>
          <cell r="G133" t="str">
            <v>BE</v>
          </cell>
          <cell r="H133" t="str">
            <v>01-003</v>
          </cell>
          <cell r="I133" t="str">
            <v>PC HAESEVELD</v>
          </cell>
        </row>
        <row r="134">
          <cell r="A134">
            <v>4931</v>
          </cell>
          <cell r="B134" t="str">
            <v>Rik</v>
          </cell>
          <cell r="C134" t="str">
            <v>COMMEYNE</v>
          </cell>
          <cell r="D134">
            <v>23092</v>
          </cell>
          <cell r="E134" t="str">
            <v>M</v>
          </cell>
          <cell r="F134" t="str">
            <v>België</v>
          </cell>
          <cell r="G134" t="str">
            <v>BE</v>
          </cell>
          <cell r="H134" t="str">
            <v>01-003</v>
          </cell>
          <cell r="I134" t="str">
            <v>PC HAESEVELD</v>
          </cell>
        </row>
        <row r="135">
          <cell r="A135">
            <v>21306</v>
          </cell>
          <cell r="B135" t="str">
            <v>Maxim</v>
          </cell>
          <cell r="C135" t="str">
            <v>COPPENS</v>
          </cell>
          <cell r="D135">
            <v>39798</v>
          </cell>
          <cell r="E135" t="str">
            <v>M</v>
          </cell>
          <cell r="F135" t="str">
            <v>België</v>
          </cell>
          <cell r="G135" t="str">
            <v>BE</v>
          </cell>
          <cell r="H135" t="str">
            <v>01-003</v>
          </cell>
          <cell r="I135" t="str">
            <v>PC HAESEVELD</v>
          </cell>
        </row>
        <row r="136">
          <cell r="A136">
            <v>15185</v>
          </cell>
          <cell r="B136" t="str">
            <v>Matice</v>
          </cell>
          <cell r="C136" t="str">
            <v>CORTVRIEND</v>
          </cell>
          <cell r="D136">
            <v>38237</v>
          </cell>
          <cell r="E136" t="str">
            <v>M</v>
          </cell>
          <cell r="F136" t="str">
            <v>België</v>
          </cell>
          <cell r="G136" t="str">
            <v>BE</v>
          </cell>
          <cell r="H136" t="str">
            <v>01-003</v>
          </cell>
          <cell r="I136" t="str">
            <v>PC HAESEVELD</v>
          </cell>
        </row>
        <row r="137">
          <cell r="A137">
            <v>15245</v>
          </cell>
          <cell r="B137" t="str">
            <v>Philippe</v>
          </cell>
          <cell r="C137" t="str">
            <v>CORTVRIEND</v>
          </cell>
          <cell r="D137">
            <v>22035</v>
          </cell>
          <cell r="E137" t="str">
            <v>M</v>
          </cell>
          <cell r="F137" t="str">
            <v>België</v>
          </cell>
          <cell r="G137" t="str">
            <v>BE</v>
          </cell>
          <cell r="H137" t="str">
            <v>01-003</v>
          </cell>
          <cell r="I137" t="str">
            <v>PC HAESEVELD</v>
          </cell>
        </row>
        <row r="138">
          <cell r="A138">
            <v>19095</v>
          </cell>
          <cell r="B138" t="str">
            <v>Tatiana</v>
          </cell>
          <cell r="C138" t="str">
            <v>DE CREE</v>
          </cell>
          <cell r="D138">
            <v>34075</v>
          </cell>
          <cell r="E138" t="str">
            <v>V</v>
          </cell>
          <cell r="F138" t="str">
            <v>België</v>
          </cell>
          <cell r="G138" t="str">
            <v>BE</v>
          </cell>
          <cell r="H138" t="str">
            <v>01-003</v>
          </cell>
          <cell r="I138" t="str">
            <v>PC HAESEVELD</v>
          </cell>
        </row>
        <row r="139">
          <cell r="A139">
            <v>2456</v>
          </cell>
          <cell r="B139" t="str">
            <v>Lolita</v>
          </cell>
          <cell r="C139" t="str">
            <v>DE KOKER</v>
          </cell>
          <cell r="D139">
            <v>19919</v>
          </cell>
          <cell r="E139" t="str">
            <v>V</v>
          </cell>
          <cell r="F139" t="str">
            <v>België</v>
          </cell>
          <cell r="G139" t="str">
            <v>BE</v>
          </cell>
          <cell r="H139" t="str">
            <v>01-003</v>
          </cell>
          <cell r="I139" t="str">
            <v>PC HAESEVELD</v>
          </cell>
        </row>
        <row r="140">
          <cell r="A140">
            <v>18708</v>
          </cell>
          <cell r="B140" t="str">
            <v>Christiane</v>
          </cell>
          <cell r="C140" t="str">
            <v>DE MAESSCHALCK</v>
          </cell>
          <cell r="D140">
            <v>16546</v>
          </cell>
          <cell r="E140" t="str">
            <v>V</v>
          </cell>
          <cell r="F140" t="str">
            <v>België</v>
          </cell>
          <cell r="G140" t="str">
            <v>BE</v>
          </cell>
          <cell r="H140" t="str">
            <v>01-003</v>
          </cell>
          <cell r="I140" t="str">
            <v>PC HAESEVELD</v>
          </cell>
        </row>
        <row r="141">
          <cell r="A141">
            <v>20717</v>
          </cell>
          <cell r="B141" t="str">
            <v>Linda</v>
          </cell>
          <cell r="C141" t="str">
            <v>DE MEY</v>
          </cell>
          <cell r="D141">
            <v>23480</v>
          </cell>
          <cell r="E141" t="str">
            <v>V</v>
          </cell>
          <cell r="F141" t="str">
            <v>België</v>
          </cell>
          <cell r="G141" t="str">
            <v>BE</v>
          </cell>
          <cell r="H141" t="str">
            <v>01-003</v>
          </cell>
          <cell r="I141" t="str">
            <v>PC HAESEVELD</v>
          </cell>
        </row>
        <row r="142">
          <cell r="A142">
            <v>18292</v>
          </cell>
          <cell r="B142" t="str">
            <v>Maxime</v>
          </cell>
          <cell r="C142" t="str">
            <v>DE MOOR</v>
          </cell>
          <cell r="D142">
            <v>37718</v>
          </cell>
          <cell r="E142" t="str">
            <v>M</v>
          </cell>
          <cell r="F142" t="str">
            <v>België</v>
          </cell>
          <cell r="G142" t="str">
            <v>BE</v>
          </cell>
          <cell r="H142" t="str">
            <v>01-003</v>
          </cell>
          <cell r="I142" t="str">
            <v>PC HAESEVELD</v>
          </cell>
        </row>
        <row r="143">
          <cell r="A143">
            <v>19531</v>
          </cell>
          <cell r="B143" t="str">
            <v>Anita</v>
          </cell>
          <cell r="C143" t="str">
            <v>DE MOOR</v>
          </cell>
          <cell r="D143">
            <v>24577</v>
          </cell>
          <cell r="E143" t="str">
            <v>V</v>
          </cell>
          <cell r="F143" t="str">
            <v>België</v>
          </cell>
          <cell r="G143" t="str">
            <v>BE</v>
          </cell>
          <cell r="H143" t="str">
            <v>01-003</v>
          </cell>
          <cell r="I143" t="str">
            <v>PC HAESEVELD</v>
          </cell>
        </row>
        <row r="144">
          <cell r="A144">
            <v>19819</v>
          </cell>
          <cell r="B144" t="str">
            <v>Isaura</v>
          </cell>
          <cell r="C144" t="str">
            <v>DE MOOR</v>
          </cell>
          <cell r="D144">
            <v>36994</v>
          </cell>
          <cell r="E144" t="str">
            <v>V</v>
          </cell>
          <cell r="F144" t="str">
            <v>België</v>
          </cell>
          <cell r="G144" t="str">
            <v>BE</v>
          </cell>
          <cell r="H144" t="str">
            <v>01-003</v>
          </cell>
          <cell r="I144" t="str">
            <v>PC HAESEVELD</v>
          </cell>
        </row>
        <row r="145">
          <cell r="A145">
            <v>789</v>
          </cell>
          <cell r="B145" t="str">
            <v>Ronald</v>
          </cell>
          <cell r="C145" t="str">
            <v>DE MUYNCK</v>
          </cell>
          <cell r="D145">
            <v>19637</v>
          </cell>
          <cell r="E145" t="str">
            <v>M</v>
          </cell>
          <cell r="F145" t="str">
            <v>België</v>
          </cell>
          <cell r="G145" t="str">
            <v>BE</v>
          </cell>
          <cell r="H145" t="str">
            <v>01-003</v>
          </cell>
          <cell r="I145" t="str">
            <v>PC HAESEVELD</v>
          </cell>
        </row>
        <row r="146">
          <cell r="A146">
            <v>4899</v>
          </cell>
          <cell r="B146" t="str">
            <v>Hugo</v>
          </cell>
          <cell r="C146" t="str">
            <v>DE NEVE</v>
          </cell>
          <cell r="D146">
            <v>17804</v>
          </cell>
          <cell r="E146" t="str">
            <v>M</v>
          </cell>
          <cell r="F146" t="str">
            <v>België</v>
          </cell>
          <cell r="G146" t="str">
            <v>BE</v>
          </cell>
          <cell r="H146" t="str">
            <v>01-003</v>
          </cell>
          <cell r="I146" t="str">
            <v>PC HAESEVELD</v>
          </cell>
        </row>
        <row r="147">
          <cell r="A147">
            <v>13167</v>
          </cell>
          <cell r="B147" t="str">
            <v>Frederik</v>
          </cell>
          <cell r="C147" t="str">
            <v>DE NEVE</v>
          </cell>
          <cell r="D147">
            <v>28539</v>
          </cell>
          <cell r="E147" t="str">
            <v>M</v>
          </cell>
          <cell r="F147" t="str">
            <v>België</v>
          </cell>
          <cell r="G147" t="str">
            <v>BE</v>
          </cell>
          <cell r="H147" t="str">
            <v>01-003</v>
          </cell>
          <cell r="I147" t="str">
            <v>PC HAESEVELD</v>
          </cell>
        </row>
        <row r="148">
          <cell r="A148">
            <v>12756</v>
          </cell>
          <cell r="B148" t="str">
            <v>Marco</v>
          </cell>
          <cell r="C148" t="str">
            <v>DE RAUW</v>
          </cell>
          <cell r="D148">
            <v>35195</v>
          </cell>
          <cell r="E148" t="str">
            <v>M</v>
          </cell>
          <cell r="F148" t="str">
            <v>België</v>
          </cell>
          <cell r="G148" t="str">
            <v>BE</v>
          </cell>
          <cell r="H148" t="str">
            <v>01-003</v>
          </cell>
          <cell r="I148" t="str">
            <v>PC HAESEVELD</v>
          </cell>
        </row>
        <row r="149">
          <cell r="A149">
            <v>5342</v>
          </cell>
          <cell r="B149" t="str">
            <v>Christel</v>
          </cell>
          <cell r="C149" t="str">
            <v>DE VISSCHER</v>
          </cell>
          <cell r="D149">
            <v>22912</v>
          </cell>
          <cell r="E149" t="str">
            <v>V</v>
          </cell>
          <cell r="F149" t="str">
            <v>België</v>
          </cell>
          <cell r="G149" t="str">
            <v>BE</v>
          </cell>
          <cell r="H149" t="str">
            <v>01-003</v>
          </cell>
          <cell r="I149" t="str">
            <v>PC HAESEVELD</v>
          </cell>
        </row>
        <row r="150">
          <cell r="A150">
            <v>16160</v>
          </cell>
          <cell r="B150" t="str">
            <v>Danny</v>
          </cell>
          <cell r="C150" t="str">
            <v>DE VLIEGER</v>
          </cell>
          <cell r="D150">
            <v>21095</v>
          </cell>
          <cell r="E150" t="str">
            <v>M</v>
          </cell>
          <cell r="F150" t="str">
            <v>België</v>
          </cell>
          <cell r="G150" t="str">
            <v>BE</v>
          </cell>
          <cell r="H150" t="str">
            <v>01-003</v>
          </cell>
          <cell r="I150" t="str">
            <v>PC HAESEVELD</v>
          </cell>
        </row>
        <row r="151">
          <cell r="A151">
            <v>557</v>
          </cell>
          <cell r="B151" t="str">
            <v>Roger</v>
          </cell>
          <cell r="C151" t="str">
            <v>DE WEIRD</v>
          </cell>
          <cell r="D151">
            <v>15245</v>
          </cell>
          <cell r="E151" t="str">
            <v>M</v>
          </cell>
          <cell r="F151" t="str">
            <v>België</v>
          </cell>
          <cell r="G151" t="str">
            <v>BE</v>
          </cell>
          <cell r="H151" t="str">
            <v>01-003</v>
          </cell>
          <cell r="I151" t="str">
            <v>PC HAESEVELD</v>
          </cell>
        </row>
        <row r="152">
          <cell r="A152">
            <v>10474</v>
          </cell>
          <cell r="B152" t="str">
            <v>Martina</v>
          </cell>
          <cell r="C152" t="str">
            <v>DE WEIRD</v>
          </cell>
          <cell r="D152">
            <v>22081</v>
          </cell>
          <cell r="E152" t="str">
            <v>V</v>
          </cell>
          <cell r="F152" t="str">
            <v>België</v>
          </cell>
          <cell r="G152" t="str">
            <v>BE</v>
          </cell>
          <cell r="H152" t="str">
            <v>01-003</v>
          </cell>
          <cell r="I152" t="str">
            <v>PC HAESEVELD</v>
          </cell>
        </row>
        <row r="153">
          <cell r="A153">
            <v>2688</v>
          </cell>
          <cell r="B153" t="str">
            <v>René</v>
          </cell>
          <cell r="C153" t="str">
            <v>DE WILDE</v>
          </cell>
          <cell r="D153">
            <v>18372</v>
          </cell>
          <cell r="E153" t="str">
            <v>M</v>
          </cell>
          <cell r="F153" t="str">
            <v>België</v>
          </cell>
          <cell r="G153" t="str">
            <v>BE</v>
          </cell>
          <cell r="H153" t="str">
            <v>01-003</v>
          </cell>
          <cell r="I153" t="str">
            <v>PC HAESEVELD</v>
          </cell>
        </row>
        <row r="154">
          <cell r="A154">
            <v>3469</v>
          </cell>
          <cell r="B154" t="str">
            <v>Inge</v>
          </cell>
          <cell r="C154" t="str">
            <v>DE WILDE</v>
          </cell>
          <cell r="D154">
            <v>26472</v>
          </cell>
          <cell r="E154" t="str">
            <v>V</v>
          </cell>
          <cell r="F154" t="str">
            <v>België</v>
          </cell>
          <cell r="G154" t="str">
            <v>BE</v>
          </cell>
          <cell r="H154" t="str">
            <v>01-003</v>
          </cell>
          <cell r="I154" t="str">
            <v>PC HAESEVELD</v>
          </cell>
        </row>
        <row r="155">
          <cell r="A155">
            <v>5588</v>
          </cell>
          <cell r="B155" t="str">
            <v>Thomas</v>
          </cell>
          <cell r="C155" t="str">
            <v>DE WILDE</v>
          </cell>
          <cell r="D155">
            <v>30470</v>
          </cell>
          <cell r="E155" t="str">
            <v>M</v>
          </cell>
          <cell r="F155" t="str">
            <v>België</v>
          </cell>
          <cell r="G155" t="str">
            <v>BE</v>
          </cell>
          <cell r="H155" t="str">
            <v>01-003</v>
          </cell>
          <cell r="I155" t="str">
            <v>PC HAESEVELD</v>
          </cell>
        </row>
        <row r="156">
          <cell r="A156">
            <v>20236</v>
          </cell>
          <cell r="B156" t="str">
            <v>Aube</v>
          </cell>
          <cell r="C156" t="str">
            <v>DE WILDE</v>
          </cell>
          <cell r="D156">
            <v>39559</v>
          </cell>
          <cell r="E156" t="str">
            <v>M</v>
          </cell>
          <cell r="F156" t="str">
            <v>België</v>
          </cell>
          <cell r="G156" t="str">
            <v>BE</v>
          </cell>
          <cell r="H156" t="str">
            <v>01-003</v>
          </cell>
          <cell r="I156" t="str">
            <v>PC HAESEVELD</v>
          </cell>
        </row>
        <row r="157">
          <cell r="A157">
            <v>10429</v>
          </cell>
          <cell r="B157" t="str">
            <v>Thierry</v>
          </cell>
          <cell r="C157" t="str">
            <v>DECLERCQ</v>
          </cell>
          <cell r="D157">
            <v>25378</v>
          </cell>
          <cell r="E157" t="str">
            <v>M</v>
          </cell>
          <cell r="F157" t="str">
            <v>België</v>
          </cell>
          <cell r="G157" t="str">
            <v>BE</v>
          </cell>
          <cell r="H157" t="str">
            <v>01-003</v>
          </cell>
          <cell r="I157" t="str">
            <v>PC HAESEVELD</v>
          </cell>
        </row>
        <row r="158">
          <cell r="A158">
            <v>18546</v>
          </cell>
          <cell r="B158" t="str">
            <v>Claudine</v>
          </cell>
          <cell r="C158" t="str">
            <v>DELEY</v>
          </cell>
          <cell r="D158">
            <v>22663</v>
          </cell>
          <cell r="E158" t="str">
            <v>V</v>
          </cell>
          <cell r="F158" t="str">
            <v>België</v>
          </cell>
          <cell r="G158" t="str">
            <v>BE</v>
          </cell>
          <cell r="H158" t="str">
            <v>01-003</v>
          </cell>
          <cell r="I158" t="str">
            <v>PC HAESEVELD</v>
          </cell>
        </row>
        <row r="159">
          <cell r="A159">
            <v>21509</v>
          </cell>
          <cell r="B159" t="str">
            <v>Deborah</v>
          </cell>
          <cell r="C159" t="str">
            <v>DERAEDT</v>
          </cell>
          <cell r="D159">
            <v>35836</v>
          </cell>
          <cell r="E159" t="str">
            <v>V</v>
          </cell>
          <cell r="F159" t="str">
            <v>België</v>
          </cell>
          <cell r="G159" t="str">
            <v>BE</v>
          </cell>
          <cell r="H159" t="str">
            <v>01-003</v>
          </cell>
          <cell r="I159" t="str">
            <v>PC HAESEVELD</v>
          </cell>
        </row>
        <row r="160">
          <cell r="A160">
            <v>13046</v>
          </cell>
          <cell r="B160" t="str">
            <v>Augusta</v>
          </cell>
          <cell r="C160" t="str">
            <v>DERUDDER</v>
          </cell>
          <cell r="D160">
            <v>16200</v>
          </cell>
          <cell r="E160" t="str">
            <v>V</v>
          </cell>
          <cell r="F160" t="str">
            <v>België</v>
          </cell>
          <cell r="G160" t="str">
            <v>BE</v>
          </cell>
          <cell r="H160" t="str">
            <v>01-003</v>
          </cell>
          <cell r="I160" t="str">
            <v>PC HAESEVELD</v>
          </cell>
        </row>
        <row r="161">
          <cell r="A161">
            <v>18711</v>
          </cell>
          <cell r="B161" t="str">
            <v>Sabine</v>
          </cell>
          <cell r="C161" t="str">
            <v>DEZUTTER</v>
          </cell>
          <cell r="D161">
            <v>28040</v>
          </cell>
          <cell r="E161" t="str">
            <v>V</v>
          </cell>
          <cell r="F161" t="str">
            <v>België</v>
          </cell>
          <cell r="G161" t="str">
            <v>BE</v>
          </cell>
          <cell r="H161" t="str">
            <v>01-003</v>
          </cell>
          <cell r="I161" t="str">
            <v>PC HAESEVELD</v>
          </cell>
        </row>
        <row r="162">
          <cell r="A162">
            <v>872</v>
          </cell>
          <cell r="B162" t="str">
            <v>Etienne</v>
          </cell>
          <cell r="C162" t="str">
            <v>D'HAEMER</v>
          </cell>
          <cell r="D162">
            <v>18040</v>
          </cell>
          <cell r="E162" t="str">
            <v>M</v>
          </cell>
          <cell r="F162" t="str">
            <v>België</v>
          </cell>
          <cell r="G162" t="str">
            <v>BE</v>
          </cell>
          <cell r="H162" t="str">
            <v>01-003</v>
          </cell>
          <cell r="I162" t="str">
            <v>PC HAESEVELD</v>
          </cell>
        </row>
        <row r="163">
          <cell r="A163">
            <v>21307</v>
          </cell>
          <cell r="B163" t="str">
            <v>Noah</v>
          </cell>
          <cell r="C163" t="str">
            <v>DI SILVIO</v>
          </cell>
          <cell r="D163">
            <v>37960</v>
          </cell>
          <cell r="E163" t="str">
            <v>M</v>
          </cell>
          <cell r="F163" t="str">
            <v>België</v>
          </cell>
          <cell r="G163" t="str">
            <v>BE</v>
          </cell>
          <cell r="H163" t="str">
            <v>01-003</v>
          </cell>
          <cell r="I163" t="str">
            <v>PC HAESEVELD</v>
          </cell>
        </row>
        <row r="164">
          <cell r="A164">
            <v>12306</v>
          </cell>
          <cell r="B164" t="str">
            <v>Robbie</v>
          </cell>
          <cell r="C164" t="str">
            <v>EELBODE</v>
          </cell>
          <cell r="D164">
            <v>28461</v>
          </cell>
          <cell r="E164" t="str">
            <v>M</v>
          </cell>
          <cell r="F164" t="str">
            <v>België</v>
          </cell>
          <cell r="G164" t="str">
            <v>BE</v>
          </cell>
          <cell r="H164" t="str">
            <v>01-003</v>
          </cell>
          <cell r="I164" t="str">
            <v>PC HAESEVELD</v>
          </cell>
        </row>
        <row r="165">
          <cell r="A165">
            <v>13465</v>
          </cell>
          <cell r="B165" t="str">
            <v>Mireille</v>
          </cell>
          <cell r="C165" t="str">
            <v>EEMAN</v>
          </cell>
          <cell r="D165">
            <v>23672</v>
          </cell>
          <cell r="E165" t="str">
            <v>V</v>
          </cell>
          <cell r="F165" t="str">
            <v>België</v>
          </cell>
          <cell r="G165" t="str">
            <v>BE</v>
          </cell>
          <cell r="H165" t="str">
            <v>01-003</v>
          </cell>
          <cell r="I165" t="str">
            <v>PC HAESEVELD</v>
          </cell>
        </row>
        <row r="166">
          <cell r="A166">
            <v>12879</v>
          </cell>
          <cell r="B166" t="str">
            <v>Martinus</v>
          </cell>
          <cell r="C166" t="str">
            <v>FRAUSSEN</v>
          </cell>
          <cell r="D166">
            <v>13580</v>
          </cell>
          <cell r="E166" t="str">
            <v>M</v>
          </cell>
          <cell r="F166" t="str">
            <v>België</v>
          </cell>
          <cell r="G166" t="str">
            <v>BE</v>
          </cell>
          <cell r="H166" t="str">
            <v>01-003</v>
          </cell>
          <cell r="I166" t="str">
            <v>PC HAESEVELD</v>
          </cell>
        </row>
        <row r="167">
          <cell r="A167">
            <v>2270</v>
          </cell>
          <cell r="B167" t="str">
            <v>Bob</v>
          </cell>
          <cell r="C167" t="str">
            <v>GELDHOF</v>
          </cell>
          <cell r="D167">
            <v>34029</v>
          </cell>
          <cell r="E167" t="str">
            <v>M</v>
          </cell>
          <cell r="F167" t="str">
            <v>België</v>
          </cell>
          <cell r="G167" t="str">
            <v>BE</v>
          </cell>
          <cell r="H167" t="str">
            <v>01-003</v>
          </cell>
          <cell r="I167" t="str">
            <v>PC HAESEVELD</v>
          </cell>
        </row>
        <row r="168">
          <cell r="A168">
            <v>6578</v>
          </cell>
          <cell r="B168" t="str">
            <v>Rita</v>
          </cell>
          <cell r="C168" t="str">
            <v>GHIJSELINGS</v>
          </cell>
          <cell r="D168">
            <v>15016</v>
          </cell>
          <cell r="E168" t="str">
            <v>V</v>
          </cell>
          <cell r="F168" t="str">
            <v>België</v>
          </cell>
          <cell r="G168" t="str">
            <v>BE</v>
          </cell>
          <cell r="H168" t="str">
            <v>01-003</v>
          </cell>
          <cell r="I168" t="str">
            <v>PC HAESEVELD</v>
          </cell>
        </row>
        <row r="169">
          <cell r="A169">
            <v>16185</v>
          </cell>
          <cell r="B169" t="str">
            <v>Julien</v>
          </cell>
          <cell r="C169" t="str">
            <v>HERREBAUT</v>
          </cell>
          <cell r="D169">
            <v>18622</v>
          </cell>
          <cell r="E169" t="str">
            <v>M</v>
          </cell>
          <cell r="F169" t="str">
            <v>België</v>
          </cell>
          <cell r="G169" t="str">
            <v>BE</v>
          </cell>
          <cell r="H169" t="str">
            <v>01-003</v>
          </cell>
          <cell r="I169" t="str">
            <v>PC HAESEVELD</v>
          </cell>
        </row>
        <row r="170">
          <cell r="A170">
            <v>17955</v>
          </cell>
          <cell r="B170" t="str">
            <v>Joël</v>
          </cell>
          <cell r="C170" t="str">
            <v>HONOREZ</v>
          </cell>
          <cell r="D170">
            <v>31033</v>
          </cell>
          <cell r="E170" t="str">
            <v>M</v>
          </cell>
          <cell r="F170" t="str">
            <v>België</v>
          </cell>
          <cell r="G170" t="str">
            <v>BE</v>
          </cell>
          <cell r="H170" t="str">
            <v>01-003</v>
          </cell>
          <cell r="I170" t="str">
            <v>PC HAESEVELD</v>
          </cell>
        </row>
        <row r="171">
          <cell r="A171">
            <v>9947</v>
          </cell>
          <cell r="B171" t="str">
            <v>Steven</v>
          </cell>
          <cell r="C171" t="str">
            <v>KOCKX</v>
          </cell>
          <cell r="D171">
            <v>26456</v>
          </cell>
          <cell r="E171" t="str">
            <v>M</v>
          </cell>
          <cell r="F171" t="str">
            <v>België</v>
          </cell>
          <cell r="G171" t="str">
            <v>BE</v>
          </cell>
          <cell r="H171" t="str">
            <v>01-003</v>
          </cell>
          <cell r="I171" t="str">
            <v>PC HAESEVELD</v>
          </cell>
        </row>
        <row r="172">
          <cell r="A172">
            <v>10178</v>
          </cell>
          <cell r="B172" t="str">
            <v>Shauni</v>
          </cell>
          <cell r="C172" t="str">
            <v>KOCKX</v>
          </cell>
          <cell r="D172">
            <v>34012</v>
          </cell>
          <cell r="E172" t="str">
            <v>V</v>
          </cell>
          <cell r="F172" t="str">
            <v>België</v>
          </cell>
          <cell r="G172" t="str">
            <v>BE</v>
          </cell>
          <cell r="H172" t="str">
            <v>01-003</v>
          </cell>
          <cell r="I172" t="str">
            <v>PC HAESEVELD</v>
          </cell>
        </row>
        <row r="173">
          <cell r="A173">
            <v>13050</v>
          </cell>
          <cell r="B173" t="str">
            <v>Tiffany</v>
          </cell>
          <cell r="C173" t="str">
            <v>KOCKX</v>
          </cell>
          <cell r="D173">
            <v>35546</v>
          </cell>
          <cell r="E173" t="str">
            <v>V</v>
          </cell>
          <cell r="F173" t="str">
            <v>België</v>
          </cell>
          <cell r="G173" t="str">
            <v>BE</v>
          </cell>
          <cell r="H173" t="str">
            <v>01-003</v>
          </cell>
          <cell r="I173" t="str">
            <v>PC HAESEVELD</v>
          </cell>
        </row>
        <row r="174">
          <cell r="A174">
            <v>13228</v>
          </cell>
          <cell r="B174" t="str">
            <v>Jordy</v>
          </cell>
          <cell r="C174" t="str">
            <v>KOCKX</v>
          </cell>
          <cell r="D174">
            <v>36323</v>
          </cell>
          <cell r="E174" t="str">
            <v>M</v>
          </cell>
          <cell r="F174" t="str">
            <v>België</v>
          </cell>
          <cell r="G174" t="str">
            <v>BE</v>
          </cell>
          <cell r="H174" t="str">
            <v>01-003</v>
          </cell>
          <cell r="I174" t="str">
            <v>PC HAESEVELD</v>
          </cell>
        </row>
        <row r="175">
          <cell r="A175">
            <v>19011</v>
          </cell>
          <cell r="B175" t="str">
            <v>Astrid</v>
          </cell>
          <cell r="C175" t="str">
            <v>LAMPAERT</v>
          </cell>
          <cell r="D175">
            <v>25804</v>
          </cell>
          <cell r="E175" t="str">
            <v>V</v>
          </cell>
          <cell r="F175" t="str">
            <v>België</v>
          </cell>
          <cell r="G175" t="str">
            <v>BE</v>
          </cell>
          <cell r="H175" t="str">
            <v>01-003</v>
          </cell>
          <cell r="I175" t="str">
            <v>PC HAESEVELD</v>
          </cell>
        </row>
        <row r="176">
          <cell r="A176">
            <v>19009</v>
          </cell>
          <cell r="B176" t="str">
            <v>Geert</v>
          </cell>
          <cell r="C176" t="str">
            <v>LAMPENS</v>
          </cell>
          <cell r="D176">
            <v>23517</v>
          </cell>
          <cell r="E176" t="str">
            <v>M</v>
          </cell>
          <cell r="F176" t="str">
            <v>België</v>
          </cell>
          <cell r="G176" t="str">
            <v>BE</v>
          </cell>
          <cell r="H176" t="str">
            <v>01-003</v>
          </cell>
          <cell r="I176" t="str">
            <v>PC HAESEVELD</v>
          </cell>
        </row>
        <row r="177">
          <cell r="A177">
            <v>14056</v>
          </cell>
          <cell r="B177" t="str">
            <v>Marcel</v>
          </cell>
          <cell r="C177" t="str">
            <v>LIENARD</v>
          </cell>
          <cell r="D177">
            <v>19158</v>
          </cell>
          <cell r="E177" t="str">
            <v>M</v>
          </cell>
          <cell r="F177" t="str">
            <v>België</v>
          </cell>
          <cell r="G177" t="str">
            <v>BE</v>
          </cell>
          <cell r="H177" t="str">
            <v>01-003</v>
          </cell>
          <cell r="I177" t="str">
            <v>PC HAESEVELD</v>
          </cell>
        </row>
        <row r="178">
          <cell r="A178">
            <v>5605</v>
          </cell>
          <cell r="B178" t="str">
            <v>Edith</v>
          </cell>
          <cell r="C178" t="str">
            <v>LOEMAN</v>
          </cell>
          <cell r="D178">
            <v>18683</v>
          </cell>
          <cell r="E178" t="str">
            <v>V</v>
          </cell>
          <cell r="F178" t="str">
            <v>België</v>
          </cell>
          <cell r="G178" t="str">
            <v>BE</v>
          </cell>
          <cell r="H178" t="str">
            <v>01-003</v>
          </cell>
          <cell r="I178" t="str">
            <v>PC HAESEVELD</v>
          </cell>
        </row>
        <row r="179">
          <cell r="A179">
            <v>4736</v>
          </cell>
          <cell r="B179" t="str">
            <v>Dimitri</v>
          </cell>
          <cell r="C179" t="str">
            <v>MALYSTER</v>
          </cell>
          <cell r="D179">
            <v>28409</v>
          </cell>
          <cell r="E179" t="str">
            <v>M</v>
          </cell>
          <cell r="F179" t="str">
            <v>België</v>
          </cell>
          <cell r="G179" t="str">
            <v>BE</v>
          </cell>
          <cell r="H179" t="str">
            <v>01-003</v>
          </cell>
          <cell r="I179" t="str">
            <v>PC HAESEVELD</v>
          </cell>
        </row>
        <row r="180">
          <cell r="A180">
            <v>8842</v>
          </cell>
          <cell r="B180" t="str">
            <v>Martin</v>
          </cell>
          <cell r="C180" t="str">
            <v>MALYSTER</v>
          </cell>
          <cell r="D180">
            <v>19117</v>
          </cell>
          <cell r="E180" t="str">
            <v>M</v>
          </cell>
          <cell r="F180" t="str">
            <v>België</v>
          </cell>
          <cell r="G180" t="str">
            <v>BE</v>
          </cell>
          <cell r="H180" t="str">
            <v>01-003</v>
          </cell>
          <cell r="I180" t="str">
            <v>PC HAESEVELD</v>
          </cell>
        </row>
        <row r="181">
          <cell r="A181">
            <v>18210</v>
          </cell>
          <cell r="B181" t="str">
            <v>Patrick</v>
          </cell>
          <cell r="C181" t="str">
            <v>MINNAERT</v>
          </cell>
          <cell r="D181">
            <v>21824</v>
          </cell>
          <cell r="E181" t="str">
            <v>M</v>
          </cell>
          <cell r="F181" t="str">
            <v>België</v>
          </cell>
          <cell r="G181" t="str">
            <v>BE</v>
          </cell>
          <cell r="H181" t="str">
            <v>01-003</v>
          </cell>
          <cell r="I181" t="str">
            <v>PC HAESEVELD</v>
          </cell>
        </row>
        <row r="182">
          <cell r="A182">
            <v>21114</v>
          </cell>
          <cell r="B182" t="str">
            <v>Karen</v>
          </cell>
          <cell r="C182" t="str">
            <v>MINNAERT</v>
          </cell>
          <cell r="D182">
            <v>36425</v>
          </cell>
          <cell r="E182" t="str">
            <v>V</v>
          </cell>
          <cell r="F182" t="str">
            <v>België</v>
          </cell>
          <cell r="G182" t="str">
            <v>BE</v>
          </cell>
          <cell r="H182" t="str">
            <v>01-003</v>
          </cell>
          <cell r="I182" t="str">
            <v>PC HAESEVELD</v>
          </cell>
        </row>
        <row r="183">
          <cell r="A183">
            <v>18205</v>
          </cell>
          <cell r="B183" t="str">
            <v>Lovely</v>
          </cell>
          <cell r="C183" t="str">
            <v>MOREELS</v>
          </cell>
          <cell r="D183">
            <v>35872</v>
          </cell>
          <cell r="E183" t="str">
            <v>V</v>
          </cell>
          <cell r="F183" t="str">
            <v>België</v>
          </cell>
          <cell r="G183" t="str">
            <v>BE</v>
          </cell>
          <cell r="H183" t="str">
            <v>01-003</v>
          </cell>
          <cell r="I183" t="str">
            <v>PC HAESEVELD</v>
          </cell>
        </row>
        <row r="184">
          <cell r="A184">
            <v>18709</v>
          </cell>
          <cell r="B184" t="str">
            <v>Mario</v>
          </cell>
          <cell r="C184" t="str">
            <v>MOREELS</v>
          </cell>
          <cell r="D184">
            <v>26946</v>
          </cell>
          <cell r="E184" t="str">
            <v>M</v>
          </cell>
          <cell r="F184" t="str">
            <v>België</v>
          </cell>
          <cell r="G184" t="str">
            <v>BE</v>
          </cell>
          <cell r="H184" t="str">
            <v>01-003</v>
          </cell>
          <cell r="I184" t="str">
            <v>PC HAESEVELD</v>
          </cell>
        </row>
        <row r="185">
          <cell r="A185">
            <v>18710</v>
          </cell>
          <cell r="B185" t="str">
            <v>Giovanni</v>
          </cell>
          <cell r="C185" t="str">
            <v>MOREELS</v>
          </cell>
          <cell r="D185">
            <v>36844</v>
          </cell>
          <cell r="E185" t="str">
            <v>M</v>
          </cell>
          <cell r="F185" t="str">
            <v>België</v>
          </cell>
          <cell r="G185" t="str">
            <v>BE</v>
          </cell>
          <cell r="H185" t="str">
            <v>01-003</v>
          </cell>
          <cell r="I185" t="str">
            <v>PC HAESEVELD</v>
          </cell>
        </row>
        <row r="186">
          <cell r="A186">
            <v>19820</v>
          </cell>
          <cell r="B186" t="str">
            <v>Aaron</v>
          </cell>
          <cell r="C186" t="str">
            <v>PASTELEURS</v>
          </cell>
          <cell r="D186">
            <v>36244</v>
          </cell>
          <cell r="E186" t="str">
            <v>M</v>
          </cell>
          <cell r="F186" t="str">
            <v>België</v>
          </cell>
          <cell r="G186" t="str">
            <v>BE</v>
          </cell>
          <cell r="H186" t="str">
            <v>01-003</v>
          </cell>
          <cell r="I186" t="str">
            <v>PC HAESEVELD</v>
          </cell>
        </row>
        <row r="187">
          <cell r="A187">
            <v>15071</v>
          </cell>
          <cell r="B187" t="str">
            <v>Marc</v>
          </cell>
          <cell r="C187" t="str">
            <v>PAUWELS</v>
          </cell>
          <cell r="D187">
            <v>20243</v>
          </cell>
          <cell r="E187" t="str">
            <v>M</v>
          </cell>
          <cell r="F187" t="str">
            <v>België</v>
          </cell>
          <cell r="G187" t="str">
            <v>BE</v>
          </cell>
          <cell r="H187" t="str">
            <v>01-003</v>
          </cell>
          <cell r="I187" t="str">
            <v>PC HAESEVELD</v>
          </cell>
        </row>
        <row r="188">
          <cell r="A188">
            <v>3181</v>
          </cell>
          <cell r="B188" t="str">
            <v>Bert</v>
          </cell>
          <cell r="C188" t="str">
            <v>ROKEGEM</v>
          </cell>
          <cell r="D188">
            <v>31911</v>
          </cell>
          <cell r="E188" t="str">
            <v>M</v>
          </cell>
          <cell r="F188" t="str">
            <v>België</v>
          </cell>
          <cell r="G188" t="str">
            <v>BE</v>
          </cell>
          <cell r="H188" t="str">
            <v>01-003</v>
          </cell>
          <cell r="I188" t="str">
            <v>PC HAESEVELD</v>
          </cell>
        </row>
        <row r="189">
          <cell r="A189">
            <v>4671</v>
          </cell>
          <cell r="B189" t="str">
            <v>Cengiz</v>
          </cell>
          <cell r="C189" t="str">
            <v>SARIBOGA</v>
          </cell>
          <cell r="D189">
            <v>25197</v>
          </cell>
          <cell r="E189" t="str">
            <v>M</v>
          </cell>
          <cell r="F189" t="str">
            <v>België</v>
          </cell>
          <cell r="G189" t="str">
            <v>BE</v>
          </cell>
          <cell r="H189" t="str">
            <v>01-003</v>
          </cell>
          <cell r="I189" t="str">
            <v>PC HAESEVELD</v>
          </cell>
        </row>
        <row r="190">
          <cell r="A190">
            <v>20909</v>
          </cell>
          <cell r="B190" t="str">
            <v>Mikail</v>
          </cell>
          <cell r="C190" t="str">
            <v>SARIBOGA</v>
          </cell>
          <cell r="D190">
            <v>38761</v>
          </cell>
          <cell r="E190" t="str">
            <v>M</v>
          </cell>
          <cell r="F190" t="str">
            <v>België</v>
          </cell>
          <cell r="G190" t="str">
            <v>BE</v>
          </cell>
          <cell r="H190" t="str">
            <v>01-003</v>
          </cell>
          <cell r="I190" t="str">
            <v>PC HAESEVELD</v>
          </cell>
        </row>
        <row r="191">
          <cell r="A191">
            <v>15637</v>
          </cell>
          <cell r="B191" t="str">
            <v>Annick Joanna Renée</v>
          </cell>
          <cell r="C191" t="str">
            <v>SCHREY</v>
          </cell>
          <cell r="D191">
            <v>23338</v>
          </cell>
          <cell r="E191" t="str">
            <v>V</v>
          </cell>
          <cell r="F191" t="str">
            <v>België</v>
          </cell>
          <cell r="G191" t="str">
            <v>BE</v>
          </cell>
          <cell r="H191" t="str">
            <v>01-003</v>
          </cell>
          <cell r="I191" t="str">
            <v>PC HAESEVELD</v>
          </cell>
        </row>
        <row r="192">
          <cell r="A192">
            <v>2488</v>
          </cell>
          <cell r="B192" t="str">
            <v>Jacques</v>
          </cell>
          <cell r="C192" t="str">
            <v>SEMEY</v>
          </cell>
          <cell r="D192">
            <v>13615</v>
          </cell>
          <cell r="E192" t="str">
            <v>M</v>
          </cell>
          <cell r="F192" t="str">
            <v>België</v>
          </cell>
          <cell r="G192" t="str">
            <v>BE</v>
          </cell>
          <cell r="H192" t="str">
            <v>01-003</v>
          </cell>
          <cell r="I192" t="str">
            <v>PC HAESEVELD</v>
          </cell>
        </row>
        <row r="193">
          <cell r="A193">
            <v>18706</v>
          </cell>
          <cell r="B193" t="str">
            <v>Nicole</v>
          </cell>
          <cell r="C193" t="str">
            <v>SMESMAN</v>
          </cell>
          <cell r="D193">
            <v>20846</v>
          </cell>
          <cell r="E193" t="str">
            <v>V</v>
          </cell>
          <cell r="F193" t="str">
            <v>België</v>
          </cell>
          <cell r="G193" t="str">
            <v>BE</v>
          </cell>
          <cell r="H193" t="str">
            <v>01-003</v>
          </cell>
          <cell r="I193" t="str">
            <v>PC HAESEVELD</v>
          </cell>
        </row>
        <row r="194">
          <cell r="A194">
            <v>5625</v>
          </cell>
          <cell r="B194" t="str">
            <v>Wesley</v>
          </cell>
          <cell r="C194" t="str">
            <v>STEYLEMANS</v>
          </cell>
          <cell r="D194">
            <v>29441</v>
          </cell>
          <cell r="E194" t="str">
            <v>M</v>
          </cell>
          <cell r="F194" t="str">
            <v>België</v>
          </cell>
          <cell r="G194" t="str">
            <v>BE</v>
          </cell>
          <cell r="H194" t="str">
            <v>01-003</v>
          </cell>
          <cell r="I194" t="str">
            <v>PC HAESEVELD</v>
          </cell>
        </row>
        <row r="195">
          <cell r="A195">
            <v>5626</v>
          </cell>
          <cell r="B195" t="str">
            <v>Chris</v>
          </cell>
          <cell r="C195" t="str">
            <v>STEYLEMANS</v>
          </cell>
          <cell r="D195">
            <v>26706</v>
          </cell>
          <cell r="E195" t="str">
            <v>M</v>
          </cell>
          <cell r="F195" t="str">
            <v>België</v>
          </cell>
          <cell r="G195" t="str">
            <v>BE</v>
          </cell>
          <cell r="H195" t="str">
            <v>01-003</v>
          </cell>
          <cell r="I195" t="str">
            <v>PC HAESEVELD</v>
          </cell>
        </row>
        <row r="196">
          <cell r="A196">
            <v>5635</v>
          </cell>
          <cell r="B196" t="str">
            <v>Alfons</v>
          </cell>
          <cell r="C196" t="str">
            <v>STEYLEMANS</v>
          </cell>
          <cell r="D196">
            <v>17702</v>
          </cell>
          <cell r="E196" t="str">
            <v>M</v>
          </cell>
          <cell r="F196" t="str">
            <v>België</v>
          </cell>
          <cell r="G196" t="str">
            <v>BE</v>
          </cell>
          <cell r="H196" t="str">
            <v>01-003</v>
          </cell>
          <cell r="I196" t="str">
            <v>PC HAESEVELD</v>
          </cell>
        </row>
        <row r="197">
          <cell r="A197">
            <v>12300</v>
          </cell>
          <cell r="B197" t="str">
            <v>Bjorn</v>
          </cell>
          <cell r="C197" t="str">
            <v>STEYLEMANS</v>
          </cell>
          <cell r="D197">
            <v>35306</v>
          </cell>
          <cell r="E197" t="str">
            <v>M</v>
          </cell>
          <cell r="F197" t="str">
            <v>België</v>
          </cell>
          <cell r="G197" t="str">
            <v>BE</v>
          </cell>
          <cell r="H197" t="str">
            <v>01-003</v>
          </cell>
          <cell r="I197" t="str">
            <v>PC HAESEVELD</v>
          </cell>
        </row>
        <row r="198">
          <cell r="A198">
            <v>20592</v>
          </cell>
          <cell r="B198" t="str">
            <v>Lorenzo</v>
          </cell>
          <cell r="C198" t="str">
            <v>STEYLEMANS</v>
          </cell>
          <cell r="D198">
            <v>40786</v>
          </cell>
          <cell r="E198" t="str">
            <v>M</v>
          </cell>
          <cell r="F198" t="str">
            <v>België</v>
          </cell>
          <cell r="G198" t="str">
            <v>BE</v>
          </cell>
          <cell r="H198" t="str">
            <v>01-003</v>
          </cell>
          <cell r="I198" t="str">
            <v>PC HAESEVELD</v>
          </cell>
        </row>
        <row r="199">
          <cell r="A199">
            <v>15206</v>
          </cell>
          <cell r="B199" t="str">
            <v>Anthony</v>
          </cell>
          <cell r="C199" t="str">
            <v>TIELEMANS</v>
          </cell>
          <cell r="D199">
            <v>35491</v>
          </cell>
          <cell r="E199" t="str">
            <v>M</v>
          </cell>
          <cell r="F199" t="str">
            <v>België</v>
          </cell>
          <cell r="G199" t="str">
            <v>BE</v>
          </cell>
          <cell r="H199" t="str">
            <v>01-003</v>
          </cell>
          <cell r="I199" t="str">
            <v>PC HAESEVELD</v>
          </cell>
        </row>
        <row r="200">
          <cell r="A200">
            <v>21139</v>
          </cell>
          <cell r="B200" t="str">
            <v>Andy</v>
          </cell>
          <cell r="C200" t="str">
            <v>TUBAERT</v>
          </cell>
          <cell r="D200">
            <v>29960</v>
          </cell>
          <cell r="E200" t="str">
            <v>M</v>
          </cell>
          <cell r="F200" t="str">
            <v>België</v>
          </cell>
          <cell r="G200" t="str">
            <v>BE</v>
          </cell>
          <cell r="H200" t="str">
            <v>01-003</v>
          </cell>
          <cell r="I200" t="str">
            <v>PC HAESEVELD</v>
          </cell>
        </row>
        <row r="201">
          <cell r="A201">
            <v>13045</v>
          </cell>
          <cell r="B201" t="str">
            <v>Eveline</v>
          </cell>
          <cell r="C201" t="str">
            <v>UYTTENHOVE</v>
          </cell>
          <cell r="D201">
            <v>32555</v>
          </cell>
          <cell r="E201" t="str">
            <v>V</v>
          </cell>
          <cell r="F201" t="str">
            <v>België</v>
          </cell>
          <cell r="G201" t="str">
            <v>BE</v>
          </cell>
          <cell r="H201" t="str">
            <v>01-003</v>
          </cell>
          <cell r="I201" t="str">
            <v>PC HAESEVELD</v>
          </cell>
        </row>
        <row r="202">
          <cell r="A202">
            <v>13022</v>
          </cell>
          <cell r="B202" t="str">
            <v>Remko</v>
          </cell>
          <cell r="C202" t="str">
            <v>VAN DE RIJSE</v>
          </cell>
          <cell r="D202">
            <v>36289</v>
          </cell>
          <cell r="E202" t="str">
            <v>M</v>
          </cell>
          <cell r="F202" t="str">
            <v>België</v>
          </cell>
          <cell r="G202" t="str">
            <v>BE</v>
          </cell>
          <cell r="H202" t="str">
            <v>01-003</v>
          </cell>
          <cell r="I202" t="str">
            <v>PC HAESEVELD</v>
          </cell>
        </row>
        <row r="203">
          <cell r="A203">
            <v>8647</v>
          </cell>
          <cell r="B203" t="str">
            <v>Christiane</v>
          </cell>
          <cell r="C203" t="str">
            <v>VAN DE VELDE</v>
          </cell>
          <cell r="D203">
            <v>19772</v>
          </cell>
          <cell r="E203" t="str">
            <v>V</v>
          </cell>
          <cell r="F203" t="str">
            <v>België</v>
          </cell>
          <cell r="G203" t="str">
            <v>BE</v>
          </cell>
          <cell r="H203" t="str">
            <v>01-003</v>
          </cell>
          <cell r="I203" t="str">
            <v>PC HAESEVELD</v>
          </cell>
        </row>
        <row r="204">
          <cell r="A204">
            <v>2136</v>
          </cell>
          <cell r="B204" t="str">
            <v>Dominique</v>
          </cell>
          <cell r="C204" t="str">
            <v>VAN DE WOESTIJNE</v>
          </cell>
          <cell r="D204">
            <v>27330</v>
          </cell>
          <cell r="E204" t="str">
            <v>M</v>
          </cell>
          <cell r="F204" t="str">
            <v>België</v>
          </cell>
          <cell r="G204" t="str">
            <v>BE</v>
          </cell>
          <cell r="H204" t="str">
            <v>01-003</v>
          </cell>
          <cell r="I204" t="str">
            <v>PC HAESEVELD</v>
          </cell>
        </row>
        <row r="205">
          <cell r="A205">
            <v>15284</v>
          </cell>
          <cell r="B205" t="str">
            <v>Beau</v>
          </cell>
          <cell r="C205" t="str">
            <v>VAN DE WOESTYNE</v>
          </cell>
          <cell r="D205">
            <v>37771</v>
          </cell>
          <cell r="E205" t="str">
            <v>V</v>
          </cell>
          <cell r="F205" t="str">
            <v>België</v>
          </cell>
          <cell r="G205" t="str">
            <v>BE</v>
          </cell>
          <cell r="H205" t="str">
            <v>01-003</v>
          </cell>
          <cell r="I205" t="str">
            <v>PC HAESEVELD</v>
          </cell>
        </row>
        <row r="206">
          <cell r="A206">
            <v>838</v>
          </cell>
          <cell r="B206" t="str">
            <v>Christiane</v>
          </cell>
          <cell r="C206" t="str">
            <v>VAN DEN BERGHE</v>
          </cell>
          <cell r="D206">
            <v>18386</v>
          </cell>
          <cell r="E206" t="str">
            <v>V</v>
          </cell>
          <cell r="F206" t="str">
            <v>België</v>
          </cell>
          <cell r="G206" t="str">
            <v>BE</v>
          </cell>
          <cell r="H206" t="str">
            <v>01-003</v>
          </cell>
          <cell r="I206" t="str">
            <v>PC HAESEVELD</v>
          </cell>
        </row>
        <row r="207">
          <cell r="A207">
            <v>2316</v>
          </cell>
          <cell r="B207" t="str">
            <v>Pascal</v>
          </cell>
          <cell r="C207" t="str">
            <v>VAN DEN BERGHE</v>
          </cell>
          <cell r="D207">
            <v>23686</v>
          </cell>
          <cell r="E207" t="str">
            <v>M</v>
          </cell>
          <cell r="F207" t="str">
            <v>België</v>
          </cell>
          <cell r="G207" t="str">
            <v>BE</v>
          </cell>
          <cell r="H207" t="str">
            <v>01-003</v>
          </cell>
          <cell r="I207" t="str">
            <v>PC HAESEVELD</v>
          </cell>
        </row>
        <row r="208">
          <cell r="A208">
            <v>521</v>
          </cell>
          <cell r="B208" t="str">
            <v>Martine</v>
          </cell>
          <cell r="C208" t="str">
            <v>VAN DEN MEERSSCHAUT</v>
          </cell>
          <cell r="D208">
            <v>22348</v>
          </cell>
          <cell r="E208" t="str">
            <v>V</v>
          </cell>
          <cell r="F208" t="str">
            <v>België</v>
          </cell>
          <cell r="G208" t="str">
            <v>BE</v>
          </cell>
          <cell r="H208" t="str">
            <v>01-003</v>
          </cell>
          <cell r="I208" t="str">
            <v>PC HAESEVELD</v>
          </cell>
        </row>
        <row r="209">
          <cell r="A209">
            <v>8171</v>
          </cell>
          <cell r="B209" t="str">
            <v>Kelly</v>
          </cell>
          <cell r="C209" t="str">
            <v>VAN DEN STEENE</v>
          </cell>
          <cell r="D209">
            <v>31538</v>
          </cell>
          <cell r="E209" t="str">
            <v>V</v>
          </cell>
          <cell r="F209" t="str">
            <v>België</v>
          </cell>
          <cell r="G209" t="str">
            <v>BE</v>
          </cell>
          <cell r="H209" t="str">
            <v>01-003</v>
          </cell>
          <cell r="I209" t="str">
            <v>PC HAESEVELD</v>
          </cell>
        </row>
        <row r="210">
          <cell r="A210">
            <v>6705</v>
          </cell>
          <cell r="B210" t="str">
            <v>Jonathan</v>
          </cell>
          <cell r="C210" t="str">
            <v>VAN DER EEKEN</v>
          </cell>
          <cell r="D210">
            <v>34786</v>
          </cell>
          <cell r="E210" t="str">
            <v>M</v>
          </cell>
          <cell r="F210" t="str">
            <v>België</v>
          </cell>
          <cell r="G210" t="str">
            <v>BE</v>
          </cell>
          <cell r="H210" t="str">
            <v>01-003</v>
          </cell>
          <cell r="I210" t="str">
            <v>PC HAESEVELD</v>
          </cell>
        </row>
        <row r="211">
          <cell r="A211">
            <v>6160</v>
          </cell>
          <cell r="B211" t="str">
            <v>Lynn</v>
          </cell>
          <cell r="C211" t="str">
            <v>VAN GANSBEKE</v>
          </cell>
          <cell r="D211">
            <v>32125</v>
          </cell>
          <cell r="E211" t="str">
            <v>V</v>
          </cell>
          <cell r="F211" t="str">
            <v>België</v>
          </cell>
          <cell r="G211" t="str">
            <v>BE</v>
          </cell>
          <cell r="H211" t="str">
            <v>01-003</v>
          </cell>
          <cell r="I211" t="str">
            <v>PC HAESEVELD</v>
          </cell>
        </row>
        <row r="212">
          <cell r="A212">
            <v>6315</v>
          </cell>
          <cell r="B212" t="str">
            <v>Glenn</v>
          </cell>
          <cell r="C212" t="str">
            <v>VAN GANSBEKE</v>
          </cell>
          <cell r="D212">
            <v>31128</v>
          </cell>
          <cell r="E212" t="str">
            <v>M</v>
          </cell>
          <cell r="F212" t="str">
            <v>België</v>
          </cell>
          <cell r="G212" t="str">
            <v>BE</v>
          </cell>
          <cell r="H212" t="str">
            <v>01-003</v>
          </cell>
          <cell r="I212" t="str">
            <v>PC HAESEVELD</v>
          </cell>
        </row>
        <row r="213">
          <cell r="A213">
            <v>663</v>
          </cell>
          <cell r="B213" t="str">
            <v>Frank</v>
          </cell>
          <cell r="C213" t="str">
            <v>VAN HAUDT</v>
          </cell>
          <cell r="D213">
            <v>26804</v>
          </cell>
          <cell r="E213" t="str">
            <v>M</v>
          </cell>
          <cell r="F213" t="str">
            <v>België</v>
          </cell>
          <cell r="G213" t="str">
            <v>BE</v>
          </cell>
          <cell r="H213" t="str">
            <v>01-003</v>
          </cell>
          <cell r="I213" t="str">
            <v>PC HAESEVELD</v>
          </cell>
        </row>
        <row r="214">
          <cell r="A214">
            <v>16184</v>
          </cell>
          <cell r="B214" t="str">
            <v>Glenn</v>
          </cell>
          <cell r="C214" t="str">
            <v>VAN LAEKEN</v>
          </cell>
          <cell r="D214">
            <v>33779</v>
          </cell>
          <cell r="E214" t="str">
            <v>M</v>
          </cell>
          <cell r="F214" t="str">
            <v>België</v>
          </cell>
          <cell r="G214" t="str">
            <v>BE</v>
          </cell>
          <cell r="H214" t="str">
            <v>01-003</v>
          </cell>
          <cell r="I214" t="str">
            <v>PC HAESEVELD</v>
          </cell>
        </row>
        <row r="215">
          <cell r="A215">
            <v>16202</v>
          </cell>
          <cell r="B215" t="str">
            <v>Limahl</v>
          </cell>
          <cell r="C215" t="str">
            <v>VAN LAEKEN</v>
          </cell>
          <cell r="D215">
            <v>35445</v>
          </cell>
          <cell r="E215" t="str">
            <v>M</v>
          </cell>
          <cell r="F215" t="str">
            <v>België</v>
          </cell>
          <cell r="G215" t="str">
            <v>BE</v>
          </cell>
          <cell r="H215" t="str">
            <v>01-003</v>
          </cell>
          <cell r="I215" t="str">
            <v>PC HAESEVELD</v>
          </cell>
        </row>
        <row r="216">
          <cell r="A216">
            <v>15072</v>
          </cell>
          <cell r="B216" t="str">
            <v>Fernand</v>
          </cell>
          <cell r="C216" t="str">
            <v>VAN PUT</v>
          </cell>
          <cell r="D216">
            <v>18566</v>
          </cell>
          <cell r="E216" t="str">
            <v>M</v>
          </cell>
          <cell r="F216" t="str">
            <v>België</v>
          </cell>
          <cell r="G216" t="str">
            <v>BE</v>
          </cell>
          <cell r="H216" t="str">
            <v>01-003</v>
          </cell>
          <cell r="I216" t="str">
            <v>PC HAESEVELD</v>
          </cell>
        </row>
        <row r="217">
          <cell r="A217">
            <v>19763</v>
          </cell>
          <cell r="B217" t="str">
            <v>Patrick</v>
          </cell>
          <cell r="C217" t="str">
            <v>VANDE KERCKHOVE</v>
          </cell>
          <cell r="D217">
            <v>21935</v>
          </cell>
          <cell r="E217" t="str">
            <v>M</v>
          </cell>
          <cell r="F217" t="str">
            <v>België</v>
          </cell>
          <cell r="G217" t="str">
            <v>BE</v>
          </cell>
          <cell r="H217" t="str">
            <v>01-003</v>
          </cell>
          <cell r="I217" t="str">
            <v>PC HAESEVELD</v>
          </cell>
        </row>
        <row r="218">
          <cell r="A218">
            <v>21432</v>
          </cell>
          <cell r="B218" t="str">
            <v>Ilana</v>
          </cell>
          <cell r="C218" t="str">
            <v>VANKERCKHOVE</v>
          </cell>
          <cell r="D218">
            <v>40228</v>
          </cell>
          <cell r="E218" t="str">
            <v>V</v>
          </cell>
          <cell r="F218" t="str">
            <v>België</v>
          </cell>
          <cell r="G218" t="str">
            <v>BE</v>
          </cell>
          <cell r="H218" t="str">
            <v>01-003</v>
          </cell>
          <cell r="I218" t="str">
            <v>PC HAESEVELD</v>
          </cell>
        </row>
        <row r="219">
          <cell r="A219">
            <v>20309</v>
          </cell>
          <cell r="B219" t="str">
            <v>Cindel</v>
          </cell>
          <cell r="C219" t="str">
            <v>VEIRE</v>
          </cell>
          <cell r="D219">
            <v>34074</v>
          </cell>
          <cell r="E219" t="str">
            <v>V</v>
          </cell>
          <cell r="F219" t="str">
            <v>België</v>
          </cell>
          <cell r="G219" t="str">
            <v>BE</v>
          </cell>
          <cell r="H219" t="str">
            <v>01-003</v>
          </cell>
          <cell r="I219" t="str">
            <v>PC HAESEVELD</v>
          </cell>
        </row>
        <row r="220">
          <cell r="A220">
            <v>2927</v>
          </cell>
          <cell r="B220" t="str">
            <v>Daisy</v>
          </cell>
          <cell r="C220" t="str">
            <v>VERMEULEN</v>
          </cell>
          <cell r="D220">
            <v>30948</v>
          </cell>
          <cell r="E220" t="str">
            <v>V</v>
          </cell>
          <cell r="F220" t="str">
            <v>België</v>
          </cell>
          <cell r="G220" t="str">
            <v>BE</v>
          </cell>
          <cell r="H220" t="str">
            <v>01-003</v>
          </cell>
          <cell r="I220" t="str">
            <v>PC HAESEVELD</v>
          </cell>
        </row>
        <row r="221">
          <cell r="A221">
            <v>9420</v>
          </cell>
          <cell r="B221" t="str">
            <v>Etienne</v>
          </cell>
          <cell r="C221" t="str">
            <v>VERMEULEN</v>
          </cell>
          <cell r="D221">
            <v>16374</v>
          </cell>
          <cell r="E221" t="str">
            <v>M</v>
          </cell>
          <cell r="F221" t="str">
            <v>België</v>
          </cell>
          <cell r="G221" t="str">
            <v>BE</v>
          </cell>
          <cell r="H221" t="str">
            <v>01-003</v>
          </cell>
          <cell r="I221" t="str">
            <v>PC HAESEVELD</v>
          </cell>
        </row>
        <row r="222">
          <cell r="A222">
            <v>18948</v>
          </cell>
          <cell r="B222" t="str">
            <v>Arne</v>
          </cell>
          <cell r="C222" t="str">
            <v>VERTRIEST</v>
          </cell>
          <cell r="D222">
            <v>39052</v>
          </cell>
          <cell r="E222" t="str">
            <v>M</v>
          </cell>
          <cell r="F222" t="str">
            <v>België</v>
          </cell>
          <cell r="G222" t="str">
            <v>BE</v>
          </cell>
          <cell r="H222" t="str">
            <v>01-003</v>
          </cell>
          <cell r="I222" t="str">
            <v>PC HAESEVELD</v>
          </cell>
        </row>
        <row r="223">
          <cell r="A223">
            <v>9722</v>
          </cell>
          <cell r="B223" t="str">
            <v>Heavenly</v>
          </cell>
          <cell r="C223" t="str">
            <v>VLAEMINCK</v>
          </cell>
          <cell r="D223">
            <v>36075</v>
          </cell>
          <cell r="E223" t="str">
            <v>V</v>
          </cell>
          <cell r="F223" t="str">
            <v>België</v>
          </cell>
          <cell r="G223" t="str">
            <v>BE</v>
          </cell>
          <cell r="H223" t="str">
            <v>01-003</v>
          </cell>
          <cell r="I223" t="str">
            <v>PC HAESEVELD</v>
          </cell>
        </row>
        <row r="224">
          <cell r="A224">
            <v>20719</v>
          </cell>
          <cell r="B224" t="str">
            <v>Timmy Antoine</v>
          </cell>
          <cell r="C224" t="str">
            <v>WAUTERS</v>
          </cell>
          <cell r="D224">
            <v>39940</v>
          </cell>
          <cell r="E224" t="str">
            <v>M</v>
          </cell>
          <cell r="F224" t="str">
            <v>België</v>
          </cell>
          <cell r="G224" t="str">
            <v>BE</v>
          </cell>
          <cell r="H224" t="str">
            <v>01-003</v>
          </cell>
          <cell r="I224" t="str">
            <v>PC HAESEVELD</v>
          </cell>
        </row>
        <row r="225">
          <cell r="A225">
            <v>1282</v>
          </cell>
          <cell r="B225" t="str">
            <v>Leopold</v>
          </cell>
          <cell r="C225" t="str">
            <v>ANTJON</v>
          </cell>
          <cell r="D225">
            <v>14249</v>
          </cell>
          <cell r="E225" t="str">
            <v>M</v>
          </cell>
          <cell r="F225" t="str">
            <v>België</v>
          </cell>
          <cell r="G225" t="str">
            <v>BE</v>
          </cell>
          <cell r="H225" t="str">
            <v>01-005</v>
          </cell>
          <cell r="I225" t="str">
            <v>KPC SCHORPIOEN - Gent</v>
          </cell>
        </row>
        <row r="226">
          <cell r="A226">
            <v>4838</v>
          </cell>
          <cell r="B226" t="str">
            <v>Agnes</v>
          </cell>
          <cell r="C226" t="str">
            <v>BALLIU</v>
          </cell>
          <cell r="D226">
            <v>16735</v>
          </cell>
          <cell r="E226" t="str">
            <v>V</v>
          </cell>
          <cell r="F226" t="str">
            <v>België</v>
          </cell>
          <cell r="G226" t="str">
            <v>BE</v>
          </cell>
          <cell r="H226" t="str">
            <v>01-005</v>
          </cell>
          <cell r="I226" t="str">
            <v>KPC SCHORPIOEN - Gent</v>
          </cell>
        </row>
        <row r="227">
          <cell r="A227">
            <v>7197</v>
          </cell>
          <cell r="B227" t="str">
            <v>Eric</v>
          </cell>
          <cell r="C227" t="str">
            <v>BANCKAERT</v>
          </cell>
          <cell r="D227">
            <v>19897</v>
          </cell>
          <cell r="E227" t="str">
            <v>M</v>
          </cell>
          <cell r="F227" t="str">
            <v>België</v>
          </cell>
          <cell r="G227" t="str">
            <v>BE</v>
          </cell>
          <cell r="H227" t="str">
            <v>01-005</v>
          </cell>
          <cell r="I227" t="str">
            <v>KPC SCHORPIOEN - Gent</v>
          </cell>
        </row>
        <row r="228">
          <cell r="A228">
            <v>6590</v>
          </cell>
          <cell r="B228" t="str">
            <v>Jeannine</v>
          </cell>
          <cell r="C228" t="str">
            <v>BARONI</v>
          </cell>
          <cell r="D228">
            <v>14441</v>
          </cell>
          <cell r="E228" t="str">
            <v>V</v>
          </cell>
          <cell r="F228" t="str">
            <v>België</v>
          </cell>
          <cell r="G228" t="str">
            <v>FR</v>
          </cell>
          <cell r="H228" t="str">
            <v>01-005</v>
          </cell>
          <cell r="I228" t="str">
            <v>KPC SCHORPIOEN - Gent</v>
          </cell>
        </row>
        <row r="229">
          <cell r="A229">
            <v>6606</v>
          </cell>
          <cell r="B229" t="str">
            <v>Marguerite</v>
          </cell>
          <cell r="C229" t="str">
            <v>BAUTERS</v>
          </cell>
          <cell r="D229">
            <v>16550</v>
          </cell>
          <cell r="E229" t="str">
            <v>V</v>
          </cell>
          <cell r="F229" t="str">
            <v>België</v>
          </cell>
          <cell r="G229" t="str">
            <v>BE</v>
          </cell>
          <cell r="H229" t="str">
            <v>01-005</v>
          </cell>
          <cell r="I229" t="str">
            <v>KPC SCHORPIOEN - Gent</v>
          </cell>
        </row>
        <row r="230">
          <cell r="A230">
            <v>18459</v>
          </cell>
          <cell r="B230" t="str">
            <v>BERT</v>
          </cell>
          <cell r="C230" t="str">
            <v>BEHIELS</v>
          </cell>
          <cell r="D230">
            <v>31833</v>
          </cell>
          <cell r="E230" t="str">
            <v>M</v>
          </cell>
          <cell r="F230" t="str">
            <v>België</v>
          </cell>
          <cell r="G230" t="str">
            <v>BE</v>
          </cell>
          <cell r="H230" t="str">
            <v>01-005</v>
          </cell>
          <cell r="I230" t="str">
            <v>KPC SCHORPIOEN - Gent</v>
          </cell>
        </row>
        <row r="231">
          <cell r="A231">
            <v>1284</v>
          </cell>
          <cell r="B231" t="str">
            <v>Peter</v>
          </cell>
          <cell r="C231" t="str">
            <v>BHATTI</v>
          </cell>
          <cell r="D231">
            <v>25174</v>
          </cell>
          <cell r="E231" t="str">
            <v>M</v>
          </cell>
          <cell r="F231" t="str">
            <v>België</v>
          </cell>
          <cell r="G231" t="str">
            <v>BE</v>
          </cell>
          <cell r="H231" t="str">
            <v>01-005</v>
          </cell>
          <cell r="I231" t="str">
            <v>KPC SCHORPIOEN - Gent</v>
          </cell>
        </row>
        <row r="232">
          <cell r="A232">
            <v>9008</v>
          </cell>
          <cell r="B232" t="str">
            <v>Monique</v>
          </cell>
          <cell r="C232" t="str">
            <v>BLANCQUAERT</v>
          </cell>
          <cell r="D232">
            <v>15740</v>
          </cell>
          <cell r="E232" t="str">
            <v>V</v>
          </cell>
          <cell r="F232" t="str">
            <v>België</v>
          </cell>
          <cell r="G232" t="str">
            <v>BE</v>
          </cell>
          <cell r="H232" t="str">
            <v>01-005</v>
          </cell>
          <cell r="I232" t="str">
            <v>KPC SCHORPIOEN - Gent</v>
          </cell>
        </row>
        <row r="233">
          <cell r="A233">
            <v>1672</v>
          </cell>
          <cell r="B233" t="str">
            <v>Monique</v>
          </cell>
          <cell r="C233" t="str">
            <v>BONNE</v>
          </cell>
          <cell r="D233">
            <v>19299</v>
          </cell>
          <cell r="E233" t="str">
            <v>V</v>
          </cell>
          <cell r="F233" t="str">
            <v>België</v>
          </cell>
          <cell r="G233" t="str">
            <v>BE</v>
          </cell>
          <cell r="H233" t="str">
            <v>01-005</v>
          </cell>
          <cell r="I233" t="str">
            <v>KPC SCHORPIOEN - Gent</v>
          </cell>
        </row>
        <row r="234">
          <cell r="A234">
            <v>16799</v>
          </cell>
          <cell r="B234" t="str">
            <v>PIERRE</v>
          </cell>
          <cell r="C234" t="str">
            <v>BRACKE</v>
          </cell>
          <cell r="D234">
            <v>18402</v>
          </cell>
          <cell r="E234" t="str">
            <v>M</v>
          </cell>
          <cell r="F234" t="str">
            <v>België</v>
          </cell>
          <cell r="G234" t="str">
            <v>BE</v>
          </cell>
          <cell r="H234" t="str">
            <v>01-005</v>
          </cell>
          <cell r="I234" t="str">
            <v>KPC SCHORPIOEN - Gent</v>
          </cell>
        </row>
        <row r="235">
          <cell r="A235">
            <v>7082</v>
          </cell>
          <cell r="B235" t="str">
            <v>Hendrik</v>
          </cell>
          <cell r="C235" t="str">
            <v>BRAEM</v>
          </cell>
          <cell r="D235">
            <v>19373</v>
          </cell>
          <cell r="E235" t="str">
            <v>M</v>
          </cell>
          <cell r="F235" t="str">
            <v>België</v>
          </cell>
          <cell r="G235" t="str">
            <v>BE</v>
          </cell>
          <cell r="H235" t="str">
            <v>01-005</v>
          </cell>
          <cell r="I235" t="str">
            <v>KPC SCHORPIOEN - Gent</v>
          </cell>
        </row>
        <row r="236">
          <cell r="A236">
            <v>13514</v>
          </cell>
          <cell r="B236" t="str">
            <v>Eddy</v>
          </cell>
          <cell r="C236" t="str">
            <v>BULENS</v>
          </cell>
          <cell r="D236">
            <v>23230</v>
          </cell>
          <cell r="E236" t="str">
            <v>M</v>
          </cell>
          <cell r="F236" t="str">
            <v>België</v>
          </cell>
          <cell r="G236" t="str">
            <v>BE</v>
          </cell>
          <cell r="H236" t="str">
            <v>01-005</v>
          </cell>
          <cell r="I236" t="str">
            <v>KPC SCHORPIOEN - Gent</v>
          </cell>
        </row>
        <row r="237">
          <cell r="A237">
            <v>1676</v>
          </cell>
          <cell r="B237" t="str">
            <v>Rudy</v>
          </cell>
          <cell r="C237" t="str">
            <v>BUYLE</v>
          </cell>
          <cell r="D237">
            <v>18220</v>
          </cell>
          <cell r="E237" t="str">
            <v>M</v>
          </cell>
          <cell r="F237" t="str">
            <v>België</v>
          </cell>
          <cell r="G237" t="str">
            <v>BE</v>
          </cell>
          <cell r="H237" t="str">
            <v>01-005</v>
          </cell>
          <cell r="I237" t="str">
            <v>KPC SCHORPIOEN - Gent</v>
          </cell>
        </row>
        <row r="238">
          <cell r="A238">
            <v>4183</v>
          </cell>
          <cell r="B238" t="str">
            <v>Flint</v>
          </cell>
          <cell r="C238" t="str">
            <v>CAMU</v>
          </cell>
          <cell r="D238">
            <v>21901</v>
          </cell>
          <cell r="E238" t="str">
            <v>M</v>
          </cell>
          <cell r="F238" t="str">
            <v>België</v>
          </cell>
          <cell r="G238" t="str">
            <v>BE</v>
          </cell>
          <cell r="H238" t="str">
            <v>01-005</v>
          </cell>
          <cell r="I238" t="str">
            <v>KPC SCHORPIOEN - Gent</v>
          </cell>
        </row>
        <row r="239">
          <cell r="A239">
            <v>14291</v>
          </cell>
          <cell r="B239" t="str">
            <v>Pieter-Jan</v>
          </cell>
          <cell r="C239" t="str">
            <v>CILLESSEN</v>
          </cell>
          <cell r="D239">
            <v>28611</v>
          </cell>
          <cell r="E239" t="str">
            <v>M</v>
          </cell>
          <cell r="F239" t="str">
            <v>België</v>
          </cell>
          <cell r="G239" t="str">
            <v>BE</v>
          </cell>
          <cell r="H239" t="str">
            <v>01-005</v>
          </cell>
          <cell r="I239" t="str">
            <v>KPC SCHORPIOEN - Gent</v>
          </cell>
        </row>
        <row r="240">
          <cell r="A240">
            <v>2890</v>
          </cell>
          <cell r="B240" t="str">
            <v>Raymond</v>
          </cell>
          <cell r="C240" t="str">
            <v>CLAUS</v>
          </cell>
          <cell r="D240">
            <v>13956</v>
          </cell>
          <cell r="E240" t="str">
            <v>M</v>
          </cell>
          <cell r="F240" t="str">
            <v>België</v>
          </cell>
          <cell r="G240" t="str">
            <v>BE</v>
          </cell>
          <cell r="H240" t="str">
            <v>01-005</v>
          </cell>
          <cell r="I240" t="str">
            <v>KPC SCHORPIOEN - Gent</v>
          </cell>
        </row>
        <row r="241">
          <cell r="A241">
            <v>2996</v>
          </cell>
          <cell r="B241" t="str">
            <v>Iris</v>
          </cell>
          <cell r="C241" t="str">
            <v>CLAUS</v>
          </cell>
          <cell r="D241">
            <v>27767</v>
          </cell>
          <cell r="E241" t="str">
            <v>V</v>
          </cell>
          <cell r="F241" t="str">
            <v>België</v>
          </cell>
          <cell r="G241" t="str">
            <v>BE</v>
          </cell>
          <cell r="H241" t="str">
            <v>01-005</v>
          </cell>
          <cell r="I241" t="str">
            <v>KPC SCHORPIOEN - Gent</v>
          </cell>
        </row>
        <row r="242">
          <cell r="A242">
            <v>7631</v>
          </cell>
          <cell r="B242" t="str">
            <v>Jim</v>
          </cell>
          <cell r="C242" t="str">
            <v>COLAES</v>
          </cell>
          <cell r="D242">
            <v>28388</v>
          </cell>
          <cell r="E242" t="str">
            <v>M</v>
          </cell>
          <cell r="F242" t="str">
            <v>België</v>
          </cell>
          <cell r="G242" t="str">
            <v>BE</v>
          </cell>
          <cell r="H242" t="str">
            <v>01-005</v>
          </cell>
          <cell r="I242" t="str">
            <v>KPC SCHORPIOEN - Gent</v>
          </cell>
        </row>
        <row r="243">
          <cell r="A243">
            <v>15606</v>
          </cell>
          <cell r="B243" t="str">
            <v>HECTOR</v>
          </cell>
          <cell r="C243" t="str">
            <v>COPPIETERS</v>
          </cell>
          <cell r="D243">
            <v>21691</v>
          </cell>
          <cell r="E243" t="str">
            <v>M</v>
          </cell>
          <cell r="F243" t="str">
            <v>België</v>
          </cell>
          <cell r="G243" t="str">
            <v>BE</v>
          </cell>
          <cell r="H243" t="str">
            <v>01-005</v>
          </cell>
          <cell r="I243" t="str">
            <v>KPC SCHORPIOEN - Gent</v>
          </cell>
        </row>
        <row r="244">
          <cell r="A244">
            <v>16800</v>
          </cell>
          <cell r="B244" t="str">
            <v>Jean-Pierre</v>
          </cell>
          <cell r="C244" t="str">
            <v>COPPIETERS</v>
          </cell>
          <cell r="D244">
            <v>21794</v>
          </cell>
          <cell r="E244" t="str">
            <v>M</v>
          </cell>
          <cell r="F244" t="str">
            <v>België</v>
          </cell>
          <cell r="G244" t="str">
            <v>BE</v>
          </cell>
          <cell r="H244" t="str">
            <v>01-005</v>
          </cell>
          <cell r="I244" t="str">
            <v>KPC SCHORPIOEN - Gent</v>
          </cell>
        </row>
        <row r="245">
          <cell r="A245">
            <v>13759</v>
          </cell>
          <cell r="B245" t="str">
            <v>Edmond</v>
          </cell>
          <cell r="C245" t="str">
            <v>CORNEL</v>
          </cell>
          <cell r="D245">
            <v>15795</v>
          </cell>
          <cell r="E245" t="str">
            <v>M</v>
          </cell>
          <cell r="F245" t="str">
            <v>België</v>
          </cell>
          <cell r="G245" t="str">
            <v>BE</v>
          </cell>
          <cell r="H245" t="str">
            <v>01-005</v>
          </cell>
          <cell r="I245" t="str">
            <v>KPC SCHORPIOEN - Gent</v>
          </cell>
        </row>
        <row r="246">
          <cell r="A246">
            <v>2033</v>
          </cell>
          <cell r="B246" t="str">
            <v>Nikolaas</v>
          </cell>
          <cell r="C246" t="str">
            <v>DE BLOCK</v>
          </cell>
          <cell r="D246">
            <v>23601</v>
          </cell>
          <cell r="E246" t="str">
            <v>M</v>
          </cell>
          <cell r="F246" t="str">
            <v>België</v>
          </cell>
          <cell r="G246" t="str">
            <v>BE</v>
          </cell>
          <cell r="H246" t="str">
            <v>01-005</v>
          </cell>
          <cell r="I246" t="str">
            <v>KPC SCHORPIOEN - Gent</v>
          </cell>
        </row>
        <row r="247">
          <cell r="A247">
            <v>7196</v>
          </cell>
          <cell r="B247" t="str">
            <v>Patrick</v>
          </cell>
          <cell r="C247" t="str">
            <v>DE BOUVRE</v>
          </cell>
          <cell r="D247">
            <v>22484</v>
          </cell>
          <cell r="E247" t="str">
            <v>M</v>
          </cell>
          <cell r="F247" t="str">
            <v>België</v>
          </cell>
          <cell r="G247" t="str">
            <v>BE</v>
          </cell>
          <cell r="H247" t="str">
            <v>01-005</v>
          </cell>
          <cell r="I247" t="str">
            <v>KPC SCHORPIOEN - Gent</v>
          </cell>
        </row>
        <row r="248">
          <cell r="A248">
            <v>5151</v>
          </cell>
          <cell r="B248" t="str">
            <v>Didier</v>
          </cell>
          <cell r="C248" t="str">
            <v>DE BROEDER</v>
          </cell>
          <cell r="D248">
            <v>21651</v>
          </cell>
          <cell r="E248" t="str">
            <v>M</v>
          </cell>
          <cell r="F248" t="str">
            <v>België</v>
          </cell>
          <cell r="G248" t="str">
            <v>BE</v>
          </cell>
          <cell r="H248" t="str">
            <v>01-005</v>
          </cell>
          <cell r="I248" t="str">
            <v>KPC SCHORPIOEN - Gent</v>
          </cell>
        </row>
        <row r="249">
          <cell r="A249">
            <v>5182</v>
          </cell>
          <cell r="B249" t="str">
            <v>Dirk</v>
          </cell>
          <cell r="C249" t="str">
            <v>DE BRUYNE</v>
          </cell>
          <cell r="D249">
            <v>20269</v>
          </cell>
          <cell r="E249" t="str">
            <v>M</v>
          </cell>
          <cell r="F249" t="str">
            <v>België</v>
          </cell>
          <cell r="G249" t="str">
            <v>BE</v>
          </cell>
          <cell r="H249" t="str">
            <v>01-005</v>
          </cell>
          <cell r="I249" t="str">
            <v>KPC SCHORPIOEN - Gent</v>
          </cell>
        </row>
        <row r="250">
          <cell r="A250">
            <v>1313</v>
          </cell>
          <cell r="B250" t="str">
            <v>Theophile</v>
          </cell>
          <cell r="C250" t="str">
            <v>DE CLERCQ</v>
          </cell>
          <cell r="D250">
            <v>16683</v>
          </cell>
          <cell r="E250" t="str">
            <v>M</v>
          </cell>
          <cell r="F250" t="str">
            <v>België</v>
          </cell>
          <cell r="G250" t="str">
            <v>BE</v>
          </cell>
          <cell r="H250" t="str">
            <v>01-005</v>
          </cell>
          <cell r="I250" t="str">
            <v>KPC SCHORPIOEN - Gent</v>
          </cell>
        </row>
        <row r="251">
          <cell r="A251">
            <v>13757</v>
          </cell>
          <cell r="B251" t="str">
            <v>Rita</v>
          </cell>
          <cell r="C251" t="str">
            <v>DE CLERCQ</v>
          </cell>
          <cell r="D251">
            <v>17220</v>
          </cell>
          <cell r="E251" t="str">
            <v>V</v>
          </cell>
          <cell r="F251" t="str">
            <v>België</v>
          </cell>
          <cell r="G251" t="str">
            <v>BE</v>
          </cell>
          <cell r="H251" t="str">
            <v>01-005</v>
          </cell>
          <cell r="I251" t="str">
            <v>KPC SCHORPIOEN - Gent</v>
          </cell>
        </row>
        <row r="252">
          <cell r="A252">
            <v>3385</v>
          </cell>
          <cell r="B252" t="str">
            <v>Roland</v>
          </cell>
          <cell r="C252" t="str">
            <v>DE DOBBELAERE</v>
          </cell>
          <cell r="D252">
            <v>19599</v>
          </cell>
          <cell r="E252" t="str">
            <v>M</v>
          </cell>
          <cell r="F252" t="str">
            <v>België</v>
          </cell>
          <cell r="G252" t="str">
            <v>BE</v>
          </cell>
          <cell r="H252" t="str">
            <v>01-005</v>
          </cell>
          <cell r="I252" t="str">
            <v>KPC SCHORPIOEN - Gent</v>
          </cell>
        </row>
        <row r="253">
          <cell r="A253">
            <v>7191</v>
          </cell>
          <cell r="B253" t="str">
            <v>Marc</v>
          </cell>
          <cell r="C253" t="str">
            <v>DE MEULENAERE</v>
          </cell>
          <cell r="D253">
            <v>15569</v>
          </cell>
          <cell r="E253" t="str">
            <v>M</v>
          </cell>
          <cell r="F253" t="str">
            <v>België</v>
          </cell>
          <cell r="G253" t="str">
            <v>BE</v>
          </cell>
          <cell r="H253" t="str">
            <v>01-005</v>
          </cell>
          <cell r="I253" t="str">
            <v>KPC SCHORPIOEN - Gent</v>
          </cell>
        </row>
        <row r="254">
          <cell r="A254">
            <v>5112</v>
          </cell>
          <cell r="B254" t="str">
            <v>Ghiselle</v>
          </cell>
          <cell r="C254" t="str">
            <v>DE PAUW</v>
          </cell>
          <cell r="D254">
            <v>13709</v>
          </cell>
          <cell r="E254" t="str">
            <v>V</v>
          </cell>
          <cell r="F254" t="str">
            <v>België</v>
          </cell>
          <cell r="G254" t="str">
            <v>BE</v>
          </cell>
          <cell r="H254" t="str">
            <v>01-005</v>
          </cell>
          <cell r="I254" t="str">
            <v>KPC SCHORPIOEN - Gent</v>
          </cell>
        </row>
        <row r="255">
          <cell r="A255">
            <v>21396</v>
          </cell>
          <cell r="B255" t="str">
            <v>Vera</v>
          </cell>
          <cell r="C255" t="str">
            <v>DE REU</v>
          </cell>
          <cell r="D255">
            <v>17672</v>
          </cell>
          <cell r="E255" t="str">
            <v>V</v>
          </cell>
          <cell r="F255" t="str">
            <v>België</v>
          </cell>
          <cell r="G255" t="str">
            <v>BE</v>
          </cell>
          <cell r="H255" t="str">
            <v>01-005</v>
          </cell>
          <cell r="I255" t="str">
            <v>KPC SCHORPIOEN - Gent</v>
          </cell>
        </row>
        <row r="256">
          <cell r="A256">
            <v>2891</v>
          </cell>
          <cell r="B256" t="str">
            <v>Hilda</v>
          </cell>
          <cell r="C256" t="str">
            <v>DE RIJCKE</v>
          </cell>
          <cell r="D256">
            <v>16790</v>
          </cell>
          <cell r="E256" t="str">
            <v>V</v>
          </cell>
          <cell r="F256" t="str">
            <v>België</v>
          </cell>
          <cell r="G256" t="str">
            <v>BE</v>
          </cell>
          <cell r="H256" t="str">
            <v>01-005</v>
          </cell>
          <cell r="I256" t="str">
            <v>KPC SCHORPIOEN - Gent</v>
          </cell>
        </row>
        <row r="257">
          <cell r="A257">
            <v>5150</v>
          </cell>
          <cell r="B257" t="str">
            <v>Aline</v>
          </cell>
          <cell r="C257" t="str">
            <v>DE SMET</v>
          </cell>
          <cell r="D257">
            <v>11924</v>
          </cell>
          <cell r="E257" t="str">
            <v>V</v>
          </cell>
          <cell r="F257" t="str">
            <v>België</v>
          </cell>
          <cell r="G257" t="str">
            <v>BE</v>
          </cell>
          <cell r="H257" t="str">
            <v>01-005</v>
          </cell>
          <cell r="I257" t="str">
            <v>KPC SCHORPIOEN - Gent</v>
          </cell>
        </row>
        <row r="258">
          <cell r="A258">
            <v>3791</v>
          </cell>
          <cell r="B258" t="str">
            <v>Patricia</v>
          </cell>
          <cell r="C258" t="str">
            <v>DE VOS</v>
          </cell>
          <cell r="D258">
            <v>23013</v>
          </cell>
          <cell r="E258" t="str">
            <v>V</v>
          </cell>
          <cell r="F258" t="str">
            <v>België</v>
          </cell>
          <cell r="G258" t="str">
            <v>BE</v>
          </cell>
          <cell r="H258" t="str">
            <v>01-005</v>
          </cell>
          <cell r="I258" t="str">
            <v>KPC SCHORPIOEN - Gent</v>
          </cell>
        </row>
        <row r="259">
          <cell r="A259">
            <v>18509</v>
          </cell>
          <cell r="B259" t="str">
            <v>CARLOS</v>
          </cell>
          <cell r="C259" t="str">
            <v>DECEUNINCK</v>
          </cell>
          <cell r="D259">
            <v>17756</v>
          </cell>
          <cell r="E259" t="str">
            <v>M</v>
          </cell>
          <cell r="F259" t="str">
            <v>België</v>
          </cell>
          <cell r="G259" t="str">
            <v>BE</v>
          </cell>
          <cell r="H259" t="str">
            <v>01-005</v>
          </cell>
          <cell r="I259" t="str">
            <v>KPC SCHORPIOEN - Gent</v>
          </cell>
        </row>
        <row r="260">
          <cell r="A260">
            <v>10067</v>
          </cell>
          <cell r="B260" t="str">
            <v>Eric</v>
          </cell>
          <cell r="C260" t="str">
            <v>DEN BLAUWEN</v>
          </cell>
          <cell r="D260">
            <v>20162</v>
          </cell>
          <cell r="E260" t="str">
            <v>M</v>
          </cell>
          <cell r="F260" t="str">
            <v>België</v>
          </cell>
          <cell r="G260" t="str">
            <v>BE</v>
          </cell>
          <cell r="H260" t="str">
            <v>01-005</v>
          </cell>
          <cell r="I260" t="str">
            <v>KPC SCHORPIOEN - Gent</v>
          </cell>
        </row>
        <row r="261">
          <cell r="A261">
            <v>21794</v>
          </cell>
          <cell r="B261" t="str">
            <v>Erwin</v>
          </cell>
          <cell r="C261" t="str">
            <v>DEPOORTER</v>
          </cell>
          <cell r="D261">
            <v>23495</v>
          </cell>
          <cell r="E261" t="str">
            <v>M</v>
          </cell>
          <cell r="F261" t="str">
            <v>België</v>
          </cell>
          <cell r="G261" t="str">
            <v>BE</v>
          </cell>
          <cell r="H261" t="str">
            <v>01-005</v>
          </cell>
          <cell r="I261" t="str">
            <v>KPC SCHORPIOEN - Gent</v>
          </cell>
        </row>
        <row r="262">
          <cell r="A262">
            <v>10693</v>
          </cell>
          <cell r="B262" t="str">
            <v>Roger</v>
          </cell>
          <cell r="C262" t="str">
            <v>DESCHOUWER</v>
          </cell>
          <cell r="D262">
            <v>20411</v>
          </cell>
          <cell r="E262" t="str">
            <v>M</v>
          </cell>
          <cell r="F262" t="str">
            <v>België</v>
          </cell>
          <cell r="G262" t="str">
            <v>BE</v>
          </cell>
          <cell r="H262" t="str">
            <v>01-005</v>
          </cell>
          <cell r="I262" t="str">
            <v>KPC SCHORPIOEN - Gent</v>
          </cell>
        </row>
        <row r="263">
          <cell r="A263">
            <v>18814</v>
          </cell>
          <cell r="B263" t="str">
            <v>Noel</v>
          </cell>
          <cell r="C263" t="str">
            <v xml:space="preserve">DEVRIESE </v>
          </cell>
          <cell r="D263">
            <v>14457</v>
          </cell>
          <cell r="E263" t="str">
            <v>M</v>
          </cell>
          <cell r="F263" t="str">
            <v>België</v>
          </cell>
          <cell r="G263" t="str">
            <v>BE</v>
          </cell>
          <cell r="H263" t="str">
            <v>01-005</v>
          </cell>
          <cell r="I263" t="str">
            <v>KPC SCHORPIOEN - Gent</v>
          </cell>
        </row>
        <row r="264">
          <cell r="A264">
            <v>1350</v>
          </cell>
          <cell r="B264" t="str">
            <v>Ivan</v>
          </cell>
          <cell r="C264" t="str">
            <v>D'HAENENS</v>
          </cell>
          <cell r="D264">
            <v>24150</v>
          </cell>
          <cell r="E264" t="str">
            <v>M</v>
          </cell>
          <cell r="F264" t="str">
            <v>België</v>
          </cell>
          <cell r="G264" t="str">
            <v>BE</v>
          </cell>
          <cell r="H264" t="str">
            <v>01-005</v>
          </cell>
          <cell r="I264" t="str">
            <v>KPC SCHORPIOEN - Gent</v>
          </cell>
        </row>
        <row r="265">
          <cell r="A265">
            <v>867</v>
          </cell>
          <cell r="B265" t="str">
            <v>Marc</v>
          </cell>
          <cell r="C265" t="str">
            <v>DHONT</v>
          </cell>
          <cell r="D265">
            <v>17741</v>
          </cell>
          <cell r="E265" t="str">
            <v>M</v>
          </cell>
          <cell r="F265" t="str">
            <v>België</v>
          </cell>
          <cell r="G265" t="str">
            <v>BE</v>
          </cell>
          <cell r="H265" t="str">
            <v>01-005</v>
          </cell>
          <cell r="I265" t="str">
            <v>KPC SCHORPIOEN - Gent</v>
          </cell>
        </row>
        <row r="266">
          <cell r="A266">
            <v>5647</v>
          </cell>
          <cell r="B266" t="str">
            <v>Philip</v>
          </cell>
          <cell r="C266" t="str">
            <v>DHONT</v>
          </cell>
          <cell r="D266">
            <v>26229</v>
          </cell>
          <cell r="E266" t="str">
            <v>M</v>
          </cell>
          <cell r="F266" t="str">
            <v>België</v>
          </cell>
          <cell r="G266" t="str">
            <v>BE</v>
          </cell>
          <cell r="H266" t="str">
            <v>01-005</v>
          </cell>
          <cell r="I266" t="str">
            <v>KPC SCHORPIOEN - Gent</v>
          </cell>
        </row>
        <row r="267">
          <cell r="A267">
            <v>15892</v>
          </cell>
          <cell r="B267" t="str">
            <v>Andrew</v>
          </cell>
          <cell r="C267" t="str">
            <v>DHONT</v>
          </cell>
          <cell r="D267">
            <v>39350</v>
          </cell>
          <cell r="E267" t="str">
            <v>M</v>
          </cell>
          <cell r="F267" t="str">
            <v>België</v>
          </cell>
          <cell r="G267" t="str">
            <v>BE</v>
          </cell>
          <cell r="H267" t="str">
            <v>01-005</v>
          </cell>
          <cell r="I267" t="str">
            <v>KPC SCHORPIOEN - Gent</v>
          </cell>
        </row>
        <row r="268">
          <cell r="A268">
            <v>15607</v>
          </cell>
          <cell r="B268" t="str">
            <v>KARIN</v>
          </cell>
          <cell r="C268" t="str">
            <v>DIEPERINCK</v>
          </cell>
          <cell r="D268">
            <v>22751</v>
          </cell>
          <cell r="E268" t="str">
            <v>V</v>
          </cell>
          <cell r="F268" t="str">
            <v>België</v>
          </cell>
          <cell r="G268" t="str">
            <v>BE</v>
          </cell>
          <cell r="H268" t="str">
            <v>01-005</v>
          </cell>
          <cell r="I268" t="str">
            <v>KPC SCHORPIOEN - Gent</v>
          </cell>
        </row>
        <row r="269">
          <cell r="A269">
            <v>6641</v>
          </cell>
          <cell r="B269" t="str">
            <v>Wesley</v>
          </cell>
          <cell r="C269" t="str">
            <v>EECHAUT</v>
          </cell>
          <cell r="D269">
            <v>29907</v>
          </cell>
          <cell r="E269" t="str">
            <v>M</v>
          </cell>
          <cell r="F269" t="str">
            <v>België</v>
          </cell>
          <cell r="G269" t="str">
            <v>BE</v>
          </cell>
          <cell r="H269" t="str">
            <v>01-005</v>
          </cell>
          <cell r="I269" t="str">
            <v>KPC SCHORPIOEN - Gent</v>
          </cell>
        </row>
        <row r="270">
          <cell r="A270">
            <v>2135</v>
          </cell>
          <cell r="B270" t="str">
            <v>Luc</v>
          </cell>
          <cell r="C270" t="str">
            <v>EECKHOUT</v>
          </cell>
          <cell r="D270">
            <v>26623</v>
          </cell>
          <cell r="E270" t="str">
            <v>M</v>
          </cell>
          <cell r="F270" t="str">
            <v>België</v>
          </cell>
          <cell r="G270" t="str">
            <v>BE</v>
          </cell>
          <cell r="H270" t="str">
            <v>01-005</v>
          </cell>
          <cell r="I270" t="str">
            <v>KPC SCHORPIOEN - Gent</v>
          </cell>
        </row>
        <row r="271">
          <cell r="A271">
            <v>13756</v>
          </cell>
          <cell r="B271" t="str">
            <v>Gustaaf</v>
          </cell>
          <cell r="C271" t="str">
            <v>ELEGEER</v>
          </cell>
          <cell r="D271">
            <v>13569</v>
          </cell>
          <cell r="E271" t="str">
            <v>M</v>
          </cell>
          <cell r="F271" t="str">
            <v>België</v>
          </cell>
          <cell r="G271" t="str">
            <v>BE</v>
          </cell>
          <cell r="H271" t="str">
            <v>01-005</v>
          </cell>
          <cell r="I271" t="str">
            <v>KPC SCHORPIOEN - Gent</v>
          </cell>
        </row>
        <row r="272">
          <cell r="A272">
            <v>17887</v>
          </cell>
          <cell r="B272" t="str">
            <v>OCTAVUS</v>
          </cell>
          <cell r="C272" t="str">
            <v>ELEGEER</v>
          </cell>
          <cell r="D272">
            <v>15436</v>
          </cell>
          <cell r="E272" t="str">
            <v>M</v>
          </cell>
          <cell r="F272" t="str">
            <v>België</v>
          </cell>
          <cell r="G272" t="str">
            <v>BE</v>
          </cell>
          <cell r="H272" t="str">
            <v>01-005</v>
          </cell>
          <cell r="I272" t="str">
            <v>KPC SCHORPIOEN - Gent</v>
          </cell>
        </row>
        <row r="273">
          <cell r="A273">
            <v>18482</v>
          </cell>
          <cell r="B273" t="str">
            <v>CLAUDINE</v>
          </cell>
          <cell r="C273" t="str">
            <v>FLEURECK</v>
          </cell>
          <cell r="D273">
            <v>19000</v>
          </cell>
          <cell r="E273" t="str">
            <v>V</v>
          </cell>
          <cell r="F273" t="str">
            <v>België</v>
          </cell>
          <cell r="G273" t="str">
            <v>BE</v>
          </cell>
          <cell r="H273" t="str">
            <v>01-005</v>
          </cell>
          <cell r="I273" t="str">
            <v>KPC SCHORPIOEN - Gent</v>
          </cell>
        </row>
        <row r="274">
          <cell r="A274">
            <v>18635</v>
          </cell>
          <cell r="B274" t="str">
            <v>Brigitte</v>
          </cell>
          <cell r="C274" t="str">
            <v>FONTAINE</v>
          </cell>
          <cell r="D274">
            <v>17367</v>
          </cell>
          <cell r="E274" t="str">
            <v>V</v>
          </cell>
          <cell r="F274" t="str">
            <v>België</v>
          </cell>
          <cell r="G274" t="str">
            <v>BE</v>
          </cell>
          <cell r="H274" t="str">
            <v>01-005</v>
          </cell>
          <cell r="I274" t="str">
            <v>KPC SCHORPIOEN - Gent</v>
          </cell>
        </row>
        <row r="275">
          <cell r="A275">
            <v>14406</v>
          </cell>
          <cell r="B275" t="str">
            <v>RUDY</v>
          </cell>
          <cell r="C275" t="str">
            <v>GADEYNE</v>
          </cell>
          <cell r="D275">
            <v>18632</v>
          </cell>
          <cell r="E275" t="str">
            <v>M</v>
          </cell>
          <cell r="F275" t="str">
            <v>België</v>
          </cell>
          <cell r="G275" t="str">
            <v>BE</v>
          </cell>
          <cell r="H275" t="str">
            <v>01-005</v>
          </cell>
          <cell r="I275" t="str">
            <v>KPC SCHORPIOEN - Gent</v>
          </cell>
        </row>
        <row r="276">
          <cell r="A276">
            <v>21395</v>
          </cell>
          <cell r="B276" t="str">
            <v>Michel</v>
          </cell>
          <cell r="C276" t="str">
            <v>GADEYNE</v>
          </cell>
          <cell r="D276">
            <v>20179</v>
          </cell>
          <cell r="E276" t="str">
            <v>M</v>
          </cell>
          <cell r="F276" t="str">
            <v>België</v>
          </cell>
          <cell r="G276" t="str">
            <v>BE</v>
          </cell>
          <cell r="H276" t="str">
            <v>01-005</v>
          </cell>
          <cell r="I276" t="str">
            <v>KPC SCHORPIOEN - Gent</v>
          </cell>
        </row>
        <row r="277">
          <cell r="A277">
            <v>17732</v>
          </cell>
          <cell r="B277" t="str">
            <v>PIERRE</v>
          </cell>
          <cell r="C277" t="str">
            <v>GILLIS</v>
          </cell>
          <cell r="D277">
            <v>17575</v>
          </cell>
          <cell r="E277" t="str">
            <v>M</v>
          </cell>
          <cell r="F277" t="str">
            <v>België</v>
          </cell>
          <cell r="G277" t="str">
            <v>BE</v>
          </cell>
          <cell r="H277" t="str">
            <v>01-005</v>
          </cell>
          <cell r="I277" t="str">
            <v>KPC SCHORPIOEN - Gent</v>
          </cell>
        </row>
        <row r="278">
          <cell r="A278">
            <v>18422</v>
          </cell>
          <cell r="B278" t="str">
            <v>Mohamed</v>
          </cell>
          <cell r="C278" t="str">
            <v>HOLAIL</v>
          </cell>
          <cell r="D278">
            <v>19058</v>
          </cell>
          <cell r="E278" t="str">
            <v>M</v>
          </cell>
          <cell r="F278" t="str">
            <v>België</v>
          </cell>
          <cell r="G278" t="str">
            <v>BE</v>
          </cell>
          <cell r="H278" t="str">
            <v>01-005</v>
          </cell>
          <cell r="I278" t="str">
            <v>KPC SCHORPIOEN - Gent</v>
          </cell>
        </row>
        <row r="279">
          <cell r="A279">
            <v>77</v>
          </cell>
          <cell r="B279" t="str">
            <v>Vincent</v>
          </cell>
          <cell r="C279" t="str">
            <v>HONOREZ</v>
          </cell>
          <cell r="D279">
            <v>29115</v>
          </cell>
          <cell r="E279" t="str">
            <v>M</v>
          </cell>
          <cell r="F279" t="str">
            <v>België</v>
          </cell>
          <cell r="G279" t="str">
            <v>BE</v>
          </cell>
          <cell r="H279" t="str">
            <v>01-005</v>
          </cell>
          <cell r="I279" t="str">
            <v>KPC SCHORPIOEN - Gent</v>
          </cell>
        </row>
        <row r="280">
          <cell r="A280">
            <v>489</v>
          </cell>
          <cell r="B280" t="str">
            <v>Alex</v>
          </cell>
          <cell r="C280" t="str">
            <v>KEMPENEERS</v>
          </cell>
          <cell r="D280">
            <v>25691</v>
          </cell>
          <cell r="E280" t="str">
            <v>M</v>
          </cell>
          <cell r="F280" t="str">
            <v>België</v>
          </cell>
          <cell r="G280" t="str">
            <v>BE</v>
          </cell>
          <cell r="H280" t="str">
            <v>01-005</v>
          </cell>
          <cell r="I280" t="str">
            <v>KPC SCHORPIOEN - Gent</v>
          </cell>
        </row>
        <row r="281">
          <cell r="A281">
            <v>570</v>
          </cell>
          <cell r="B281" t="str">
            <v>Roland</v>
          </cell>
          <cell r="C281" t="str">
            <v>LEPIERRE</v>
          </cell>
          <cell r="D281">
            <v>15932</v>
          </cell>
          <cell r="E281" t="str">
            <v>M</v>
          </cell>
          <cell r="F281" t="str">
            <v>België</v>
          </cell>
          <cell r="G281" t="str">
            <v>BE</v>
          </cell>
          <cell r="H281" t="str">
            <v>01-005</v>
          </cell>
          <cell r="I281" t="str">
            <v>KPC SCHORPIOEN - Gent</v>
          </cell>
        </row>
        <row r="282">
          <cell r="A282">
            <v>11488</v>
          </cell>
          <cell r="B282" t="str">
            <v>Rebecca</v>
          </cell>
          <cell r="C282" t="str">
            <v>MAES</v>
          </cell>
          <cell r="D282">
            <v>17824</v>
          </cell>
          <cell r="E282" t="str">
            <v>V</v>
          </cell>
          <cell r="F282" t="str">
            <v>België</v>
          </cell>
          <cell r="G282" t="str">
            <v>BE</v>
          </cell>
          <cell r="H282" t="str">
            <v>01-005</v>
          </cell>
          <cell r="I282" t="str">
            <v>KPC SCHORPIOEN - Gent</v>
          </cell>
        </row>
        <row r="283">
          <cell r="A283">
            <v>20858</v>
          </cell>
          <cell r="B283" t="str">
            <v>CHRISTIAN</v>
          </cell>
          <cell r="C283" t="str">
            <v>MAES</v>
          </cell>
          <cell r="D283">
            <v>18413</v>
          </cell>
          <cell r="E283" t="str">
            <v>M</v>
          </cell>
          <cell r="F283" t="str">
            <v>België</v>
          </cell>
          <cell r="G283" t="str">
            <v>BE</v>
          </cell>
          <cell r="H283" t="str">
            <v>01-005</v>
          </cell>
          <cell r="I283" t="str">
            <v>KPC SCHORPIOEN - Gent</v>
          </cell>
        </row>
        <row r="284">
          <cell r="A284">
            <v>18345</v>
          </cell>
          <cell r="B284" t="str">
            <v>EDOUARD</v>
          </cell>
          <cell r="C284" t="str">
            <v>MARTOS</v>
          </cell>
          <cell r="D284">
            <v>19026</v>
          </cell>
          <cell r="E284" t="str">
            <v>M</v>
          </cell>
          <cell r="F284" t="str">
            <v>België</v>
          </cell>
          <cell r="G284" t="str">
            <v>FR</v>
          </cell>
          <cell r="H284" t="str">
            <v>01-005</v>
          </cell>
          <cell r="I284" t="str">
            <v>KPC SCHORPIOEN - Gent</v>
          </cell>
        </row>
        <row r="285">
          <cell r="A285">
            <v>9056</v>
          </cell>
          <cell r="B285" t="str">
            <v>Bernard</v>
          </cell>
          <cell r="C285" t="str">
            <v>MINNE</v>
          </cell>
          <cell r="D285">
            <v>19687</v>
          </cell>
          <cell r="E285" t="str">
            <v>M</v>
          </cell>
          <cell r="F285" t="str">
            <v>België</v>
          </cell>
          <cell r="G285" t="str">
            <v>FR</v>
          </cell>
          <cell r="H285" t="str">
            <v>01-005</v>
          </cell>
          <cell r="I285" t="str">
            <v>KPC SCHORPIOEN - Gent</v>
          </cell>
        </row>
        <row r="286">
          <cell r="A286">
            <v>448</v>
          </cell>
          <cell r="B286" t="str">
            <v>Cindy</v>
          </cell>
          <cell r="C286" t="str">
            <v>NAUDTS</v>
          </cell>
          <cell r="D286">
            <v>27156</v>
          </cell>
          <cell r="E286" t="str">
            <v>V</v>
          </cell>
          <cell r="F286" t="str">
            <v>België</v>
          </cell>
          <cell r="G286" t="str">
            <v>BE</v>
          </cell>
          <cell r="H286" t="str">
            <v>01-005</v>
          </cell>
          <cell r="I286" t="str">
            <v>KPC SCHORPIOEN - Gent</v>
          </cell>
        </row>
        <row r="287">
          <cell r="A287">
            <v>8385</v>
          </cell>
          <cell r="B287" t="str">
            <v>Guido</v>
          </cell>
          <cell r="C287" t="str">
            <v>OOSTERLINCK</v>
          </cell>
          <cell r="D287">
            <v>18942</v>
          </cell>
          <cell r="E287" t="str">
            <v>M</v>
          </cell>
          <cell r="F287" t="str">
            <v>België</v>
          </cell>
          <cell r="G287" t="str">
            <v>BE</v>
          </cell>
          <cell r="H287" t="str">
            <v>01-005</v>
          </cell>
          <cell r="I287" t="str">
            <v>KPC SCHORPIOEN - Gent</v>
          </cell>
        </row>
        <row r="288">
          <cell r="A288">
            <v>11489</v>
          </cell>
          <cell r="B288" t="str">
            <v>Erwin</v>
          </cell>
          <cell r="C288" t="str">
            <v>PEERS</v>
          </cell>
          <cell r="D288">
            <v>18398</v>
          </cell>
          <cell r="E288" t="str">
            <v>M</v>
          </cell>
          <cell r="F288" t="str">
            <v>België</v>
          </cell>
          <cell r="G288" t="str">
            <v>BE</v>
          </cell>
          <cell r="H288" t="str">
            <v>01-005</v>
          </cell>
          <cell r="I288" t="str">
            <v>KPC SCHORPIOEN - Gent</v>
          </cell>
        </row>
        <row r="289">
          <cell r="A289">
            <v>17600</v>
          </cell>
          <cell r="B289" t="str">
            <v>Ronny</v>
          </cell>
          <cell r="C289" t="str">
            <v>PIETERS</v>
          </cell>
          <cell r="D289">
            <v>19215</v>
          </cell>
          <cell r="E289" t="str">
            <v>M</v>
          </cell>
          <cell r="F289" t="str">
            <v>België</v>
          </cell>
          <cell r="G289" t="str">
            <v>BE</v>
          </cell>
          <cell r="H289" t="str">
            <v>01-005</v>
          </cell>
          <cell r="I289" t="str">
            <v>KPC SCHORPIOEN - Gent</v>
          </cell>
        </row>
        <row r="290">
          <cell r="A290">
            <v>14293</v>
          </cell>
          <cell r="B290" t="str">
            <v>Tom</v>
          </cell>
          <cell r="C290" t="str">
            <v>RENSHOFER</v>
          </cell>
          <cell r="D290">
            <v>29590</v>
          </cell>
          <cell r="E290" t="str">
            <v>M</v>
          </cell>
          <cell r="F290" t="str">
            <v>België</v>
          </cell>
          <cell r="G290" t="str">
            <v>BE</v>
          </cell>
          <cell r="H290" t="str">
            <v>01-005</v>
          </cell>
          <cell r="I290" t="str">
            <v>KPC SCHORPIOEN - Gent</v>
          </cell>
        </row>
        <row r="291">
          <cell r="A291">
            <v>18483</v>
          </cell>
          <cell r="B291" t="str">
            <v>ANTOINE</v>
          </cell>
          <cell r="C291" t="str">
            <v>ROEGIS</v>
          </cell>
          <cell r="D291">
            <v>18123</v>
          </cell>
          <cell r="E291" t="str">
            <v>M</v>
          </cell>
          <cell r="F291" t="str">
            <v>België</v>
          </cell>
          <cell r="G291" t="str">
            <v>BE</v>
          </cell>
          <cell r="H291" t="str">
            <v>01-005</v>
          </cell>
          <cell r="I291" t="str">
            <v>KPC SCHORPIOEN - Gent</v>
          </cell>
        </row>
        <row r="292">
          <cell r="A292">
            <v>18484</v>
          </cell>
          <cell r="B292" t="str">
            <v>GEORGES</v>
          </cell>
          <cell r="C292" t="str">
            <v>ROEGIS</v>
          </cell>
          <cell r="D292">
            <v>17646</v>
          </cell>
          <cell r="E292" t="str">
            <v>M</v>
          </cell>
          <cell r="F292" t="str">
            <v>België</v>
          </cell>
          <cell r="G292" t="str">
            <v>BE</v>
          </cell>
          <cell r="H292" t="str">
            <v>01-005</v>
          </cell>
          <cell r="I292" t="str">
            <v>KPC SCHORPIOEN - Gent</v>
          </cell>
        </row>
        <row r="293">
          <cell r="A293">
            <v>18421</v>
          </cell>
          <cell r="B293" t="str">
            <v>Caroline</v>
          </cell>
          <cell r="C293" t="str">
            <v>RYNDZIEWICZ</v>
          </cell>
          <cell r="D293">
            <v>21119</v>
          </cell>
          <cell r="E293" t="str">
            <v>V</v>
          </cell>
          <cell r="F293" t="str">
            <v>België</v>
          </cell>
          <cell r="G293" t="str">
            <v>BE</v>
          </cell>
          <cell r="H293" t="str">
            <v>01-005</v>
          </cell>
          <cell r="I293" t="str">
            <v>KPC SCHORPIOEN - Gent</v>
          </cell>
        </row>
        <row r="294">
          <cell r="A294">
            <v>6189</v>
          </cell>
          <cell r="B294" t="str">
            <v>Luc</v>
          </cell>
          <cell r="C294" t="str">
            <v>SANDERS</v>
          </cell>
          <cell r="D294">
            <v>25081</v>
          </cell>
          <cell r="E294" t="str">
            <v>M</v>
          </cell>
          <cell r="F294" t="str">
            <v>België</v>
          </cell>
          <cell r="G294" t="str">
            <v>BE</v>
          </cell>
          <cell r="H294" t="str">
            <v>01-005</v>
          </cell>
          <cell r="I294" t="str">
            <v>KPC SCHORPIOEN - Gent</v>
          </cell>
        </row>
        <row r="295">
          <cell r="A295">
            <v>1102</v>
          </cell>
          <cell r="B295" t="str">
            <v>Lydie</v>
          </cell>
          <cell r="C295" t="str">
            <v>SCHIETECATTE</v>
          </cell>
          <cell r="D295">
            <v>18408</v>
          </cell>
          <cell r="E295" t="str">
            <v>V</v>
          </cell>
          <cell r="F295" t="str">
            <v>België</v>
          </cell>
          <cell r="G295" t="str">
            <v>BE</v>
          </cell>
          <cell r="H295" t="str">
            <v>01-005</v>
          </cell>
          <cell r="I295" t="str">
            <v>KPC SCHORPIOEN - Gent</v>
          </cell>
        </row>
        <row r="296">
          <cell r="A296">
            <v>16798</v>
          </cell>
          <cell r="B296" t="str">
            <v>VIVIANE</v>
          </cell>
          <cell r="C296" t="str">
            <v>SEMEESE</v>
          </cell>
          <cell r="D296">
            <v>18483</v>
          </cell>
          <cell r="E296" t="str">
            <v>V</v>
          </cell>
          <cell r="F296" t="str">
            <v>België</v>
          </cell>
          <cell r="G296" t="str">
            <v>BE</v>
          </cell>
          <cell r="H296" t="str">
            <v>01-005</v>
          </cell>
          <cell r="I296" t="str">
            <v>KPC SCHORPIOEN - Gent</v>
          </cell>
        </row>
        <row r="297">
          <cell r="A297">
            <v>517</v>
          </cell>
          <cell r="B297" t="str">
            <v>Frieda</v>
          </cell>
          <cell r="C297" t="str">
            <v>SENRAME</v>
          </cell>
          <cell r="D297">
            <v>14820</v>
          </cell>
          <cell r="E297" t="str">
            <v>V</v>
          </cell>
          <cell r="F297" t="str">
            <v>België</v>
          </cell>
          <cell r="G297" t="str">
            <v>BE</v>
          </cell>
          <cell r="H297" t="str">
            <v>01-005</v>
          </cell>
          <cell r="I297" t="str">
            <v>KPC SCHORPIOEN - Gent</v>
          </cell>
        </row>
        <row r="298">
          <cell r="A298">
            <v>13787</v>
          </cell>
          <cell r="B298" t="str">
            <v>Freddy</v>
          </cell>
          <cell r="C298" t="str">
            <v>SERMANT</v>
          </cell>
          <cell r="D298">
            <v>18132</v>
          </cell>
          <cell r="E298" t="str">
            <v>M</v>
          </cell>
          <cell r="F298" t="str">
            <v>België</v>
          </cell>
          <cell r="G298" t="str">
            <v>BE</v>
          </cell>
          <cell r="H298" t="str">
            <v>01-005</v>
          </cell>
          <cell r="I298" t="str">
            <v>KPC SCHORPIOEN - Gent</v>
          </cell>
        </row>
        <row r="299">
          <cell r="A299">
            <v>13791</v>
          </cell>
          <cell r="B299" t="str">
            <v>Willy</v>
          </cell>
          <cell r="C299" t="str">
            <v>SERMANT</v>
          </cell>
          <cell r="D299">
            <v>18723</v>
          </cell>
          <cell r="E299" t="str">
            <v>M</v>
          </cell>
          <cell r="F299" t="str">
            <v>België</v>
          </cell>
          <cell r="G299" t="str">
            <v>BE</v>
          </cell>
          <cell r="H299" t="str">
            <v>01-005</v>
          </cell>
          <cell r="I299" t="str">
            <v>KPC SCHORPIOEN - Gent</v>
          </cell>
        </row>
        <row r="300">
          <cell r="A300">
            <v>21793</v>
          </cell>
          <cell r="B300" t="str">
            <v>Delphine</v>
          </cell>
          <cell r="C300" t="str">
            <v>SIMOENS</v>
          </cell>
          <cell r="D300">
            <v>33809</v>
          </cell>
          <cell r="E300" t="str">
            <v>V</v>
          </cell>
          <cell r="F300" t="str">
            <v>België</v>
          </cell>
          <cell r="G300" t="str">
            <v>BE</v>
          </cell>
          <cell r="H300" t="str">
            <v>01-005</v>
          </cell>
          <cell r="I300" t="str">
            <v>KPC SCHORPIOEN - Gent</v>
          </cell>
        </row>
        <row r="301">
          <cell r="A301">
            <v>13025</v>
          </cell>
          <cell r="B301" t="str">
            <v>Ludo</v>
          </cell>
          <cell r="C301" t="str">
            <v>STOOPS</v>
          </cell>
          <cell r="D301">
            <v>18873</v>
          </cell>
          <cell r="E301" t="str">
            <v>M</v>
          </cell>
          <cell r="F301" t="str">
            <v>België</v>
          </cell>
          <cell r="G301" t="str">
            <v>BE</v>
          </cell>
          <cell r="H301" t="str">
            <v>01-005</v>
          </cell>
          <cell r="I301" t="str">
            <v>KPC SCHORPIOEN - Gent</v>
          </cell>
        </row>
        <row r="302">
          <cell r="A302">
            <v>18508</v>
          </cell>
          <cell r="B302" t="str">
            <v>NADINE</v>
          </cell>
          <cell r="C302" t="str">
            <v>SUTTELS</v>
          </cell>
          <cell r="D302">
            <v>21458</v>
          </cell>
          <cell r="E302" t="str">
            <v>V</v>
          </cell>
          <cell r="F302" t="str">
            <v>België</v>
          </cell>
          <cell r="G302" t="str">
            <v>BE</v>
          </cell>
          <cell r="H302" t="str">
            <v>01-005</v>
          </cell>
          <cell r="I302" t="str">
            <v>KPC SCHORPIOEN - Gent</v>
          </cell>
        </row>
        <row r="303">
          <cell r="A303">
            <v>6394</v>
          </cell>
          <cell r="B303" t="str">
            <v>WILLY</v>
          </cell>
          <cell r="C303" t="str">
            <v>SYMYNCK</v>
          </cell>
          <cell r="D303">
            <v>18351</v>
          </cell>
          <cell r="E303" t="str">
            <v>M</v>
          </cell>
          <cell r="F303" t="str">
            <v>België</v>
          </cell>
          <cell r="G303" t="str">
            <v>BE</v>
          </cell>
          <cell r="H303" t="str">
            <v>01-005</v>
          </cell>
          <cell r="I303" t="str">
            <v>KPC SCHORPIOEN - Gent</v>
          </cell>
        </row>
        <row r="304">
          <cell r="A304">
            <v>3070</v>
          </cell>
          <cell r="B304" t="str">
            <v>Didier</v>
          </cell>
          <cell r="C304" t="str">
            <v>THALER</v>
          </cell>
          <cell r="D304">
            <v>22192</v>
          </cell>
          <cell r="E304" t="str">
            <v>M</v>
          </cell>
          <cell r="F304" t="str">
            <v>België</v>
          </cell>
          <cell r="G304" t="str">
            <v>BE</v>
          </cell>
          <cell r="H304" t="str">
            <v>01-005</v>
          </cell>
          <cell r="I304" t="str">
            <v>KPC SCHORPIOEN - Gent</v>
          </cell>
        </row>
        <row r="305">
          <cell r="A305">
            <v>7586</v>
          </cell>
          <cell r="B305" t="str">
            <v>Gilbert</v>
          </cell>
          <cell r="C305" t="str">
            <v>TOLLEBEKE</v>
          </cell>
          <cell r="D305">
            <v>13532</v>
          </cell>
          <cell r="E305" t="str">
            <v>M</v>
          </cell>
          <cell r="F305" t="str">
            <v>België</v>
          </cell>
          <cell r="G305" t="str">
            <v>BE</v>
          </cell>
          <cell r="H305" t="str">
            <v>01-005</v>
          </cell>
          <cell r="I305" t="str">
            <v>KPC SCHORPIOEN - Gent</v>
          </cell>
        </row>
        <row r="306">
          <cell r="A306">
            <v>13029</v>
          </cell>
          <cell r="B306" t="str">
            <v>Alain</v>
          </cell>
          <cell r="C306" t="str">
            <v>VAN CAENEGHEM</v>
          </cell>
          <cell r="D306">
            <v>23561</v>
          </cell>
          <cell r="E306" t="str">
            <v>M</v>
          </cell>
          <cell r="F306" t="str">
            <v>België</v>
          </cell>
          <cell r="G306" t="str">
            <v>BE</v>
          </cell>
          <cell r="H306" t="str">
            <v>01-005</v>
          </cell>
          <cell r="I306" t="str">
            <v>KPC SCHORPIOEN - Gent</v>
          </cell>
        </row>
        <row r="307">
          <cell r="A307">
            <v>910</v>
          </cell>
          <cell r="B307" t="str">
            <v>Ronald</v>
          </cell>
          <cell r="C307" t="str">
            <v>VAN DAELE</v>
          </cell>
          <cell r="D307">
            <v>18496</v>
          </cell>
          <cell r="E307" t="str">
            <v>M</v>
          </cell>
          <cell r="F307" t="str">
            <v>België</v>
          </cell>
          <cell r="G307" t="str">
            <v>BE</v>
          </cell>
          <cell r="H307" t="str">
            <v>01-005</v>
          </cell>
          <cell r="I307" t="str">
            <v>KPC SCHORPIOEN - Gent</v>
          </cell>
        </row>
        <row r="308">
          <cell r="A308">
            <v>588</v>
          </cell>
          <cell r="B308" t="str">
            <v>Yvette</v>
          </cell>
          <cell r="C308" t="str">
            <v>VAN DAMME</v>
          </cell>
          <cell r="D308">
            <v>15894</v>
          </cell>
          <cell r="E308" t="str">
            <v>V</v>
          </cell>
          <cell r="F308" t="str">
            <v>België</v>
          </cell>
          <cell r="G308" t="str">
            <v>BE</v>
          </cell>
          <cell r="H308" t="str">
            <v>01-005</v>
          </cell>
          <cell r="I308" t="str">
            <v>KPC SCHORPIOEN - Gent</v>
          </cell>
        </row>
        <row r="309">
          <cell r="A309">
            <v>2491</v>
          </cell>
          <cell r="B309" t="str">
            <v>Marinus</v>
          </cell>
          <cell r="C309" t="str">
            <v>VAN DE VELDE</v>
          </cell>
          <cell r="D309">
            <v>20871</v>
          </cell>
          <cell r="E309" t="str">
            <v>M</v>
          </cell>
          <cell r="F309" t="str">
            <v>België</v>
          </cell>
          <cell r="G309" t="str">
            <v>BE</v>
          </cell>
          <cell r="H309" t="str">
            <v>01-005</v>
          </cell>
          <cell r="I309" t="str">
            <v>KPC SCHORPIOEN - Gent</v>
          </cell>
        </row>
        <row r="310">
          <cell r="A310">
            <v>13049</v>
          </cell>
          <cell r="B310" t="str">
            <v>Hubert</v>
          </cell>
          <cell r="C310" t="str">
            <v>VAN DE VOORDE</v>
          </cell>
          <cell r="D310">
            <v>15956</v>
          </cell>
          <cell r="E310" t="str">
            <v>M</v>
          </cell>
          <cell r="F310" t="str">
            <v>België</v>
          </cell>
          <cell r="G310" t="str">
            <v>BE</v>
          </cell>
          <cell r="H310" t="str">
            <v>01-005</v>
          </cell>
          <cell r="I310" t="str">
            <v>KPC SCHORPIOEN - Gent</v>
          </cell>
        </row>
        <row r="311">
          <cell r="A311">
            <v>17897</v>
          </cell>
          <cell r="B311" t="str">
            <v>YVETTE</v>
          </cell>
          <cell r="C311" t="str">
            <v>VAN DE VOORDE</v>
          </cell>
          <cell r="D311">
            <v>19260</v>
          </cell>
          <cell r="E311" t="str">
            <v>V</v>
          </cell>
          <cell r="F311" t="str">
            <v>België</v>
          </cell>
          <cell r="G311" t="str">
            <v>BE</v>
          </cell>
          <cell r="H311" t="str">
            <v>01-005</v>
          </cell>
          <cell r="I311" t="str">
            <v>KPC SCHORPIOEN - Gent</v>
          </cell>
        </row>
        <row r="312">
          <cell r="A312">
            <v>19225</v>
          </cell>
          <cell r="B312" t="str">
            <v>Joseph</v>
          </cell>
          <cell r="C312" t="str">
            <v>VAN DEN NESTE</v>
          </cell>
          <cell r="D312">
            <v>17180</v>
          </cell>
          <cell r="E312" t="str">
            <v>M</v>
          </cell>
          <cell r="F312" t="str">
            <v>België</v>
          </cell>
          <cell r="G312" t="str">
            <v>BE</v>
          </cell>
          <cell r="H312" t="str">
            <v>01-005</v>
          </cell>
          <cell r="I312" t="str">
            <v>KPC SCHORPIOEN - Gent</v>
          </cell>
        </row>
        <row r="313">
          <cell r="A313">
            <v>19178</v>
          </cell>
          <cell r="B313" t="str">
            <v>GEORGES</v>
          </cell>
          <cell r="C313" t="str">
            <v>VAN DEN SOMPEL</v>
          </cell>
          <cell r="D313">
            <v>17529</v>
          </cell>
          <cell r="E313" t="str">
            <v>M</v>
          </cell>
          <cell r="F313" t="str">
            <v>België</v>
          </cell>
          <cell r="G313" t="str">
            <v>BE</v>
          </cell>
          <cell r="H313" t="str">
            <v>01-005</v>
          </cell>
          <cell r="I313" t="str">
            <v>KPC SCHORPIOEN - Gent</v>
          </cell>
        </row>
        <row r="314">
          <cell r="A314">
            <v>21077</v>
          </cell>
          <cell r="B314" t="str">
            <v>LILIANE</v>
          </cell>
          <cell r="C314" t="str">
            <v>VAN DER HEYDEN</v>
          </cell>
          <cell r="D314">
            <v>18913</v>
          </cell>
          <cell r="E314" t="str">
            <v>V</v>
          </cell>
          <cell r="F314" t="str">
            <v>België</v>
          </cell>
          <cell r="G314" t="str">
            <v>BE</v>
          </cell>
          <cell r="H314" t="str">
            <v>01-005</v>
          </cell>
          <cell r="I314" t="str">
            <v>KPC SCHORPIOEN - Gent</v>
          </cell>
        </row>
        <row r="315">
          <cell r="A315">
            <v>14295</v>
          </cell>
          <cell r="B315" t="str">
            <v>Veerle</v>
          </cell>
          <cell r="C315" t="str">
            <v>VAN DER KELEN</v>
          </cell>
          <cell r="D315">
            <v>26128</v>
          </cell>
          <cell r="E315" t="str">
            <v>V</v>
          </cell>
          <cell r="F315" t="str">
            <v>België</v>
          </cell>
          <cell r="G315" t="str">
            <v>BE</v>
          </cell>
          <cell r="H315" t="str">
            <v>01-005</v>
          </cell>
          <cell r="I315" t="str">
            <v>KPC SCHORPIOEN - Gent</v>
          </cell>
        </row>
        <row r="316">
          <cell r="A316">
            <v>1338</v>
          </cell>
          <cell r="B316" t="str">
            <v>Marcel</v>
          </cell>
          <cell r="C316" t="str">
            <v>VAN HOECKE</v>
          </cell>
          <cell r="D316">
            <v>15115</v>
          </cell>
          <cell r="E316" t="str">
            <v>M</v>
          </cell>
          <cell r="F316" t="str">
            <v>België</v>
          </cell>
          <cell r="G316" t="str">
            <v>BE</v>
          </cell>
          <cell r="H316" t="str">
            <v>01-005</v>
          </cell>
          <cell r="I316" t="str">
            <v>KPC SCHORPIOEN - Gent</v>
          </cell>
        </row>
        <row r="317">
          <cell r="A317">
            <v>13930</v>
          </cell>
          <cell r="B317" t="str">
            <v>Katrien</v>
          </cell>
          <cell r="C317" t="str">
            <v>VAN IMPE</v>
          </cell>
          <cell r="D317">
            <v>25305</v>
          </cell>
          <cell r="E317" t="str">
            <v>V</v>
          </cell>
          <cell r="F317" t="str">
            <v>België</v>
          </cell>
          <cell r="G317" t="str">
            <v>BE</v>
          </cell>
          <cell r="H317" t="str">
            <v>01-005</v>
          </cell>
          <cell r="I317" t="str">
            <v>KPC SCHORPIOEN - Gent</v>
          </cell>
        </row>
        <row r="318">
          <cell r="A318">
            <v>979</v>
          </cell>
          <cell r="B318" t="str">
            <v>Roger</v>
          </cell>
          <cell r="C318" t="str">
            <v>VAN LAERE</v>
          </cell>
          <cell r="D318">
            <v>16198</v>
          </cell>
          <cell r="E318" t="str">
            <v>M</v>
          </cell>
          <cell r="F318" t="str">
            <v>België</v>
          </cell>
          <cell r="G318" t="str">
            <v>BE</v>
          </cell>
          <cell r="H318" t="str">
            <v>01-005</v>
          </cell>
          <cell r="I318" t="str">
            <v>KPC SCHORPIOEN - Gent</v>
          </cell>
        </row>
        <row r="319">
          <cell r="A319">
            <v>20093</v>
          </cell>
          <cell r="B319" t="str">
            <v>GERT</v>
          </cell>
          <cell r="C319" t="str">
            <v>VAN LAERE</v>
          </cell>
          <cell r="D319">
            <v>24019</v>
          </cell>
          <cell r="E319" t="str">
            <v>M</v>
          </cell>
          <cell r="F319" t="str">
            <v>België</v>
          </cell>
          <cell r="G319" t="str">
            <v>BE</v>
          </cell>
          <cell r="H319" t="str">
            <v>01-005</v>
          </cell>
          <cell r="I319" t="str">
            <v>KPC SCHORPIOEN - Gent</v>
          </cell>
        </row>
        <row r="320">
          <cell r="A320">
            <v>20003</v>
          </cell>
          <cell r="B320" t="str">
            <v>MARC</v>
          </cell>
          <cell r="C320" t="str">
            <v>VAN MIDDELEM</v>
          </cell>
          <cell r="D320">
            <v>17911</v>
          </cell>
          <cell r="E320" t="str">
            <v>M</v>
          </cell>
          <cell r="F320" t="str">
            <v>België</v>
          </cell>
          <cell r="G320" t="str">
            <v>BE</v>
          </cell>
          <cell r="H320" t="str">
            <v>01-005</v>
          </cell>
          <cell r="I320" t="str">
            <v>KPC SCHORPIOEN - Gent</v>
          </cell>
        </row>
        <row r="321">
          <cell r="A321">
            <v>10620</v>
          </cell>
          <cell r="B321" t="str">
            <v>Cindy</v>
          </cell>
          <cell r="C321" t="str">
            <v>VAN PETEGHEM</v>
          </cell>
          <cell r="D321">
            <v>27975</v>
          </cell>
          <cell r="E321" t="str">
            <v>V</v>
          </cell>
          <cell r="F321" t="str">
            <v>België</v>
          </cell>
          <cell r="G321" t="str">
            <v>BE</v>
          </cell>
          <cell r="H321" t="str">
            <v>01-005</v>
          </cell>
          <cell r="I321" t="str">
            <v>KPC SCHORPIOEN - Gent</v>
          </cell>
        </row>
        <row r="322">
          <cell r="A322">
            <v>606</v>
          </cell>
          <cell r="B322" t="str">
            <v>André</v>
          </cell>
          <cell r="C322" t="str">
            <v>VAN RENTERGEM</v>
          </cell>
          <cell r="D322">
            <v>13741</v>
          </cell>
          <cell r="E322" t="str">
            <v>M</v>
          </cell>
          <cell r="F322" t="str">
            <v>België</v>
          </cell>
          <cell r="G322" t="str">
            <v>BE</v>
          </cell>
          <cell r="H322" t="str">
            <v>01-005</v>
          </cell>
          <cell r="I322" t="str">
            <v>KPC SCHORPIOEN - Gent</v>
          </cell>
        </row>
        <row r="323">
          <cell r="A323">
            <v>607</v>
          </cell>
          <cell r="B323" t="str">
            <v>Carine</v>
          </cell>
          <cell r="C323" t="str">
            <v>VAN RENTERGEM</v>
          </cell>
          <cell r="D323">
            <v>24657</v>
          </cell>
          <cell r="E323" t="str">
            <v>V</v>
          </cell>
          <cell r="F323" t="str">
            <v>België</v>
          </cell>
          <cell r="G323" t="str">
            <v>BE</v>
          </cell>
          <cell r="H323" t="str">
            <v>01-005</v>
          </cell>
          <cell r="I323" t="str">
            <v>KPC SCHORPIOEN - Gent</v>
          </cell>
        </row>
        <row r="324">
          <cell r="A324">
            <v>19469</v>
          </cell>
          <cell r="B324" t="str">
            <v>TOM</v>
          </cell>
          <cell r="C324" t="str">
            <v>VAN WASSENHOVE</v>
          </cell>
          <cell r="D324">
            <v>26904</v>
          </cell>
          <cell r="E324" t="str">
            <v>M</v>
          </cell>
          <cell r="F324" t="str">
            <v>België</v>
          </cell>
          <cell r="G324" t="str">
            <v>BE</v>
          </cell>
          <cell r="H324" t="str">
            <v>01-005</v>
          </cell>
          <cell r="I324" t="str">
            <v>KPC SCHORPIOEN - Gent</v>
          </cell>
        </row>
        <row r="325">
          <cell r="A325">
            <v>803</v>
          </cell>
          <cell r="B325" t="str">
            <v>Yves</v>
          </cell>
          <cell r="C325" t="str">
            <v>VANDE VELDE</v>
          </cell>
          <cell r="D325">
            <v>26682</v>
          </cell>
          <cell r="E325" t="str">
            <v>M</v>
          </cell>
          <cell r="F325" t="str">
            <v>België</v>
          </cell>
          <cell r="G325" t="str">
            <v>BE</v>
          </cell>
          <cell r="H325" t="str">
            <v>01-005</v>
          </cell>
          <cell r="I325" t="str">
            <v>KPC SCHORPIOEN - Gent</v>
          </cell>
        </row>
        <row r="326">
          <cell r="A326">
            <v>18738</v>
          </cell>
          <cell r="B326" t="str">
            <v>Jacqueline</v>
          </cell>
          <cell r="C326" t="str">
            <v>VANNESTE</v>
          </cell>
          <cell r="D326">
            <v>20141</v>
          </cell>
          <cell r="E326" t="str">
            <v>V</v>
          </cell>
          <cell r="F326" t="str">
            <v>België</v>
          </cell>
          <cell r="G326" t="str">
            <v>BE</v>
          </cell>
          <cell r="H326" t="str">
            <v>01-005</v>
          </cell>
          <cell r="I326" t="str">
            <v>KPC SCHORPIOEN - Gent</v>
          </cell>
        </row>
        <row r="327">
          <cell r="A327">
            <v>8688</v>
          </cell>
          <cell r="B327" t="str">
            <v>Willy</v>
          </cell>
          <cell r="C327" t="str">
            <v>VENNEMAN</v>
          </cell>
          <cell r="D327">
            <v>14260</v>
          </cell>
          <cell r="E327" t="str">
            <v>M</v>
          </cell>
          <cell r="F327" t="str">
            <v>België</v>
          </cell>
          <cell r="G327" t="str">
            <v>BE</v>
          </cell>
          <cell r="H327" t="str">
            <v>01-005</v>
          </cell>
          <cell r="I327" t="str">
            <v>KPC SCHORPIOEN - Gent</v>
          </cell>
        </row>
        <row r="328">
          <cell r="A328">
            <v>13626</v>
          </cell>
          <cell r="B328" t="str">
            <v>Kaino</v>
          </cell>
          <cell r="C328" t="str">
            <v>VERHEYDE</v>
          </cell>
          <cell r="D328">
            <v>16455</v>
          </cell>
          <cell r="E328" t="str">
            <v>M</v>
          </cell>
          <cell r="F328" t="str">
            <v>België</v>
          </cell>
          <cell r="G328" t="str">
            <v>BE</v>
          </cell>
          <cell r="H328" t="str">
            <v>01-005</v>
          </cell>
          <cell r="I328" t="str">
            <v>KPC SCHORPIOEN - Gent</v>
          </cell>
        </row>
        <row r="329">
          <cell r="A329">
            <v>1360</v>
          </cell>
          <cell r="B329" t="str">
            <v>Koen</v>
          </cell>
          <cell r="C329" t="str">
            <v>VERHEYE</v>
          </cell>
          <cell r="D329">
            <v>26316</v>
          </cell>
          <cell r="E329" t="str">
            <v>M</v>
          </cell>
          <cell r="F329" t="str">
            <v>België</v>
          </cell>
          <cell r="G329" t="str">
            <v>BE</v>
          </cell>
          <cell r="H329" t="str">
            <v>01-005</v>
          </cell>
          <cell r="I329" t="str">
            <v>KPC SCHORPIOEN - Gent</v>
          </cell>
        </row>
        <row r="330">
          <cell r="A330">
            <v>18330</v>
          </cell>
          <cell r="B330" t="str">
            <v>Mireille</v>
          </cell>
          <cell r="C330" t="str">
            <v>VER'LOOVE</v>
          </cell>
          <cell r="D330">
            <v>15916</v>
          </cell>
          <cell r="E330" t="str">
            <v>V</v>
          </cell>
          <cell r="F330" t="str">
            <v>België</v>
          </cell>
          <cell r="G330" t="str">
            <v>BE</v>
          </cell>
          <cell r="H330" t="str">
            <v>01-005</v>
          </cell>
          <cell r="I330" t="str">
            <v>KPC SCHORPIOEN - Gent</v>
          </cell>
        </row>
        <row r="331">
          <cell r="A331">
            <v>1810</v>
          </cell>
          <cell r="B331" t="str">
            <v>Tania</v>
          </cell>
          <cell r="C331" t="str">
            <v>VERMEIREN</v>
          </cell>
          <cell r="D331">
            <v>22531</v>
          </cell>
          <cell r="E331" t="str">
            <v>V</v>
          </cell>
          <cell r="F331" t="str">
            <v>België</v>
          </cell>
          <cell r="G331" t="str">
            <v>BE</v>
          </cell>
          <cell r="H331" t="str">
            <v>01-005</v>
          </cell>
          <cell r="I331" t="str">
            <v>KPC SCHORPIOEN - Gent</v>
          </cell>
        </row>
        <row r="332">
          <cell r="A332">
            <v>523</v>
          </cell>
          <cell r="B332" t="str">
            <v>Daniel</v>
          </cell>
          <cell r="C332" t="str">
            <v>VERNIMMEN</v>
          </cell>
          <cell r="D332">
            <v>18615</v>
          </cell>
          <cell r="E332" t="str">
            <v>M</v>
          </cell>
          <cell r="F332" t="str">
            <v>België</v>
          </cell>
          <cell r="G332" t="str">
            <v>BE</v>
          </cell>
          <cell r="H332" t="str">
            <v>01-005</v>
          </cell>
          <cell r="I332" t="str">
            <v>KPC SCHORPIOEN - Gent</v>
          </cell>
        </row>
        <row r="333">
          <cell r="A333">
            <v>18416</v>
          </cell>
          <cell r="B333" t="str">
            <v>Ybe</v>
          </cell>
          <cell r="C333" t="str">
            <v>VERTRIEST</v>
          </cell>
          <cell r="D333">
            <v>37071</v>
          </cell>
          <cell r="E333" t="str">
            <v>M</v>
          </cell>
          <cell r="F333" t="str">
            <v>België</v>
          </cell>
          <cell r="G333" t="str">
            <v>BE</v>
          </cell>
          <cell r="H333" t="str">
            <v>01-005</v>
          </cell>
          <cell r="I333" t="str">
            <v>KPC SCHORPIOEN - Gent</v>
          </cell>
        </row>
        <row r="334">
          <cell r="A334">
            <v>15205</v>
          </cell>
          <cell r="B334" t="str">
            <v>MARC</v>
          </cell>
          <cell r="C334" t="str">
            <v>VERZEE</v>
          </cell>
          <cell r="D334">
            <v>22170</v>
          </cell>
          <cell r="E334" t="str">
            <v>M</v>
          </cell>
          <cell r="F334" t="str">
            <v>België</v>
          </cell>
          <cell r="G334" t="str">
            <v>BE</v>
          </cell>
          <cell r="H334" t="str">
            <v>01-005</v>
          </cell>
          <cell r="I334" t="str">
            <v>KPC SCHORPIOEN - Gent</v>
          </cell>
        </row>
        <row r="335">
          <cell r="A335">
            <v>4169</v>
          </cell>
          <cell r="B335" t="str">
            <v>Luc</v>
          </cell>
          <cell r="C335" t="str">
            <v>WELVAERT</v>
          </cell>
          <cell r="D335">
            <v>25893</v>
          </cell>
          <cell r="E335" t="str">
            <v>M</v>
          </cell>
          <cell r="F335" t="str">
            <v>België</v>
          </cell>
          <cell r="G335" t="str">
            <v>BE</v>
          </cell>
          <cell r="H335" t="str">
            <v>01-005</v>
          </cell>
          <cell r="I335" t="str">
            <v>KPC SCHORPIOEN - Gent</v>
          </cell>
        </row>
        <row r="336">
          <cell r="A336">
            <v>13877</v>
          </cell>
          <cell r="B336" t="str">
            <v>Christel</v>
          </cell>
          <cell r="C336" t="str">
            <v>WIEME</v>
          </cell>
          <cell r="D336">
            <v>16605</v>
          </cell>
          <cell r="E336" t="str">
            <v>V</v>
          </cell>
          <cell r="F336" t="str">
            <v>België</v>
          </cell>
          <cell r="G336" t="str">
            <v>BE</v>
          </cell>
          <cell r="H336" t="str">
            <v>01-005</v>
          </cell>
          <cell r="I336" t="str">
            <v>KPC SCHORPIOEN - Gent</v>
          </cell>
        </row>
        <row r="337">
          <cell r="A337">
            <v>1128</v>
          </cell>
          <cell r="B337" t="str">
            <v>Annie</v>
          </cell>
          <cell r="C337" t="str">
            <v>WILLEMS</v>
          </cell>
          <cell r="D337">
            <v>17688</v>
          </cell>
          <cell r="E337" t="str">
            <v>V</v>
          </cell>
          <cell r="F337" t="str">
            <v>België</v>
          </cell>
          <cell r="G337" t="str">
            <v>BE</v>
          </cell>
          <cell r="H337" t="str">
            <v>01-005</v>
          </cell>
          <cell r="I337" t="str">
            <v>KPC SCHORPIOEN - Gent</v>
          </cell>
        </row>
        <row r="338">
          <cell r="A338">
            <v>4055</v>
          </cell>
          <cell r="B338" t="str">
            <v>Angeline</v>
          </cell>
          <cell r="C338" t="str">
            <v>WILLEMS</v>
          </cell>
          <cell r="D338">
            <v>18805</v>
          </cell>
          <cell r="E338" t="str">
            <v>V</v>
          </cell>
          <cell r="F338" t="str">
            <v>België</v>
          </cell>
          <cell r="G338" t="str">
            <v>BE</v>
          </cell>
          <cell r="H338" t="str">
            <v>01-005</v>
          </cell>
          <cell r="I338" t="str">
            <v>KPC SCHORPIOEN - Gent</v>
          </cell>
        </row>
        <row r="339">
          <cell r="A339">
            <v>14515</v>
          </cell>
          <cell r="B339" t="str">
            <v>Robbie</v>
          </cell>
          <cell r="C339" t="str">
            <v>WILLEMS</v>
          </cell>
          <cell r="D339">
            <v>18332</v>
          </cell>
          <cell r="E339" t="str">
            <v>M</v>
          </cell>
          <cell r="F339" t="str">
            <v>België</v>
          </cell>
          <cell r="G339" t="str">
            <v>BE</v>
          </cell>
          <cell r="H339" t="str">
            <v>01-005</v>
          </cell>
          <cell r="I339" t="str">
            <v>KPC SCHORPIOEN - Gent</v>
          </cell>
        </row>
        <row r="340">
          <cell r="A340">
            <v>18629</v>
          </cell>
          <cell r="B340" t="str">
            <v>Dirk</v>
          </cell>
          <cell r="C340" t="str">
            <v>WILLEMS</v>
          </cell>
          <cell r="D340">
            <v>23559</v>
          </cell>
          <cell r="E340" t="str">
            <v>M</v>
          </cell>
          <cell r="F340" t="str">
            <v>België</v>
          </cell>
          <cell r="G340" t="str">
            <v>BE</v>
          </cell>
          <cell r="H340" t="str">
            <v>01-005</v>
          </cell>
          <cell r="I340" t="str">
            <v>KPC SCHORPIOEN - Gent</v>
          </cell>
        </row>
        <row r="341">
          <cell r="A341">
            <v>6004</v>
          </cell>
          <cell r="B341" t="str">
            <v>Hassan</v>
          </cell>
          <cell r="C341" t="str">
            <v>XAJI BONE</v>
          </cell>
          <cell r="D341">
            <v>26856</v>
          </cell>
          <cell r="E341" t="str">
            <v>M</v>
          </cell>
          <cell r="F341" t="str">
            <v>België</v>
          </cell>
          <cell r="G341" t="str">
            <v>SO</v>
          </cell>
          <cell r="H341" t="str">
            <v>01-005</v>
          </cell>
          <cell r="I341" t="str">
            <v>KPC SCHORPIOEN - Gent</v>
          </cell>
        </row>
        <row r="342">
          <cell r="A342">
            <v>3478</v>
          </cell>
          <cell r="B342" t="str">
            <v>Jeannot</v>
          </cell>
          <cell r="C342" t="str">
            <v>BACKAERT</v>
          </cell>
          <cell r="D342">
            <v>21400</v>
          </cell>
          <cell r="E342" t="str">
            <v>M</v>
          </cell>
          <cell r="F342" t="str">
            <v>België</v>
          </cell>
          <cell r="G342" t="str">
            <v>BE</v>
          </cell>
          <cell r="H342" t="str">
            <v>01-006</v>
          </cell>
          <cell r="I342" t="str">
            <v>KPC ALOSTA  -</v>
          </cell>
        </row>
        <row r="343">
          <cell r="A343">
            <v>6265</v>
          </cell>
          <cell r="B343" t="str">
            <v>Gregory</v>
          </cell>
          <cell r="C343" t="str">
            <v>BACKAERT</v>
          </cell>
          <cell r="D343">
            <v>31122</v>
          </cell>
          <cell r="E343" t="str">
            <v>M</v>
          </cell>
          <cell r="F343" t="str">
            <v>België</v>
          </cell>
          <cell r="G343" t="str">
            <v>BE</v>
          </cell>
          <cell r="H343" t="str">
            <v>01-006</v>
          </cell>
          <cell r="I343" t="str">
            <v>KPC ALOSTA  -</v>
          </cell>
        </row>
        <row r="344">
          <cell r="A344">
            <v>10418</v>
          </cell>
          <cell r="B344" t="str">
            <v>Patricia</v>
          </cell>
          <cell r="C344" t="str">
            <v>BAUWENS</v>
          </cell>
          <cell r="D344">
            <v>23107</v>
          </cell>
          <cell r="E344" t="str">
            <v>V</v>
          </cell>
          <cell r="F344" t="str">
            <v>België</v>
          </cell>
          <cell r="G344" t="str">
            <v>BE</v>
          </cell>
          <cell r="H344" t="str">
            <v>01-006</v>
          </cell>
          <cell r="I344" t="str">
            <v>KPC ALOSTA  -</v>
          </cell>
        </row>
        <row r="345">
          <cell r="A345">
            <v>18311</v>
          </cell>
          <cell r="B345" t="str">
            <v>Paul</v>
          </cell>
          <cell r="C345" t="str">
            <v>BECKERS</v>
          </cell>
          <cell r="D345">
            <v>20634</v>
          </cell>
          <cell r="E345" t="str">
            <v>M</v>
          </cell>
          <cell r="F345" t="str">
            <v>België</v>
          </cell>
          <cell r="G345" t="str">
            <v>BE</v>
          </cell>
          <cell r="H345" t="str">
            <v>01-006</v>
          </cell>
          <cell r="I345" t="str">
            <v>KPC ALOSTA  -</v>
          </cell>
        </row>
        <row r="346">
          <cell r="A346">
            <v>10678</v>
          </cell>
          <cell r="B346" t="str">
            <v>Emiel</v>
          </cell>
          <cell r="C346" t="str">
            <v>BULENS</v>
          </cell>
          <cell r="D346">
            <v>14057</v>
          </cell>
          <cell r="E346" t="str">
            <v>M</v>
          </cell>
          <cell r="F346" t="str">
            <v>België</v>
          </cell>
          <cell r="G346" t="str">
            <v>BE</v>
          </cell>
          <cell r="H346" t="str">
            <v>01-006</v>
          </cell>
          <cell r="I346" t="str">
            <v>KPC ALOSTA  -</v>
          </cell>
        </row>
        <row r="347">
          <cell r="A347">
            <v>10557</v>
          </cell>
          <cell r="B347" t="str">
            <v>Manuel</v>
          </cell>
          <cell r="C347" t="str">
            <v>CANO</v>
          </cell>
          <cell r="D347">
            <v>22977</v>
          </cell>
          <cell r="E347" t="str">
            <v>M</v>
          </cell>
          <cell r="F347" t="str">
            <v>België</v>
          </cell>
          <cell r="G347" t="str">
            <v>ES</v>
          </cell>
          <cell r="H347" t="str">
            <v>01-006</v>
          </cell>
          <cell r="I347" t="str">
            <v>KPC ALOSTA  -</v>
          </cell>
        </row>
        <row r="348">
          <cell r="A348">
            <v>7879</v>
          </cell>
          <cell r="B348" t="str">
            <v>Nelly</v>
          </cell>
          <cell r="C348" t="str">
            <v>CHIESE</v>
          </cell>
          <cell r="D348">
            <v>27503</v>
          </cell>
          <cell r="E348" t="str">
            <v>V</v>
          </cell>
          <cell r="F348" t="str">
            <v>België</v>
          </cell>
          <cell r="G348" t="str">
            <v>BE</v>
          </cell>
          <cell r="H348" t="str">
            <v>01-006</v>
          </cell>
          <cell r="I348" t="str">
            <v>KPC ALOSTA  -</v>
          </cell>
        </row>
        <row r="349">
          <cell r="A349">
            <v>11409</v>
          </cell>
          <cell r="B349" t="str">
            <v>Walter</v>
          </cell>
          <cell r="C349" t="str">
            <v>COPPENS</v>
          </cell>
          <cell r="D349">
            <v>19304</v>
          </cell>
          <cell r="E349" t="str">
            <v>M</v>
          </cell>
          <cell r="F349" t="str">
            <v>België</v>
          </cell>
          <cell r="G349" t="str">
            <v>BE</v>
          </cell>
          <cell r="H349" t="str">
            <v>01-006</v>
          </cell>
          <cell r="I349" t="str">
            <v>KPC ALOSTA  -</v>
          </cell>
        </row>
        <row r="350">
          <cell r="A350">
            <v>12227</v>
          </cell>
          <cell r="B350" t="str">
            <v>Conny</v>
          </cell>
          <cell r="C350" t="str">
            <v>COPPENS</v>
          </cell>
          <cell r="D350">
            <v>26525</v>
          </cell>
          <cell r="E350" t="str">
            <v>V</v>
          </cell>
          <cell r="F350" t="str">
            <v>België</v>
          </cell>
          <cell r="G350" t="str">
            <v>BE</v>
          </cell>
          <cell r="H350" t="str">
            <v>01-006</v>
          </cell>
          <cell r="I350" t="str">
            <v>KPC ALOSTA  -</v>
          </cell>
        </row>
        <row r="351">
          <cell r="A351">
            <v>18138</v>
          </cell>
          <cell r="B351" t="str">
            <v>Norbert</v>
          </cell>
          <cell r="C351" t="str">
            <v>DAELMAN</v>
          </cell>
          <cell r="D351">
            <v>18459</v>
          </cell>
          <cell r="E351" t="str">
            <v>M</v>
          </cell>
          <cell r="F351" t="str">
            <v>België</v>
          </cell>
          <cell r="G351" t="str">
            <v>BE</v>
          </cell>
          <cell r="H351" t="str">
            <v>01-006</v>
          </cell>
          <cell r="I351" t="str">
            <v>KPC ALOSTA  -</v>
          </cell>
        </row>
        <row r="352">
          <cell r="A352">
            <v>15126</v>
          </cell>
          <cell r="B352" t="str">
            <v>Freddy</v>
          </cell>
          <cell r="C352" t="str">
            <v>DE BRAEKELEER</v>
          </cell>
          <cell r="D352">
            <v>21833</v>
          </cell>
          <cell r="E352" t="str">
            <v>M</v>
          </cell>
          <cell r="F352" t="str">
            <v>België</v>
          </cell>
          <cell r="G352" t="str">
            <v>BE</v>
          </cell>
          <cell r="H352" t="str">
            <v>01-006</v>
          </cell>
          <cell r="I352" t="str">
            <v>KPC ALOSTA  -</v>
          </cell>
        </row>
        <row r="353">
          <cell r="A353">
            <v>20611</v>
          </cell>
          <cell r="B353" t="str">
            <v>Evy</v>
          </cell>
          <cell r="C353" t="str">
            <v>DE GEYTER</v>
          </cell>
          <cell r="D353">
            <v>31762</v>
          </cell>
          <cell r="E353" t="str">
            <v>V</v>
          </cell>
          <cell r="F353" t="str">
            <v>België</v>
          </cell>
          <cell r="G353" t="str">
            <v>BE</v>
          </cell>
          <cell r="H353" t="str">
            <v>01-006</v>
          </cell>
          <cell r="I353" t="str">
            <v>KPC ALOSTA  -</v>
          </cell>
        </row>
        <row r="354">
          <cell r="A354">
            <v>7219</v>
          </cell>
          <cell r="B354" t="str">
            <v>Ann</v>
          </cell>
          <cell r="C354" t="str">
            <v>DE GROOTE</v>
          </cell>
          <cell r="D354">
            <v>27319</v>
          </cell>
          <cell r="E354" t="str">
            <v>V</v>
          </cell>
          <cell r="F354" t="str">
            <v>België</v>
          </cell>
          <cell r="G354" t="str">
            <v>BE</v>
          </cell>
          <cell r="H354" t="str">
            <v>01-006</v>
          </cell>
          <cell r="I354" t="str">
            <v>KPC ALOSTA  -</v>
          </cell>
        </row>
        <row r="355">
          <cell r="A355">
            <v>19186</v>
          </cell>
          <cell r="B355" t="str">
            <v>Bruno</v>
          </cell>
          <cell r="C355" t="str">
            <v>DE KEGEL</v>
          </cell>
          <cell r="D355">
            <v>21510</v>
          </cell>
          <cell r="E355" t="str">
            <v>M</v>
          </cell>
          <cell r="F355" t="str">
            <v>België</v>
          </cell>
          <cell r="G355" t="str">
            <v>BE</v>
          </cell>
          <cell r="H355" t="str">
            <v>01-006</v>
          </cell>
          <cell r="I355" t="str">
            <v>KPC ALOSTA  -</v>
          </cell>
        </row>
        <row r="356">
          <cell r="A356">
            <v>625</v>
          </cell>
          <cell r="B356" t="str">
            <v>Marleen</v>
          </cell>
          <cell r="C356" t="str">
            <v>DE LAENDER</v>
          </cell>
          <cell r="D356">
            <v>18954</v>
          </cell>
          <cell r="E356" t="str">
            <v>V</v>
          </cell>
          <cell r="F356" t="str">
            <v>België</v>
          </cell>
          <cell r="G356" t="str">
            <v>BE</v>
          </cell>
          <cell r="H356" t="str">
            <v>01-006</v>
          </cell>
          <cell r="I356" t="str">
            <v>KPC ALOSTA  -</v>
          </cell>
        </row>
        <row r="357">
          <cell r="A357">
            <v>10095</v>
          </cell>
          <cell r="B357" t="str">
            <v>Kurt</v>
          </cell>
          <cell r="C357" t="str">
            <v>DE MARIE</v>
          </cell>
          <cell r="D357">
            <v>28075</v>
          </cell>
          <cell r="E357" t="str">
            <v>M</v>
          </cell>
          <cell r="F357" t="str">
            <v>België</v>
          </cell>
          <cell r="G357" t="str">
            <v>BE</v>
          </cell>
          <cell r="H357" t="str">
            <v>01-006</v>
          </cell>
          <cell r="I357" t="str">
            <v>KPC ALOSTA  -</v>
          </cell>
        </row>
        <row r="358">
          <cell r="A358">
            <v>10096</v>
          </cell>
          <cell r="B358" t="str">
            <v>Francis</v>
          </cell>
          <cell r="C358" t="str">
            <v>DE MARIE</v>
          </cell>
          <cell r="D358">
            <v>24560</v>
          </cell>
          <cell r="E358" t="str">
            <v>M</v>
          </cell>
          <cell r="F358" t="str">
            <v>België</v>
          </cell>
          <cell r="G358" t="str">
            <v>BE</v>
          </cell>
          <cell r="H358" t="str">
            <v>01-006</v>
          </cell>
          <cell r="I358" t="str">
            <v>KPC ALOSTA  -</v>
          </cell>
        </row>
        <row r="359">
          <cell r="A359">
            <v>626</v>
          </cell>
          <cell r="B359" t="str">
            <v>Marc</v>
          </cell>
          <cell r="C359" t="str">
            <v>DE MOL</v>
          </cell>
          <cell r="D359">
            <v>22028</v>
          </cell>
          <cell r="E359" t="str">
            <v>M</v>
          </cell>
          <cell r="F359" t="str">
            <v>België</v>
          </cell>
          <cell r="G359" t="str">
            <v>BE</v>
          </cell>
          <cell r="H359" t="str">
            <v>01-006</v>
          </cell>
          <cell r="I359" t="str">
            <v>KPC ALOSTA  -</v>
          </cell>
        </row>
        <row r="360">
          <cell r="A360">
            <v>16382</v>
          </cell>
          <cell r="B360" t="str">
            <v>Denis</v>
          </cell>
          <cell r="C360" t="str">
            <v>DE MOL</v>
          </cell>
          <cell r="D360">
            <v>16474</v>
          </cell>
          <cell r="E360" t="str">
            <v>M</v>
          </cell>
          <cell r="F360" t="str">
            <v>België</v>
          </cell>
          <cell r="G360" t="str">
            <v>BE</v>
          </cell>
          <cell r="H360" t="str">
            <v>01-006</v>
          </cell>
          <cell r="I360" t="str">
            <v>KPC ALOSTA  -</v>
          </cell>
        </row>
        <row r="361">
          <cell r="A361">
            <v>10385</v>
          </cell>
          <cell r="B361" t="str">
            <v>Karel</v>
          </cell>
          <cell r="C361" t="str">
            <v>DE NEEF</v>
          </cell>
          <cell r="D361">
            <v>17875</v>
          </cell>
          <cell r="E361" t="str">
            <v>M</v>
          </cell>
          <cell r="F361" t="str">
            <v>België</v>
          </cell>
          <cell r="G361" t="str">
            <v>BE</v>
          </cell>
          <cell r="H361" t="str">
            <v>01-006</v>
          </cell>
          <cell r="I361" t="str">
            <v>KPC ALOSTA  -</v>
          </cell>
        </row>
        <row r="362">
          <cell r="A362">
            <v>16134</v>
          </cell>
          <cell r="B362" t="str">
            <v>Pierre</v>
          </cell>
          <cell r="C362" t="str">
            <v>DE REUSE</v>
          </cell>
          <cell r="D362">
            <v>19897</v>
          </cell>
          <cell r="E362" t="str">
            <v>M</v>
          </cell>
          <cell r="F362" t="str">
            <v>België</v>
          </cell>
          <cell r="G362" t="str">
            <v>BE</v>
          </cell>
          <cell r="H362" t="str">
            <v>01-006</v>
          </cell>
          <cell r="I362" t="str">
            <v>KPC ALOSTA  -</v>
          </cell>
        </row>
        <row r="363">
          <cell r="A363">
            <v>16383</v>
          </cell>
          <cell r="B363" t="str">
            <v>Wilfried</v>
          </cell>
          <cell r="C363" t="str">
            <v>DE SCHRIJVER</v>
          </cell>
          <cell r="D363">
            <v>15340</v>
          </cell>
          <cell r="E363" t="str">
            <v>M</v>
          </cell>
          <cell r="F363" t="str">
            <v>België</v>
          </cell>
          <cell r="G363" t="str">
            <v>BE</v>
          </cell>
          <cell r="H363" t="str">
            <v>01-006</v>
          </cell>
          <cell r="I363" t="str">
            <v>KPC ALOSTA  -</v>
          </cell>
        </row>
        <row r="364">
          <cell r="A364">
            <v>19179</v>
          </cell>
          <cell r="B364" t="str">
            <v>Veerle</v>
          </cell>
          <cell r="C364" t="str">
            <v>DE SMEDT</v>
          </cell>
          <cell r="D364">
            <v>29529</v>
          </cell>
          <cell r="E364" t="str">
            <v>V</v>
          </cell>
          <cell r="F364" t="str">
            <v>België</v>
          </cell>
          <cell r="G364" t="str">
            <v>BE</v>
          </cell>
          <cell r="H364" t="str">
            <v>01-006</v>
          </cell>
          <cell r="I364" t="str">
            <v>KPC ALOSTA  -</v>
          </cell>
        </row>
        <row r="365">
          <cell r="A365">
            <v>11308</v>
          </cell>
          <cell r="B365" t="str">
            <v>Linda</v>
          </cell>
          <cell r="C365" t="str">
            <v>DE SMET</v>
          </cell>
          <cell r="D365">
            <v>20124</v>
          </cell>
          <cell r="E365" t="str">
            <v>V</v>
          </cell>
          <cell r="F365" t="str">
            <v>België</v>
          </cell>
          <cell r="G365" t="str">
            <v>BE</v>
          </cell>
          <cell r="H365" t="str">
            <v>01-006</v>
          </cell>
          <cell r="I365" t="str">
            <v>KPC ALOSTA  -</v>
          </cell>
        </row>
        <row r="366">
          <cell r="A366">
            <v>14126</v>
          </cell>
          <cell r="B366" t="str">
            <v>Christiaan</v>
          </cell>
          <cell r="C366" t="str">
            <v>DE SMET</v>
          </cell>
          <cell r="D366">
            <v>24667</v>
          </cell>
          <cell r="E366" t="str">
            <v>M</v>
          </cell>
          <cell r="F366" t="str">
            <v>België</v>
          </cell>
          <cell r="G366" t="str">
            <v>BE</v>
          </cell>
          <cell r="H366" t="str">
            <v>01-006</v>
          </cell>
          <cell r="I366" t="str">
            <v>KPC ALOSTA  -</v>
          </cell>
        </row>
        <row r="367">
          <cell r="A367">
            <v>20160</v>
          </cell>
          <cell r="B367" t="str">
            <v>Dirk</v>
          </cell>
          <cell r="C367" t="str">
            <v>DE SPIEGELEER</v>
          </cell>
          <cell r="D367">
            <v>21117</v>
          </cell>
          <cell r="E367" t="str">
            <v>M</v>
          </cell>
          <cell r="F367" t="str">
            <v>België</v>
          </cell>
          <cell r="G367" t="str">
            <v>BE</v>
          </cell>
          <cell r="H367" t="str">
            <v>01-006</v>
          </cell>
          <cell r="I367" t="str">
            <v>KPC ALOSTA  -</v>
          </cell>
        </row>
        <row r="368">
          <cell r="A368">
            <v>8388</v>
          </cell>
          <cell r="B368" t="str">
            <v>Peter</v>
          </cell>
          <cell r="C368" t="str">
            <v>DE VITS</v>
          </cell>
          <cell r="D368">
            <v>29280</v>
          </cell>
          <cell r="E368" t="str">
            <v>M</v>
          </cell>
          <cell r="F368" t="str">
            <v>België</v>
          </cell>
          <cell r="G368" t="str">
            <v>BE</v>
          </cell>
          <cell r="H368" t="str">
            <v>01-006</v>
          </cell>
          <cell r="I368" t="str">
            <v>KPC ALOSTA  -</v>
          </cell>
        </row>
        <row r="369">
          <cell r="A369">
            <v>11310</v>
          </cell>
          <cell r="B369" t="str">
            <v>Jan</v>
          </cell>
          <cell r="C369" t="str">
            <v>DE VRIEND</v>
          </cell>
          <cell r="D369">
            <v>18238</v>
          </cell>
          <cell r="E369" t="str">
            <v>M</v>
          </cell>
          <cell r="F369" t="str">
            <v>België</v>
          </cell>
          <cell r="G369" t="str">
            <v>NL</v>
          </cell>
          <cell r="H369" t="str">
            <v>01-006</v>
          </cell>
          <cell r="I369" t="str">
            <v>KPC ALOSTA  -</v>
          </cell>
        </row>
        <row r="370">
          <cell r="A370">
            <v>20647</v>
          </cell>
          <cell r="B370" t="str">
            <v>Iben</v>
          </cell>
          <cell r="C370" t="str">
            <v>DE VRIEND</v>
          </cell>
          <cell r="D370">
            <v>39544</v>
          </cell>
          <cell r="E370" t="str">
            <v>M</v>
          </cell>
          <cell r="F370" t="str">
            <v>België</v>
          </cell>
          <cell r="G370" t="str">
            <v>BE</v>
          </cell>
          <cell r="H370" t="str">
            <v>01-006</v>
          </cell>
          <cell r="I370" t="str">
            <v>KPC ALOSTA  -</v>
          </cell>
        </row>
        <row r="371">
          <cell r="A371">
            <v>16476</v>
          </cell>
          <cell r="B371" t="str">
            <v>Roger</v>
          </cell>
          <cell r="C371" t="str">
            <v>DE WOLF</v>
          </cell>
          <cell r="D371">
            <v>15904</v>
          </cell>
          <cell r="E371" t="str">
            <v>M</v>
          </cell>
          <cell r="F371" t="str">
            <v>België</v>
          </cell>
          <cell r="G371" t="str">
            <v>BE</v>
          </cell>
          <cell r="H371" t="str">
            <v>01-006</v>
          </cell>
          <cell r="I371" t="str">
            <v>KPC ALOSTA  -</v>
          </cell>
        </row>
        <row r="372">
          <cell r="A372">
            <v>5860</v>
          </cell>
          <cell r="B372" t="str">
            <v>Frida</v>
          </cell>
          <cell r="C372" t="str">
            <v>D'HONDT</v>
          </cell>
          <cell r="D372">
            <v>16076</v>
          </cell>
          <cell r="E372" t="str">
            <v>V</v>
          </cell>
          <cell r="F372" t="str">
            <v>België</v>
          </cell>
          <cell r="G372" t="str">
            <v>BE</v>
          </cell>
          <cell r="H372" t="str">
            <v>01-006</v>
          </cell>
          <cell r="I372" t="str">
            <v>KPC ALOSTA  -</v>
          </cell>
        </row>
        <row r="373">
          <cell r="A373">
            <v>12070</v>
          </cell>
          <cell r="B373" t="str">
            <v>Thomas</v>
          </cell>
          <cell r="C373" t="str">
            <v>D'HONDT</v>
          </cell>
          <cell r="D373">
            <v>34643</v>
          </cell>
          <cell r="E373" t="str">
            <v>M</v>
          </cell>
          <cell r="F373" t="str">
            <v>België</v>
          </cell>
          <cell r="G373" t="str">
            <v>BE</v>
          </cell>
          <cell r="H373" t="str">
            <v>01-006</v>
          </cell>
          <cell r="I373" t="str">
            <v>KPC ALOSTA  -</v>
          </cell>
        </row>
        <row r="374">
          <cell r="A374">
            <v>2632</v>
          </cell>
          <cell r="B374" t="str">
            <v>Michael</v>
          </cell>
          <cell r="C374" t="str">
            <v>DILLEN</v>
          </cell>
          <cell r="D374">
            <v>30652</v>
          </cell>
          <cell r="E374" t="str">
            <v>M</v>
          </cell>
          <cell r="F374" t="str">
            <v>België</v>
          </cell>
          <cell r="G374" t="str">
            <v>BE</v>
          </cell>
          <cell r="H374" t="str">
            <v>01-006</v>
          </cell>
          <cell r="I374" t="str">
            <v>KPC ALOSTA  -</v>
          </cell>
        </row>
        <row r="375">
          <cell r="A375">
            <v>15848</v>
          </cell>
          <cell r="B375" t="str">
            <v>Sebastiaan</v>
          </cell>
          <cell r="C375" t="str">
            <v>DUFOUR</v>
          </cell>
          <cell r="D375">
            <v>34182</v>
          </cell>
          <cell r="E375" t="str">
            <v>M</v>
          </cell>
          <cell r="F375" t="str">
            <v>België</v>
          </cell>
          <cell r="G375" t="str">
            <v>BE</v>
          </cell>
          <cell r="H375" t="str">
            <v>01-006</v>
          </cell>
          <cell r="I375" t="str">
            <v>KPC ALOSTA  -</v>
          </cell>
        </row>
        <row r="376">
          <cell r="A376">
            <v>21279</v>
          </cell>
          <cell r="B376" t="str">
            <v>Iano</v>
          </cell>
          <cell r="C376" t="str">
            <v>ENGELBERT</v>
          </cell>
          <cell r="D376">
            <v>40052</v>
          </cell>
          <cell r="E376" t="str">
            <v>M</v>
          </cell>
          <cell r="F376" t="str">
            <v>België</v>
          </cell>
          <cell r="G376" t="str">
            <v>BE</v>
          </cell>
          <cell r="H376" t="str">
            <v>01-006</v>
          </cell>
          <cell r="I376" t="str">
            <v>KPC ALOSTA  -</v>
          </cell>
        </row>
        <row r="377">
          <cell r="A377">
            <v>21623</v>
          </cell>
          <cell r="B377" t="str">
            <v>Keyana</v>
          </cell>
          <cell r="C377" t="str">
            <v>ENGELBERT</v>
          </cell>
          <cell r="D377">
            <v>40528</v>
          </cell>
          <cell r="E377" t="str">
            <v>V</v>
          </cell>
          <cell r="F377" t="str">
            <v>België</v>
          </cell>
          <cell r="G377" t="str">
            <v>BE</v>
          </cell>
          <cell r="H377" t="str">
            <v>01-006</v>
          </cell>
          <cell r="I377" t="str">
            <v>KPC ALOSTA  -</v>
          </cell>
        </row>
        <row r="378">
          <cell r="A378">
            <v>20612</v>
          </cell>
          <cell r="B378" t="str">
            <v>Mattis</v>
          </cell>
          <cell r="C378" t="str">
            <v>FERAUT</v>
          </cell>
          <cell r="D378">
            <v>40228</v>
          </cell>
          <cell r="E378" t="str">
            <v>M</v>
          </cell>
          <cell r="F378" t="str">
            <v>België</v>
          </cell>
          <cell r="G378" t="str">
            <v>BE</v>
          </cell>
          <cell r="H378" t="str">
            <v>01-006</v>
          </cell>
          <cell r="I378" t="str">
            <v>KPC ALOSTA  -</v>
          </cell>
        </row>
        <row r="379">
          <cell r="A379">
            <v>17139</v>
          </cell>
          <cell r="B379" t="str">
            <v>Luis Tiano</v>
          </cell>
          <cell r="C379" t="str">
            <v>FERNANDEZ</v>
          </cell>
          <cell r="D379">
            <v>22334</v>
          </cell>
          <cell r="E379" t="str">
            <v>M</v>
          </cell>
          <cell r="F379" t="str">
            <v>België</v>
          </cell>
          <cell r="G379" t="str">
            <v>BE</v>
          </cell>
          <cell r="H379" t="str">
            <v>01-006</v>
          </cell>
          <cell r="I379" t="str">
            <v>KPC ALOSTA  -</v>
          </cell>
        </row>
        <row r="380">
          <cell r="A380">
            <v>17294</v>
          </cell>
          <cell r="B380" t="str">
            <v>Willy</v>
          </cell>
          <cell r="C380" t="str">
            <v>HERSSENS</v>
          </cell>
          <cell r="D380">
            <v>19418</v>
          </cell>
          <cell r="E380" t="str">
            <v>M</v>
          </cell>
          <cell r="F380" t="str">
            <v>België</v>
          </cell>
          <cell r="G380" t="str">
            <v>BE</v>
          </cell>
          <cell r="H380" t="str">
            <v>01-006</v>
          </cell>
          <cell r="I380" t="str">
            <v>KPC ALOSTA  -</v>
          </cell>
        </row>
        <row r="381">
          <cell r="A381">
            <v>21125</v>
          </cell>
          <cell r="B381" t="str">
            <v>Stefaan</v>
          </cell>
          <cell r="C381" t="str">
            <v>HEYERICK</v>
          </cell>
          <cell r="D381">
            <v>22158</v>
          </cell>
          <cell r="E381" t="str">
            <v>M</v>
          </cell>
          <cell r="F381" t="str">
            <v>België</v>
          </cell>
          <cell r="G381" t="str">
            <v>BE</v>
          </cell>
          <cell r="H381" t="str">
            <v>01-006</v>
          </cell>
          <cell r="I381" t="str">
            <v>KPC ALOSTA  -</v>
          </cell>
        </row>
        <row r="382">
          <cell r="A382">
            <v>2145</v>
          </cell>
          <cell r="B382" t="str">
            <v>Patrick</v>
          </cell>
          <cell r="C382" t="str">
            <v>HUBRECHTS</v>
          </cell>
          <cell r="D382">
            <v>20608</v>
          </cell>
          <cell r="E382" t="str">
            <v>M</v>
          </cell>
          <cell r="F382" t="str">
            <v>België</v>
          </cell>
          <cell r="G382" t="str">
            <v>BE</v>
          </cell>
          <cell r="H382" t="str">
            <v>01-006</v>
          </cell>
          <cell r="I382" t="str">
            <v>KPC ALOSTA  -</v>
          </cell>
        </row>
        <row r="383">
          <cell r="A383">
            <v>3678</v>
          </cell>
          <cell r="B383" t="str">
            <v>Jesper</v>
          </cell>
          <cell r="C383" t="str">
            <v>HUBRECHTS</v>
          </cell>
          <cell r="D383">
            <v>31628</v>
          </cell>
          <cell r="E383" t="str">
            <v>M</v>
          </cell>
          <cell r="F383" t="str">
            <v>België</v>
          </cell>
          <cell r="G383" t="str">
            <v>BE</v>
          </cell>
          <cell r="H383" t="str">
            <v>01-006</v>
          </cell>
          <cell r="I383" t="str">
            <v>KPC ALOSTA  -</v>
          </cell>
        </row>
        <row r="384">
          <cell r="A384">
            <v>18438</v>
          </cell>
          <cell r="B384" t="str">
            <v>Gardy</v>
          </cell>
          <cell r="C384" t="str">
            <v>JANSSENS</v>
          </cell>
          <cell r="D384">
            <v>21986</v>
          </cell>
          <cell r="E384" t="str">
            <v>M</v>
          </cell>
          <cell r="F384" t="str">
            <v>België</v>
          </cell>
          <cell r="G384" t="str">
            <v>BE</v>
          </cell>
          <cell r="H384" t="str">
            <v>01-006</v>
          </cell>
          <cell r="I384" t="str">
            <v>KPC ALOSTA  -</v>
          </cell>
        </row>
        <row r="385">
          <cell r="A385">
            <v>13000</v>
          </cell>
          <cell r="B385" t="str">
            <v>Noel</v>
          </cell>
          <cell r="C385" t="str">
            <v>KIEKENS</v>
          </cell>
          <cell r="D385">
            <v>21558</v>
          </cell>
          <cell r="E385" t="str">
            <v>M</v>
          </cell>
          <cell r="F385" t="str">
            <v>België</v>
          </cell>
          <cell r="G385" t="str">
            <v>BE</v>
          </cell>
          <cell r="H385" t="str">
            <v>01-006</v>
          </cell>
          <cell r="I385" t="str">
            <v>KPC ALOSTA  -</v>
          </cell>
        </row>
        <row r="386">
          <cell r="A386">
            <v>9817</v>
          </cell>
          <cell r="B386" t="str">
            <v>Davy</v>
          </cell>
          <cell r="C386" t="str">
            <v>KOCKX</v>
          </cell>
          <cell r="D386">
            <v>33416</v>
          </cell>
          <cell r="E386" t="str">
            <v>M</v>
          </cell>
          <cell r="F386" t="str">
            <v>België</v>
          </cell>
          <cell r="G386" t="str">
            <v>BE</v>
          </cell>
          <cell r="H386" t="str">
            <v>01-006</v>
          </cell>
          <cell r="I386" t="str">
            <v>KPC ALOSTA  -</v>
          </cell>
        </row>
        <row r="387">
          <cell r="A387">
            <v>16384</v>
          </cell>
          <cell r="B387" t="str">
            <v>Hugo</v>
          </cell>
          <cell r="C387" t="str">
            <v>KORTE</v>
          </cell>
          <cell r="D387">
            <v>18812</v>
          </cell>
          <cell r="E387" t="str">
            <v>M</v>
          </cell>
          <cell r="F387" t="str">
            <v>België</v>
          </cell>
          <cell r="G387" t="str">
            <v>BE</v>
          </cell>
          <cell r="H387" t="str">
            <v>01-006</v>
          </cell>
          <cell r="I387" t="str">
            <v>KPC ALOSTA  -</v>
          </cell>
        </row>
        <row r="388">
          <cell r="A388">
            <v>7875</v>
          </cell>
          <cell r="B388" t="str">
            <v>Philippe</v>
          </cell>
          <cell r="C388" t="str">
            <v>LAMBERTS</v>
          </cell>
          <cell r="D388">
            <v>26819</v>
          </cell>
          <cell r="E388" t="str">
            <v>M</v>
          </cell>
          <cell r="F388" t="str">
            <v>België</v>
          </cell>
          <cell r="G388" t="str">
            <v>BE</v>
          </cell>
          <cell r="H388" t="str">
            <v>01-006</v>
          </cell>
          <cell r="I388" t="str">
            <v>KPC ALOSTA  -</v>
          </cell>
        </row>
        <row r="389">
          <cell r="A389">
            <v>11694</v>
          </cell>
          <cell r="B389" t="str">
            <v>Linda</v>
          </cell>
          <cell r="C389" t="str">
            <v>LEEMANS</v>
          </cell>
          <cell r="D389">
            <v>21299</v>
          </cell>
          <cell r="E389" t="str">
            <v>V</v>
          </cell>
          <cell r="F389" t="str">
            <v>België</v>
          </cell>
          <cell r="G389" t="str">
            <v>BE</v>
          </cell>
          <cell r="H389" t="str">
            <v>01-006</v>
          </cell>
          <cell r="I389" t="str">
            <v>KPC ALOSTA  -</v>
          </cell>
        </row>
        <row r="390">
          <cell r="A390">
            <v>19985</v>
          </cell>
          <cell r="B390" t="str">
            <v>Antonino</v>
          </cell>
          <cell r="C390" t="str">
            <v>LICCIARDI</v>
          </cell>
          <cell r="D390">
            <v>17072</v>
          </cell>
          <cell r="E390" t="str">
            <v>M</v>
          </cell>
          <cell r="F390" t="str">
            <v>België</v>
          </cell>
          <cell r="G390" t="str">
            <v>IT</v>
          </cell>
          <cell r="H390" t="str">
            <v>01-006</v>
          </cell>
          <cell r="I390" t="str">
            <v>KPC ALOSTA  -</v>
          </cell>
        </row>
        <row r="391">
          <cell r="A391">
            <v>21100</v>
          </cell>
          <cell r="B391" t="str">
            <v>Amber</v>
          </cell>
          <cell r="C391" t="str">
            <v>MATHYS</v>
          </cell>
          <cell r="D391">
            <v>34802</v>
          </cell>
          <cell r="E391" t="str">
            <v>V</v>
          </cell>
          <cell r="F391" t="str">
            <v>België</v>
          </cell>
          <cell r="G391" t="str">
            <v>BE</v>
          </cell>
          <cell r="H391" t="str">
            <v>01-006</v>
          </cell>
          <cell r="I391" t="str">
            <v>KPC ALOSTA  -</v>
          </cell>
        </row>
        <row r="392">
          <cell r="A392">
            <v>21834</v>
          </cell>
          <cell r="B392" t="str">
            <v>Ramdane</v>
          </cell>
          <cell r="C392" t="str">
            <v>MESSAOUI</v>
          </cell>
          <cell r="D392">
            <v>19511</v>
          </cell>
          <cell r="E392" t="str">
            <v>M</v>
          </cell>
          <cell r="F392" t="str">
            <v>België</v>
          </cell>
          <cell r="G392" t="str">
            <v>Al</v>
          </cell>
          <cell r="H392" t="str">
            <v>01-006</v>
          </cell>
          <cell r="I392" t="str">
            <v>KPC ALOSTA  -</v>
          </cell>
        </row>
        <row r="393">
          <cell r="A393">
            <v>11691</v>
          </cell>
          <cell r="B393" t="str">
            <v>Kevin</v>
          </cell>
          <cell r="C393" t="str">
            <v>PEVERNAGIE</v>
          </cell>
          <cell r="D393">
            <v>28912</v>
          </cell>
          <cell r="E393" t="str">
            <v>M</v>
          </cell>
          <cell r="F393" t="str">
            <v>België</v>
          </cell>
          <cell r="G393" t="str">
            <v>BE</v>
          </cell>
          <cell r="H393" t="str">
            <v>01-006</v>
          </cell>
          <cell r="I393" t="str">
            <v>KPC ALOSTA  -</v>
          </cell>
        </row>
        <row r="394">
          <cell r="A394">
            <v>20897</v>
          </cell>
          <cell r="B394" t="str">
            <v>Yarno</v>
          </cell>
          <cell r="C394" t="str">
            <v>PUNNEWAERT</v>
          </cell>
          <cell r="D394">
            <v>36689</v>
          </cell>
          <cell r="E394" t="str">
            <v>M</v>
          </cell>
          <cell r="F394" t="str">
            <v>België</v>
          </cell>
          <cell r="G394" t="str">
            <v>BE</v>
          </cell>
          <cell r="H394" t="str">
            <v>01-006</v>
          </cell>
          <cell r="I394" t="str">
            <v>KPC ALOSTA  -</v>
          </cell>
        </row>
        <row r="395">
          <cell r="A395">
            <v>18572</v>
          </cell>
          <cell r="B395" t="str">
            <v>Josiane</v>
          </cell>
          <cell r="C395" t="str">
            <v>RENDERS</v>
          </cell>
          <cell r="D395">
            <v>21945</v>
          </cell>
          <cell r="E395" t="str">
            <v>V</v>
          </cell>
          <cell r="F395" t="str">
            <v>België</v>
          </cell>
          <cell r="G395" t="str">
            <v>BE</v>
          </cell>
          <cell r="H395" t="str">
            <v>01-006</v>
          </cell>
          <cell r="I395" t="str">
            <v>KPC ALOSTA  -</v>
          </cell>
        </row>
        <row r="396">
          <cell r="A396">
            <v>21135</v>
          </cell>
          <cell r="B396" t="str">
            <v>Lieve</v>
          </cell>
          <cell r="C396" t="str">
            <v>ROELAND</v>
          </cell>
          <cell r="D396">
            <v>18440</v>
          </cell>
          <cell r="E396" t="str">
            <v>V</v>
          </cell>
          <cell r="F396" t="str">
            <v>België</v>
          </cell>
          <cell r="G396" t="str">
            <v>BE</v>
          </cell>
          <cell r="H396" t="str">
            <v>01-006</v>
          </cell>
          <cell r="I396" t="str">
            <v>KPC ALOSTA  -</v>
          </cell>
        </row>
        <row r="397">
          <cell r="A397">
            <v>12226</v>
          </cell>
          <cell r="B397" t="str">
            <v>Jens</v>
          </cell>
          <cell r="C397" t="str">
            <v>ROELANDT</v>
          </cell>
          <cell r="D397">
            <v>33862</v>
          </cell>
          <cell r="E397" t="str">
            <v>M</v>
          </cell>
          <cell r="F397" t="str">
            <v>België</v>
          </cell>
          <cell r="G397" t="str">
            <v>BE</v>
          </cell>
          <cell r="H397" t="str">
            <v>01-006</v>
          </cell>
          <cell r="I397" t="str">
            <v>KPC ALOSTA  -</v>
          </cell>
        </row>
        <row r="398">
          <cell r="A398">
            <v>12228</v>
          </cell>
          <cell r="B398" t="str">
            <v>Roger</v>
          </cell>
          <cell r="C398" t="str">
            <v>ROELANDT</v>
          </cell>
          <cell r="D398">
            <v>13688</v>
          </cell>
          <cell r="E398" t="str">
            <v>M</v>
          </cell>
          <cell r="F398" t="str">
            <v>België</v>
          </cell>
          <cell r="G398" t="str">
            <v>BE</v>
          </cell>
          <cell r="H398" t="str">
            <v>01-006</v>
          </cell>
          <cell r="I398" t="str">
            <v>KPC ALOSTA  -</v>
          </cell>
        </row>
        <row r="399">
          <cell r="A399">
            <v>4540</v>
          </cell>
          <cell r="B399" t="str">
            <v>Luigi</v>
          </cell>
          <cell r="C399" t="str">
            <v>ROMANO</v>
          </cell>
          <cell r="D399">
            <v>19069</v>
          </cell>
          <cell r="E399" t="str">
            <v>M</v>
          </cell>
          <cell r="F399" t="str">
            <v>België</v>
          </cell>
          <cell r="G399" t="str">
            <v>BE</v>
          </cell>
          <cell r="H399" t="str">
            <v>01-006</v>
          </cell>
          <cell r="I399" t="str">
            <v>KPC ALOSTA  -</v>
          </cell>
        </row>
        <row r="400">
          <cell r="A400">
            <v>21422</v>
          </cell>
          <cell r="B400" t="str">
            <v>Rony</v>
          </cell>
          <cell r="C400" t="str">
            <v>SCHUDDINCK</v>
          </cell>
          <cell r="D400">
            <v>20889</v>
          </cell>
          <cell r="E400" t="str">
            <v>M</v>
          </cell>
          <cell r="F400" t="str">
            <v>België</v>
          </cell>
          <cell r="G400" t="str">
            <v>BE</v>
          </cell>
          <cell r="H400" t="str">
            <v>01-006</v>
          </cell>
          <cell r="I400" t="str">
            <v>KPC ALOSTA  -</v>
          </cell>
        </row>
        <row r="401">
          <cell r="A401">
            <v>10893</v>
          </cell>
          <cell r="B401" t="str">
            <v>Hugo</v>
          </cell>
          <cell r="C401" t="str">
            <v>SPAENHOVEN</v>
          </cell>
          <cell r="D401">
            <v>17422</v>
          </cell>
          <cell r="E401" t="str">
            <v>M</v>
          </cell>
          <cell r="F401" t="str">
            <v>België</v>
          </cell>
          <cell r="G401" t="str">
            <v>BE</v>
          </cell>
          <cell r="H401" t="str">
            <v>01-006</v>
          </cell>
          <cell r="I401" t="str">
            <v>KPC ALOSTA  -</v>
          </cell>
        </row>
        <row r="402">
          <cell r="A402">
            <v>18573</v>
          </cell>
          <cell r="B402" t="str">
            <v>Glenn</v>
          </cell>
          <cell r="C402" t="str">
            <v>TRESIGNIE</v>
          </cell>
          <cell r="D402">
            <v>36356</v>
          </cell>
          <cell r="E402" t="str">
            <v>M</v>
          </cell>
          <cell r="F402" t="str">
            <v>België</v>
          </cell>
          <cell r="G402" t="str">
            <v>BE</v>
          </cell>
          <cell r="H402" t="str">
            <v>01-006</v>
          </cell>
          <cell r="I402" t="str">
            <v>KPC ALOSTA  -</v>
          </cell>
        </row>
        <row r="403">
          <cell r="A403">
            <v>649</v>
          </cell>
          <cell r="B403" t="str">
            <v>Muriel</v>
          </cell>
          <cell r="C403" t="str">
            <v>VAN CAELENBERGHE</v>
          </cell>
          <cell r="D403">
            <v>22231</v>
          </cell>
          <cell r="E403" t="str">
            <v>V</v>
          </cell>
          <cell r="F403" t="str">
            <v>België</v>
          </cell>
          <cell r="G403" t="str">
            <v>BE</v>
          </cell>
          <cell r="H403" t="str">
            <v>01-006</v>
          </cell>
          <cell r="I403" t="str">
            <v>KPC ALOSTA  -</v>
          </cell>
        </row>
        <row r="404">
          <cell r="A404">
            <v>13005</v>
          </cell>
          <cell r="B404" t="str">
            <v>Jenny</v>
          </cell>
          <cell r="C404" t="str">
            <v>VAN CAELENBERGHE</v>
          </cell>
          <cell r="D404">
            <v>22601</v>
          </cell>
          <cell r="E404" t="str">
            <v>V</v>
          </cell>
          <cell r="F404" t="str">
            <v>België</v>
          </cell>
          <cell r="G404" t="str">
            <v>BE</v>
          </cell>
          <cell r="H404" t="str">
            <v>01-006</v>
          </cell>
          <cell r="I404" t="str">
            <v>KPC ALOSTA  -</v>
          </cell>
        </row>
        <row r="405">
          <cell r="A405">
            <v>651</v>
          </cell>
          <cell r="B405" t="str">
            <v>Luc</v>
          </cell>
          <cell r="C405" t="str">
            <v>VAN DAMME</v>
          </cell>
          <cell r="D405">
            <v>23299</v>
          </cell>
          <cell r="E405" t="str">
            <v>M</v>
          </cell>
          <cell r="F405" t="str">
            <v>België</v>
          </cell>
          <cell r="G405" t="str">
            <v>BE</v>
          </cell>
          <cell r="H405" t="str">
            <v>01-006</v>
          </cell>
          <cell r="I405" t="str">
            <v>KPC ALOSTA  -</v>
          </cell>
        </row>
        <row r="406">
          <cell r="A406">
            <v>656</v>
          </cell>
          <cell r="B406" t="str">
            <v>François</v>
          </cell>
          <cell r="C406" t="str">
            <v>VAN DE MEERSSCHE</v>
          </cell>
          <cell r="D406">
            <v>18401</v>
          </cell>
          <cell r="E406" t="str">
            <v>M</v>
          </cell>
          <cell r="F406" t="str">
            <v>België</v>
          </cell>
          <cell r="G406" t="str">
            <v>BE</v>
          </cell>
          <cell r="H406" t="str">
            <v>01-006</v>
          </cell>
          <cell r="I406" t="str">
            <v>KPC ALOSTA  -</v>
          </cell>
        </row>
        <row r="407">
          <cell r="A407">
            <v>819</v>
          </cell>
          <cell r="B407" t="str">
            <v>Jean-Pierre</v>
          </cell>
          <cell r="C407" t="str">
            <v>VAN DE MEERSSCHE</v>
          </cell>
          <cell r="D407">
            <v>17588</v>
          </cell>
          <cell r="E407" t="str">
            <v>M</v>
          </cell>
          <cell r="F407" t="str">
            <v>België</v>
          </cell>
          <cell r="G407" t="str">
            <v>BE</v>
          </cell>
          <cell r="H407" t="str">
            <v>01-006</v>
          </cell>
          <cell r="I407" t="str">
            <v>KPC ALOSTA  -</v>
          </cell>
        </row>
        <row r="408">
          <cell r="A408">
            <v>11315</v>
          </cell>
          <cell r="B408" t="str">
            <v>Ronny</v>
          </cell>
          <cell r="C408" t="str">
            <v>VAN DEN BOSSCHE</v>
          </cell>
          <cell r="D408">
            <v>19638</v>
          </cell>
          <cell r="E408" t="str">
            <v>M</v>
          </cell>
          <cell r="F408" t="str">
            <v>België</v>
          </cell>
          <cell r="G408" t="str">
            <v>BE</v>
          </cell>
          <cell r="H408" t="str">
            <v>01-006</v>
          </cell>
          <cell r="I408" t="str">
            <v>KPC ALOSTA  -</v>
          </cell>
        </row>
        <row r="409">
          <cell r="A409">
            <v>19500</v>
          </cell>
          <cell r="B409" t="str">
            <v>Josephine</v>
          </cell>
          <cell r="C409" t="str">
            <v>VAN DEN BREMPT</v>
          </cell>
          <cell r="D409">
            <v>15611</v>
          </cell>
          <cell r="E409" t="str">
            <v>V</v>
          </cell>
          <cell r="F409" t="str">
            <v>België</v>
          </cell>
          <cell r="G409" t="str">
            <v>BE</v>
          </cell>
          <cell r="H409" t="str">
            <v>01-006</v>
          </cell>
          <cell r="I409" t="str">
            <v>KPC ALOSTA  -</v>
          </cell>
        </row>
        <row r="410">
          <cell r="A410">
            <v>18343</v>
          </cell>
          <cell r="B410" t="str">
            <v>Niki</v>
          </cell>
          <cell r="C410" t="str">
            <v>VAN DEN EECKHAUT</v>
          </cell>
          <cell r="D410">
            <v>31201</v>
          </cell>
          <cell r="E410" t="str">
            <v>M</v>
          </cell>
          <cell r="F410" t="str">
            <v>België</v>
          </cell>
          <cell r="G410" t="str">
            <v>BE</v>
          </cell>
          <cell r="H410" t="str">
            <v>01-006</v>
          </cell>
          <cell r="I410" t="str">
            <v>KPC ALOSTA  -</v>
          </cell>
        </row>
        <row r="411">
          <cell r="A411">
            <v>19375</v>
          </cell>
          <cell r="B411" t="str">
            <v>Gunther</v>
          </cell>
          <cell r="C411" t="str">
            <v>VAN DEN STEEN</v>
          </cell>
          <cell r="D411">
            <v>25788</v>
          </cell>
          <cell r="E411" t="str">
            <v>M</v>
          </cell>
          <cell r="F411" t="str">
            <v>België</v>
          </cell>
          <cell r="G411" t="str">
            <v>BE</v>
          </cell>
          <cell r="H411" t="str">
            <v>01-006</v>
          </cell>
          <cell r="I411" t="str">
            <v>KPC ALOSTA  -</v>
          </cell>
        </row>
        <row r="412">
          <cell r="A412">
            <v>7073</v>
          </cell>
          <cell r="B412" t="str">
            <v>Roger</v>
          </cell>
          <cell r="C412" t="str">
            <v>VAN DER BIEST</v>
          </cell>
          <cell r="D412">
            <v>12529</v>
          </cell>
          <cell r="E412" t="str">
            <v>M</v>
          </cell>
          <cell r="F412" t="str">
            <v>België</v>
          </cell>
          <cell r="G412" t="str">
            <v>BE</v>
          </cell>
          <cell r="H412" t="str">
            <v>01-006</v>
          </cell>
          <cell r="I412" t="str">
            <v>KPC ALOSTA  -</v>
          </cell>
        </row>
        <row r="413">
          <cell r="A413">
            <v>660</v>
          </cell>
          <cell r="B413" t="str">
            <v>Pascale</v>
          </cell>
          <cell r="C413" t="str">
            <v>VAN DER BORGHT</v>
          </cell>
          <cell r="D413">
            <v>24131</v>
          </cell>
          <cell r="E413" t="str">
            <v>V</v>
          </cell>
          <cell r="F413" t="str">
            <v>België</v>
          </cell>
          <cell r="G413" t="str">
            <v>BE</v>
          </cell>
          <cell r="H413" t="str">
            <v>01-006</v>
          </cell>
          <cell r="I413" t="str">
            <v>KPC ALOSTA  -</v>
          </cell>
        </row>
        <row r="414">
          <cell r="A414">
            <v>12048</v>
          </cell>
          <cell r="B414" t="str">
            <v>Gino</v>
          </cell>
          <cell r="C414" t="str">
            <v>VAN DER EECKEN</v>
          </cell>
          <cell r="D414">
            <v>24660</v>
          </cell>
          <cell r="E414" t="str">
            <v>M</v>
          </cell>
          <cell r="F414" t="str">
            <v>België</v>
          </cell>
          <cell r="G414" t="str">
            <v>BE</v>
          </cell>
          <cell r="H414" t="str">
            <v>01-006</v>
          </cell>
          <cell r="I414" t="str">
            <v>KPC ALOSTA  -</v>
          </cell>
        </row>
        <row r="415">
          <cell r="A415">
            <v>21426</v>
          </cell>
          <cell r="B415" t="str">
            <v>Benoit</v>
          </cell>
          <cell r="C415" t="str">
            <v>VAN DER SCHUREN</v>
          </cell>
          <cell r="D415">
            <v>23822</v>
          </cell>
          <cell r="E415" t="str">
            <v>M</v>
          </cell>
          <cell r="F415" t="str">
            <v>België</v>
          </cell>
          <cell r="G415" t="str">
            <v>BE</v>
          </cell>
          <cell r="H415" t="str">
            <v>01-006</v>
          </cell>
          <cell r="I415" t="str">
            <v>KPC ALOSTA  -</v>
          </cell>
        </row>
        <row r="416">
          <cell r="A416">
            <v>1406</v>
          </cell>
          <cell r="B416" t="str">
            <v>Filip</v>
          </cell>
          <cell r="C416" t="str">
            <v>VAN IMPE</v>
          </cell>
          <cell r="D416">
            <v>26019</v>
          </cell>
          <cell r="E416" t="str">
            <v>M</v>
          </cell>
          <cell r="F416" t="str">
            <v>België</v>
          </cell>
          <cell r="G416" t="str">
            <v>BE</v>
          </cell>
          <cell r="H416" t="str">
            <v>01-006</v>
          </cell>
          <cell r="I416" t="str">
            <v>KPC ALOSTA  -</v>
          </cell>
        </row>
        <row r="417">
          <cell r="A417">
            <v>14908</v>
          </cell>
          <cell r="B417" t="str">
            <v>Cynthia</v>
          </cell>
          <cell r="C417" t="str">
            <v>VAN IMPE</v>
          </cell>
          <cell r="D417">
            <v>38042</v>
          </cell>
          <cell r="E417" t="str">
            <v>V</v>
          </cell>
          <cell r="F417" t="str">
            <v>België</v>
          </cell>
          <cell r="G417" t="str">
            <v>BE</v>
          </cell>
          <cell r="H417" t="str">
            <v>01-006</v>
          </cell>
          <cell r="I417" t="str">
            <v>KPC ALOSTA  -</v>
          </cell>
        </row>
        <row r="418">
          <cell r="A418">
            <v>16340</v>
          </cell>
          <cell r="B418" t="str">
            <v>Nadine</v>
          </cell>
          <cell r="C418" t="str">
            <v>VAN OVERSTRAETEN</v>
          </cell>
          <cell r="D418">
            <v>21825</v>
          </cell>
          <cell r="E418" t="str">
            <v>V</v>
          </cell>
          <cell r="F418" t="str">
            <v>België</v>
          </cell>
          <cell r="G418" t="str">
            <v>BE</v>
          </cell>
          <cell r="H418" t="str">
            <v>01-006</v>
          </cell>
          <cell r="I418" t="str">
            <v>KPC ALOSTA  -</v>
          </cell>
        </row>
        <row r="419">
          <cell r="A419">
            <v>6322</v>
          </cell>
          <cell r="B419" t="str">
            <v>Norbert</v>
          </cell>
          <cell r="C419" t="str">
            <v>VAN RENTERGHEM</v>
          </cell>
          <cell r="D419">
            <v>17637</v>
          </cell>
          <cell r="E419" t="str">
            <v>M</v>
          </cell>
          <cell r="F419" t="str">
            <v>België</v>
          </cell>
          <cell r="G419" t="str">
            <v>BE</v>
          </cell>
          <cell r="H419" t="str">
            <v>01-006</v>
          </cell>
          <cell r="I419" t="str">
            <v>KPC ALOSTA  -</v>
          </cell>
        </row>
        <row r="420">
          <cell r="A420">
            <v>17392</v>
          </cell>
          <cell r="B420" t="str">
            <v>Jozef</v>
          </cell>
          <cell r="C420" t="str">
            <v>VERHAEVERT</v>
          </cell>
          <cell r="D420">
            <v>18963</v>
          </cell>
          <cell r="E420" t="str">
            <v>M</v>
          </cell>
          <cell r="F420" t="str">
            <v>België</v>
          </cell>
          <cell r="G420" t="str">
            <v>BE</v>
          </cell>
          <cell r="H420" t="str">
            <v>01-006</v>
          </cell>
          <cell r="I420" t="str">
            <v>KPC ALOSTA  -</v>
          </cell>
        </row>
        <row r="421">
          <cell r="A421">
            <v>671</v>
          </cell>
          <cell r="B421" t="str">
            <v>Hortense</v>
          </cell>
          <cell r="C421" t="str">
            <v>VERHEUEN</v>
          </cell>
          <cell r="D421">
            <v>14515</v>
          </cell>
          <cell r="E421" t="str">
            <v>V</v>
          </cell>
          <cell r="F421" t="str">
            <v>België</v>
          </cell>
          <cell r="G421" t="str">
            <v>BE</v>
          </cell>
          <cell r="H421" t="str">
            <v>01-006</v>
          </cell>
          <cell r="I421" t="str">
            <v>KPC ALOSTA  -</v>
          </cell>
        </row>
        <row r="422">
          <cell r="A422">
            <v>980</v>
          </cell>
          <cell r="B422" t="str">
            <v>Marie-José</v>
          </cell>
          <cell r="C422" t="str">
            <v>VERHEUEN</v>
          </cell>
          <cell r="D422">
            <v>13873</v>
          </cell>
          <cell r="E422" t="str">
            <v>V</v>
          </cell>
          <cell r="F422" t="str">
            <v>België</v>
          </cell>
          <cell r="G422" t="str">
            <v>BE</v>
          </cell>
          <cell r="H422" t="str">
            <v>01-006</v>
          </cell>
          <cell r="I422" t="str">
            <v>KPC ALOSTA  -</v>
          </cell>
        </row>
        <row r="423">
          <cell r="A423">
            <v>15991</v>
          </cell>
          <cell r="B423" t="str">
            <v>Tom</v>
          </cell>
          <cell r="C423" t="str">
            <v>VERMEIR</v>
          </cell>
          <cell r="D423">
            <v>27297</v>
          </cell>
          <cell r="E423" t="str">
            <v>M</v>
          </cell>
          <cell r="F423" t="str">
            <v>België</v>
          </cell>
          <cell r="G423" t="str">
            <v>BE</v>
          </cell>
          <cell r="H423" t="str">
            <v>01-006</v>
          </cell>
          <cell r="I423" t="str">
            <v>KPC ALOSTA  -</v>
          </cell>
        </row>
        <row r="424">
          <cell r="A424">
            <v>21075</v>
          </cell>
          <cell r="B424" t="str">
            <v>Kaylee</v>
          </cell>
          <cell r="C424" t="str">
            <v>VERMEIR</v>
          </cell>
          <cell r="D424">
            <v>37344</v>
          </cell>
          <cell r="E424" t="str">
            <v>V</v>
          </cell>
          <cell r="F424" t="str">
            <v>België</v>
          </cell>
          <cell r="G424" t="str">
            <v>BE</v>
          </cell>
          <cell r="H424" t="str">
            <v>01-006</v>
          </cell>
          <cell r="I424" t="str">
            <v>KPC ALOSTA  -</v>
          </cell>
        </row>
        <row r="425">
          <cell r="A425">
            <v>11321</v>
          </cell>
          <cell r="B425" t="str">
            <v>Delphine</v>
          </cell>
          <cell r="C425" t="str">
            <v>VERSTRAETEN</v>
          </cell>
          <cell r="D425">
            <v>17807</v>
          </cell>
          <cell r="E425" t="str">
            <v>V</v>
          </cell>
          <cell r="F425" t="str">
            <v>België</v>
          </cell>
          <cell r="G425" t="str">
            <v>BE</v>
          </cell>
          <cell r="H425" t="str">
            <v>01-006</v>
          </cell>
          <cell r="I425" t="str">
            <v>KPC ALOSTA  -</v>
          </cell>
        </row>
        <row r="426">
          <cell r="A426">
            <v>9146</v>
          </cell>
          <cell r="B426" t="str">
            <v>Noël</v>
          </cell>
          <cell r="C426" t="str">
            <v>VERVAEKE</v>
          </cell>
          <cell r="D426">
            <v>25562</v>
          </cell>
          <cell r="E426" t="str">
            <v>M</v>
          </cell>
          <cell r="F426" t="str">
            <v>België</v>
          </cell>
          <cell r="G426" t="str">
            <v>BE</v>
          </cell>
          <cell r="H426" t="str">
            <v>01-006</v>
          </cell>
          <cell r="I426" t="str">
            <v>KPC ALOSTA  -</v>
          </cell>
        </row>
        <row r="427">
          <cell r="A427">
            <v>18571</v>
          </cell>
          <cell r="B427" t="str">
            <v>Patricia</v>
          </cell>
          <cell r="C427" t="str">
            <v>VIERENDEELS</v>
          </cell>
          <cell r="D427">
            <v>25503</v>
          </cell>
          <cell r="E427" t="str">
            <v>V</v>
          </cell>
          <cell r="F427" t="str">
            <v>België</v>
          </cell>
          <cell r="G427" t="str">
            <v>BE</v>
          </cell>
          <cell r="H427" t="str">
            <v>01-006</v>
          </cell>
          <cell r="I427" t="str">
            <v>KPC ALOSTA  -</v>
          </cell>
        </row>
        <row r="428">
          <cell r="A428">
            <v>14287</v>
          </cell>
          <cell r="B428" t="str">
            <v>Etienne</v>
          </cell>
          <cell r="C428" t="str">
            <v>VIERSE</v>
          </cell>
          <cell r="D428">
            <v>20547</v>
          </cell>
          <cell r="E428" t="str">
            <v>M</v>
          </cell>
          <cell r="F428" t="str">
            <v>België</v>
          </cell>
          <cell r="G428" t="str">
            <v>BE</v>
          </cell>
          <cell r="H428" t="str">
            <v>01-006</v>
          </cell>
          <cell r="I428" t="str">
            <v>KPC ALOSTA  -</v>
          </cell>
        </row>
        <row r="429">
          <cell r="A429">
            <v>674</v>
          </cell>
          <cell r="B429" t="str">
            <v>Benoit</v>
          </cell>
          <cell r="C429" t="str">
            <v>WAUTERS</v>
          </cell>
          <cell r="D429">
            <v>13393</v>
          </cell>
          <cell r="E429" t="str">
            <v>M</v>
          </cell>
          <cell r="F429" t="str">
            <v>België</v>
          </cell>
          <cell r="G429" t="str">
            <v>BE</v>
          </cell>
          <cell r="H429" t="str">
            <v>01-006</v>
          </cell>
          <cell r="I429" t="str">
            <v>KPC ALOSTA  -</v>
          </cell>
        </row>
        <row r="430">
          <cell r="A430">
            <v>18778</v>
          </cell>
          <cell r="B430" t="str">
            <v>Pascal</v>
          </cell>
          <cell r="C430" t="str">
            <v>WIGY</v>
          </cell>
          <cell r="D430">
            <v>23251</v>
          </cell>
          <cell r="E430" t="str">
            <v>M</v>
          </cell>
          <cell r="F430" t="str">
            <v>België</v>
          </cell>
          <cell r="G430" t="str">
            <v>BE</v>
          </cell>
          <cell r="H430" t="str">
            <v>01-006</v>
          </cell>
          <cell r="I430" t="str">
            <v>KPC ALOSTA  -</v>
          </cell>
        </row>
        <row r="431">
          <cell r="A431">
            <v>19191</v>
          </cell>
          <cell r="B431" t="str">
            <v>Patrick</v>
          </cell>
          <cell r="C431" t="str">
            <v>WIGY</v>
          </cell>
          <cell r="D431">
            <v>21242</v>
          </cell>
          <cell r="E431" t="str">
            <v>M</v>
          </cell>
          <cell r="F431" t="str">
            <v>België</v>
          </cell>
          <cell r="G431" t="str">
            <v>BE</v>
          </cell>
          <cell r="H431" t="str">
            <v>01-006</v>
          </cell>
          <cell r="I431" t="str">
            <v>KPC ALOSTA  -</v>
          </cell>
        </row>
        <row r="432">
          <cell r="A432">
            <v>20030</v>
          </cell>
          <cell r="B432" t="str">
            <v>Rudy</v>
          </cell>
          <cell r="C432" t="str">
            <v>ACKE</v>
          </cell>
          <cell r="D432">
            <v>19133</v>
          </cell>
          <cell r="E432" t="str">
            <v>M</v>
          </cell>
          <cell r="F432" t="str">
            <v>België</v>
          </cell>
          <cell r="G432" t="str">
            <v>BE</v>
          </cell>
          <cell r="H432" t="str">
            <v>01-007</v>
          </cell>
          <cell r="I432" t="str">
            <v>PC ZELZATE -</v>
          </cell>
        </row>
        <row r="433">
          <cell r="A433">
            <v>19118</v>
          </cell>
          <cell r="B433" t="str">
            <v>Jean Marc</v>
          </cell>
          <cell r="C433" t="str">
            <v>BISCEGLIE</v>
          </cell>
          <cell r="D433">
            <v>26156</v>
          </cell>
          <cell r="E433" t="str">
            <v>M</v>
          </cell>
          <cell r="F433" t="str">
            <v>België</v>
          </cell>
          <cell r="G433" t="str">
            <v>BE</v>
          </cell>
          <cell r="H433" t="str">
            <v>01-007</v>
          </cell>
          <cell r="I433" t="str">
            <v>PC ZELZATE -</v>
          </cell>
        </row>
        <row r="434">
          <cell r="A434">
            <v>16493</v>
          </cell>
          <cell r="B434" t="str">
            <v>Adelin</v>
          </cell>
          <cell r="C434" t="str">
            <v>BRAL</v>
          </cell>
          <cell r="D434">
            <v>16615</v>
          </cell>
          <cell r="E434" t="str">
            <v>M</v>
          </cell>
          <cell r="F434" t="str">
            <v>België</v>
          </cell>
          <cell r="G434" t="str">
            <v>BE</v>
          </cell>
          <cell r="H434" t="str">
            <v>01-007</v>
          </cell>
          <cell r="I434" t="str">
            <v>PC ZELZATE -</v>
          </cell>
        </row>
        <row r="435">
          <cell r="A435">
            <v>13224</v>
          </cell>
          <cell r="B435" t="str">
            <v>Etienne</v>
          </cell>
          <cell r="C435" t="str">
            <v>CAELENBERGHE</v>
          </cell>
          <cell r="D435">
            <v>18915</v>
          </cell>
          <cell r="E435" t="str">
            <v>M</v>
          </cell>
          <cell r="F435" t="str">
            <v>België</v>
          </cell>
          <cell r="G435" t="str">
            <v>BE</v>
          </cell>
          <cell r="H435" t="str">
            <v>01-007</v>
          </cell>
          <cell r="I435" t="str">
            <v>PC ZELZATE -</v>
          </cell>
        </row>
        <row r="436">
          <cell r="A436">
            <v>12656</v>
          </cell>
          <cell r="B436" t="str">
            <v>Jean-Claude</v>
          </cell>
          <cell r="C436" t="str">
            <v>CHARPENTIER</v>
          </cell>
          <cell r="D436">
            <v>16455</v>
          </cell>
          <cell r="E436" t="str">
            <v>M</v>
          </cell>
          <cell r="F436" t="str">
            <v>België</v>
          </cell>
          <cell r="G436" t="str">
            <v>FR</v>
          </cell>
          <cell r="H436" t="str">
            <v>01-007</v>
          </cell>
          <cell r="I436" t="str">
            <v>PC ZELZATE -</v>
          </cell>
        </row>
        <row r="437">
          <cell r="A437">
            <v>9342</v>
          </cell>
          <cell r="B437" t="str">
            <v>Jean Bernard</v>
          </cell>
          <cell r="C437" t="str">
            <v>CLERC</v>
          </cell>
          <cell r="D437">
            <v>15907</v>
          </cell>
          <cell r="E437" t="str">
            <v>M</v>
          </cell>
          <cell r="F437" t="str">
            <v>België</v>
          </cell>
          <cell r="G437" t="str">
            <v>FR</v>
          </cell>
          <cell r="H437" t="str">
            <v>01-007</v>
          </cell>
          <cell r="I437" t="str">
            <v>PC ZELZATE -</v>
          </cell>
        </row>
        <row r="438">
          <cell r="A438">
            <v>11804</v>
          </cell>
          <cell r="B438" t="str">
            <v>Giuseppe</v>
          </cell>
          <cell r="C438" t="str">
            <v>COLLURA</v>
          </cell>
          <cell r="D438">
            <v>21986</v>
          </cell>
          <cell r="E438" t="str">
            <v>M</v>
          </cell>
          <cell r="F438" t="str">
            <v>België</v>
          </cell>
          <cell r="G438" t="str">
            <v>BE</v>
          </cell>
          <cell r="H438" t="str">
            <v>01-007</v>
          </cell>
          <cell r="I438" t="str">
            <v>PC ZELZATE -</v>
          </cell>
        </row>
        <row r="439">
          <cell r="A439">
            <v>19575</v>
          </cell>
          <cell r="B439" t="str">
            <v>Anja</v>
          </cell>
          <cell r="C439" t="str">
            <v>COOLEN</v>
          </cell>
          <cell r="D439">
            <v>27743</v>
          </cell>
          <cell r="E439" t="str">
            <v>V</v>
          </cell>
          <cell r="F439" t="str">
            <v>België</v>
          </cell>
          <cell r="G439" t="str">
            <v>BE</v>
          </cell>
          <cell r="H439" t="str">
            <v>01-007</v>
          </cell>
          <cell r="I439" t="str">
            <v>PC ZELZATE -</v>
          </cell>
        </row>
        <row r="440">
          <cell r="A440">
            <v>11445</v>
          </cell>
          <cell r="B440" t="str">
            <v>Christiane</v>
          </cell>
          <cell r="C440" t="str">
            <v>DE BLOCK</v>
          </cell>
          <cell r="D440">
            <v>18285</v>
          </cell>
          <cell r="E440" t="str">
            <v>V</v>
          </cell>
          <cell r="F440" t="str">
            <v>België</v>
          </cell>
          <cell r="G440" t="str">
            <v>BE</v>
          </cell>
          <cell r="H440" t="str">
            <v>01-007</v>
          </cell>
          <cell r="I440" t="str">
            <v>PC ZELZATE -</v>
          </cell>
        </row>
        <row r="441">
          <cell r="A441">
            <v>2542</v>
          </cell>
          <cell r="B441" t="str">
            <v>Gilbert</v>
          </cell>
          <cell r="C441" t="str">
            <v>DE CAUSEMAEKER</v>
          </cell>
          <cell r="D441">
            <v>12803</v>
          </cell>
          <cell r="E441" t="str">
            <v>M</v>
          </cell>
          <cell r="F441" t="str">
            <v>België</v>
          </cell>
          <cell r="G441" t="str">
            <v>BE</v>
          </cell>
          <cell r="H441" t="str">
            <v>01-007</v>
          </cell>
          <cell r="I441" t="str">
            <v>PC ZELZATE -</v>
          </cell>
        </row>
        <row r="442">
          <cell r="A442">
            <v>16427</v>
          </cell>
          <cell r="B442" t="str">
            <v>Willy</v>
          </cell>
          <cell r="C442" t="str">
            <v>DE MEESTER</v>
          </cell>
          <cell r="D442">
            <v>15094</v>
          </cell>
          <cell r="E442" t="str">
            <v>M</v>
          </cell>
          <cell r="F442" t="str">
            <v>België</v>
          </cell>
          <cell r="G442" t="str">
            <v>BE</v>
          </cell>
          <cell r="H442" t="str">
            <v>01-007</v>
          </cell>
          <cell r="I442" t="str">
            <v>PC ZELZATE -</v>
          </cell>
        </row>
        <row r="443">
          <cell r="A443">
            <v>10570</v>
          </cell>
          <cell r="B443" t="str">
            <v>Louis</v>
          </cell>
          <cell r="C443" t="str">
            <v>DE MEYER</v>
          </cell>
          <cell r="D443">
            <v>14711</v>
          </cell>
          <cell r="E443" t="str">
            <v>M</v>
          </cell>
          <cell r="F443" t="str">
            <v>België</v>
          </cell>
          <cell r="G443" t="str">
            <v>BE</v>
          </cell>
          <cell r="H443" t="str">
            <v>01-007</v>
          </cell>
          <cell r="I443" t="str">
            <v>PC ZELZATE -</v>
          </cell>
        </row>
        <row r="444">
          <cell r="A444">
            <v>14941</v>
          </cell>
          <cell r="B444" t="str">
            <v>Alessandro</v>
          </cell>
          <cell r="C444" t="str">
            <v>DE MEYER</v>
          </cell>
          <cell r="D444">
            <v>35896</v>
          </cell>
          <cell r="E444" t="str">
            <v>M</v>
          </cell>
          <cell r="F444" t="str">
            <v>België</v>
          </cell>
          <cell r="G444" t="str">
            <v>BE</v>
          </cell>
          <cell r="H444" t="str">
            <v>01-007</v>
          </cell>
          <cell r="I444" t="str">
            <v>PC ZELZATE -</v>
          </cell>
        </row>
        <row r="445">
          <cell r="A445">
            <v>16683</v>
          </cell>
          <cell r="B445" t="str">
            <v>Robert</v>
          </cell>
          <cell r="C445" t="str">
            <v>DE PAUW</v>
          </cell>
          <cell r="D445">
            <v>16593</v>
          </cell>
          <cell r="E445" t="str">
            <v>M</v>
          </cell>
          <cell r="F445" t="str">
            <v>België</v>
          </cell>
          <cell r="G445" t="str">
            <v>BE</v>
          </cell>
          <cell r="H445" t="str">
            <v>01-007</v>
          </cell>
          <cell r="I445" t="str">
            <v>PC ZELZATE -</v>
          </cell>
        </row>
        <row r="446">
          <cell r="A446">
            <v>5215</v>
          </cell>
          <cell r="B446" t="str">
            <v>Dirk</v>
          </cell>
          <cell r="C446" t="str">
            <v>DE SMET</v>
          </cell>
          <cell r="D446">
            <v>24764</v>
          </cell>
          <cell r="E446" t="str">
            <v>M</v>
          </cell>
          <cell r="F446" t="str">
            <v>België</v>
          </cell>
          <cell r="G446" t="str">
            <v>BE</v>
          </cell>
          <cell r="H446" t="str">
            <v>01-007</v>
          </cell>
          <cell r="I446" t="str">
            <v>PC ZELZATE -</v>
          </cell>
        </row>
        <row r="447">
          <cell r="A447">
            <v>12075</v>
          </cell>
          <cell r="B447" t="str">
            <v>Dion</v>
          </cell>
          <cell r="C447" t="str">
            <v>DE SMET</v>
          </cell>
          <cell r="D447">
            <v>36003</v>
          </cell>
          <cell r="E447" t="str">
            <v>M</v>
          </cell>
          <cell r="F447" t="str">
            <v>België</v>
          </cell>
          <cell r="G447" t="str">
            <v>BE</v>
          </cell>
          <cell r="H447" t="str">
            <v>01-007</v>
          </cell>
          <cell r="I447" t="str">
            <v>PC ZELZATE -</v>
          </cell>
        </row>
        <row r="448">
          <cell r="A448">
            <v>13126</v>
          </cell>
          <cell r="B448" t="str">
            <v>Willy</v>
          </cell>
          <cell r="C448" t="str">
            <v>DECOSTER</v>
          </cell>
          <cell r="D448">
            <v>18990</v>
          </cell>
          <cell r="E448" t="str">
            <v>M</v>
          </cell>
          <cell r="F448" t="str">
            <v>België</v>
          </cell>
          <cell r="G448" t="str">
            <v>BE</v>
          </cell>
          <cell r="H448" t="str">
            <v>01-007</v>
          </cell>
          <cell r="I448" t="str">
            <v>PC ZELZATE -</v>
          </cell>
        </row>
        <row r="449">
          <cell r="A449">
            <v>446</v>
          </cell>
          <cell r="B449" t="str">
            <v>Christof</v>
          </cell>
          <cell r="C449" t="str">
            <v>DI SILVIO</v>
          </cell>
          <cell r="D449">
            <v>26359</v>
          </cell>
          <cell r="E449" t="str">
            <v>M</v>
          </cell>
          <cell r="F449" t="str">
            <v>België</v>
          </cell>
          <cell r="G449" t="str">
            <v>BE</v>
          </cell>
          <cell r="H449" t="str">
            <v>01-007</v>
          </cell>
          <cell r="I449" t="str">
            <v>PC ZELZATE -</v>
          </cell>
        </row>
        <row r="450">
          <cell r="A450">
            <v>21079</v>
          </cell>
          <cell r="B450" t="str">
            <v>Van Hecke</v>
          </cell>
          <cell r="C450" t="str">
            <v>FILIP</v>
          </cell>
          <cell r="D450">
            <v>25657</v>
          </cell>
          <cell r="E450" t="str">
            <v>M</v>
          </cell>
          <cell r="F450" t="str">
            <v>België</v>
          </cell>
          <cell r="G450" t="str">
            <v>BE</v>
          </cell>
          <cell r="H450" t="str">
            <v>01-007</v>
          </cell>
          <cell r="I450" t="str">
            <v>PC ZELZATE -</v>
          </cell>
        </row>
        <row r="451">
          <cell r="A451">
            <v>10373</v>
          </cell>
          <cell r="B451" t="str">
            <v>Rita</v>
          </cell>
          <cell r="C451" t="str">
            <v>KERCKHAERT</v>
          </cell>
          <cell r="D451">
            <v>17045</v>
          </cell>
          <cell r="E451" t="str">
            <v>V</v>
          </cell>
          <cell r="F451" t="str">
            <v>België</v>
          </cell>
          <cell r="G451" t="str">
            <v>BE</v>
          </cell>
          <cell r="H451" t="str">
            <v>01-007</v>
          </cell>
          <cell r="I451" t="str">
            <v>PC ZELZATE -</v>
          </cell>
        </row>
        <row r="452">
          <cell r="A452">
            <v>1116</v>
          </cell>
          <cell r="B452" t="str">
            <v>Jean-Marcel</v>
          </cell>
          <cell r="C452" t="str">
            <v>LAHITTETTE</v>
          </cell>
          <cell r="D452">
            <v>15421</v>
          </cell>
          <cell r="E452" t="str">
            <v>M</v>
          </cell>
          <cell r="F452" t="str">
            <v>België</v>
          </cell>
          <cell r="G452" t="str">
            <v>BE</v>
          </cell>
          <cell r="H452" t="str">
            <v>01-007</v>
          </cell>
          <cell r="I452" t="str">
            <v>PC ZELZATE -</v>
          </cell>
        </row>
        <row r="453">
          <cell r="A453">
            <v>2496</v>
          </cell>
          <cell r="B453" t="str">
            <v>Natacha</v>
          </cell>
          <cell r="C453" t="str">
            <v>LAHITTETTE</v>
          </cell>
          <cell r="D453">
            <v>25560</v>
          </cell>
          <cell r="E453" t="str">
            <v>V</v>
          </cell>
          <cell r="F453" t="str">
            <v>België</v>
          </cell>
          <cell r="G453" t="str">
            <v>BE</v>
          </cell>
          <cell r="H453" t="str">
            <v>01-007</v>
          </cell>
          <cell r="I453" t="str">
            <v>PC ZELZATE -</v>
          </cell>
        </row>
        <row r="454">
          <cell r="A454">
            <v>18972</v>
          </cell>
          <cell r="B454" t="str">
            <v>Gilles</v>
          </cell>
          <cell r="C454" t="str">
            <v>MASSENOT</v>
          </cell>
          <cell r="D454">
            <v>19825</v>
          </cell>
          <cell r="E454" t="str">
            <v>M</v>
          </cell>
          <cell r="F454" t="str">
            <v>België</v>
          </cell>
          <cell r="G454" t="str">
            <v>BE</v>
          </cell>
          <cell r="H454" t="str">
            <v>01-007</v>
          </cell>
          <cell r="I454" t="str">
            <v>PC ZELZATE -</v>
          </cell>
        </row>
        <row r="455">
          <cell r="A455">
            <v>20295</v>
          </cell>
          <cell r="B455" t="str">
            <v>Erik</v>
          </cell>
          <cell r="C455" t="str">
            <v>MEYVAERT</v>
          </cell>
          <cell r="D455">
            <v>21814</v>
          </cell>
          <cell r="E455" t="str">
            <v>M</v>
          </cell>
          <cell r="F455" t="str">
            <v>België</v>
          </cell>
          <cell r="G455" t="str">
            <v>BE</v>
          </cell>
          <cell r="H455" t="str">
            <v>01-007</v>
          </cell>
          <cell r="I455" t="str">
            <v>PC ZELZATE -</v>
          </cell>
        </row>
        <row r="456">
          <cell r="A456">
            <v>13227</v>
          </cell>
          <cell r="B456" t="str">
            <v>Jacques</v>
          </cell>
          <cell r="C456" t="str">
            <v>MICAN</v>
          </cell>
          <cell r="D456">
            <v>18082</v>
          </cell>
          <cell r="E456" t="str">
            <v>M</v>
          </cell>
          <cell r="F456" t="str">
            <v>België</v>
          </cell>
          <cell r="G456" t="str">
            <v>BE</v>
          </cell>
          <cell r="H456" t="str">
            <v>01-007</v>
          </cell>
          <cell r="I456" t="str">
            <v>PC ZELZATE -</v>
          </cell>
        </row>
        <row r="457">
          <cell r="A457">
            <v>18285</v>
          </cell>
          <cell r="B457" t="str">
            <v>Serge</v>
          </cell>
          <cell r="C457" t="str">
            <v>MINGOLLA</v>
          </cell>
          <cell r="D457">
            <v>21143</v>
          </cell>
          <cell r="E457" t="str">
            <v>M</v>
          </cell>
          <cell r="F457" t="str">
            <v>België</v>
          </cell>
          <cell r="G457" t="str">
            <v>BE</v>
          </cell>
          <cell r="H457" t="str">
            <v>01-007</v>
          </cell>
          <cell r="I457" t="str">
            <v>PC ZELZATE -</v>
          </cell>
        </row>
        <row r="458">
          <cell r="A458">
            <v>12877</v>
          </cell>
          <cell r="B458" t="str">
            <v>Steven</v>
          </cell>
          <cell r="C458" t="str">
            <v>MUSSCHE</v>
          </cell>
          <cell r="D458">
            <v>29757</v>
          </cell>
          <cell r="E458" t="str">
            <v>M</v>
          </cell>
          <cell r="F458" t="str">
            <v>België</v>
          </cell>
          <cell r="G458" t="str">
            <v>BE</v>
          </cell>
          <cell r="H458" t="str">
            <v>01-007</v>
          </cell>
          <cell r="I458" t="str">
            <v>PC ZELZATE -</v>
          </cell>
        </row>
        <row r="459">
          <cell r="A459">
            <v>20294</v>
          </cell>
          <cell r="B459" t="str">
            <v>Regine</v>
          </cell>
          <cell r="C459" t="str">
            <v xml:space="preserve">NAUDTS </v>
          </cell>
          <cell r="D459">
            <v>21609</v>
          </cell>
          <cell r="E459" t="str">
            <v>V</v>
          </cell>
          <cell r="F459" t="str">
            <v>België</v>
          </cell>
          <cell r="G459" t="str">
            <v>BE</v>
          </cell>
          <cell r="H459" t="str">
            <v>01-007</v>
          </cell>
          <cell r="I459" t="str">
            <v>PC ZELZATE -</v>
          </cell>
        </row>
        <row r="460">
          <cell r="A460">
            <v>19576</v>
          </cell>
          <cell r="B460" t="str">
            <v>Yves</v>
          </cell>
          <cell r="C460" t="str">
            <v>PATTIJN</v>
          </cell>
          <cell r="D460">
            <v>26186</v>
          </cell>
          <cell r="E460" t="str">
            <v>M</v>
          </cell>
          <cell r="F460" t="str">
            <v>België</v>
          </cell>
          <cell r="G460" t="str">
            <v>BE</v>
          </cell>
          <cell r="H460" t="str">
            <v>01-007</v>
          </cell>
          <cell r="I460" t="str">
            <v>PC ZELZATE -</v>
          </cell>
        </row>
        <row r="461">
          <cell r="A461">
            <v>1120</v>
          </cell>
          <cell r="B461" t="str">
            <v>Claudine</v>
          </cell>
          <cell r="C461" t="str">
            <v>PLASSCHAERT</v>
          </cell>
          <cell r="D461">
            <v>18090</v>
          </cell>
          <cell r="E461" t="str">
            <v>V</v>
          </cell>
          <cell r="F461" t="str">
            <v>België</v>
          </cell>
          <cell r="G461" t="str">
            <v>BE</v>
          </cell>
          <cell r="H461" t="str">
            <v>01-007</v>
          </cell>
          <cell r="I461" t="str">
            <v>PC ZELZATE -</v>
          </cell>
        </row>
        <row r="462">
          <cell r="A462">
            <v>20165</v>
          </cell>
          <cell r="B462" t="str">
            <v>Rudy</v>
          </cell>
          <cell r="C462" t="str">
            <v>PLASSCHAERT</v>
          </cell>
          <cell r="D462">
            <v>21199</v>
          </cell>
          <cell r="E462" t="str">
            <v>M</v>
          </cell>
          <cell r="F462" t="str">
            <v>België</v>
          </cell>
          <cell r="G462" t="str">
            <v>BE</v>
          </cell>
          <cell r="H462" t="str">
            <v>01-007</v>
          </cell>
          <cell r="I462" t="str">
            <v>PC ZELZATE -</v>
          </cell>
        </row>
        <row r="463">
          <cell r="A463">
            <v>5214</v>
          </cell>
          <cell r="B463" t="str">
            <v>Hendrik</v>
          </cell>
          <cell r="C463" t="str">
            <v>SPEECKAERT</v>
          </cell>
          <cell r="D463">
            <v>27107</v>
          </cell>
          <cell r="E463" t="str">
            <v>M</v>
          </cell>
          <cell r="F463" t="str">
            <v>België</v>
          </cell>
          <cell r="G463" t="str">
            <v>BE</v>
          </cell>
          <cell r="H463" t="str">
            <v>01-007</v>
          </cell>
          <cell r="I463" t="str">
            <v>PC ZELZATE -</v>
          </cell>
        </row>
        <row r="464">
          <cell r="A464">
            <v>16426</v>
          </cell>
          <cell r="B464" t="str">
            <v>Nadine</v>
          </cell>
          <cell r="C464" t="str">
            <v>STEYAERT</v>
          </cell>
          <cell r="D464">
            <v>16876</v>
          </cell>
          <cell r="E464" t="str">
            <v>V</v>
          </cell>
          <cell r="F464" t="str">
            <v>België</v>
          </cell>
          <cell r="G464" t="str">
            <v>BE</v>
          </cell>
          <cell r="H464" t="str">
            <v>01-007</v>
          </cell>
          <cell r="I464" t="str">
            <v>PC ZELZATE -</v>
          </cell>
        </row>
        <row r="465">
          <cell r="A465">
            <v>20746</v>
          </cell>
          <cell r="B465" t="str">
            <v>Hans</v>
          </cell>
          <cell r="C465" t="str">
            <v>VAN DE GRIENDT</v>
          </cell>
          <cell r="D465">
            <v>24670</v>
          </cell>
          <cell r="E465" t="str">
            <v>M</v>
          </cell>
          <cell r="F465" t="str">
            <v>Nederland</v>
          </cell>
          <cell r="G465" t="str">
            <v>NL</v>
          </cell>
          <cell r="H465" t="str">
            <v>01-007</v>
          </cell>
          <cell r="I465" t="str">
            <v>PC ZELZATE -</v>
          </cell>
        </row>
        <row r="466">
          <cell r="A466">
            <v>1741</v>
          </cell>
          <cell r="B466" t="str">
            <v>Filip</v>
          </cell>
          <cell r="C466" t="str">
            <v>VAN DE WOESTYNE</v>
          </cell>
          <cell r="D466">
            <v>26023</v>
          </cell>
          <cell r="E466" t="str">
            <v>M</v>
          </cell>
          <cell r="F466" t="str">
            <v>België</v>
          </cell>
          <cell r="G466" t="str">
            <v>BE</v>
          </cell>
          <cell r="H466" t="str">
            <v>01-007</v>
          </cell>
          <cell r="I466" t="str">
            <v>PC ZELZATE -</v>
          </cell>
        </row>
        <row r="467">
          <cell r="A467">
            <v>20164</v>
          </cell>
          <cell r="B467" t="str">
            <v>François</v>
          </cell>
          <cell r="C467" t="str">
            <v>VAN KERCKHOVE</v>
          </cell>
          <cell r="D467">
            <v>17199</v>
          </cell>
          <cell r="E467" t="str">
            <v>M</v>
          </cell>
          <cell r="F467" t="str">
            <v>Nederland</v>
          </cell>
          <cell r="G467" t="str">
            <v>NL</v>
          </cell>
          <cell r="H467" t="str">
            <v>01-007</v>
          </cell>
          <cell r="I467" t="str">
            <v>PC ZELZATE -</v>
          </cell>
        </row>
        <row r="468">
          <cell r="A468">
            <v>11444</v>
          </cell>
          <cell r="B468" t="str">
            <v>Marcel</v>
          </cell>
          <cell r="C468" t="str">
            <v>VAN KWIKKELBERGHE</v>
          </cell>
          <cell r="D468">
            <v>17903</v>
          </cell>
          <cell r="E468" t="str">
            <v>M</v>
          </cell>
          <cell r="F468" t="str">
            <v>België</v>
          </cell>
          <cell r="G468" t="str">
            <v>BE</v>
          </cell>
          <cell r="H468" t="str">
            <v>01-007</v>
          </cell>
          <cell r="I468" t="str">
            <v>PC ZELZATE -</v>
          </cell>
        </row>
        <row r="469">
          <cell r="A469">
            <v>11446</v>
          </cell>
          <cell r="B469" t="str">
            <v>Noël</v>
          </cell>
          <cell r="C469" t="str">
            <v>VAN KWIKKELBERGHE</v>
          </cell>
          <cell r="D469">
            <v>17450</v>
          </cell>
          <cell r="E469" t="str">
            <v>M</v>
          </cell>
          <cell r="F469" t="str">
            <v>België</v>
          </cell>
          <cell r="G469" t="str">
            <v>BE</v>
          </cell>
          <cell r="H469" t="str">
            <v>01-007</v>
          </cell>
          <cell r="I469" t="str">
            <v>PC ZELZATE -</v>
          </cell>
        </row>
        <row r="470">
          <cell r="A470">
            <v>11487</v>
          </cell>
          <cell r="B470" t="str">
            <v>Maurice</v>
          </cell>
          <cell r="C470" t="str">
            <v>VAN KWIKKELBERGHE</v>
          </cell>
          <cell r="D470">
            <v>18904</v>
          </cell>
          <cell r="E470" t="str">
            <v>M</v>
          </cell>
          <cell r="F470" t="str">
            <v>België</v>
          </cell>
          <cell r="G470" t="str">
            <v>BE</v>
          </cell>
          <cell r="H470" t="str">
            <v>01-007</v>
          </cell>
          <cell r="I470" t="str">
            <v>PC ZELZATE -</v>
          </cell>
        </row>
        <row r="471">
          <cell r="A471">
            <v>574</v>
          </cell>
          <cell r="B471" t="str">
            <v>Danny</v>
          </cell>
          <cell r="C471" t="str">
            <v>VEREECKE</v>
          </cell>
          <cell r="D471">
            <v>26871</v>
          </cell>
          <cell r="E471" t="str">
            <v>M</v>
          </cell>
          <cell r="F471" t="str">
            <v>België</v>
          </cell>
          <cell r="G471" t="str">
            <v>BE</v>
          </cell>
          <cell r="H471" t="str">
            <v>01-007</v>
          </cell>
          <cell r="I471" t="str">
            <v>PC ZELZATE -</v>
          </cell>
        </row>
        <row r="472">
          <cell r="A472">
            <v>19065</v>
          </cell>
          <cell r="B472" t="str">
            <v>Mirieille</v>
          </cell>
          <cell r="C472" t="str">
            <v>VERMEERSCH</v>
          </cell>
          <cell r="D472">
            <v>16283</v>
          </cell>
          <cell r="E472" t="str">
            <v>V</v>
          </cell>
          <cell r="F472" t="str">
            <v>België</v>
          </cell>
          <cell r="G472" t="str">
            <v>BE</v>
          </cell>
          <cell r="H472" t="str">
            <v>01-007</v>
          </cell>
          <cell r="I472" t="str">
            <v>PC ZELZATE -</v>
          </cell>
        </row>
        <row r="473">
          <cell r="A473">
            <v>4807</v>
          </cell>
          <cell r="B473" t="str">
            <v>Roland Cyriel</v>
          </cell>
          <cell r="C473" t="str">
            <v>WILLE</v>
          </cell>
          <cell r="D473">
            <v>17294</v>
          </cell>
          <cell r="E473" t="str">
            <v>M</v>
          </cell>
          <cell r="F473" t="str">
            <v>België</v>
          </cell>
          <cell r="G473" t="str">
            <v>BE</v>
          </cell>
          <cell r="H473" t="str">
            <v>01-007</v>
          </cell>
          <cell r="I473" t="str">
            <v>PC ZELZATE -</v>
          </cell>
        </row>
        <row r="474">
          <cell r="A474">
            <v>20822</v>
          </cell>
          <cell r="B474" t="str">
            <v>Franky</v>
          </cell>
          <cell r="C474" t="str">
            <v>WILLEMS</v>
          </cell>
          <cell r="D474">
            <v>25498</v>
          </cell>
          <cell r="E474" t="str">
            <v>M</v>
          </cell>
          <cell r="F474" t="str">
            <v>Nederland</v>
          </cell>
          <cell r="G474" t="str">
            <v>BE</v>
          </cell>
          <cell r="H474" t="str">
            <v>01-007</v>
          </cell>
          <cell r="I474" t="str">
            <v>PC ZELZATE -</v>
          </cell>
        </row>
        <row r="475">
          <cell r="A475">
            <v>778</v>
          </cell>
          <cell r="B475" t="str">
            <v>Eduard</v>
          </cell>
          <cell r="C475" t="str">
            <v>BEAUPREZ</v>
          </cell>
          <cell r="D475">
            <v>13442</v>
          </cell>
          <cell r="E475" t="str">
            <v>M</v>
          </cell>
          <cell r="F475" t="str">
            <v>België</v>
          </cell>
          <cell r="G475" t="str">
            <v>BE</v>
          </cell>
          <cell r="H475" t="str">
            <v>01-008</v>
          </cell>
          <cell r="I475" t="str">
            <v>PC PATIJNTJE - Gent</v>
          </cell>
        </row>
        <row r="476">
          <cell r="A476">
            <v>545</v>
          </cell>
          <cell r="B476" t="str">
            <v>Roger</v>
          </cell>
          <cell r="C476" t="str">
            <v>CARTIER</v>
          </cell>
          <cell r="D476">
            <v>15221</v>
          </cell>
          <cell r="E476" t="str">
            <v>M</v>
          </cell>
          <cell r="F476" t="str">
            <v>België</v>
          </cell>
          <cell r="G476" t="str">
            <v>FR</v>
          </cell>
          <cell r="H476" t="str">
            <v>01-008</v>
          </cell>
          <cell r="I476" t="str">
            <v>PC PATIJNTJE - Gent</v>
          </cell>
        </row>
        <row r="477">
          <cell r="A477">
            <v>3099</v>
          </cell>
          <cell r="B477" t="str">
            <v>Odette</v>
          </cell>
          <cell r="C477" t="str">
            <v>DE CLERCQ</v>
          </cell>
          <cell r="D477">
            <v>15393</v>
          </cell>
          <cell r="E477" t="str">
            <v>V</v>
          </cell>
          <cell r="F477" t="str">
            <v>België</v>
          </cell>
          <cell r="G477" t="str">
            <v>BE</v>
          </cell>
          <cell r="H477" t="str">
            <v>01-008</v>
          </cell>
          <cell r="I477" t="str">
            <v>PC PATIJNTJE - Gent</v>
          </cell>
        </row>
        <row r="478">
          <cell r="A478">
            <v>16770</v>
          </cell>
          <cell r="B478" t="str">
            <v>Catherine</v>
          </cell>
          <cell r="C478" t="str">
            <v>DE CUYPER</v>
          </cell>
          <cell r="D478">
            <v>23408</v>
          </cell>
          <cell r="E478" t="str">
            <v>V</v>
          </cell>
          <cell r="F478" t="str">
            <v>België</v>
          </cell>
          <cell r="G478" t="str">
            <v>BE</v>
          </cell>
          <cell r="H478" t="str">
            <v>01-008</v>
          </cell>
          <cell r="I478" t="str">
            <v>PC PATIJNTJE - Gent</v>
          </cell>
        </row>
        <row r="479">
          <cell r="A479">
            <v>1832</v>
          </cell>
          <cell r="B479" t="str">
            <v>Jacques</v>
          </cell>
          <cell r="C479" t="str">
            <v>DE KEYSER</v>
          </cell>
          <cell r="D479">
            <v>16778</v>
          </cell>
          <cell r="E479" t="str">
            <v>M</v>
          </cell>
          <cell r="F479" t="str">
            <v>België</v>
          </cell>
          <cell r="G479" t="str">
            <v>BE</v>
          </cell>
          <cell r="H479" t="str">
            <v>01-008</v>
          </cell>
          <cell r="I479" t="str">
            <v>PC PATIJNTJE - Gent</v>
          </cell>
        </row>
        <row r="480">
          <cell r="A480">
            <v>3891</v>
          </cell>
          <cell r="B480" t="str">
            <v>Ginette</v>
          </cell>
          <cell r="C480" t="str">
            <v>DE PAEPE</v>
          </cell>
          <cell r="D480">
            <v>21545</v>
          </cell>
          <cell r="E480" t="str">
            <v>V</v>
          </cell>
          <cell r="F480" t="str">
            <v>België</v>
          </cell>
          <cell r="G480" t="str">
            <v>BE</v>
          </cell>
          <cell r="H480" t="str">
            <v>01-008</v>
          </cell>
          <cell r="I480" t="str">
            <v>PC PATIJNTJE - Gent</v>
          </cell>
        </row>
        <row r="481">
          <cell r="A481">
            <v>629</v>
          </cell>
          <cell r="B481" t="str">
            <v>Rita</v>
          </cell>
          <cell r="C481" t="str">
            <v>DE RUDDER</v>
          </cell>
          <cell r="D481">
            <v>19762</v>
          </cell>
          <cell r="E481" t="str">
            <v>V</v>
          </cell>
          <cell r="F481" t="str">
            <v>België</v>
          </cell>
          <cell r="G481" t="str">
            <v>BE</v>
          </cell>
          <cell r="H481" t="str">
            <v>01-008</v>
          </cell>
          <cell r="I481" t="str">
            <v>PC PATIJNTJE - Gent</v>
          </cell>
        </row>
        <row r="482">
          <cell r="A482">
            <v>13386</v>
          </cell>
          <cell r="B482" t="str">
            <v>Serge</v>
          </cell>
          <cell r="C482" t="str">
            <v>DESMET</v>
          </cell>
          <cell r="D482">
            <v>23332</v>
          </cell>
          <cell r="E482" t="str">
            <v>M</v>
          </cell>
          <cell r="F482" t="str">
            <v>België</v>
          </cell>
          <cell r="G482" t="str">
            <v>BE</v>
          </cell>
          <cell r="H482" t="str">
            <v>01-008</v>
          </cell>
          <cell r="I482" t="str">
            <v>PC PATIJNTJE - Gent</v>
          </cell>
        </row>
        <row r="483">
          <cell r="A483">
            <v>447</v>
          </cell>
          <cell r="B483" t="str">
            <v>Pascal</v>
          </cell>
          <cell r="C483" t="str">
            <v>DI SILVIO</v>
          </cell>
          <cell r="D483">
            <v>16061</v>
          </cell>
          <cell r="E483" t="str">
            <v>M</v>
          </cell>
          <cell r="F483" t="str">
            <v>België</v>
          </cell>
          <cell r="G483" t="str">
            <v>IT</v>
          </cell>
          <cell r="H483" t="str">
            <v>01-008</v>
          </cell>
          <cell r="I483" t="str">
            <v>PC PATIJNTJE - Gent</v>
          </cell>
        </row>
        <row r="484">
          <cell r="A484">
            <v>13873</v>
          </cell>
          <cell r="B484" t="str">
            <v>Esmeralda</v>
          </cell>
          <cell r="C484" t="str">
            <v>HAEGEMAN</v>
          </cell>
          <cell r="D484">
            <v>27543</v>
          </cell>
          <cell r="E484" t="str">
            <v>V</v>
          </cell>
          <cell r="F484" t="str">
            <v>België</v>
          </cell>
          <cell r="G484" t="str">
            <v>BE</v>
          </cell>
          <cell r="H484" t="str">
            <v>01-008</v>
          </cell>
          <cell r="I484" t="str">
            <v>PC PATIJNTJE - Gent</v>
          </cell>
        </row>
        <row r="485">
          <cell r="A485">
            <v>10337</v>
          </cell>
          <cell r="B485" t="str">
            <v>Johan</v>
          </cell>
          <cell r="C485" t="str">
            <v>HELLEBAUT</v>
          </cell>
          <cell r="D485">
            <v>18817</v>
          </cell>
          <cell r="E485" t="str">
            <v>M</v>
          </cell>
          <cell r="F485" t="str">
            <v>België</v>
          </cell>
          <cell r="G485" t="str">
            <v>BE</v>
          </cell>
          <cell r="H485" t="str">
            <v>01-008</v>
          </cell>
          <cell r="I485" t="str">
            <v>PC PATIJNTJE - Gent</v>
          </cell>
        </row>
        <row r="486">
          <cell r="A486">
            <v>14475</v>
          </cell>
          <cell r="B486" t="str">
            <v>Hassine</v>
          </cell>
          <cell r="C486" t="str">
            <v>KABOUCHI</v>
          </cell>
          <cell r="D486">
            <v>26593</v>
          </cell>
          <cell r="E486" t="str">
            <v>M</v>
          </cell>
          <cell r="F486" t="str">
            <v>België</v>
          </cell>
          <cell r="G486" t="str">
            <v>TN</v>
          </cell>
          <cell r="H486" t="str">
            <v>01-008</v>
          </cell>
          <cell r="I486" t="str">
            <v>PC PATIJNTJE - Gent</v>
          </cell>
        </row>
        <row r="487">
          <cell r="A487">
            <v>21514</v>
          </cell>
          <cell r="B487" t="str">
            <v>Wally</v>
          </cell>
          <cell r="C487" t="str">
            <v>LALINE</v>
          </cell>
          <cell r="D487">
            <v>22695</v>
          </cell>
          <cell r="E487" t="str">
            <v>M</v>
          </cell>
          <cell r="F487" t="str">
            <v>België</v>
          </cell>
          <cell r="G487" t="str">
            <v>BE</v>
          </cell>
          <cell r="H487" t="str">
            <v>01-008</v>
          </cell>
          <cell r="I487" t="str">
            <v>PC PATIJNTJE - Gent</v>
          </cell>
        </row>
        <row r="488">
          <cell r="A488">
            <v>1117</v>
          </cell>
          <cell r="B488" t="str">
            <v>Paul</v>
          </cell>
          <cell r="C488" t="str">
            <v>LEGUEM</v>
          </cell>
          <cell r="D488">
            <v>12192</v>
          </cell>
          <cell r="E488" t="str">
            <v>M</v>
          </cell>
          <cell r="F488" t="str">
            <v>België</v>
          </cell>
          <cell r="G488" t="str">
            <v>FR</v>
          </cell>
          <cell r="H488" t="str">
            <v>01-008</v>
          </cell>
          <cell r="I488" t="str">
            <v>PC PATIJNTJE - Gent</v>
          </cell>
        </row>
        <row r="489">
          <cell r="A489">
            <v>5001</v>
          </cell>
          <cell r="B489" t="str">
            <v>Jeanne</v>
          </cell>
          <cell r="C489" t="str">
            <v>LYBAERT</v>
          </cell>
          <cell r="D489">
            <v>12805</v>
          </cell>
          <cell r="E489" t="str">
            <v>V</v>
          </cell>
          <cell r="F489" t="str">
            <v>België</v>
          </cell>
          <cell r="G489" t="str">
            <v>BE</v>
          </cell>
          <cell r="H489" t="str">
            <v>01-008</v>
          </cell>
          <cell r="I489" t="str">
            <v>PC PATIJNTJE - Gent</v>
          </cell>
        </row>
        <row r="490">
          <cell r="A490">
            <v>15263</v>
          </cell>
          <cell r="B490" t="str">
            <v>Renaat</v>
          </cell>
          <cell r="C490" t="str">
            <v>MAES</v>
          </cell>
          <cell r="D490">
            <v>20568</v>
          </cell>
          <cell r="E490" t="str">
            <v>M</v>
          </cell>
          <cell r="F490" t="str">
            <v>België</v>
          </cell>
          <cell r="G490" t="str">
            <v>BE</v>
          </cell>
          <cell r="H490" t="str">
            <v>01-008</v>
          </cell>
          <cell r="I490" t="str">
            <v>PC PATIJNTJE - Gent</v>
          </cell>
        </row>
        <row r="491">
          <cell r="A491">
            <v>4698</v>
          </cell>
          <cell r="B491" t="str">
            <v>Marie-Jeanne</v>
          </cell>
          <cell r="C491" t="str">
            <v>MICHIELS</v>
          </cell>
          <cell r="D491">
            <v>21813</v>
          </cell>
          <cell r="E491" t="str">
            <v>V</v>
          </cell>
          <cell r="F491" t="str">
            <v>België</v>
          </cell>
          <cell r="G491" t="str">
            <v>BE</v>
          </cell>
          <cell r="H491" t="str">
            <v>01-008</v>
          </cell>
          <cell r="I491" t="str">
            <v>PC PATIJNTJE - Gent</v>
          </cell>
        </row>
        <row r="492">
          <cell r="A492">
            <v>13382</v>
          </cell>
          <cell r="B492" t="str">
            <v>Ingrid</v>
          </cell>
          <cell r="C492" t="str">
            <v>MOSTREY</v>
          </cell>
          <cell r="D492">
            <v>25132</v>
          </cell>
          <cell r="E492" t="str">
            <v>V</v>
          </cell>
          <cell r="F492" t="str">
            <v>België</v>
          </cell>
          <cell r="G492" t="str">
            <v>BE</v>
          </cell>
          <cell r="H492" t="str">
            <v>01-008</v>
          </cell>
          <cell r="I492" t="str">
            <v>PC PATIJNTJE - Gent</v>
          </cell>
        </row>
        <row r="493">
          <cell r="A493">
            <v>20751</v>
          </cell>
          <cell r="B493" t="str">
            <v>Marino</v>
          </cell>
          <cell r="C493" t="str">
            <v>NAUDTS</v>
          </cell>
          <cell r="D493">
            <v>25904</v>
          </cell>
          <cell r="E493" t="str">
            <v>M</v>
          </cell>
          <cell r="F493" t="str">
            <v>België</v>
          </cell>
          <cell r="G493" t="str">
            <v>BE</v>
          </cell>
          <cell r="H493" t="str">
            <v>01-008</v>
          </cell>
          <cell r="I493" t="str">
            <v>PC PATIJNTJE - Gent</v>
          </cell>
        </row>
        <row r="494">
          <cell r="A494">
            <v>19966</v>
          </cell>
          <cell r="B494" t="str">
            <v>Jeroen</v>
          </cell>
          <cell r="C494" t="str">
            <v xml:space="preserve">ROOBROUCK </v>
          </cell>
          <cell r="D494">
            <v>30484</v>
          </cell>
          <cell r="E494" t="str">
            <v>M</v>
          </cell>
          <cell r="F494" t="str">
            <v>België</v>
          </cell>
          <cell r="G494" t="str">
            <v>BE</v>
          </cell>
          <cell r="H494" t="str">
            <v>01-008</v>
          </cell>
          <cell r="I494" t="str">
            <v>PC PATIJNTJE - Gent</v>
          </cell>
        </row>
        <row r="495">
          <cell r="A495">
            <v>4146</v>
          </cell>
          <cell r="B495" t="str">
            <v>Henk</v>
          </cell>
          <cell r="C495" t="str">
            <v>SOETE</v>
          </cell>
          <cell r="D495">
            <v>23355</v>
          </cell>
          <cell r="E495" t="str">
            <v>M</v>
          </cell>
          <cell r="F495" t="str">
            <v>België</v>
          </cell>
          <cell r="G495" t="str">
            <v>BE</v>
          </cell>
          <cell r="H495" t="str">
            <v>01-008</v>
          </cell>
          <cell r="I495" t="str">
            <v>PC PATIJNTJE - Gent</v>
          </cell>
        </row>
        <row r="496">
          <cell r="A496">
            <v>1842</v>
          </cell>
          <cell r="B496" t="str">
            <v>Jozef</v>
          </cell>
          <cell r="C496" t="str">
            <v>SZYGOWSKI</v>
          </cell>
          <cell r="D496">
            <v>19255</v>
          </cell>
          <cell r="E496" t="str">
            <v>M</v>
          </cell>
          <cell r="F496" t="str">
            <v>België</v>
          </cell>
          <cell r="G496" t="str">
            <v>BE</v>
          </cell>
          <cell r="H496" t="str">
            <v>01-008</v>
          </cell>
          <cell r="I496" t="str">
            <v>PC PATIJNTJE - Gent</v>
          </cell>
        </row>
        <row r="497">
          <cell r="A497">
            <v>14784</v>
          </cell>
          <cell r="B497" t="str">
            <v>Michel</v>
          </cell>
          <cell r="C497" t="str">
            <v>SZYMANSKI</v>
          </cell>
          <cell r="D497">
            <v>22907</v>
          </cell>
          <cell r="E497" t="str">
            <v>M</v>
          </cell>
          <cell r="F497" t="str">
            <v>België</v>
          </cell>
          <cell r="G497" t="str">
            <v>PL</v>
          </cell>
          <cell r="H497" t="str">
            <v>01-008</v>
          </cell>
          <cell r="I497" t="str">
            <v>PC PATIJNTJE - Gent</v>
          </cell>
        </row>
        <row r="498">
          <cell r="A498">
            <v>1843</v>
          </cell>
          <cell r="B498" t="str">
            <v>Marina</v>
          </cell>
          <cell r="C498" t="str">
            <v>THIBAU</v>
          </cell>
          <cell r="D498">
            <v>15225</v>
          </cell>
          <cell r="E498" t="str">
            <v>V</v>
          </cell>
          <cell r="F498" t="str">
            <v>België</v>
          </cell>
          <cell r="G498" t="str">
            <v>BE</v>
          </cell>
          <cell r="H498" t="str">
            <v>01-008</v>
          </cell>
          <cell r="I498" t="str">
            <v>PC PATIJNTJE - Gent</v>
          </cell>
        </row>
        <row r="499">
          <cell r="A499">
            <v>3688</v>
          </cell>
          <cell r="B499" t="str">
            <v>Jean-Pierre</v>
          </cell>
          <cell r="C499" t="str">
            <v>THIENPONT</v>
          </cell>
          <cell r="D499">
            <v>23092</v>
          </cell>
          <cell r="E499" t="str">
            <v>M</v>
          </cell>
          <cell r="F499" t="str">
            <v>België</v>
          </cell>
          <cell r="G499" t="str">
            <v>BE</v>
          </cell>
          <cell r="H499" t="str">
            <v>01-008</v>
          </cell>
          <cell r="I499" t="str">
            <v>PC PATIJNTJE - Gent</v>
          </cell>
        </row>
        <row r="500">
          <cell r="A500">
            <v>10335</v>
          </cell>
          <cell r="B500" t="str">
            <v>Rita</v>
          </cell>
          <cell r="C500" t="str">
            <v>VAN ACKER</v>
          </cell>
          <cell r="D500">
            <v>18037</v>
          </cell>
          <cell r="E500" t="str">
            <v>V</v>
          </cell>
          <cell r="F500" t="str">
            <v>België</v>
          </cell>
          <cell r="G500" t="str">
            <v>BE</v>
          </cell>
          <cell r="H500" t="str">
            <v>01-008</v>
          </cell>
          <cell r="I500" t="str">
            <v>PC PATIJNTJE - Gent</v>
          </cell>
        </row>
        <row r="501">
          <cell r="A501">
            <v>11251</v>
          </cell>
          <cell r="B501" t="str">
            <v>Aissa</v>
          </cell>
          <cell r="C501" t="str">
            <v>VAN ACKER</v>
          </cell>
          <cell r="D501">
            <v>32819</v>
          </cell>
          <cell r="E501" t="str">
            <v>V</v>
          </cell>
          <cell r="F501" t="str">
            <v>België</v>
          </cell>
          <cell r="G501" t="str">
            <v>BE</v>
          </cell>
          <cell r="H501" t="str">
            <v>01-008</v>
          </cell>
          <cell r="I501" t="str">
            <v>PC PATIJNTJE - Gent</v>
          </cell>
        </row>
        <row r="502">
          <cell r="A502">
            <v>13512</v>
          </cell>
          <cell r="B502" t="str">
            <v>Jean-Pierre</v>
          </cell>
          <cell r="C502" t="str">
            <v>VAN ASSCHE</v>
          </cell>
          <cell r="D502">
            <v>15664</v>
          </cell>
          <cell r="E502" t="str">
            <v>M</v>
          </cell>
          <cell r="F502" t="str">
            <v>België</v>
          </cell>
          <cell r="G502" t="str">
            <v>BE</v>
          </cell>
          <cell r="H502" t="str">
            <v>01-008</v>
          </cell>
          <cell r="I502" t="str">
            <v>PC PATIJNTJE - Gent</v>
          </cell>
        </row>
        <row r="503">
          <cell r="A503">
            <v>13524</v>
          </cell>
          <cell r="B503" t="str">
            <v>Willy</v>
          </cell>
          <cell r="C503" t="str">
            <v>VAN EKKENDONK</v>
          </cell>
          <cell r="D503">
            <v>15759</v>
          </cell>
          <cell r="E503" t="str">
            <v>M</v>
          </cell>
          <cell r="F503" t="str">
            <v>België</v>
          </cell>
          <cell r="G503" t="str">
            <v>BE</v>
          </cell>
          <cell r="H503" t="str">
            <v>01-008</v>
          </cell>
          <cell r="I503" t="str">
            <v>PC PATIJNTJE - Gent</v>
          </cell>
        </row>
        <row r="504">
          <cell r="A504">
            <v>9263</v>
          </cell>
          <cell r="B504" t="str">
            <v>Luc</v>
          </cell>
          <cell r="C504" t="str">
            <v>VAN KORDELAAR</v>
          </cell>
          <cell r="D504">
            <v>35150</v>
          </cell>
          <cell r="E504" t="str">
            <v>M</v>
          </cell>
          <cell r="F504" t="str">
            <v>België</v>
          </cell>
          <cell r="G504" t="str">
            <v>NL</v>
          </cell>
          <cell r="H504" t="str">
            <v>01-008</v>
          </cell>
          <cell r="I504" t="str">
            <v>PC PATIJNTJE - Gent</v>
          </cell>
        </row>
        <row r="505">
          <cell r="A505">
            <v>21883</v>
          </cell>
          <cell r="B505" t="str">
            <v>Philippe</v>
          </cell>
          <cell r="C505" t="str">
            <v xml:space="preserve">VAN OVERMEIRE </v>
          </cell>
          <cell r="D505">
            <v>22585</v>
          </cell>
          <cell r="E505" t="str">
            <v>M</v>
          </cell>
          <cell r="F505" t="str">
            <v>België</v>
          </cell>
          <cell r="G505" t="str">
            <v>BE</v>
          </cell>
          <cell r="H505" t="str">
            <v>01-008</v>
          </cell>
          <cell r="I505" t="str">
            <v>PC PATIJNTJE - Gent</v>
          </cell>
        </row>
        <row r="506">
          <cell r="A506">
            <v>3863</v>
          </cell>
          <cell r="B506" t="str">
            <v>Joris</v>
          </cell>
          <cell r="C506" t="str">
            <v>VAN RENTERGEM</v>
          </cell>
          <cell r="D506">
            <v>21829</v>
          </cell>
          <cell r="E506" t="str">
            <v>M</v>
          </cell>
          <cell r="F506" t="str">
            <v>België</v>
          </cell>
          <cell r="G506" t="str">
            <v>BE</v>
          </cell>
          <cell r="H506" t="str">
            <v>01-008</v>
          </cell>
          <cell r="I506" t="str">
            <v>PC PATIJNTJE - Gent</v>
          </cell>
        </row>
        <row r="507">
          <cell r="A507">
            <v>13520</v>
          </cell>
          <cell r="B507" t="str">
            <v>Martine</v>
          </cell>
          <cell r="C507" t="str">
            <v>VANDERHAEGHEN</v>
          </cell>
          <cell r="D507">
            <v>19840</v>
          </cell>
          <cell r="E507" t="str">
            <v>V</v>
          </cell>
          <cell r="F507" t="str">
            <v>België</v>
          </cell>
          <cell r="G507" t="str">
            <v>BE</v>
          </cell>
          <cell r="H507" t="str">
            <v>01-008</v>
          </cell>
          <cell r="I507" t="str">
            <v>PC PATIJNTJE - Gent</v>
          </cell>
        </row>
        <row r="508">
          <cell r="A508">
            <v>20252</v>
          </cell>
          <cell r="B508" t="str">
            <v>Thibaut</v>
          </cell>
          <cell r="C508" t="str">
            <v>VERHOEVEN</v>
          </cell>
          <cell r="D508">
            <v>28192</v>
          </cell>
          <cell r="E508" t="str">
            <v>M</v>
          </cell>
          <cell r="F508" t="str">
            <v>België</v>
          </cell>
          <cell r="G508" t="str">
            <v>BE</v>
          </cell>
          <cell r="H508" t="str">
            <v>01-008</v>
          </cell>
          <cell r="I508" t="str">
            <v>PC PATIJNTJE - Gent</v>
          </cell>
        </row>
        <row r="509">
          <cell r="A509">
            <v>20749</v>
          </cell>
          <cell r="B509" t="str">
            <v>Vera</v>
          </cell>
          <cell r="C509" t="str">
            <v>VINCKE</v>
          </cell>
          <cell r="D509">
            <v>19810</v>
          </cell>
          <cell r="E509" t="str">
            <v>V</v>
          </cell>
          <cell r="F509" t="str">
            <v>België</v>
          </cell>
          <cell r="G509" t="str">
            <v>BE</v>
          </cell>
          <cell r="H509" t="str">
            <v>01-008</v>
          </cell>
          <cell r="I509" t="str">
            <v>PC PATIJNTJE - Gent</v>
          </cell>
        </row>
        <row r="510">
          <cell r="A510">
            <v>17136</v>
          </cell>
          <cell r="B510" t="str">
            <v>Jimmy Polidoor</v>
          </cell>
          <cell r="C510" t="str">
            <v>WELVAERT</v>
          </cell>
          <cell r="D510">
            <v>26460</v>
          </cell>
          <cell r="E510" t="str">
            <v>M</v>
          </cell>
          <cell r="F510" t="str">
            <v>België</v>
          </cell>
          <cell r="G510" t="str">
            <v>BE</v>
          </cell>
          <cell r="H510" t="str">
            <v>01-008</v>
          </cell>
          <cell r="I510" t="str">
            <v>PC PATIJNTJE - Gent</v>
          </cell>
        </row>
        <row r="511">
          <cell r="A511">
            <v>6941</v>
          </cell>
          <cell r="B511" t="str">
            <v>Rachid</v>
          </cell>
          <cell r="C511" t="str">
            <v>ZIANE</v>
          </cell>
          <cell r="D511">
            <v>14651</v>
          </cell>
          <cell r="E511" t="str">
            <v>M</v>
          </cell>
          <cell r="F511" t="str">
            <v>België</v>
          </cell>
          <cell r="G511" t="str">
            <v>Al</v>
          </cell>
          <cell r="H511" t="str">
            <v>01-008</v>
          </cell>
          <cell r="I511" t="str">
            <v>PC PATIJNTJE - Gent</v>
          </cell>
        </row>
        <row r="512">
          <cell r="A512">
            <v>20885</v>
          </cell>
          <cell r="B512" t="str">
            <v>Gosia</v>
          </cell>
          <cell r="C512" t="str">
            <v>ZWARDON</v>
          </cell>
          <cell r="D512">
            <v>24941</v>
          </cell>
          <cell r="E512" t="str">
            <v>V</v>
          </cell>
          <cell r="F512" t="str">
            <v>België</v>
          </cell>
          <cell r="G512" t="str">
            <v>PL</v>
          </cell>
          <cell r="H512" t="str">
            <v>01-008</v>
          </cell>
          <cell r="I512" t="str">
            <v>PC PATIJNTJE - Gent</v>
          </cell>
        </row>
        <row r="513">
          <cell r="A513">
            <v>10307</v>
          </cell>
          <cell r="B513" t="str">
            <v>Gustaaf</v>
          </cell>
          <cell r="C513" t="str">
            <v>ARTS</v>
          </cell>
          <cell r="D513">
            <v>15632</v>
          </cell>
          <cell r="E513" t="str">
            <v>M</v>
          </cell>
          <cell r="F513" t="str">
            <v>België</v>
          </cell>
          <cell r="G513" t="str">
            <v>BE</v>
          </cell>
          <cell r="H513" t="str">
            <v>01-009</v>
          </cell>
          <cell r="I513" t="str">
            <v>PC APOLLO - Aalst</v>
          </cell>
        </row>
        <row r="514">
          <cell r="A514">
            <v>16796</v>
          </cell>
          <cell r="B514" t="str">
            <v>Nick</v>
          </cell>
          <cell r="C514" t="str">
            <v>COPPENS</v>
          </cell>
          <cell r="D514">
            <v>32092</v>
          </cell>
          <cell r="E514" t="str">
            <v>M</v>
          </cell>
          <cell r="F514" t="str">
            <v>België</v>
          </cell>
          <cell r="G514" t="str">
            <v>BE</v>
          </cell>
          <cell r="H514" t="str">
            <v>01-009</v>
          </cell>
          <cell r="I514" t="str">
            <v>PC APOLLO - Aalst</v>
          </cell>
        </row>
        <row r="515">
          <cell r="A515">
            <v>5543</v>
          </cell>
          <cell r="B515" t="str">
            <v>Paul</v>
          </cell>
          <cell r="C515" t="str">
            <v>DE SMET</v>
          </cell>
          <cell r="D515">
            <v>18807</v>
          </cell>
          <cell r="E515" t="str">
            <v>M</v>
          </cell>
          <cell r="F515" t="str">
            <v>België</v>
          </cell>
          <cell r="G515" t="str">
            <v>BE</v>
          </cell>
          <cell r="H515" t="str">
            <v>01-009</v>
          </cell>
          <cell r="I515" t="str">
            <v>PC APOLLO - Aalst</v>
          </cell>
        </row>
        <row r="516">
          <cell r="A516">
            <v>18908</v>
          </cell>
          <cell r="B516" t="str">
            <v>Rudi</v>
          </cell>
          <cell r="C516" t="str">
            <v>DE WAEGENEER</v>
          </cell>
          <cell r="D516">
            <v>16402</v>
          </cell>
          <cell r="E516" t="str">
            <v>M</v>
          </cell>
          <cell r="F516" t="str">
            <v>België</v>
          </cell>
          <cell r="G516" t="str">
            <v>BE</v>
          </cell>
          <cell r="H516" t="str">
            <v>01-009</v>
          </cell>
          <cell r="I516" t="str">
            <v>PC APOLLO - Aalst</v>
          </cell>
        </row>
        <row r="517">
          <cell r="A517">
            <v>21406</v>
          </cell>
          <cell r="B517" t="str">
            <v>SABINE</v>
          </cell>
          <cell r="C517" t="str">
            <v>DEVEEN</v>
          </cell>
          <cell r="D517">
            <v>25334</v>
          </cell>
          <cell r="E517" t="str">
            <v>V</v>
          </cell>
          <cell r="F517" t="str">
            <v>België</v>
          </cell>
          <cell r="G517" t="str">
            <v>BE</v>
          </cell>
          <cell r="H517" t="str">
            <v>01-009</v>
          </cell>
          <cell r="I517" t="str">
            <v>PC APOLLO - Aalst</v>
          </cell>
        </row>
        <row r="518">
          <cell r="A518">
            <v>9418</v>
          </cell>
          <cell r="B518" t="str">
            <v>Leopold</v>
          </cell>
          <cell r="C518" t="str">
            <v>ENGELS</v>
          </cell>
          <cell r="D518">
            <v>13926</v>
          </cell>
          <cell r="E518" t="str">
            <v>M</v>
          </cell>
          <cell r="F518" t="str">
            <v>België</v>
          </cell>
          <cell r="G518" t="str">
            <v>BE</v>
          </cell>
          <cell r="H518" t="str">
            <v>01-009</v>
          </cell>
          <cell r="I518" t="str">
            <v>PC APOLLO - Aalst</v>
          </cell>
        </row>
        <row r="519">
          <cell r="A519">
            <v>10043</v>
          </cell>
          <cell r="B519" t="str">
            <v>Dirk</v>
          </cell>
          <cell r="C519" t="str">
            <v>HAEMERS</v>
          </cell>
          <cell r="D519">
            <v>21873</v>
          </cell>
          <cell r="E519" t="str">
            <v>M</v>
          </cell>
          <cell r="F519" t="str">
            <v>België</v>
          </cell>
          <cell r="G519" t="str">
            <v>BE</v>
          </cell>
          <cell r="H519" t="str">
            <v>01-009</v>
          </cell>
          <cell r="I519" t="str">
            <v>PC APOLLO - Aalst</v>
          </cell>
        </row>
        <row r="520">
          <cell r="A520">
            <v>639</v>
          </cell>
          <cell r="B520" t="str">
            <v>Dirk</v>
          </cell>
          <cell r="C520" t="str">
            <v>MEERT</v>
          </cell>
          <cell r="D520">
            <v>23224</v>
          </cell>
          <cell r="E520" t="str">
            <v>M</v>
          </cell>
          <cell r="F520" t="str">
            <v>België</v>
          </cell>
          <cell r="G520" t="str">
            <v>BE</v>
          </cell>
          <cell r="H520" t="str">
            <v>01-009</v>
          </cell>
          <cell r="I520" t="str">
            <v>PC APOLLO - Aalst</v>
          </cell>
        </row>
        <row r="521">
          <cell r="A521">
            <v>7053</v>
          </cell>
          <cell r="B521" t="str">
            <v>Laurent</v>
          </cell>
          <cell r="C521" t="str">
            <v>MERTENS</v>
          </cell>
          <cell r="D521">
            <v>18669</v>
          </cell>
          <cell r="E521" t="str">
            <v>M</v>
          </cell>
          <cell r="F521" t="str">
            <v>België</v>
          </cell>
          <cell r="G521" t="str">
            <v>BE</v>
          </cell>
          <cell r="H521" t="str">
            <v>01-009</v>
          </cell>
          <cell r="I521" t="str">
            <v>PC APOLLO - Aalst</v>
          </cell>
        </row>
        <row r="522">
          <cell r="A522">
            <v>18439</v>
          </cell>
          <cell r="B522" t="str">
            <v>Marina</v>
          </cell>
          <cell r="C522" t="str">
            <v>MONBALIEU</v>
          </cell>
          <cell r="D522">
            <v>20522</v>
          </cell>
          <cell r="E522" t="str">
            <v>V</v>
          </cell>
          <cell r="F522" t="str">
            <v>België</v>
          </cell>
          <cell r="G522" t="str">
            <v>BE</v>
          </cell>
          <cell r="H522" t="str">
            <v>01-009</v>
          </cell>
          <cell r="I522" t="str">
            <v>PC APOLLO - Aalst</v>
          </cell>
        </row>
        <row r="523">
          <cell r="A523">
            <v>3408</v>
          </cell>
          <cell r="B523" t="str">
            <v>Frank</v>
          </cell>
          <cell r="C523" t="str">
            <v>PALSTERMANS</v>
          </cell>
          <cell r="D523">
            <v>25203</v>
          </cell>
          <cell r="E523" t="str">
            <v>M</v>
          </cell>
          <cell r="F523" t="str">
            <v>België</v>
          </cell>
          <cell r="G523" t="str">
            <v>BE</v>
          </cell>
          <cell r="H523" t="str">
            <v>01-009</v>
          </cell>
          <cell r="I523" t="str">
            <v>PC APOLLO - Aalst</v>
          </cell>
        </row>
        <row r="524">
          <cell r="A524">
            <v>21404</v>
          </cell>
          <cell r="B524" t="str">
            <v>OSCAR</v>
          </cell>
          <cell r="C524" t="str">
            <v>RASSCHAERT</v>
          </cell>
          <cell r="D524">
            <v>18073</v>
          </cell>
          <cell r="E524" t="str">
            <v>M</v>
          </cell>
          <cell r="F524" t="str">
            <v>België</v>
          </cell>
          <cell r="G524" t="str">
            <v>BE</v>
          </cell>
          <cell r="H524" t="str">
            <v>01-009</v>
          </cell>
          <cell r="I524" t="str">
            <v>PC APOLLO - Aalst</v>
          </cell>
        </row>
        <row r="525">
          <cell r="A525">
            <v>17094</v>
          </cell>
          <cell r="B525" t="str">
            <v>Jean-Pierre</v>
          </cell>
          <cell r="C525" t="str">
            <v>ROELANDT</v>
          </cell>
          <cell r="D525">
            <v>22086</v>
          </cell>
          <cell r="E525" t="str">
            <v>M</v>
          </cell>
          <cell r="F525" t="str">
            <v>België</v>
          </cell>
          <cell r="G525" t="str">
            <v>BE</v>
          </cell>
          <cell r="H525" t="str">
            <v>01-009</v>
          </cell>
          <cell r="I525" t="str">
            <v>PC APOLLO - Aalst</v>
          </cell>
        </row>
        <row r="526">
          <cell r="A526">
            <v>13906</v>
          </cell>
          <cell r="B526" t="str">
            <v>André</v>
          </cell>
          <cell r="C526" t="str">
            <v>ROELS</v>
          </cell>
          <cell r="D526">
            <v>19023</v>
          </cell>
          <cell r="E526" t="str">
            <v>M</v>
          </cell>
          <cell r="F526" t="str">
            <v>België</v>
          </cell>
          <cell r="G526" t="str">
            <v>BE</v>
          </cell>
          <cell r="H526" t="str">
            <v>01-009</v>
          </cell>
          <cell r="I526" t="str">
            <v>PC APOLLO - Aalst</v>
          </cell>
        </row>
        <row r="527">
          <cell r="A527">
            <v>4861</v>
          </cell>
          <cell r="B527" t="str">
            <v>Giuseppe Michel</v>
          </cell>
          <cell r="C527" t="str">
            <v>ROMANO</v>
          </cell>
          <cell r="D527">
            <v>25780</v>
          </cell>
          <cell r="E527" t="str">
            <v>M</v>
          </cell>
          <cell r="F527" t="str">
            <v>België</v>
          </cell>
          <cell r="G527" t="str">
            <v>BE</v>
          </cell>
          <cell r="H527" t="str">
            <v>01-009</v>
          </cell>
          <cell r="I527" t="str">
            <v>PC APOLLO - Aalst</v>
          </cell>
        </row>
        <row r="528">
          <cell r="A528">
            <v>15100</v>
          </cell>
          <cell r="B528" t="str">
            <v>Ken</v>
          </cell>
          <cell r="C528" t="str">
            <v>SEGERS</v>
          </cell>
          <cell r="D528">
            <v>37180</v>
          </cell>
          <cell r="E528" t="str">
            <v>M</v>
          </cell>
          <cell r="F528" t="str">
            <v>België</v>
          </cell>
          <cell r="G528" t="str">
            <v>BE</v>
          </cell>
          <cell r="H528" t="str">
            <v>01-009</v>
          </cell>
          <cell r="I528" t="str">
            <v>PC APOLLO - Aalst</v>
          </cell>
        </row>
        <row r="529">
          <cell r="A529">
            <v>10308</v>
          </cell>
          <cell r="B529" t="str">
            <v>François</v>
          </cell>
          <cell r="C529" t="str">
            <v>TIELEMANS</v>
          </cell>
          <cell r="D529">
            <v>20761</v>
          </cell>
          <cell r="E529" t="str">
            <v>M</v>
          </cell>
          <cell r="F529" t="str">
            <v>België</v>
          </cell>
          <cell r="G529" t="str">
            <v>BE</v>
          </cell>
          <cell r="H529" t="str">
            <v>01-009</v>
          </cell>
          <cell r="I529" t="str">
            <v>PC APOLLO - Aalst</v>
          </cell>
        </row>
        <row r="530">
          <cell r="A530">
            <v>10301</v>
          </cell>
          <cell r="B530" t="str">
            <v>Maria</v>
          </cell>
          <cell r="C530" t="str">
            <v>TROCH</v>
          </cell>
          <cell r="D530">
            <v>16527</v>
          </cell>
          <cell r="E530" t="str">
            <v>V</v>
          </cell>
          <cell r="F530" t="str">
            <v>België</v>
          </cell>
          <cell r="G530" t="str">
            <v>BE</v>
          </cell>
          <cell r="H530" t="str">
            <v>01-009</v>
          </cell>
          <cell r="I530" t="str">
            <v>PC APOLLO - Aalst</v>
          </cell>
        </row>
        <row r="531">
          <cell r="A531">
            <v>21815</v>
          </cell>
          <cell r="B531" t="str">
            <v>RUDI</v>
          </cell>
          <cell r="C531" t="str">
            <v>UYTTERSPROT</v>
          </cell>
          <cell r="D531">
            <v>20874</v>
          </cell>
          <cell r="E531" t="str">
            <v>M</v>
          </cell>
          <cell r="F531" t="str">
            <v>België</v>
          </cell>
          <cell r="G531" t="str">
            <v>BE</v>
          </cell>
          <cell r="H531" t="str">
            <v>01-009</v>
          </cell>
          <cell r="I531" t="str">
            <v>PC APOLLO - Aalst</v>
          </cell>
        </row>
        <row r="532">
          <cell r="A532">
            <v>12759</v>
          </cell>
          <cell r="B532" t="str">
            <v>Nadine</v>
          </cell>
          <cell r="C532" t="str">
            <v>VAN DE WINKEL</v>
          </cell>
          <cell r="D532">
            <v>19025</v>
          </cell>
          <cell r="E532" t="str">
            <v>V</v>
          </cell>
          <cell r="F532" t="str">
            <v>België</v>
          </cell>
          <cell r="G532" t="str">
            <v>BE</v>
          </cell>
          <cell r="H532" t="str">
            <v>01-009</v>
          </cell>
          <cell r="I532" t="str">
            <v>PC APOLLO - Aalst</v>
          </cell>
        </row>
        <row r="533">
          <cell r="A533">
            <v>702</v>
          </cell>
          <cell r="B533" t="str">
            <v>Freddy</v>
          </cell>
          <cell r="C533" t="str">
            <v>VAN GOETHEM</v>
          </cell>
          <cell r="D533">
            <v>13425</v>
          </cell>
          <cell r="E533" t="str">
            <v>M</v>
          </cell>
          <cell r="F533" t="str">
            <v>België</v>
          </cell>
          <cell r="G533" t="str">
            <v>BE</v>
          </cell>
          <cell r="H533" t="str">
            <v>01-009</v>
          </cell>
          <cell r="I533" t="str">
            <v>PC APOLLO - Aalst</v>
          </cell>
        </row>
        <row r="534">
          <cell r="A534">
            <v>1368</v>
          </cell>
          <cell r="B534" t="str">
            <v>Myriam</v>
          </cell>
          <cell r="C534" t="str">
            <v>VAN HAUWERMEIREN</v>
          </cell>
          <cell r="D534">
            <v>19099</v>
          </cell>
          <cell r="E534" t="str">
            <v>V</v>
          </cell>
          <cell r="F534" t="str">
            <v>België</v>
          </cell>
          <cell r="G534" t="str">
            <v>BE</v>
          </cell>
          <cell r="H534" t="str">
            <v>01-009</v>
          </cell>
          <cell r="I534" t="str">
            <v>PC APOLLO - Aalst</v>
          </cell>
        </row>
        <row r="535">
          <cell r="A535">
            <v>7583</v>
          </cell>
          <cell r="B535" t="str">
            <v>Annie</v>
          </cell>
          <cell r="C535" t="str">
            <v>VAN HAUWERMEIREN</v>
          </cell>
          <cell r="D535">
            <v>18669</v>
          </cell>
          <cell r="E535" t="str">
            <v>V</v>
          </cell>
          <cell r="F535" t="str">
            <v>België</v>
          </cell>
          <cell r="G535" t="str">
            <v>BE</v>
          </cell>
          <cell r="H535" t="str">
            <v>01-009</v>
          </cell>
          <cell r="I535" t="str">
            <v>PC APOLLO - Aalst</v>
          </cell>
        </row>
        <row r="536">
          <cell r="A536">
            <v>20159</v>
          </cell>
          <cell r="B536" t="str">
            <v>Rudi</v>
          </cell>
          <cell r="C536" t="str">
            <v xml:space="preserve">VANPACHTENBEKE </v>
          </cell>
          <cell r="D536">
            <v>21021</v>
          </cell>
          <cell r="E536" t="str">
            <v>M</v>
          </cell>
          <cell r="F536" t="str">
            <v>België</v>
          </cell>
          <cell r="G536" t="str">
            <v>BE</v>
          </cell>
          <cell r="H536" t="str">
            <v>01-009</v>
          </cell>
          <cell r="I536" t="str">
            <v>PC APOLLO - Aalst</v>
          </cell>
        </row>
        <row r="537">
          <cell r="A537">
            <v>13919</v>
          </cell>
          <cell r="B537" t="str">
            <v>André</v>
          </cell>
          <cell r="C537" t="str">
            <v>VYVERMAN</v>
          </cell>
          <cell r="D537">
            <v>19066</v>
          </cell>
          <cell r="E537" t="str">
            <v>M</v>
          </cell>
          <cell r="F537" t="str">
            <v>België</v>
          </cell>
          <cell r="G537" t="str">
            <v>BE</v>
          </cell>
          <cell r="H537" t="str">
            <v>01-009</v>
          </cell>
          <cell r="I537" t="str">
            <v>PC APOLLO - Aalst</v>
          </cell>
        </row>
        <row r="538">
          <cell r="A538">
            <v>15750</v>
          </cell>
          <cell r="B538" t="str">
            <v>Robbie</v>
          </cell>
          <cell r="C538" t="str">
            <v>VYVERMAN</v>
          </cell>
          <cell r="D538">
            <v>33968</v>
          </cell>
          <cell r="E538" t="str">
            <v>M</v>
          </cell>
          <cell r="F538" t="str">
            <v>België</v>
          </cell>
          <cell r="G538" t="str">
            <v>BE</v>
          </cell>
          <cell r="H538" t="str">
            <v>01-009</v>
          </cell>
          <cell r="I538" t="str">
            <v>PC APOLLO - Aalst</v>
          </cell>
        </row>
        <row r="539">
          <cell r="A539">
            <v>355</v>
          </cell>
          <cell r="B539" t="str">
            <v>Tiffany</v>
          </cell>
          <cell r="C539" t="str">
            <v>WARNENT</v>
          </cell>
          <cell r="D539">
            <v>34124</v>
          </cell>
          <cell r="E539" t="str">
            <v>V</v>
          </cell>
          <cell r="F539" t="str">
            <v>België</v>
          </cell>
          <cell r="G539" t="str">
            <v>BE</v>
          </cell>
          <cell r="H539" t="str">
            <v>01-009</v>
          </cell>
          <cell r="I539" t="str">
            <v>PC APOLLO - Aalst</v>
          </cell>
        </row>
        <row r="540">
          <cell r="A540">
            <v>658</v>
          </cell>
          <cell r="B540" t="str">
            <v>Sandra</v>
          </cell>
          <cell r="C540" t="str">
            <v>WARNENT</v>
          </cell>
          <cell r="D540">
            <v>25235</v>
          </cell>
          <cell r="E540" t="str">
            <v>V</v>
          </cell>
          <cell r="F540" t="str">
            <v>België</v>
          </cell>
          <cell r="G540" t="str">
            <v>BE</v>
          </cell>
          <cell r="H540" t="str">
            <v>01-009</v>
          </cell>
          <cell r="I540" t="str">
            <v>PC APOLLO - Aalst</v>
          </cell>
        </row>
        <row r="541">
          <cell r="A541">
            <v>10650</v>
          </cell>
          <cell r="B541" t="str">
            <v>Alex</v>
          </cell>
          <cell r="C541" t="str">
            <v>BAL</v>
          </cell>
          <cell r="D541">
            <v>14192</v>
          </cell>
          <cell r="E541" t="str">
            <v>M</v>
          </cell>
          <cell r="F541" t="str">
            <v>België</v>
          </cell>
          <cell r="G541" t="str">
            <v>BE</v>
          </cell>
          <cell r="H541" t="str">
            <v>01-010</v>
          </cell>
          <cell r="I541" t="str">
            <v>PC STEKENE -</v>
          </cell>
        </row>
        <row r="542">
          <cell r="A542">
            <v>17893</v>
          </cell>
          <cell r="B542" t="str">
            <v>Duncan</v>
          </cell>
          <cell r="C542" t="str">
            <v>BLEUS</v>
          </cell>
          <cell r="D542">
            <v>36870</v>
          </cell>
          <cell r="E542" t="str">
            <v>M</v>
          </cell>
          <cell r="F542" t="str">
            <v>België</v>
          </cell>
          <cell r="G542" t="str">
            <v>BE</v>
          </cell>
          <cell r="H542" t="str">
            <v>01-010</v>
          </cell>
          <cell r="I542" t="str">
            <v>PC STEKENE -</v>
          </cell>
        </row>
        <row r="543">
          <cell r="A543">
            <v>19025</v>
          </cell>
          <cell r="B543" t="str">
            <v>Jan</v>
          </cell>
          <cell r="C543" t="str">
            <v>BLOCKX</v>
          </cell>
          <cell r="D543">
            <v>17920</v>
          </cell>
          <cell r="E543" t="str">
            <v>M</v>
          </cell>
          <cell r="F543" t="str">
            <v>België</v>
          </cell>
          <cell r="G543" t="str">
            <v>BE</v>
          </cell>
          <cell r="H543" t="str">
            <v>01-010</v>
          </cell>
          <cell r="I543" t="str">
            <v>PC STEKENE -</v>
          </cell>
        </row>
        <row r="544">
          <cell r="A544">
            <v>12234</v>
          </cell>
          <cell r="B544" t="str">
            <v>Rudy</v>
          </cell>
          <cell r="C544" t="str">
            <v>BRAEM</v>
          </cell>
          <cell r="D544">
            <v>19716</v>
          </cell>
          <cell r="E544" t="str">
            <v>M</v>
          </cell>
          <cell r="F544" t="str">
            <v>België</v>
          </cell>
          <cell r="G544" t="str">
            <v>BE</v>
          </cell>
          <cell r="H544" t="str">
            <v>01-010</v>
          </cell>
          <cell r="I544" t="str">
            <v>PC STEKENE -</v>
          </cell>
        </row>
        <row r="545">
          <cell r="A545">
            <v>10017</v>
          </cell>
          <cell r="B545" t="str">
            <v>Jimmy</v>
          </cell>
          <cell r="C545" t="str">
            <v>CAEKEBEKE</v>
          </cell>
          <cell r="D545">
            <v>27882</v>
          </cell>
          <cell r="E545" t="str">
            <v>M</v>
          </cell>
          <cell r="F545" t="str">
            <v>België</v>
          </cell>
          <cell r="G545" t="str">
            <v>BE</v>
          </cell>
          <cell r="H545" t="str">
            <v>01-010</v>
          </cell>
          <cell r="I545" t="str">
            <v>PC STEKENE -</v>
          </cell>
        </row>
        <row r="546">
          <cell r="A546">
            <v>15099</v>
          </cell>
          <cell r="B546" t="str">
            <v>Sonia</v>
          </cell>
          <cell r="C546" t="str">
            <v>CALLEBAUT</v>
          </cell>
          <cell r="D546">
            <v>20550</v>
          </cell>
          <cell r="E546" t="str">
            <v>V</v>
          </cell>
          <cell r="F546" t="str">
            <v>België</v>
          </cell>
          <cell r="G546" t="str">
            <v>BE</v>
          </cell>
          <cell r="H546" t="str">
            <v>01-010</v>
          </cell>
          <cell r="I546" t="str">
            <v>PC STEKENE -</v>
          </cell>
        </row>
        <row r="547">
          <cell r="A547">
            <v>12822</v>
          </cell>
          <cell r="B547" t="str">
            <v>François</v>
          </cell>
          <cell r="C547" t="str">
            <v>CREVALS</v>
          </cell>
          <cell r="D547">
            <v>13697</v>
          </cell>
          <cell r="E547" t="str">
            <v>M</v>
          </cell>
          <cell r="F547" t="str">
            <v>België</v>
          </cell>
          <cell r="G547" t="str">
            <v>BE</v>
          </cell>
          <cell r="H547" t="str">
            <v>01-010</v>
          </cell>
          <cell r="I547" t="str">
            <v>PC STEKENE -</v>
          </cell>
        </row>
        <row r="548">
          <cell r="A548">
            <v>17509</v>
          </cell>
          <cell r="B548" t="str">
            <v>Marcel</v>
          </cell>
          <cell r="C548" t="str">
            <v>CROP</v>
          </cell>
          <cell r="D548">
            <v>19184</v>
          </cell>
          <cell r="E548" t="str">
            <v>M</v>
          </cell>
          <cell r="F548" t="str">
            <v>België</v>
          </cell>
          <cell r="G548" t="str">
            <v>BE</v>
          </cell>
          <cell r="H548" t="str">
            <v>01-010</v>
          </cell>
          <cell r="I548" t="str">
            <v>PC STEKENE -</v>
          </cell>
        </row>
        <row r="549">
          <cell r="A549">
            <v>2342</v>
          </cell>
          <cell r="B549" t="str">
            <v>Patrick</v>
          </cell>
          <cell r="C549" t="str">
            <v>DE BEULE</v>
          </cell>
          <cell r="D549">
            <v>22320</v>
          </cell>
          <cell r="E549" t="str">
            <v>M</v>
          </cell>
          <cell r="F549" t="str">
            <v>België</v>
          </cell>
          <cell r="G549" t="str">
            <v>BE</v>
          </cell>
          <cell r="H549" t="str">
            <v>01-010</v>
          </cell>
          <cell r="I549" t="str">
            <v>PC STEKENE -</v>
          </cell>
        </row>
        <row r="550">
          <cell r="A550">
            <v>19452</v>
          </cell>
          <cell r="B550" t="str">
            <v>Gino</v>
          </cell>
          <cell r="C550" t="str">
            <v>DE BOCK</v>
          </cell>
          <cell r="D550">
            <v>24713</v>
          </cell>
          <cell r="E550" t="str">
            <v>M</v>
          </cell>
          <cell r="F550" t="str">
            <v>België</v>
          </cell>
          <cell r="G550" t="str">
            <v>BE</v>
          </cell>
          <cell r="H550" t="str">
            <v>01-010</v>
          </cell>
          <cell r="I550" t="str">
            <v>PC STEKENE -</v>
          </cell>
        </row>
        <row r="551">
          <cell r="A551">
            <v>19453</v>
          </cell>
          <cell r="B551" t="str">
            <v>Jan</v>
          </cell>
          <cell r="C551" t="str">
            <v>DE BOCK</v>
          </cell>
          <cell r="D551">
            <v>25624</v>
          </cell>
          <cell r="E551" t="str">
            <v>M</v>
          </cell>
          <cell r="F551" t="str">
            <v>België</v>
          </cell>
          <cell r="G551" t="str">
            <v>BE</v>
          </cell>
          <cell r="H551" t="str">
            <v>01-010</v>
          </cell>
          <cell r="I551" t="str">
            <v>PC STEKENE -</v>
          </cell>
        </row>
        <row r="552">
          <cell r="A552">
            <v>10381</v>
          </cell>
          <cell r="B552" t="str">
            <v>Rudi</v>
          </cell>
          <cell r="C552" t="str">
            <v>DE CLERCQ</v>
          </cell>
          <cell r="D552">
            <v>20978</v>
          </cell>
          <cell r="E552" t="str">
            <v>M</v>
          </cell>
          <cell r="F552" t="str">
            <v>België</v>
          </cell>
          <cell r="G552" t="str">
            <v>BE</v>
          </cell>
          <cell r="H552" t="str">
            <v>01-010</v>
          </cell>
          <cell r="I552" t="str">
            <v>PC STEKENE -</v>
          </cell>
        </row>
        <row r="553">
          <cell r="A553">
            <v>4755</v>
          </cell>
          <cell r="B553" t="str">
            <v>Etienne</v>
          </cell>
          <cell r="C553" t="str">
            <v>DE LOOSE</v>
          </cell>
          <cell r="D553">
            <v>19845</v>
          </cell>
          <cell r="E553" t="str">
            <v>M</v>
          </cell>
          <cell r="F553" t="str">
            <v>België</v>
          </cell>
          <cell r="G553" t="str">
            <v>BE</v>
          </cell>
          <cell r="H553" t="str">
            <v>01-010</v>
          </cell>
          <cell r="I553" t="str">
            <v>PC STEKENE -</v>
          </cell>
        </row>
        <row r="554">
          <cell r="A554">
            <v>19454</v>
          </cell>
          <cell r="B554" t="str">
            <v>Katrien</v>
          </cell>
          <cell r="C554" t="str">
            <v>DE SCHEPPER</v>
          </cell>
          <cell r="D554">
            <v>24950</v>
          </cell>
          <cell r="E554" t="str">
            <v>V</v>
          </cell>
          <cell r="F554" t="str">
            <v>België</v>
          </cell>
          <cell r="G554" t="str">
            <v>BE</v>
          </cell>
          <cell r="H554" t="str">
            <v>01-010</v>
          </cell>
          <cell r="I554" t="str">
            <v>PC STEKENE -</v>
          </cell>
        </row>
        <row r="555">
          <cell r="A555">
            <v>12697</v>
          </cell>
          <cell r="B555" t="str">
            <v>Etienne</v>
          </cell>
          <cell r="C555" t="str">
            <v>DE SMET</v>
          </cell>
          <cell r="D555">
            <v>17333</v>
          </cell>
          <cell r="E555" t="str">
            <v>M</v>
          </cell>
          <cell r="F555" t="str">
            <v>België</v>
          </cell>
          <cell r="G555" t="str">
            <v>BE</v>
          </cell>
          <cell r="H555" t="str">
            <v>01-010</v>
          </cell>
          <cell r="I555" t="str">
            <v>PC STEKENE -</v>
          </cell>
        </row>
        <row r="556">
          <cell r="A556">
            <v>618</v>
          </cell>
          <cell r="B556" t="str">
            <v>Nancy</v>
          </cell>
          <cell r="C556" t="str">
            <v>DE VIJLDER</v>
          </cell>
          <cell r="D556">
            <v>23157</v>
          </cell>
          <cell r="E556" t="str">
            <v>V</v>
          </cell>
          <cell r="F556" t="str">
            <v>België</v>
          </cell>
          <cell r="G556" t="str">
            <v>BE</v>
          </cell>
          <cell r="H556" t="str">
            <v>01-010</v>
          </cell>
          <cell r="I556" t="str">
            <v>PC STEKENE -</v>
          </cell>
        </row>
        <row r="557">
          <cell r="A557">
            <v>887</v>
          </cell>
          <cell r="B557" t="str">
            <v>Flor(imond)</v>
          </cell>
          <cell r="C557" t="str">
            <v>DE WITTE</v>
          </cell>
          <cell r="D557">
            <v>16784</v>
          </cell>
          <cell r="E557" t="str">
            <v>M</v>
          </cell>
          <cell r="F557" t="str">
            <v>België</v>
          </cell>
          <cell r="G557" t="str">
            <v>BE</v>
          </cell>
          <cell r="H557" t="str">
            <v>01-010</v>
          </cell>
          <cell r="I557" t="str">
            <v>PC STEKENE -</v>
          </cell>
        </row>
        <row r="558">
          <cell r="A558">
            <v>17828</v>
          </cell>
          <cell r="B558" t="str">
            <v>Ludwina</v>
          </cell>
          <cell r="C558" t="str">
            <v>DEMEYER</v>
          </cell>
          <cell r="D558">
            <v>20156</v>
          </cell>
          <cell r="E558" t="str">
            <v>V</v>
          </cell>
          <cell r="F558" t="str">
            <v>België</v>
          </cell>
          <cell r="G558" t="str">
            <v>BE</v>
          </cell>
          <cell r="H558" t="str">
            <v>01-010</v>
          </cell>
          <cell r="I558" t="str">
            <v>PC STEKENE -</v>
          </cell>
        </row>
        <row r="559">
          <cell r="A559">
            <v>19989</v>
          </cell>
          <cell r="B559" t="str">
            <v>Patrick</v>
          </cell>
          <cell r="C559" t="str">
            <v>DIERCKX</v>
          </cell>
          <cell r="D559">
            <v>25029</v>
          </cell>
          <cell r="E559" t="str">
            <v>M</v>
          </cell>
          <cell r="F559" t="str">
            <v>België</v>
          </cell>
          <cell r="G559" t="str">
            <v>BE</v>
          </cell>
          <cell r="H559" t="str">
            <v>01-010</v>
          </cell>
          <cell r="I559" t="str">
            <v>PC STEKENE -</v>
          </cell>
        </row>
        <row r="560">
          <cell r="A560">
            <v>11483</v>
          </cell>
          <cell r="B560" t="str">
            <v>Guido</v>
          </cell>
          <cell r="C560" t="str">
            <v>HEIRMAN</v>
          </cell>
          <cell r="D560">
            <v>14724</v>
          </cell>
          <cell r="E560" t="str">
            <v>M</v>
          </cell>
          <cell r="F560" t="str">
            <v>België</v>
          </cell>
          <cell r="G560" t="str">
            <v>BE</v>
          </cell>
          <cell r="H560" t="str">
            <v>01-010</v>
          </cell>
          <cell r="I560" t="str">
            <v>PC STEKENE -</v>
          </cell>
        </row>
        <row r="561">
          <cell r="A561">
            <v>15098</v>
          </cell>
          <cell r="B561" t="str">
            <v>Luc</v>
          </cell>
          <cell r="C561" t="str">
            <v>KEPPENS</v>
          </cell>
          <cell r="D561">
            <v>19386</v>
          </cell>
          <cell r="E561" t="str">
            <v>M</v>
          </cell>
          <cell r="F561" t="str">
            <v>België</v>
          </cell>
          <cell r="G561" t="str">
            <v>BE</v>
          </cell>
          <cell r="H561" t="str">
            <v>01-010</v>
          </cell>
          <cell r="I561" t="str">
            <v>PC STEKENE -</v>
          </cell>
        </row>
        <row r="562">
          <cell r="A562">
            <v>9433</v>
          </cell>
          <cell r="B562" t="str">
            <v>Gizella</v>
          </cell>
          <cell r="C562" t="str">
            <v>MAES</v>
          </cell>
          <cell r="D562">
            <v>16815</v>
          </cell>
          <cell r="E562" t="str">
            <v>V</v>
          </cell>
          <cell r="F562" t="str">
            <v>België</v>
          </cell>
          <cell r="G562" t="str">
            <v>BE</v>
          </cell>
          <cell r="H562" t="str">
            <v>01-010</v>
          </cell>
          <cell r="I562" t="str">
            <v>PC STEKENE -</v>
          </cell>
        </row>
        <row r="563">
          <cell r="A563">
            <v>19473</v>
          </cell>
          <cell r="B563" t="str">
            <v>Wilfried</v>
          </cell>
          <cell r="C563" t="str">
            <v>PAUWELS</v>
          </cell>
          <cell r="D563">
            <v>18878</v>
          </cell>
          <cell r="E563" t="str">
            <v>M</v>
          </cell>
          <cell r="F563" t="str">
            <v>België</v>
          </cell>
          <cell r="G563" t="str">
            <v>BE</v>
          </cell>
          <cell r="H563" t="str">
            <v>01-010</v>
          </cell>
          <cell r="I563" t="str">
            <v>PC STEKENE -</v>
          </cell>
        </row>
        <row r="564">
          <cell r="A564">
            <v>19023</v>
          </cell>
          <cell r="B564" t="str">
            <v>Jeanine</v>
          </cell>
          <cell r="C564" t="str">
            <v>PIËTTE</v>
          </cell>
          <cell r="D564">
            <v>16898</v>
          </cell>
          <cell r="E564" t="str">
            <v>V</v>
          </cell>
          <cell r="F564" t="str">
            <v>België</v>
          </cell>
          <cell r="G564" t="str">
            <v>BE</v>
          </cell>
          <cell r="H564" t="str">
            <v>01-010</v>
          </cell>
          <cell r="I564" t="str">
            <v>PC STEKENE -</v>
          </cell>
        </row>
        <row r="565">
          <cell r="A565">
            <v>16156</v>
          </cell>
          <cell r="B565" t="str">
            <v>Nicole</v>
          </cell>
          <cell r="C565" t="str">
            <v>ROELS</v>
          </cell>
          <cell r="D565">
            <v>20131</v>
          </cell>
          <cell r="E565" t="str">
            <v>V</v>
          </cell>
          <cell r="F565" t="str">
            <v>België</v>
          </cell>
          <cell r="G565" t="str">
            <v>BE</v>
          </cell>
          <cell r="H565" t="str">
            <v>01-010</v>
          </cell>
          <cell r="I565" t="str">
            <v>PC STEKENE -</v>
          </cell>
        </row>
        <row r="566">
          <cell r="A566">
            <v>10649</v>
          </cell>
          <cell r="B566" t="str">
            <v>Diane</v>
          </cell>
          <cell r="C566" t="str">
            <v>STEEMAN</v>
          </cell>
          <cell r="D566">
            <v>15717</v>
          </cell>
          <cell r="E566" t="str">
            <v>V</v>
          </cell>
          <cell r="F566" t="str">
            <v>België</v>
          </cell>
          <cell r="G566" t="str">
            <v>BE</v>
          </cell>
          <cell r="H566" t="str">
            <v>01-010</v>
          </cell>
          <cell r="I566" t="str">
            <v>PC STEKENE -</v>
          </cell>
        </row>
        <row r="567">
          <cell r="A567">
            <v>13102</v>
          </cell>
          <cell r="B567" t="str">
            <v>Beni</v>
          </cell>
          <cell r="C567" t="str">
            <v>VAN BAUWEL</v>
          </cell>
          <cell r="D567">
            <v>18436</v>
          </cell>
          <cell r="E567" t="str">
            <v>M</v>
          </cell>
          <cell r="F567" t="str">
            <v>België</v>
          </cell>
          <cell r="G567" t="str">
            <v>BE</v>
          </cell>
          <cell r="H567" t="str">
            <v>01-010</v>
          </cell>
          <cell r="I567" t="str">
            <v>PC STEKENE -</v>
          </cell>
        </row>
        <row r="568">
          <cell r="A568">
            <v>16314</v>
          </cell>
          <cell r="B568" t="str">
            <v>Johan</v>
          </cell>
          <cell r="C568" t="str">
            <v>VAN DE CASTEELE</v>
          </cell>
          <cell r="D568">
            <v>19594</v>
          </cell>
          <cell r="E568" t="str">
            <v>M</v>
          </cell>
          <cell r="F568" t="str">
            <v>België</v>
          </cell>
          <cell r="G568" t="str">
            <v>BE</v>
          </cell>
          <cell r="H568" t="str">
            <v>01-010</v>
          </cell>
          <cell r="I568" t="str">
            <v>PC STEKENE -</v>
          </cell>
        </row>
        <row r="569">
          <cell r="A569">
            <v>18025</v>
          </cell>
          <cell r="B569" t="str">
            <v>Nancy</v>
          </cell>
          <cell r="C569" t="str">
            <v>VAN DE VEIRE</v>
          </cell>
          <cell r="D569">
            <v>24806</v>
          </cell>
          <cell r="E569" t="str">
            <v>V</v>
          </cell>
          <cell r="F569" t="str">
            <v>België</v>
          </cell>
          <cell r="G569" t="str">
            <v>BE</v>
          </cell>
          <cell r="H569" t="str">
            <v>01-010</v>
          </cell>
          <cell r="I569" t="str">
            <v>PC STEKENE -</v>
          </cell>
        </row>
        <row r="570">
          <cell r="A570">
            <v>6582</v>
          </cell>
          <cell r="B570" t="str">
            <v>Leon</v>
          </cell>
          <cell r="C570" t="str">
            <v>VAN DEN ABBEELE</v>
          </cell>
          <cell r="D570">
            <v>15961</v>
          </cell>
          <cell r="E570" t="str">
            <v>M</v>
          </cell>
          <cell r="F570" t="str">
            <v>België</v>
          </cell>
          <cell r="G570" t="str">
            <v>BE</v>
          </cell>
          <cell r="H570" t="str">
            <v>01-010</v>
          </cell>
          <cell r="I570" t="str">
            <v>PC STEKENE -</v>
          </cell>
        </row>
        <row r="571">
          <cell r="A571">
            <v>21274</v>
          </cell>
          <cell r="B571" t="str">
            <v>Caro</v>
          </cell>
          <cell r="C571" t="str">
            <v>VAN DEN BRANDE</v>
          </cell>
          <cell r="D571">
            <v>37879</v>
          </cell>
          <cell r="E571" t="str">
            <v>V</v>
          </cell>
          <cell r="F571" t="str">
            <v>België</v>
          </cell>
          <cell r="G571" t="str">
            <v>BE</v>
          </cell>
          <cell r="H571" t="str">
            <v>01-010</v>
          </cell>
          <cell r="I571" t="str">
            <v>PC STEKENE -</v>
          </cell>
        </row>
        <row r="572">
          <cell r="A572">
            <v>12823</v>
          </cell>
          <cell r="B572" t="str">
            <v>Valerie</v>
          </cell>
          <cell r="C572" t="str">
            <v>VAN GYSEGEM</v>
          </cell>
          <cell r="D572">
            <v>14326</v>
          </cell>
          <cell r="E572" t="str">
            <v>V</v>
          </cell>
          <cell r="F572" t="str">
            <v>België</v>
          </cell>
          <cell r="G572" t="str">
            <v>BE</v>
          </cell>
          <cell r="H572" t="str">
            <v>01-010</v>
          </cell>
          <cell r="I572" t="str">
            <v>PC STEKENE -</v>
          </cell>
        </row>
        <row r="573">
          <cell r="A573">
            <v>19022</v>
          </cell>
          <cell r="B573" t="str">
            <v>Lothar</v>
          </cell>
          <cell r="C573" t="str">
            <v>VAN HULLE</v>
          </cell>
          <cell r="D573">
            <v>16152</v>
          </cell>
          <cell r="E573" t="str">
            <v>M</v>
          </cell>
          <cell r="F573" t="str">
            <v>België</v>
          </cell>
          <cell r="G573" t="str">
            <v>BE</v>
          </cell>
          <cell r="H573" t="str">
            <v>01-010</v>
          </cell>
          <cell r="I573" t="str">
            <v>PC STEKENE -</v>
          </cell>
        </row>
        <row r="574">
          <cell r="A574">
            <v>8549</v>
          </cell>
          <cell r="B574" t="str">
            <v>Marc</v>
          </cell>
          <cell r="C574" t="str">
            <v>VAN LOO</v>
          </cell>
          <cell r="D574">
            <v>17435</v>
          </cell>
          <cell r="E574" t="str">
            <v>M</v>
          </cell>
          <cell r="F574" t="str">
            <v>België</v>
          </cell>
          <cell r="G574" t="str">
            <v>BE</v>
          </cell>
          <cell r="H574" t="str">
            <v>01-010</v>
          </cell>
          <cell r="I574" t="str">
            <v>PC STEKENE -</v>
          </cell>
        </row>
        <row r="575">
          <cell r="A575">
            <v>19455</v>
          </cell>
          <cell r="B575" t="str">
            <v>Greetje</v>
          </cell>
          <cell r="C575" t="str">
            <v>VAN MOER</v>
          </cell>
          <cell r="D575">
            <v>25095</v>
          </cell>
          <cell r="E575" t="str">
            <v>V</v>
          </cell>
          <cell r="F575" t="str">
            <v>België</v>
          </cell>
          <cell r="G575" t="str">
            <v>BE</v>
          </cell>
          <cell r="H575" t="str">
            <v>01-010</v>
          </cell>
          <cell r="I575" t="str">
            <v>PC STEKENE -</v>
          </cell>
        </row>
        <row r="576">
          <cell r="A576">
            <v>15386</v>
          </cell>
          <cell r="B576" t="str">
            <v>Guido</v>
          </cell>
          <cell r="C576" t="str">
            <v>VAN OVERLOOP</v>
          </cell>
          <cell r="D576">
            <v>18073</v>
          </cell>
          <cell r="E576" t="str">
            <v>M</v>
          </cell>
          <cell r="F576" t="str">
            <v>België</v>
          </cell>
          <cell r="G576" t="str">
            <v>BE</v>
          </cell>
          <cell r="H576" t="str">
            <v>01-010</v>
          </cell>
          <cell r="I576" t="str">
            <v>PC STEKENE -</v>
          </cell>
        </row>
        <row r="577">
          <cell r="A577">
            <v>11012</v>
          </cell>
          <cell r="B577" t="str">
            <v>William</v>
          </cell>
          <cell r="C577" t="str">
            <v>WUYTACK</v>
          </cell>
          <cell r="D577">
            <v>22374</v>
          </cell>
          <cell r="E577" t="str">
            <v>M</v>
          </cell>
          <cell r="F577" t="str">
            <v>België</v>
          </cell>
          <cell r="G577" t="str">
            <v>BE</v>
          </cell>
          <cell r="H577" t="str">
            <v>01-010</v>
          </cell>
          <cell r="I577" t="str">
            <v>PC STEKENE -</v>
          </cell>
        </row>
        <row r="578">
          <cell r="A578">
            <v>13339</v>
          </cell>
          <cell r="B578" t="str">
            <v>Ed</v>
          </cell>
          <cell r="C578" t="str">
            <v>BRUYNINCKX</v>
          </cell>
          <cell r="D578">
            <v>17390</v>
          </cell>
          <cell r="E578" t="str">
            <v>M</v>
          </cell>
          <cell r="F578" t="str">
            <v>België</v>
          </cell>
          <cell r="G578" t="str">
            <v>BE</v>
          </cell>
          <cell r="H578" t="str">
            <v>01-011</v>
          </cell>
          <cell r="I578" t="str">
            <v>PC HEIRNIS - Gent</v>
          </cell>
        </row>
        <row r="579">
          <cell r="A579">
            <v>1217</v>
          </cell>
          <cell r="B579" t="str">
            <v>Rudy</v>
          </cell>
          <cell r="C579" t="str">
            <v>DE REGGE</v>
          </cell>
          <cell r="D579">
            <v>18297</v>
          </cell>
          <cell r="E579" t="str">
            <v>M</v>
          </cell>
          <cell r="F579" t="str">
            <v>België</v>
          </cell>
          <cell r="G579" t="str">
            <v>BE</v>
          </cell>
          <cell r="H579" t="str">
            <v>01-011</v>
          </cell>
          <cell r="I579" t="str">
            <v>PC HEIRNIS - Gent</v>
          </cell>
        </row>
        <row r="580">
          <cell r="A580">
            <v>15956</v>
          </cell>
          <cell r="B580" t="str">
            <v>Freddy</v>
          </cell>
          <cell r="C580" t="str">
            <v>VAN RIETVELDE</v>
          </cell>
          <cell r="D580">
            <v>18414</v>
          </cell>
          <cell r="E580" t="str">
            <v>M</v>
          </cell>
          <cell r="F580" t="str">
            <v>België</v>
          </cell>
          <cell r="G580" t="str">
            <v>BE</v>
          </cell>
          <cell r="H580" t="str">
            <v>01-011</v>
          </cell>
          <cell r="I580" t="str">
            <v>PC HEIRNIS - Gent</v>
          </cell>
        </row>
        <row r="581">
          <cell r="A581">
            <v>7883</v>
          </cell>
          <cell r="B581" t="str">
            <v>Leopold</v>
          </cell>
          <cell r="C581" t="str">
            <v>VERHOENE</v>
          </cell>
          <cell r="D581">
            <v>13216</v>
          </cell>
          <cell r="E581" t="str">
            <v>M</v>
          </cell>
          <cell r="F581" t="str">
            <v>België</v>
          </cell>
          <cell r="G581" t="str">
            <v>BE</v>
          </cell>
          <cell r="H581" t="str">
            <v>01-011</v>
          </cell>
          <cell r="I581" t="str">
            <v>PC HEIRNIS - Gent</v>
          </cell>
        </row>
        <row r="582">
          <cell r="A582">
            <v>17559</v>
          </cell>
          <cell r="B582" t="str">
            <v>Patrick</v>
          </cell>
          <cell r="C582" t="str">
            <v>ADRIAENSSENS</v>
          </cell>
          <cell r="D582">
            <v>19656</v>
          </cell>
          <cell r="E582" t="str">
            <v>M</v>
          </cell>
          <cell r="F582" t="str">
            <v>België</v>
          </cell>
          <cell r="G582" t="str">
            <v>BE</v>
          </cell>
          <cell r="H582" t="str">
            <v>01-012</v>
          </cell>
          <cell r="I582" t="str">
            <v>PC REYNAERT</v>
          </cell>
        </row>
        <row r="583">
          <cell r="A583">
            <v>3712</v>
          </cell>
          <cell r="B583" t="str">
            <v>Elfrieda</v>
          </cell>
          <cell r="C583" t="str">
            <v>AELBRECHT</v>
          </cell>
          <cell r="D583">
            <v>16194</v>
          </cell>
          <cell r="E583" t="str">
            <v>V</v>
          </cell>
          <cell r="F583" t="str">
            <v>België</v>
          </cell>
          <cell r="G583" t="str">
            <v>BE</v>
          </cell>
          <cell r="H583" t="str">
            <v>01-012</v>
          </cell>
          <cell r="I583" t="str">
            <v>PC REYNAERT</v>
          </cell>
        </row>
        <row r="584">
          <cell r="A584">
            <v>10774</v>
          </cell>
          <cell r="B584" t="str">
            <v>Bea</v>
          </cell>
          <cell r="C584" t="str">
            <v>AERTS</v>
          </cell>
          <cell r="D584">
            <v>18292</v>
          </cell>
          <cell r="E584" t="str">
            <v>V</v>
          </cell>
          <cell r="F584" t="str">
            <v>België</v>
          </cell>
          <cell r="G584" t="str">
            <v>BE</v>
          </cell>
          <cell r="H584" t="str">
            <v>01-012</v>
          </cell>
          <cell r="I584" t="str">
            <v>PC REYNAERT</v>
          </cell>
        </row>
        <row r="585">
          <cell r="A585">
            <v>10663</v>
          </cell>
          <cell r="B585" t="str">
            <v>Louis</v>
          </cell>
          <cell r="C585" t="str">
            <v>ALLARD</v>
          </cell>
          <cell r="D585">
            <v>20187</v>
          </cell>
          <cell r="E585" t="str">
            <v>M</v>
          </cell>
          <cell r="F585" t="str">
            <v>België</v>
          </cell>
          <cell r="G585" t="str">
            <v>BE</v>
          </cell>
          <cell r="H585" t="str">
            <v>01-012</v>
          </cell>
          <cell r="I585" t="str">
            <v>PC REYNAERT</v>
          </cell>
        </row>
        <row r="586">
          <cell r="A586">
            <v>14534</v>
          </cell>
          <cell r="B586" t="str">
            <v>Laurent</v>
          </cell>
          <cell r="C586" t="str">
            <v>ALLARD</v>
          </cell>
          <cell r="D586">
            <v>26770</v>
          </cell>
          <cell r="E586" t="str">
            <v>M</v>
          </cell>
          <cell r="F586" t="str">
            <v>België</v>
          </cell>
          <cell r="G586" t="str">
            <v>BE</v>
          </cell>
          <cell r="H586" t="str">
            <v>01-012</v>
          </cell>
          <cell r="I586" t="str">
            <v>PC REYNAERT</v>
          </cell>
        </row>
        <row r="587">
          <cell r="A587">
            <v>12555</v>
          </cell>
          <cell r="B587" t="str">
            <v>Ludo</v>
          </cell>
          <cell r="C587" t="str">
            <v>ANDRIES</v>
          </cell>
          <cell r="D587">
            <v>20113</v>
          </cell>
          <cell r="E587" t="str">
            <v>M</v>
          </cell>
          <cell r="F587" t="str">
            <v>België</v>
          </cell>
          <cell r="G587" t="str">
            <v>BE</v>
          </cell>
          <cell r="H587" t="str">
            <v>01-012</v>
          </cell>
          <cell r="I587" t="str">
            <v>PC REYNAERT</v>
          </cell>
        </row>
        <row r="588">
          <cell r="A588">
            <v>4828</v>
          </cell>
          <cell r="B588" t="str">
            <v>Timothy</v>
          </cell>
          <cell r="C588" t="str">
            <v>BAECKELANDT</v>
          </cell>
          <cell r="D588">
            <v>32151</v>
          </cell>
          <cell r="E588" t="str">
            <v>M</v>
          </cell>
          <cell r="F588" t="str">
            <v>België</v>
          </cell>
          <cell r="G588" t="str">
            <v>BE</v>
          </cell>
          <cell r="H588" t="str">
            <v>01-012</v>
          </cell>
          <cell r="I588" t="str">
            <v>PC REYNAERT</v>
          </cell>
        </row>
        <row r="589">
          <cell r="A589">
            <v>15985</v>
          </cell>
          <cell r="B589" t="str">
            <v>Yves</v>
          </cell>
          <cell r="C589" t="str">
            <v>BALON</v>
          </cell>
          <cell r="D589">
            <v>20287</v>
          </cell>
          <cell r="E589" t="str">
            <v>M</v>
          </cell>
          <cell r="F589" t="str">
            <v>België</v>
          </cell>
          <cell r="G589" t="str">
            <v>BE</v>
          </cell>
          <cell r="H589" t="str">
            <v>01-012</v>
          </cell>
          <cell r="I589" t="str">
            <v>PC REYNAERT</v>
          </cell>
        </row>
        <row r="590">
          <cell r="A590">
            <v>8298</v>
          </cell>
          <cell r="B590" t="str">
            <v>Steve</v>
          </cell>
          <cell r="C590" t="str">
            <v>BEECKMANS</v>
          </cell>
          <cell r="D590">
            <v>29989</v>
          </cell>
          <cell r="E590" t="str">
            <v>M</v>
          </cell>
          <cell r="F590" t="str">
            <v>België</v>
          </cell>
          <cell r="G590" t="str">
            <v>BE</v>
          </cell>
          <cell r="H590" t="str">
            <v>01-012</v>
          </cell>
          <cell r="I590" t="str">
            <v>PC REYNAERT</v>
          </cell>
        </row>
        <row r="591">
          <cell r="A591">
            <v>6912</v>
          </cell>
          <cell r="B591" t="str">
            <v>Roger</v>
          </cell>
          <cell r="C591" t="str">
            <v>BOSMANS</v>
          </cell>
          <cell r="D591">
            <v>12676</v>
          </cell>
          <cell r="E591" t="str">
            <v>M</v>
          </cell>
          <cell r="F591" t="str">
            <v>België</v>
          </cell>
          <cell r="G591" t="str">
            <v>BE</v>
          </cell>
          <cell r="H591" t="str">
            <v>01-012</v>
          </cell>
          <cell r="I591" t="str">
            <v>PC REYNAERT</v>
          </cell>
        </row>
        <row r="592">
          <cell r="A592">
            <v>4027</v>
          </cell>
          <cell r="B592" t="str">
            <v>Antoine</v>
          </cell>
          <cell r="C592" t="str">
            <v>BOSSCHEM</v>
          </cell>
          <cell r="D592">
            <v>15438</v>
          </cell>
          <cell r="E592" t="str">
            <v>M</v>
          </cell>
          <cell r="F592" t="str">
            <v>België</v>
          </cell>
          <cell r="G592" t="str">
            <v>BE</v>
          </cell>
          <cell r="H592" t="str">
            <v>01-012</v>
          </cell>
          <cell r="I592" t="str">
            <v>PC REYNAERT</v>
          </cell>
        </row>
        <row r="593">
          <cell r="A593">
            <v>20504</v>
          </cell>
          <cell r="B593" t="str">
            <v>Nicole</v>
          </cell>
          <cell r="C593" t="str">
            <v>BOUCQ</v>
          </cell>
          <cell r="D593">
            <v>20497</v>
          </cell>
          <cell r="E593" t="str">
            <v>V</v>
          </cell>
          <cell r="F593" t="str">
            <v>België</v>
          </cell>
          <cell r="G593" t="str">
            <v>BE</v>
          </cell>
          <cell r="H593" t="str">
            <v>01-012</v>
          </cell>
          <cell r="I593" t="str">
            <v>PC REYNAERT</v>
          </cell>
        </row>
        <row r="594">
          <cell r="A594">
            <v>19639</v>
          </cell>
          <cell r="B594" t="str">
            <v>Freddy</v>
          </cell>
          <cell r="C594" t="str">
            <v>BRUSSELMAN</v>
          </cell>
          <cell r="D594">
            <v>19071</v>
          </cell>
          <cell r="E594" t="str">
            <v>M</v>
          </cell>
          <cell r="F594" t="str">
            <v>België</v>
          </cell>
          <cell r="G594" t="str">
            <v>BE</v>
          </cell>
          <cell r="H594" t="str">
            <v>01-012</v>
          </cell>
          <cell r="I594" t="str">
            <v>PC REYNAERT</v>
          </cell>
        </row>
        <row r="595">
          <cell r="A595">
            <v>1668</v>
          </cell>
          <cell r="B595" t="str">
            <v>Willem</v>
          </cell>
          <cell r="C595" t="str">
            <v>BURGELMAN</v>
          </cell>
          <cell r="D595">
            <v>20779</v>
          </cell>
          <cell r="E595" t="str">
            <v>M</v>
          </cell>
          <cell r="F595" t="str">
            <v>België</v>
          </cell>
          <cell r="G595" t="str">
            <v>BE</v>
          </cell>
          <cell r="H595" t="str">
            <v>01-012</v>
          </cell>
          <cell r="I595" t="str">
            <v>PC REYNAERT</v>
          </cell>
        </row>
        <row r="596">
          <cell r="A596">
            <v>17558</v>
          </cell>
          <cell r="B596" t="str">
            <v>Monique</v>
          </cell>
          <cell r="C596" t="str">
            <v>COGEN</v>
          </cell>
          <cell r="D596">
            <v>22282</v>
          </cell>
          <cell r="E596" t="str">
            <v>V</v>
          </cell>
          <cell r="F596" t="str">
            <v>België</v>
          </cell>
          <cell r="G596" t="str">
            <v>BE</v>
          </cell>
          <cell r="H596" t="str">
            <v>01-012</v>
          </cell>
          <cell r="I596" t="str">
            <v>PC REYNAERT</v>
          </cell>
        </row>
        <row r="597">
          <cell r="A597">
            <v>5791</v>
          </cell>
          <cell r="B597" t="str">
            <v>Stefaan</v>
          </cell>
          <cell r="C597" t="str">
            <v>COPPENOLLE</v>
          </cell>
          <cell r="D597">
            <v>24145</v>
          </cell>
          <cell r="E597" t="str">
            <v>M</v>
          </cell>
          <cell r="F597" t="str">
            <v>België</v>
          </cell>
          <cell r="G597" t="str">
            <v>BE</v>
          </cell>
          <cell r="H597" t="str">
            <v>01-012</v>
          </cell>
          <cell r="I597" t="str">
            <v>PC REYNAERT</v>
          </cell>
        </row>
        <row r="598">
          <cell r="A598">
            <v>15241</v>
          </cell>
          <cell r="B598" t="str">
            <v>Jenny</v>
          </cell>
          <cell r="C598" t="str">
            <v>COPPIETERS</v>
          </cell>
          <cell r="D598">
            <v>21674</v>
          </cell>
          <cell r="E598" t="str">
            <v>V</v>
          </cell>
          <cell r="F598" t="str">
            <v>België</v>
          </cell>
          <cell r="G598" t="str">
            <v>BE</v>
          </cell>
          <cell r="H598" t="str">
            <v>01-012</v>
          </cell>
          <cell r="I598" t="str">
            <v>PC REYNAERT</v>
          </cell>
        </row>
        <row r="599">
          <cell r="A599">
            <v>20098</v>
          </cell>
          <cell r="B599" t="str">
            <v>Thimothy</v>
          </cell>
          <cell r="C599" t="str">
            <v>COUSENS</v>
          </cell>
          <cell r="D599">
            <v>28972</v>
          </cell>
          <cell r="E599" t="str">
            <v>M</v>
          </cell>
          <cell r="F599" t="str">
            <v>België</v>
          </cell>
          <cell r="G599" t="str">
            <v>BE</v>
          </cell>
          <cell r="H599" t="str">
            <v>01-012</v>
          </cell>
          <cell r="I599" t="str">
            <v>PC REYNAERT</v>
          </cell>
        </row>
        <row r="600">
          <cell r="A600">
            <v>4686</v>
          </cell>
          <cell r="B600" t="str">
            <v>François</v>
          </cell>
          <cell r="C600" t="str">
            <v>DARA</v>
          </cell>
          <cell r="D600">
            <v>21911</v>
          </cell>
          <cell r="E600" t="str">
            <v>M</v>
          </cell>
          <cell r="F600" t="str">
            <v>België</v>
          </cell>
          <cell r="G600" t="str">
            <v>BE</v>
          </cell>
          <cell r="H600" t="str">
            <v>01-012</v>
          </cell>
          <cell r="I600" t="str">
            <v>PC REYNAERT</v>
          </cell>
        </row>
        <row r="601">
          <cell r="A601">
            <v>10146</v>
          </cell>
          <cell r="B601" t="str">
            <v>Ann</v>
          </cell>
          <cell r="C601" t="str">
            <v>DAVID</v>
          </cell>
          <cell r="D601">
            <v>28615</v>
          </cell>
          <cell r="E601" t="str">
            <v>V</v>
          </cell>
          <cell r="F601" t="str">
            <v>België</v>
          </cell>
          <cell r="G601" t="str">
            <v>BE</v>
          </cell>
          <cell r="H601" t="str">
            <v>01-012</v>
          </cell>
          <cell r="I601" t="str">
            <v>PC REYNAERT</v>
          </cell>
        </row>
        <row r="602">
          <cell r="A602">
            <v>8145</v>
          </cell>
          <cell r="B602" t="str">
            <v>Dries</v>
          </cell>
          <cell r="C602" t="str">
            <v>DE BELIE</v>
          </cell>
          <cell r="D602">
            <v>30826</v>
          </cell>
          <cell r="E602" t="str">
            <v>M</v>
          </cell>
          <cell r="F602" t="str">
            <v>België</v>
          </cell>
          <cell r="G602" t="str">
            <v>BE</v>
          </cell>
          <cell r="H602" t="str">
            <v>01-012</v>
          </cell>
          <cell r="I602" t="str">
            <v>PC REYNAERT</v>
          </cell>
        </row>
        <row r="603">
          <cell r="A603">
            <v>14142</v>
          </cell>
          <cell r="B603" t="str">
            <v>Cathérine</v>
          </cell>
          <cell r="C603" t="str">
            <v>DE BLOCK</v>
          </cell>
          <cell r="D603">
            <v>26587</v>
          </cell>
          <cell r="E603" t="str">
            <v>V</v>
          </cell>
          <cell r="F603" t="str">
            <v>België</v>
          </cell>
          <cell r="G603" t="str">
            <v>BE</v>
          </cell>
          <cell r="H603" t="str">
            <v>01-012</v>
          </cell>
          <cell r="I603" t="str">
            <v>PC REYNAERT</v>
          </cell>
        </row>
        <row r="604">
          <cell r="A604">
            <v>17703</v>
          </cell>
          <cell r="B604" t="str">
            <v>Sonja</v>
          </cell>
          <cell r="C604" t="str">
            <v>DE BOES</v>
          </cell>
          <cell r="D604">
            <v>25303</v>
          </cell>
          <cell r="E604" t="str">
            <v>V</v>
          </cell>
          <cell r="F604" t="str">
            <v>België</v>
          </cell>
          <cell r="G604" t="str">
            <v>BE</v>
          </cell>
          <cell r="H604" t="str">
            <v>01-012</v>
          </cell>
          <cell r="I604" t="str">
            <v>PC REYNAERT</v>
          </cell>
        </row>
        <row r="605">
          <cell r="A605">
            <v>3985</v>
          </cell>
          <cell r="B605" t="str">
            <v>Yvan</v>
          </cell>
          <cell r="C605" t="str">
            <v>DE COCK</v>
          </cell>
          <cell r="D605">
            <v>23482</v>
          </cell>
          <cell r="E605" t="str">
            <v>M</v>
          </cell>
          <cell r="F605" t="str">
            <v>België</v>
          </cell>
          <cell r="G605" t="str">
            <v>BE</v>
          </cell>
          <cell r="H605" t="str">
            <v>01-012</v>
          </cell>
          <cell r="I605" t="str">
            <v>PC REYNAERT</v>
          </cell>
        </row>
        <row r="606">
          <cell r="A606">
            <v>13237</v>
          </cell>
          <cell r="B606" t="str">
            <v>Dominique</v>
          </cell>
          <cell r="C606" t="str">
            <v>DE COCK</v>
          </cell>
          <cell r="D606">
            <v>21684</v>
          </cell>
          <cell r="E606" t="str">
            <v>V</v>
          </cell>
          <cell r="F606" t="str">
            <v>België</v>
          </cell>
          <cell r="G606" t="str">
            <v>BE</v>
          </cell>
          <cell r="H606" t="str">
            <v>01-012</v>
          </cell>
          <cell r="I606" t="str">
            <v>PC REYNAERT</v>
          </cell>
        </row>
        <row r="607">
          <cell r="A607">
            <v>13885</v>
          </cell>
          <cell r="B607" t="str">
            <v>Ann</v>
          </cell>
          <cell r="C607" t="str">
            <v>DE COCK</v>
          </cell>
          <cell r="D607">
            <v>27046</v>
          </cell>
          <cell r="E607" t="str">
            <v>V</v>
          </cell>
          <cell r="F607" t="str">
            <v>België</v>
          </cell>
          <cell r="G607" t="str">
            <v>BE</v>
          </cell>
          <cell r="H607" t="str">
            <v>01-012</v>
          </cell>
          <cell r="I607" t="str">
            <v>PC REYNAERT</v>
          </cell>
        </row>
        <row r="608">
          <cell r="A608">
            <v>15443</v>
          </cell>
          <cell r="B608" t="str">
            <v>Michael</v>
          </cell>
          <cell r="C608" t="str">
            <v>DE CRAENE-HOORNAERT</v>
          </cell>
          <cell r="D608">
            <v>32356</v>
          </cell>
          <cell r="E608" t="str">
            <v>M</v>
          </cell>
          <cell r="F608" t="str">
            <v>België</v>
          </cell>
          <cell r="G608" t="str">
            <v>BE</v>
          </cell>
          <cell r="H608" t="str">
            <v>01-012</v>
          </cell>
          <cell r="I608" t="str">
            <v>PC REYNAERT</v>
          </cell>
        </row>
        <row r="609">
          <cell r="A609">
            <v>15018</v>
          </cell>
          <cell r="B609" t="str">
            <v>MARC</v>
          </cell>
          <cell r="C609" t="str">
            <v>DE GRAEF</v>
          </cell>
          <cell r="D609">
            <v>23074</v>
          </cell>
          <cell r="E609" t="str">
            <v>M</v>
          </cell>
          <cell r="F609" t="str">
            <v>België</v>
          </cell>
          <cell r="G609" t="str">
            <v>BE</v>
          </cell>
          <cell r="H609" t="str">
            <v>01-012</v>
          </cell>
          <cell r="I609" t="str">
            <v>PC REYNAERT</v>
          </cell>
        </row>
        <row r="610">
          <cell r="A610">
            <v>15657</v>
          </cell>
          <cell r="B610" t="str">
            <v>Harry</v>
          </cell>
          <cell r="C610" t="str">
            <v>DE GROOF</v>
          </cell>
          <cell r="D610">
            <v>24416</v>
          </cell>
          <cell r="E610" t="str">
            <v>M</v>
          </cell>
          <cell r="F610" t="str">
            <v>België</v>
          </cell>
          <cell r="G610" t="str">
            <v>BE</v>
          </cell>
          <cell r="H610" t="str">
            <v>01-012</v>
          </cell>
          <cell r="I610" t="str">
            <v>PC REYNAERT</v>
          </cell>
        </row>
        <row r="611">
          <cell r="A611">
            <v>12934</v>
          </cell>
          <cell r="B611" t="str">
            <v>Maurits</v>
          </cell>
          <cell r="C611" t="str">
            <v>DE KEGEL</v>
          </cell>
          <cell r="D611">
            <v>16487</v>
          </cell>
          <cell r="E611" t="str">
            <v>M</v>
          </cell>
          <cell r="F611" t="str">
            <v>België</v>
          </cell>
          <cell r="G611" t="str">
            <v>BE</v>
          </cell>
          <cell r="H611" t="str">
            <v>01-012</v>
          </cell>
          <cell r="I611" t="str">
            <v>PC REYNAERT</v>
          </cell>
        </row>
        <row r="612">
          <cell r="A612">
            <v>4911</v>
          </cell>
          <cell r="B612" t="str">
            <v>Davy</v>
          </cell>
          <cell r="C612" t="str">
            <v>DE KONING</v>
          </cell>
          <cell r="D612">
            <v>28852</v>
          </cell>
          <cell r="E612" t="str">
            <v>M</v>
          </cell>
          <cell r="F612" t="str">
            <v>België</v>
          </cell>
          <cell r="G612" t="str">
            <v>BE</v>
          </cell>
          <cell r="H612" t="str">
            <v>01-012</v>
          </cell>
          <cell r="I612" t="str">
            <v>PC REYNAERT</v>
          </cell>
        </row>
        <row r="613">
          <cell r="A613">
            <v>8711</v>
          </cell>
          <cell r="B613" t="str">
            <v>Kristof</v>
          </cell>
          <cell r="C613" t="str">
            <v>DE KONING</v>
          </cell>
          <cell r="D613">
            <v>30764</v>
          </cell>
          <cell r="E613" t="str">
            <v>M</v>
          </cell>
          <cell r="F613" t="str">
            <v>België</v>
          </cell>
          <cell r="G613" t="str">
            <v>BE</v>
          </cell>
          <cell r="H613" t="str">
            <v>01-012</v>
          </cell>
          <cell r="I613" t="str">
            <v>PC REYNAERT</v>
          </cell>
        </row>
        <row r="614">
          <cell r="A614">
            <v>14978</v>
          </cell>
          <cell r="B614" t="str">
            <v>Arne</v>
          </cell>
          <cell r="C614" t="str">
            <v>DE KOSTER</v>
          </cell>
          <cell r="D614">
            <v>32314</v>
          </cell>
          <cell r="E614" t="str">
            <v>M</v>
          </cell>
          <cell r="F614" t="str">
            <v>België</v>
          </cell>
          <cell r="G614" t="str">
            <v>BE</v>
          </cell>
          <cell r="H614" t="str">
            <v>01-012</v>
          </cell>
          <cell r="I614" t="str">
            <v>PC REYNAERT</v>
          </cell>
        </row>
        <row r="615">
          <cell r="A615">
            <v>12557</v>
          </cell>
          <cell r="B615" t="str">
            <v>Marie-Christine</v>
          </cell>
          <cell r="C615" t="str">
            <v>DE LOOSE</v>
          </cell>
          <cell r="D615">
            <v>21056</v>
          </cell>
          <cell r="E615" t="str">
            <v>V</v>
          </cell>
          <cell r="F615" t="str">
            <v>België</v>
          </cell>
          <cell r="G615" t="str">
            <v>BE</v>
          </cell>
          <cell r="H615" t="str">
            <v>01-012</v>
          </cell>
          <cell r="I615" t="str">
            <v>PC REYNAERT</v>
          </cell>
        </row>
        <row r="616">
          <cell r="A616">
            <v>5126</v>
          </cell>
          <cell r="B616" t="str">
            <v>Kristof</v>
          </cell>
          <cell r="C616" t="str">
            <v>DE MAERTELAERE</v>
          </cell>
          <cell r="D616">
            <v>33106</v>
          </cell>
          <cell r="E616" t="str">
            <v>M</v>
          </cell>
          <cell r="F616" t="str">
            <v>België</v>
          </cell>
          <cell r="G616" t="str">
            <v>BE</v>
          </cell>
          <cell r="H616" t="str">
            <v>01-012</v>
          </cell>
          <cell r="I616" t="str">
            <v>PC REYNAERT</v>
          </cell>
        </row>
        <row r="617">
          <cell r="A617">
            <v>17970</v>
          </cell>
          <cell r="B617" t="str">
            <v>Leander</v>
          </cell>
          <cell r="C617" t="str">
            <v>DE MAERTELAERE</v>
          </cell>
          <cell r="D617">
            <v>38271</v>
          </cell>
          <cell r="E617" t="str">
            <v>M</v>
          </cell>
          <cell r="F617" t="str">
            <v>België</v>
          </cell>
          <cell r="G617" t="str">
            <v>BE</v>
          </cell>
          <cell r="H617" t="str">
            <v>01-012</v>
          </cell>
          <cell r="I617" t="str">
            <v>PC REYNAERT</v>
          </cell>
        </row>
        <row r="618">
          <cell r="A618">
            <v>9067</v>
          </cell>
          <cell r="B618" t="str">
            <v>Chris</v>
          </cell>
          <cell r="C618" t="str">
            <v>DE MAESSCHALCK</v>
          </cell>
          <cell r="D618">
            <v>28937</v>
          </cell>
          <cell r="E618" t="str">
            <v>M</v>
          </cell>
          <cell r="F618" t="str">
            <v>België</v>
          </cell>
          <cell r="G618" t="str">
            <v>BE</v>
          </cell>
          <cell r="H618" t="str">
            <v>01-012</v>
          </cell>
          <cell r="I618" t="str">
            <v>PC REYNAERT</v>
          </cell>
        </row>
        <row r="619">
          <cell r="A619">
            <v>19687</v>
          </cell>
          <cell r="B619" t="str">
            <v>Sara</v>
          </cell>
          <cell r="C619" t="str">
            <v>DE MESMAEKER</v>
          </cell>
          <cell r="D619">
            <v>34870</v>
          </cell>
          <cell r="E619" t="str">
            <v>V</v>
          </cell>
          <cell r="F619" t="str">
            <v>België</v>
          </cell>
          <cell r="G619" t="str">
            <v>BE</v>
          </cell>
          <cell r="H619" t="str">
            <v>01-012</v>
          </cell>
          <cell r="I619" t="str">
            <v>PC REYNAERT</v>
          </cell>
        </row>
        <row r="620">
          <cell r="A620">
            <v>9229</v>
          </cell>
          <cell r="B620" t="str">
            <v>Georges</v>
          </cell>
          <cell r="C620" t="str">
            <v>DE NUL</v>
          </cell>
          <cell r="D620">
            <v>17147</v>
          </cell>
          <cell r="E620" t="str">
            <v>M</v>
          </cell>
          <cell r="F620" t="str">
            <v>België</v>
          </cell>
          <cell r="G620" t="str">
            <v>BE</v>
          </cell>
          <cell r="H620" t="str">
            <v>01-012</v>
          </cell>
          <cell r="I620" t="str">
            <v>PC REYNAERT</v>
          </cell>
        </row>
        <row r="621">
          <cell r="A621">
            <v>10664</v>
          </cell>
          <cell r="B621" t="str">
            <v>Rita</v>
          </cell>
          <cell r="C621" t="str">
            <v>DE VIJLDER</v>
          </cell>
          <cell r="D621">
            <v>17652</v>
          </cell>
          <cell r="E621" t="str">
            <v>V</v>
          </cell>
          <cell r="F621" t="str">
            <v>België</v>
          </cell>
          <cell r="G621" t="str">
            <v>BE</v>
          </cell>
          <cell r="H621" t="str">
            <v>01-012</v>
          </cell>
          <cell r="I621" t="str">
            <v>PC REYNAERT</v>
          </cell>
        </row>
        <row r="622">
          <cell r="A622">
            <v>10665</v>
          </cell>
          <cell r="B622" t="str">
            <v>Vera</v>
          </cell>
          <cell r="C622" t="str">
            <v>DE VIJLDER</v>
          </cell>
          <cell r="D622">
            <v>19548</v>
          </cell>
          <cell r="E622" t="str">
            <v>V</v>
          </cell>
          <cell r="F622" t="str">
            <v>België</v>
          </cell>
          <cell r="G622" t="str">
            <v>BE</v>
          </cell>
          <cell r="H622" t="str">
            <v>01-012</v>
          </cell>
          <cell r="I622" t="str">
            <v>PC REYNAERT</v>
          </cell>
        </row>
        <row r="623">
          <cell r="A623">
            <v>12690</v>
          </cell>
          <cell r="B623" t="str">
            <v>Rodney</v>
          </cell>
          <cell r="C623" t="str">
            <v>DE VIJLDER</v>
          </cell>
          <cell r="D623">
            <v>26523</v>
          </cell>
          <cell r="E623" t="str">
            <v>M</v>
          </cell>
          <cell r="F623" t="str">
            <v>België</v>
          </cell>
          <cell r="G623" t="str">
            <v>BE</v>
          </cell>
          <cell r="H623" t="str">
            <v>01-012</v>
          </cell>
          <cell r="I623" t="str">
            <v>PC REYNAERT</v>
          </cell>
        </row>
        <row r="624">
          <cell r="A624">
            <v>17110</v>
          </cell>
          <cell r="B624" t="str">
            <v>Eddy</v>
          </cell>
          <cell r="C624" t="str">
            <v>DE VIJLDER</v>
          </cell>
          <cell r="D624">
            <v>20910</v>
          </cell>
          <cell r="E624" t="str">
            <v>M</v>
          </cell>
          <cell r="F624" t="str">
            <v>België</v>
          </cell>
          <cell r="G624" t="str">
            <v>BE</v>
          </cell>
          <cell r="H624" t="str">
            <v>01-012</v>
          </cell>
          <cell r="I624" t="str">
            <v>PC REYNAERT</v>
          </cell>
        </row>
        <row r="625">
          <cell r="A625">
            <v>7612</v>
          </cell>
          <cell r="B625" t="str">
            <v>Marleen</v>
          </cell>
          <cell r="C625" t="str">
            <v>DE WILDE</v>
          </cell>
          <cell r="D625">
            <v>23845</v>
          </cell>
          <cell r="E625" t="str">
            <v>V</v>
          </cell>
          <cell r="F625" t="str">
            <v>België</v>
          </cell>
          <cell r="G625" t="str">
            <v>BE</v>
          </cell>
          <cell r="H625" t="str">
            <v>01-012</v>
          </cell>
          <cell r="I625" t="str">
            <v>PC REYNAERT</v>
          </cell>
        </row>
        <row r="626">
          <cell r="A626">
            <v>21058</v>
          </cell>
          <cell r="B626" t="str">
            <v>Yvonne</v>
          </cell>
          <cell r="C626" t="str">
            <v xml:space="preserve">DE WILDE </v>
          </cell>
          <cell r="D626">
            <v>17819</v>
          </cell>
          <cell r="E626" t="str">
            <v>V</v>
          </cell>
          <cell r="F626" t="str">
            <v>België</v>
          </cell>
          <cell r="G626" t="str">
            <v>BE</v>
          </cell>
          <cell r="H626" t="str">
            <v>01-012</v>
          </cell>
          <cell r="I626" t="str">
            <v>PC REYNAERT</v>
          </cell>
        </row>
        <row r="627">
          <cell r="A627">
            <v>16875</v>
          </cell>
          <cell r="B627" t="str">
            <v>Patrick</v>
          </cell>
          <cell r="C627" t="str">
            <v>DEMOINY</v>
          </cell>
          <cell r="D627">
            <v>19739</v>
          </cell>
          <cell r="E627" t="str">
            <v>M</v>
          </cell>
          <cell r="F627" t="str">
            <v>België</v>
          </cell>
          <cell r="G627" t="str">
            <v>BE</v>
          </cell>
          <cell r="H627" t="str">
            <v>01-012</v>
          </cell>
          <cell r="I627" t="str">
            <v>PC REYNAERT</v>
          </cell>
        </row>
        <row r="628">
          <cell r="A628">
            <v>9752</v>
          </cell>
          <cell r="B628" t="str">
            <v>Eddy</v>
          </cell>
          <cell r="C628" t="str">
            <v>DEROO</v>
          </cell>
          <cell r="D628">
            <v>26360</v>
          </cell>
          <cell r="E628" t="str">
            <v>M</v>
          </cell>
          <cell r="F628" t="str">
            <v>België</v>
          </cell>
          <cell r="G628" t="str">
            <v>FR</v>
          </cell>
          <cell r="H628" t="str">
            <v>01-012</v>
          </cell>
          <cell r="I628" t="str">
            <v>PC REYNAERT</v>
          </cell>
        </row>
        <row r="629">
          <cell r="A629">
            <v>19057</v>
          </cell>
          <cell r="B629" t="str">
            <v>Marianne</v>
          </cell>
          <cell r="C629" t="str">
            <v>DUBELLOY</v>
          </cell>
          <cell r="D629">
            <v>20038</v>
          </cell>
          <cell r="E629" t="str">
            <v>V</v>
          </cell>
          <cell r="F629" t="str">
            <v>België</v>
          </cell>
          <cell r="G629" t="str">
            <v>BE</v>
          </cell>
          <cell r="H629" t="str">
            <v>01-012</v>
          </cell>
          <cell r="I629" t="str">
            <v>PC REYNAERT</v>
          </cell>
        </row>
        <row r="630">
          <cell r="A630">
            <v>14646</v>
          </cell>
          <cell r="B630" t="str">
            <v>Kurt</v>
          </cell>
          <cell r="C630" t="str">
            <v>GEELEN</v>
          </cell>
          <cell r="D630">
            <v>29276</v>
          </cell>
          <cell r="E630" t="str">
            <v>M</v>
          </cell>
          <cell r="F630" t="str">
            <v>België</v>
          </cell>
          <cell r="G630" t="str">
            <v>BE</v>
          </cell>
          <cell r="H630" t="str">
            <v>01-012</v>
          </cell>
          <cell r="I630" t="str">
            <v>PC REYNAERT</v>
          </cell>
        </row>
        <row r="631">
          <cell r="A631">
            <v>794</v>
          </cell>
          <cell r="B631" t="str">
            <v>Rudy</v>
          </cell>
          <cell r="C631" t="str">
            <v>GELDOF</v>
          </cell>
          <cell r="D631">
            <v>24187</v>
          </cell>
          <cell r="E631" t="str">
            <v>M</v>
          </cell>
          <cell r="F631" t="str">
            <v>België</v>
          </cell>
          <cell r="G631" t="str">
            <v>BE</v>
          </cell>
          <cell r="H631" t="str">
            <v>01-012</v>
          </cell>
          <cell r="I631" t="str">
            <v>PC REYNAERT</v>
          </cell>
        </row>
        <row r="632">
          <cell r="A632">
            <v>1409</v>
          </cell>
          <cell r="B632" t="str">
            <v>Jonas</v>
          </cell>
          <cell r="C632" t="str">
            <v>GELDOF</v>
          </cell>
          <cell r="D632">
            <v>33840</v>
          </cell>
          <cell r="E632" t="str">
            <v>M</v>
          </cell>
          <cell r="F632" t="str">
            <v>België</v>
          </cell>
          <cell r="G632" t="str">
            <v>BE</v>
          </cell>
          <cell r="H632" t="str">
            <v>01-012</v>
          </cell>
          <cell r="I632" t="str">
            <v>PC REYNAERT</v>
          </cell>
        </row>
        <row r="633">
          <cell r="A633">
            <v>13430</v>
          </cell>
          <cell r="B633" t="str">
            <v>Adel</v>
          </cell>
          <cell r="C633" t="str">
            <v>GIJSELS</v>
          </cell>
          <cell r="D633">
            <v>26008</v>
          </cell>
          <cell r="E633" t="str">
            <v>M</v>
          </cell>
          <cell r="F633" t="str">
            <v>België</v>
          </cell>
          <cell r="G633" t="str">
            <v>BE</v>
          </cell>
          <cell r="H633" t="str">
            <v>01-012</v>
          </cell>
          <cell r="I633" t="str">
            <v>PC REYNAERT</v>
          </cell>
        </row>
        <row r="634">
          <cell r="A634">
            <v>19175</v>
          </cell>
          <cell r="B634" t="str">
            <v>Gunther</v>
          </cell>
          <cell r="C634" t="str">
            <v xml:space="preserve">HAECK </v>
          </cell>
          <cell r="D634">
            <v>24360</v>
          </cell>
          <cell r="E634" t="str">
            <v>M</v>
          </cell>
          <cell r="F634" t="str">
            <v>België</v>
          </cell>
          <cell r="G634" t="str">
            <v>BE</v>
          </cell>
          <cell r="H634" t="str">
            <v>01-012</v>
          </cell>
          <cell r="I634" t="str">
            <v>PC REYNAERT</v>
          </cell>
        </row>
        <row r="635">
          <cell r="A635">
            <v>3202</v>
          </cell>
          <cell r="B635" t="str">
            <v>Alex</v>
          </cell>
          <cell r="C635" t="str">
            <v>HAEGEMAN</v>
          </cell>
          <cell r="D635">
            <v>25428</v>
          </cell>
          <cell r="E635" t="str">
            <v>M</v>
          </cell>
          <cell r="F635" t="str">
            <v>België</v>
          </cell>
          <cell r="G635" t="str">
            <v>BE</v>
          </cell>
          <cell r="H635" t="str">
            <v>01-012</v>
          </cell>
          <cell r="I635" t="str">
            <v>PC REYNAERT</v>
          </cell>
        </row>
        <row r="636">
          <cell r="A636">
            <v>4080</v>
          </cell>
          <cell r="B636" t="str">
            <v>Marc JR</v>
          </cell>
          <cell r="C636" t="str">
            <v>HAEGEMAN</v>
          </cell>
          <cell r="D636">
            <v>23475</v>
          </cell>
          <cell r="E636" t="str">
            <v>M</v>
          </cell>
          <cell r="F636" t="str">
            <v>België</v>
          </cell>
          <cell r="G636" t="str">
            <v>BE</v>
          </cell>
          <cell r="H636" t="str">
            <v>01-012</v>
          </cell>
          <cell r="I636" t="str">
            <v>PC REYNAERT</v>
          </cell>
        </row>
        <row r="637">
          <cell r="A637">
            <v>16788</v>
          </cell>
          <cell r="B637" t="str">
            <v>Jari</v>
          </cell>
          <cell r="C637" t="str">
            <v>HAEGEMAN</v>
          </cell>
          <cell r="D637">
            <v>35802</v>
          </cell>
          <cell r="E637" t="str">
            <v>M</v>
          </cell>
          <cell r="F637" t="str">
            <v>België</v>
          </cell>
          <cell r="G637" t="str">
            <v>BE</v>
          </cell>
          <cell r="H637" t="str">
            <v>01-012</v>
          </cell>
          <cell r="I637" t="str">
            <v>PC REYNAERT</v>
          </cell>
        </row>
        <row r="638">
          <cell r="A638">
            <v>14474</v>
          </cell>
          <cell r="B638" t="str">
            <v>Myriam</v>
          </cell>
          <cell r="C638" t="str">
            <v>HERTSCHAP</v>
          </cell>
          <cell r="D638">
            <v>23209</v>
          </cell>
          <cell r="E638" t="str">
            <v>V</v>
          </cell>
          <cell r="F638" t="str">
            <v>België</v>
          </cell>
          <cell r="G638" t="str">
            <v>BE</v>
          </cell>
          <cell r="H638" t="str">
            <v>01-012</v>
          </cell>
          <cell r="I638" t="str">
            <v>PC REYNAERT</v>
          </cell>
        </row>
        <row r="639">
          <cell r="A639">
            <v>6179</v>
          </cell>
          <cell r="B639" t="str">
            <v>Liselotte</v>
          </cell>
          <cell r="C639" t="str">
            <v>HEUNINCK</v>
          </cell>
          <cell r="D639">
            <v>15888</v>
          </cell>
          <cell r="E639" t="str">
            <v>V</v>
          </cell>
          <cell r="F639" t="str">
            <v>België</v>
          </cell>
          <cell r="G639" t="str">
            <v>BE</v>
          </cell>
          <cell r="H639" t="str">
            <v>01-012</v>
          </cell>
          <cell r="I639" t="str">
            <v>PC REYNAERT</v>
          </cell>
        </row>
        <row r="640">
          <cell r="A640">
            <v>10855</v>
          </cell>
          <cell r="B640" t="str">
            <v>Viviane</v>
          </cell>
          <cell r="C640" t="str">
            <v>HOSTENS</v>
          </cell>
          <cell r="D640">
            <v>21901</v>
          </cell>
          <cell r="E640" t="str">
            <v>V</v>
          </cell>
          <cell r="F640" t="str">
            <v>België</v>
          </cell>
          <cell r="G640" t="str">
            <v>BE</v>
          </cell>
          <cell r="H640" t="str">
            <v>01-012</v>
          </cell>
          <cell r="I640" t="str">
            <v>PC REYNAERT</v>
          </cell>
        </row>
        <row r="641">
          <cell r="A641">
            <v>13132</v>
          </cell>
          <cell r="B641" t="str">
            <v>Liliane</v>
          </cell>
          <cell r="C641" t="str">
            <v>HOSTENS</v>
          </cell>
          <cell r="D641">
            <v>21331</v>
          </cell>
          <cell r="E641" t="str">
            <v>V</v>
          </cell>
          <cell r="F641" t="str">
            <v>België</v>
          </cell>
          <cell r="G641" t="str">
            <v>BE</v>
          </cell>
          <cell r="H641" t="str">
            <v>01-012</v>
          </cell>
          <cell r="I641" t="str">
            <v>PC REYNAERT</v>
          </cell>
        </row>
        <row r="642">
          <cell r="A642">
            <v>14491</v>
          </cell>
          <cell r="B642" t="str">
            <v>Paulette</v>
          </cell>
          <cell r="C642" t="str">
            <v>HUYGHE</v>
          </cell>
          <cell r="D642">
            <v>22942</v>
          </cell>
          <cell r="E642" t="str">
            <v>V</v>
          </cell>
          <cell r="F642" t="str">
            <v>België</v>
          </cell>
          <cell r="G642" t="str">
            <v>BE</v>
          </cell>
          <cell r="H642" t="str">
            <v>01-012</v>
          </cell>
          <cell r="I642" t="str">
            <v>PC REYNAERT</v>
          </cell>
        </row>
        <row r="643">
          <cell r="A643">
            <v>7163</v>
          </cell>
          <cell r="B643" t="str">
            <v>Julienne</v>
          </cell>
          <cell r="C643" t="str">
            <v>HUYLENBROECK</v>
          </cell>
          <cell r="D643">
            <v>14956</v>
          </cell>
          <cell r="E643" t="str">
            <v>V</v>
          </cell>
          <cell r="F643" t="str">
            <v>België</v>
          </cell>
          <cell r="G643" t="str">
            <v>BE</v>
          </cell>
          <cell r="H643" t="str">
            <v>01-012</v>
          </cell>
          <cell r="I643" t="str">
            <v>PC REYNAERT</v>
          </cell>
        </row>
        <row r="644">
          <cell r="A644">
            <v>19056</v>
          </cell>
          <cell r="B644" t="str">
            <v>Leo</v>
          </cell>
          <cell r="C644" t="str">
            <v>INGHELS</v>
          </cell>
          <cell r="D644">
            <v>19306</v>
          </cell>
          <cell r="E644" t="str">
            <v>M</v>
          </cell>
          <cell r="F644" t="str">
            <v>België</v>
          </cell>
          <cell r="G644" t="str">
            <v>BE</v>
          </cell>
          <cell r="H644" t="str">
            <v>01-012</v>
          </cell>
          <cell r="I644" t="str">
            <v>PC REYNAERT</v>
          </cell>
        </row>
        <row r="645">
          <cell r="A645">
            <v>1796</v>
          </cell>
          <cell r="B645" t="str">
            <v>Natachsa</v>
          </cell>
          <cell r="C645" t="str">
            <v>KAZMIERCZAK</v>
          </cell>
          <cell r="D645">
            <v>31797</v>
          </cell>
          <cell r="E645" t="str">
            <v>V</v>
          </cell>
          <cell r="F645" t="str">
            <v>België</v>
          </cell>
          <cell r="G645" t="str">
            <v>BE</v>
          </cell>
          <cell r="H645" t="str">
            <v>01-012</v>
          </cell>
          <cell r="I645" t="str">
            <v>PC REYNAERT</v>
          </cell>
        </row>
        <row r="646">
          <cell r="A646">
            <v>9452</v>
          </cell>
          <cell r="B646" t="str">
            <v>Annik</v>
          </cell>
          <cell r="C646" t="str">
            <v>KERKHOFF</v>
          </cell>
          <cell r="D646">
            <v>19738</v>
          </cell>
          <cell r="E646" t="str">
            <v>V</v>
          </cell>
          <cell r="F646" t="str">
            <v>België</v>
          </cell>
          <cell r="G646" t="str">
            <v>BE</v>
          </cell>
          <cell r="H646" t="str">
            <v>01-012</v>
          </cell>
          <cell r="I646" t="str">
            <v>PC REYNAERT</v>
          </cell>
        </row>
        <row r="647">
          <cell r="A647">
            <v>13299</v>
          </cell>
          <cell r="B647" t="str">
            <v>Devid</v>
          </cell>
          <cell r="C647" t="str">
            <v>KLEIN</v>
          </cell>
          <cell r="D647">
            <v>31044</v>
          </cell>
          <cell r="E647" t="str">
            <v>M</v>
          </cell>
          <cell r="F647" t="str">
            <v>België</v>
          </cell>
          <cell r="G647" t="str">
            <v>BE</v>
          </cell>
          <cell r="H647" t="str">
            <v>01-012</v>
          </cell>
          <cell r="I647" t="str">
            <v>PC REYNAERT</v>
          </cell>
        </row>
        <row r="648">
          <cell r="A648">
            <v>15798</v>
          </cell>
          <cell r="B648" t="str">
            <v>Monique</v>
          </cell>
          <cell r="C648" t="str">
            <v>KLEJ-SMET</v>
          </cell>
          <cell r="D648">
            <v>19479</v>
          </cell>
          <cell r="E648" t="str">
            <v>V</v>
          </cell>
          <cell r="F648" t="str">
            <v>België</v>
          </cell>
          <cell r="G648" t="str">
            <v>BE</v>
          </cell>
          <cell r="H648" t="str">
            <v>01-012</v>
          </cell>
          <cell r="I648" t="str">
            <v>PC REYNAERT</v>
          </cell>
        </row>
        <row r="649">
          <cell r="A649">
            <v>1733</v>
          </cell>
          <cell r="B649" t="str">
            <v>Henri</v>
          </cell>
          <cell r="C649" t="str">
            <v>LAMBRECHT</v>
          </cell>
          <cell r="D649">
            <v>18516</v>
          </cell>
          <cell r="E649" t="str">
            <v>M</v>
          </cell>
          <cell r="F649" t="str">
            <v>België</v>
          </cell>
          <cell r="G649" t="str">
            <v>BE</v>
          </cell>
          <cell r="H649" t="str">
            <v>01-012</v>
          </cell>
          <cell r="I649" t="str">
            <v>PC REYNAERT</v>
          </cell>
        </row>
        <row r="650">
          <cell r="A650">
            <v>15058</v>
          </cell>
          <cell r="B650" t="str">
            <v>Dries</v>
          </cell>
          <cell r="C650" t="str">
            <v>LAMINÉ</v>
          </cell>
          <cell r="D650">
            <v>33164</v>
          </cell>
          <cell r="E650" t="str">
            <v>M</v>
          </cell>
          <cell r="F650" t="str">
            <v>België</v>
          </cell>
          <cell r="G650" t="str">
            <v>BE</v>
          </cell>
          <cell r="H650" t="str">
            <v>01-012</v>
          </cell>
          <cell r="I650" t="str">
            <v>PC REYNAERT</v>
          </cell>
        </row>
        <row r="651">
          <cell r="A651">
            <v>8679</v>
          </cell>
          <cell r="B651" t="str">
            <v>Paulette</v>
          </cell>
          <cell r="C651" t="str">
            <v>LATAILLADE</v>
          </cell>
          <cell r="D651">
            <v>13545</v>
          </cell>
          <cell r="E651" t="str">
            <v>V</v>
          </cell>
          <cell r="F651" t="str">
            <v>België</v>
          </cell>
          <cell r="G651" t="str">
            <v>BE</v>
          </cell>
          <cell r="H651" t="str">
            <v>01-012</v>
          </cell>
          <cell r="I651" t="str">
            <v>PC REYNAERT</v>
          </cell>
        </row>
        <row r="652">
          <cell r="A652">
            <v>5610</v>
          </cell>
          <cell r="B652" t="str">
            <v>Stracy</v>
          </cell>
          <cell r="C652" t="str">
            <v>LEROY</v>
          </cell>
          <cell r="D652">
            <v>32196</v>
          </cell>
          <cell r="E652" t="str">
            <v>V</v>
          </cell>
          <cell r="F652" t="str">
            <v>België</v>
          </cell>
          <cell r="G652" t="str">
            <v>BE</v>
          </cell>
          <cell r="H652" t="str">
            <v>01-012</v>
          </cell>
          <cell r="I652" t="str">
            <v>PC REYNAERT</v>
          </cell>
        </row>
        <row r="653">
          <cell r="A653">
            <v>8309</v>
          </cell>
          <cell r="B653" t="str">
            <v>Odette</v>
          </cell>
          <cell r="C653" t="str">
            <v>MARTENS</v>
          </cell>
          <cell r="D653">
            <v>14231</v>
          </cell>
          <cell r="E653" t="str">
            <v>V</v>
          </cell>
          <cell r="F653" t="str">
            <v>België</v>
          </cell>
          <cell r="G653" t="str">
            <v>BE</v>
          </cell>
          <cell r="H653" t="str">
            <v>01-012</v>
          </cell>
          <cell r="I653" t="str">
            <v>PC REYNAERT</v>
          </cell>
        </row>
        <row r="654">
          <cell r="A654">
            <v>11372</v>
          </cell>
          <cell r="B654" t="str">
            <v>Eddy</v>
          </cell>
          <cell r="C654" t="str">
            <v>MERTENS</v>
          </cell>
          <cell r="D654">
            <v>17904</v>
          </cell>
          <cell r="E654" t="str">
            <v>M</v>
          </cell>
          <cell r="F654" t="str">
            <v>België</v>
          </cell>
          <cell r="G654" t="str">
            <v>BE</v>
          </cell>
          <cell r="H654" t="str">
            <v>01-012</v>
          </cell>
          <cell r="I654" t="str">
            <v>PC REYNAERT</v>
          </cell>
        </row>
        <row r="655">
          <cell r="A655">
            <v>19049</v>
          </cell>
          <cell r="B655" t="str">
            <v>Pascal</v>
          </cell>
          <cell r="C655" t="str">
            <v>MEURISSE</v>
          </cell>
          <cell r="D655">
            <v>25311</v>
          </cell>
          <cell r="E655" t="str">
            <v>M</v>
          </cell>
          <cell r="F655" t="str">
            <v>België</v>
          </cell>
          <cell r="G655" t="str">
            <v>BE</v>
          </cell>
          <cell r="H655" t="str">
            <v>01-012</v>
          </cell>
          <cell r="I655" t="str">
            <v>PC REYNAERT</v>
          </cell>
        </row>
        <row r="656">
          <cell r="A656">
            <v>19050</v>
          </cell>
          <cell r="B656" t="str">
            <v>Robin</v>
          </cell>
          <cell r="C656" t="str">
            <v>MEURISSE</v>
          </cell>
          <cell r="D656">
            <v>37102</v>
          </cell>
          <cell r="E656" t="str">
            <v>M</v>
          </cell>
          <cell r="F656" t="str">
            <v>België</v>
          </cell>
          <cell r="G656" t="str">
            <v>BE</v>
          </cell>
          <cell r="H656" t="str">
            <v>01-012</v>
          </cell>
          <cell r="I656" t="str">
            <v>PC REYNAERT</v>
          </cell>
        </row>
        <row r="657">
          <cell r="A657">
            <v>11967</v>
          </cell>
          <cell r="B657" t="str">
            <v>William</v>
          </cell>
          <cell r="C657" t="str">
            <v>MOREELS</v>
          </cell>
          <cell r="D657">
            <v>12882</v>
          </cell>
          <cell r="E657" t="str">
            <v>M</v>
          </cell>
          <cell r="F657" t="str">
            <v>België</v>
          </cell>
          <cell r="G657" t="str">
            <v>BE</v>
          </cell>
          <cell r="H657" t="str">
            <v>01-012</v>
          </cell>
          <cell r="I657" t="str">
            <v>PC REYNAERT</v>
          </cell>
        </row>
        <row r="658">
          <cell r="A658">
            <v>12868</v>
          </cell>
          <cell r="B658" t="str">
            <v>Olivier</v>
          </cell>
          <cell r="C658" t="str">
            <v>NICOLAS</v>
          </cell>
          <cell r="D658">
            <v>25483</v>
          </cell>
          <cell r="E658" t="str">
            <v>M</v>
          </cell>
          <cell r="F658" t="str">
            <v>België</v>
          </cell>
          <cell r="G658" t="str">
            <v>BE</v>
          </cell>
          <cell r="H658" t="str">
            <v>01-012</v>
          </cell>
          <cell r="I658" t="str">
            <v>PC REYNAERT</v>
          </cell>
        </row>
        <row r="659">
          <cell r="A659">
            <v>14172</v>
          </cell>
          <cell r="B659" t="str">
            <v>Cyriel</v>
          </cell>
          <cell r="C659" t="str">
            <v>NIJS</v>
          </cell>
          <cell r="D659">
            <v>16500</v>
          </cell>
          <cell r="E659" t="str">
            <v>M</v>
          </cell>
          <cell r="F659" t="str">
            <v>België</v>
          </cell>
          <cell r="G659" t="str">
            <v>BE</v>
          </cell>
          <cell r="H659" t="str">
            <v>01-012</v>
          </cell>
          <cell r="I659" t="str">
            <v>PC REYNAERT</v>
          </cell>
        </row>
        <row r="660">
          <cell r="A660">
            <v>15181</v>
          </cell>
          <cell r="B660" t="str">
            <v>Wilfried</v>
          </cell>
          <cell r="C660" t="str">
            <v>PEETERS</v>
          </cell>
          <cell r="D660">
            <v>15871</v>
          </cell>
          <cell r="E660" t="str">
            <v>M</v>
          </cell>
          <cell r="F660" t="str">
            <v>België</v>
          </cell>
          <cell r="G660" t="str">
            <v>BE</v>
          </cell>
          <cell r="H660" t="str">
            <v>01-012</v>
          </cell>
          <cell r="I660" t="str">
            <v>PC REYNAERT</v>
          </cell>
        </row>
        <row r="661">
          <cell r="A661">
            <v>14341</v>
          </cell>
          <cell r="B661" t="str">
            <v>Tim</v>
          </cell>
          <cell r="C661" t="str">
            <v>PENNOIT</v>
          </cell>
          <cell r="D661">
            <v>29402</v>
          </cell>
          <cell r="E661" t="str">
            <v>M</v>
          </cell>
          <cell r="F661" t="str">
            <v>België</v>
          </cell>
          <cell r="G661" t="str">
            <v>BE</v>
          </cell>
          <cell r="H661" t="str">
            <v>01-012</v>
          </cell>
          <cell r="I661" t="str">
            <v>PC REYNAERT</v>
          </cell>
        </row>
        <row r="662">
          <cell r="A662">
            <v>6786</v>
          </cell>
          <cell r="B662" t="str">
            <v>André</v>
          </cell>
          <cell r="C662" t="str">
            <v>PERMENTIER</v>
          </cell>
          <cell r="D662">
            <v>17832</v>
          </cell>
          <cell r="E662" t="str">
            <v>M</v>
          </cell>
          <cell r="F662" t="str">
            <v>België</v>
          </cell>
          <cell r="G662" t="str">
            <v>BE</v>
          </cell>
          <cell r="H662" t="str">
            <v>01-012</v>
          </cell>
          <cell r="I662" t="str">
            <v>PC REYNAERT</v>
          </cell>
        </row>
        <row r="663">
          <cell r="A663">
            <v>12936</v>
          </cell>
          <cell r="B663" t="str">
            <v>Hugo</v>
          </cell>
          <cell r="C663" t="str">
            <v>PIETERS</v>
          </cell>
          <cell r="D663">
            <v>16630</v>
          </cell>
          <cell r="E663" t="str">
            <v>M</v>
          </cell>
          <cell r="F663" t="str">
            <v>België</v>
          </cell>
          <cell r="G663" t="str">
            <v>BE</v>
          </cell>
          <cell r="H663" t="str">
            <v>01-012</v>
          </cell>
          <cell r="I663" t="str">
            <v>PC REYNAERT</v>
          </cell>
        </row>
        <row r="664">
          <cell r="A664">
            <v>10008</v>
          </cell>
          <cell r="B664" t="str">
            <v>Luc</v>
          </cell>
          <cell r="C664" t="str">
            <v>PODEVYN</v>
          </cell>
          <cell r="D664">
            <v>19633</v>
          </cell>
          <cell r="E664" t="str">
            <v>M</v>
          </cell>
          <cell r="F664" t="str">
            <v>België</v>
          </cell>
          <cell r="G664" t="str">
            <v>BE</v>
          </cell>
          <cell r="H664" t="str">
            <v>01-012</v>
          </cell>
          <cell r="I664" t="str">
            <v>PC REYNAERT</v>
          </cell>
        </row>
        <row r="665">
          <cell r="A665">
            <v>2662</v>
          </cell>
          <cell r="B665" t="str">
            <v>Frankie</v>
          </cell>
          <cell r="C665" t="str">
            <v>POPPE</v>
          </cell>
          <cell r="D665">
            <v>26658</v>
          </cell>
          <cell r="E665" t="str">
            <v>M</v>
          </cell>
          <cell r="F665" t="str">
            <v>België</v>
          </cell>
          <cell r="G665" t="str">
            <v>BE</v>
          </cell>
          <cell r="H665" t="str">
            <v>01-012</v>
          </cell>
          <cell r="I665" t="str">
            <v>PC REYNAERT</v>
          </cell>
        </row>
        <row r="666">
          <cell r="A666">
            <v>3996</v>
          </cell>
          <cell r="B666" t="str">
            <v>Bruno</v>
          </cell>
          <cell r="C666" t="str">
            <v>PUGLIARI</v>
          </cell>
          <cell r="D666">
            <v>24154</v>
          </cell>
          <cell r="E666" t="str">
            <v>M</v>
          </cell>
          <cell r="F666" t="str">
            <v>België</v>
          </cell>
          <cell r="G666" t="str">
            <v>BE</v>
          </cell>
          <cell r="H666" t="str">
            <v>01-012</v>
          </cell>
          <cell r="I666" t="str">
            <v>PC REYNAERT</v>
          </cell>
        </row>
        <row r="667">
          <cell r="A667">
            <v>12861</v>
          </cell>
          <cell r="B667" t="str">
            <v>Yves</v>
          </cell>
          <cell r="C667" t="str">
            <v>PUGLIARI</v>
          </cell>
          <cell r="D667">
            <v>26749</v>
          </cell>
          <cell r="E667" t="str">
            <v>M</v>
          </cell>
          <cell r="F667" t="str">
            <v>België</v>
          </cell>
          <cell r="G667" t="str">
            <v>BE</v>
          </cell>
          <cell r="H667" t="str">
            <v>01-012</v>
          </cell>
          <cell r="I667" t="str">
            <v>PC REYNAERT</v>
          </cell>
        </row>
        <row r="668">
          <cell r="A668">
            <v>18818</v>
          </cell>
          <cell r="B668" t="str">
            <v>Gerard</v>
          </cell>
          <cell r="C668" t="str">
            <v>RAEMDONCK</v>
          </cell>
          <cell r="D668">
            <v>16314</v>
          </cell>
          <cell r="E668" t="str">
            <v>M</v>
          </cell>
          <cell r="F668" t="str">
            <v>België</v>
          </cell>
          <cell r="G668" t="str">
            <v>BE</v>
          </cell>
          <cell r="H668" t="str">
            <v>01-012</v>
          </cell>
          <cell r="I668" t="str">
            <v>PC REYNAERT</v>
          </cell>
        </row>
        <row r="669">
          <cell r="A669">
            <v>17111</v>
          </cell>
          <cell r="B669" t="str">
            <v>Nadine</v>
          </cell>
          <cell r="C669" t="str">
            <v>ROGIERS</v>
          </cell>
          <cell r="D669">
            <v>23416</v>
          </cell>
          <cell r="E669" t="str">
            <v>V</v>
          </cell>
          <cell r="F669" t="str">
            <v>België</v>
          </cell>
          <cell r="G669" t="str">
            <v>BE</v>
          </cell>
          <cell r="H669" t="str">
            <v>01-012</v>
          </cell>
          <cell r="I669" t="str">
            <v>PC REYNAERT</v>
          </cell>
        </row>
        <row r="670">
          <cell r="A670">
            <v>4953</v>
          </cell>
          <cell r="B670" t="str">
            <v>José</v>
          </cell>
          <cell r="C670" t="str">
            <v>SADONIUS</v>
          </cell>
          <cell r="D670">
            <v>16855</v>
          </cell>
          <cell r="E670" t="str">
            <v>M</v>
          </cell>
          <cell r="F670" t="str">
            <v>België</v>
          </cell>
          <cell r="G670" t="str">
            <v>BE</v>
          </cell>
          <cell r="H670" t="str">
            <v>01-012</v>
          </cell>
          <cell r="I670" t="str">
            <v>PC REYNAERT</v>
          </cell>
        </row>
        <row r="671">
          <cell r="A671">
            <v>5309</v>
          </cell>
          <cell r="B671" t="str">
            <v>Rita</v>
          </cell>
          <cell r="C671" t="str">
            <v>SANTENS</v>
          </cell>
          <cell r="D671">
            <v>21072</v>
          </cell>
          <cell r="E671" t="str">
            <v>V</v>
          </cell>
          <cell r="F671" t="str">
            <v>België</v>
          </cell>
          <cell r="G671" t="str">
            <v>BE</v>
          </cell>
          <cell r="H671" t="str">
            <v>01-012</v>
          </cell>
          <cell r="I671" t="str">
            <v>PC REYNAERT</v>
          </cell>
        </row>
        <row r="672">
          <cell r="A672">
            <v>19984</v>
          </cell>
          <cell r="B672" t="str">
            <v>Bertha</v>
          </cell>
          <cell r="C672" t="str">
            <v>SCHEPENS</v>
          </cell>
          <cell r="D672">
            <v>17554</v>
          </cell>
          <cell r="E672" t="str">
            <v>V</v>
          </cell>
          <cell r="F672" t="str">
            <v>België</v>
          </cell>
          <cell r="G672" t="str">
            <v>BE</v>
          </cell>
          <cell r="H672" t="str">
            <v>01-012</v>
          </cell>
          <cell r="I672" t="str">
            <v>PC REYNAERT</v>
          </cell>
        </row>
        <row r="673">
          <cell r="A673">
            <v>16069</v>
          </cell>
          <cell r="B673" t="str">
            <v>Amy</v>
          </cell>
          <cell r="C673" t="str">
            <v>SENAVE</v>
          </cell>
          <cell r="D673">
            <v>28475</v>
          </cell>
          <cell r="E673" t="str">
            <v>V</v>
          </cell>
          <cell r="F673" t="str">
            <v>België</v>
          </cell>
          <cell r="G673" t="str">
            <v>BE</v>
          </cell>
          <cell r="H673" t="str">
            <v>01-012</v>
          </cell>
          <cell r="I673" t="str">
            <v>PC REYNAERT</v>
          </cell>
        </row>
        <row r="674">
          <cell r="A674">
            <v>4685</v>
          </cell>
          <cell r="B674" t="str">
            <v>James</v>
          </cell>
          <cell r="C674" t="str">
            <v>SERVERIUS</v>
          </cell>
          <cell r="D674">
            <v>22342</v>
          </cell>
          <cell r="E674" t="str">
            <v>M</v>
          </cell>
          <cell r="F674" t="str">
            <v>België</v>
          </cell>
          <cell r="G674" t="str">
            <v>BE</v>
          </cell>
          <cell r="H674" t="str">
            <v>01-012</v>
          </cell>
          <cell r="I674" t="str">
            <v>PC REYNAERT</v>
          </cell>
        </row>
        <row r="675">
          <cell r="A675">
            <v>20505</v>
          </cell>
          <cell r="B675" t="str">
            <v>Daniel</v>
          </cell>
          <cell r="C675" t="str">
            <v>SEYMORTIER</v>
          </cell>
          <cell r="D675">
            <v>18119</v>
          </cell>
          <cell r="E675" t="str">
            <v>M</v>
          </cell>
          <cell r="F675" t="str">
            <v>België</v>
          </cell>
          <cell r="G675" t="str">
            <v>BE</v>
          </cell>
          <cell r="H675" t="str">
            <v>01-012</v>
          </cell>
          <cell r="I675" t="str">
            <v>PC REYNAERT</v>
          </cell>
        </row>
        <row r="676">
          <cell r="A676">
            <v>8313</v>
          </cell>
          <cell r="B676" t="str">
            <v>Irené</v>
          </cell>
          <cell r="C676" t="str">
            <v>SNOECK</v>
          </cell>
          <cell r="D676">
            <v>13968</v>
          </cell>
          <cell r="E676" t="str">
            <v>M</v>
          </cell>
          <cell r="F676" t="str">
            <v>België</v>
          </cell>
          <cell r="G676" t="str">
            <v>BE</v>
          </cell>
          <cell r="H676" t="str">
            <v>01-012</v>
          </cell>
          <cell r="I676" t="str">
            <v>PC REYNAERT</v>
          </cell>
        </row>
        <row r="677">
          <cell r="A677">
            <v>17144</v>
          </cell>
          <cell r="B677" t="str">
            <v>Anja</v>
          </cell>
          <cell r="C677" t="str">
            <v>SNOECK</v>
          </cell>
          <cell r="D677">
            <v>25899</v>
          </cell>
          <cell r="E677" t="str">
            <v>V</v>
          </cell>
          <cell r="F677" t="str">
            <v>België</v>
          </cell>
          <cell r="G677" t="str">
            <v>BE</v>
          </cell>
          <cell r="H677" t="str">
            <v>01-012</v>
          </cell>
          <cell r="I677" t="str">
            <v>PC REYNAERT</v>
          </cell>
        </row>
        <row r="678">
          <cell r="A678">
            <v>14763</v>
          </cell>
          <cell r="B678" t="str">
            <v>Santana</v>
          </cell>
          <cell r="C678" t="str">
            <v>STROOBAND</v>
          </cell>
          <cell r="D678">
            <v>34954</v>
          </cell>
          <cell r="E678" t="str">
            <v>V</v>
          </cell>
          <cell r="F678" t="str">
            <v>België</v>
          </cell>
          <cell r="G678" t="str">
            <v>BE</v>
          </cell>
          <cell r="H678" t="str">
            <v>01-012</v>
          </cell>
          <cell r="I678" t="str">
            <v>PC REYNAERT</v>
          </cell>
        </row>
        <row r="679">
          <cell r="A679">
            <v>15180</v>
          </cell>
          <cell r="B679" t="str">
            <v>Jürgen</v>
          </cell>
          <cell r="C679" t="str">
            <v>STÜRM</v>
          </cell>
          <cell r="D679">
            <v>26509</v>
          </cell>
          <cell r="E679" t="str">
            <v>M</v>
          </cell>
          <cell r="F679" t="str">
            <v>België</v>
          </cell>
          <cell r="G679" t="str">
            <v>BE</v>
          </cell>
          <cell r="H679" t="str">
            <v>01-012</v>
          </cell>
          <cell r="I679" t="str">
            <v>PC REYNAERT</v>
          </cell>
        </row>
        <row r="680">
          <cell r="A680">
            <v>1195</v>
          </cell>
          <cell r="B680" t="str">
            <v>Andre</v>
          </cell>
          <cell r="C680" t="str">
            <v>TAS</v>
          </cell>
          <cell r="D680">
            <v>18564</v>
          </cell>
          <cell r="E680" t="str">
            <v>M</v>
          </cell>
          <cell r="F680" t="str">
            <v>België</v>
          </cell>
          <cell r="G680" t="str">
            <v>BE</v>
          </cell>
          <cell r="H680" t="str">
            <v>01-012</v>
          </cell>
          <cell r="I680" t="str">
            <v>PC REYNAERT</v>
          </cell>
        </row>
        <row r="681">
          <cell r="A681">
            <v>7777</v>
          </cell>
          <cell r="B681" t="str">
            <v>Alfons</v>
          </cell>
          <cell r="C681" t="str">
            <v>TEMMERMAN</v>
          </cell>
          <cell r="D681">
            <v>19408</v>
          </cell>
          <cell r="E681" t="str">
            <v>M</v>
          </cell>
          <cell r="F681" t="str">
            <v>België</v>
          </cell>
          <cell r="G681" t="str">
            <v>BE</v>
          </cell>
          <cell r="H681" t="str">
            <v>01-012</v>
          </cell>
          <cell r="I681" t="str">
            <v>PC REYNAERT</v>
          </cell>
        </row>
        <row r="682">
          <cell r="A682">
            <v>15019</v>
          </cell>
          <cell r="B682" t="str">
            <v>AGNES</v>
          </cell>
          <cell r="C682" t="str">
            <v>TROCH</v>
          </cell>
          <cell r="D682">
            <v>22155</v>
          </cell>
          <cell r="E682" t="str">
            <v>V</v>
          </cell>
          <cell r="F682" t="str">
            <v>België</v>
          </cell>
          <cell r="G682" t="str">
            <v>BE</v>
          </cell>
          <cell r="H682" t="str">
            <v>01-012</v>
          </cell>
          <cell r="I682" t="str">
            <v>PC REYNAERT</v>
          </cell>
        </row>
        <row r="683">
          <cell r="A683">
            <v>444</v>
          </cell>
          <cell r="B683" t="str">
            <v>Rony</v>
          </cell>
          <cell r="C683" t="str">
            <v>VAN ACKER</v>
          </cell>
          <cell r="D683">
            <v>18851</v>
          </cell>
          <cell r="E683" t="str">
            <v>M</v>
          </cell>
          <cell r="F683" t="str">
            <v>België</v>
          </cell>
          <cell r="G683" t="str">
            <v>BE</v>
          </cell>
          <cell r="H683" t="str">
            <v>01-012</v>
          </cell>
          <cell r="I683" t="str">
            <v>PC REYNAERT</v>
          </cell>
        </row>
        <row r="684">
          <cell r="A684">
            <v>6553</v>
          </cell>
          <cell r="B684" t="str">
            <v>Bart</v>
          </cell>
          <cell r="C684" t="str">
            <v>VAN AERDE</v>
          </cell>
          <cell r="D684">
            <v>31663</v>
          </cell>
          <cell r="E684" t="str">
            <v>M</v>
          </cell>
          <cell r="F684" t="str">
            <v>België</v>
          </cell>
          <cell r="G684" t="str">
            <v>BE</v>
          </cell>
          <cell r="H684" t="str">
            <v>01-012</v>
          </cell>
          <cell r="I684" t="str">
            <v>PC REYNAERT</v>
          </cell>
        </row>
        <row r="685">
          <cell r="A685">
            <v>19598</v>
          </cell>
          <cell r="B685" t="str">
            <v>Aime</v>
          </cell>
          <cell r="C685" t="str">
            <v>VAN BRUSSEL</v>
          </cell>
          <cell r="D685">
            <v>17636</v>
          </cell>
          <cell r="E685" t="str">
            <v>M</v>
          </cell>
          <cell r="F685" t="str">
            <v>België</v>
          </cell>
          <cell r="G685" t="str">
            <v>BE</v>
          </cell>
          <cell r="H685" t="str">
            <v>01-012</v>
          </cell>
          <cell r="I685" t="str">
            <v>PC REYNAERT</v>
          </cell>
        </row>
        <row r="686">
          <cell r="A686">
            <v>21168</v>
          </cell>
          <cell r="B686" t="str">
            <v>Jeroen</v>
          </cell>
          <cell r="C686" t="str">
            <v>VAN DAMME</v>
          </cell>
          <cell r="D686">
            <v>32808</v>
          </cell>
          <cell r="E686" t="str">
            <v>M</v>
          </cell>
          <cell r="F686" t="str">
            <v>België</v>
          </cell>
          <cell r="G686" t="str">
            <v>BE</v>
          </cell>
          <cell r="H686" t="str">
            <v>01-012</v>
          </cell>
          <cell r="I686" t="str">
            <v>PC REYNAERT</v>
          </cell>
        </row>
        <row r="687">
          <cell r="A687">
            <v>20244</v>
          </cell>
          <cell r="B687" t="str">
            <v>Britney</v>
          </cell>
          <cell r="C687" t="str">
            <v>VAN DE STEEN</v>
          </cell>
          <cell r="D687">
            <v>37638</v>
          </cell>
          <cell r="E687" t="str">
            <v>V</v>
          </cell>
          <cell r="F687" t="str">
            <v>België</v>
          </cell>
          <cell r="G687" t="str">
            <v>BE</v>
          </cell>
          <cell r="H687" t="str">
            <v>01-012</v>
          </cell>
          <cell r="I687" t="str">
            <v>PC REYNAERT</v>
          </cell>
        </row>
        <row r="688">
          <cell r="A688">
            <v>6305</v>
          </cell>
          <cell r="B688" t="str">
            <v>Eddy</v>
          </cell>
          <cell r="C688" t="str">
            <v>VAN DE WAL</v>
          </cell>
          <cell r="D688">
            <v>25275</v>
          </cell>
          <cell r="E688" t="str">
            <v>M</v>
          </cell>
          <cell r="F688" t="str">
            <v>België</v>
          </cell>
          <cell r="G688" t="str">
            <v>BE</v>
          </cell>
          <cell r="H688" t="str">
            <v>01-012</v>
          </cell>
          <cell r="I688" t="str">
            <v>PC REYNAERT</v>
          </cell>
        </row>
        <row r="689">
          <cell r="A689">
            <v>19327</v>
          </cell>
          <cell r="B689" t="str">
            <v>Enya</v>
          </cell>
          <cell r="C689" t="str">
            <v>VAN DE WAL</v>
          </cell>
          <cell r="D689">
            <v>38734</v>
          </cell>
          <cell r="E689" t="str">
            <v>V</v>
          </cell>
          <cell r="F689" t="str">
            <v>België</v>
          </cell>
          <cell r="G689" t="str">
            <v>BE</v>
          </cell>
          <cell r="H689" t="str">
            <v>01-012</v>
          </cell>
          <cell r="I689" t="str">
            <v>PC REYNAERT</v>
          </cell>
        </row>
        <row r="690">
          <cell r="A690">
            <v>2432</v>
          </cell>
          <cell r="B690" t="str">
            <v>Marc</v>
          </cell>
          <cell r="C690" t="str">
            <v>VAN DEN BERGHE</v>
          </cell>
          <cell r="D690">
            <v>21395</v>
          </cell>
          <cell r="E690" t="str">
            <v>M</v>
          </cell>
          <cell r="F690" t="str">
            <v>België</v>
          </cell>
          <cell r="G690" t="str">
            <v>BE</v>
          </cell>
          <cell r="H690" t="str">
            <v>01-012</v>
          </cell>
          <cell r="I690" t="str">
            <v>PC REYNAERT</v>
          </cell>
        </row>
        <row r="691">
          <cell r="A691">
            <v>19106</v>
          </cell>
          <cell r="B691" t="str">
            <v>Benoit</v>
          </cell>
          <cell r="C691" t="str">
            <v>VAN DEN BERGHE</v>
          </cell>
          <cell r="D691">
            <v>12639</v>
          </cell>
          <cell r="E691" t="str">
            <v>M</v>
          </cell>
          <cell r="F691" t="str">
            <v>België</v>
          </cell>
          <cell r="G691" t="str">
            <v>BE</v>
          </cell>
          <cell r="H691" t="str">
            <v>01-012</v>
          </cell>
          <cell r="I691" t="str">
            <v>PC REYNAERT</v>
          </cell>
        </row>
        <row r="692">
          <cell r="A692">
            <v>16674</v>
          </cell>
          <cell r="B692" t="str">
            <v>Alain</v>
          </cell>
          <cell r="C692" t="str">
            <v>VAN DER MOERE</v>
          </cell>
          <cell r="D692">
            <v>24341</v>
          </cell>
          <cell r="E692" t="str">
            <v>M</v>
          </cell>
          <cell r="F692" t="str">
            <v>België</v>
          </cell>
          <cell r="G692" t="str">
            <v>BE</v>
          </cell>
          <cell r="H692" t="str">
            <v>01-012</v>
          </cell>
          <cell r="I692" t="str">
            <v>PC REYNAERT</v>
          </cell>
        </row>
        <row r="693">
          <cell r="A693">
            <v>16675</v>
          </cell>
          <cell r="B693" t="str">
            <v>Jordi</v>
          </cell>
          <cell r="C693" t="str">
            <v>VAN DER MOERE</v>
          </cell>
          <cell r="D693">
            <v>35500</v>
          </cell>
          <cell r="E693" t="str">
            <v>M</v>
          </cell>
          <cell r="F693" t="str">
            <v>België</v>
          </cell>
          <cell r="G693" t="str">
            <v>BE</v>
          </cell>
          <cell r="H693" t="str">
            <v>01-012</v>
          </cell>
          <cell r="I693" t="str">
            <v>PC REYNAERT</v>
          </cell>
        </row>
        <row r="694">
          <cell r="A694">
            <v>16676</v>
          </cell>
          <cell r="B694" t="str">
            <v>Jente</v>
          </cell>
          <cell r="C694" t="str">
            <v>VAN DER MOERE</v>
          </cell>
          <cell r="D694">
            <v>36556</v>
          </cell>
          <cell r="E694" t="str">
            <v>V</v>
          </cell>
          <cell r="F694" t="str">
            <v>België</v>
          </cell>
          <cell r="G694" t="str">
            <v>BE</v>
          </cell>
          <cell r="H694" t="str">
            <v>01-012</v>
          </cell>
          <cell r="I694" t="str">
            <v>PC REYNAERT</v>
          </cell>
        </row>
        <row r="695">
          <cell r="A695">
            <v>1204</v>
          </cell>
          <cell r="B695" t="str">
            <v>Andre</v>
          </cell>
          <cell r="C695" t="str">
            <v>VAN DRIESSCHE</v>
          </cell>
          <cell r="D695">
            <v>13394</v>
          </cell>
          <cell r="E695" t="str">
            <v>M</v>
          </cell>
          <cell r="F695" t="str">
            <v>België</v>
          </cell>
          <cell r="G695" t="str">
            <v>BE</v>
          </cell>
          <cell r="H695" t="str">
            <v>01-012</v>
          </cell>
          <cell r="I695" t="str">
            <v>PC REYNAERT</v>
          </cell>
        </row>
        <row r="696">
          <cell r="A696">
            <v>9257</v>
          </cell>
          <cell r="B696" t="str">
            <v>Daniel</v>
          </cell>
          <cell r="C696" t="str">
            <v>VAN GHEYT</v>
          </cell>
          <cell r="D696">
            <v>17901</v>
          </cell>
          <cell r="E696" t="str">
            <v>M</v>
          </cell>
          <cell r="F696" t="str">
            <v>België</v>
          </cell>
          <cell r="G696" t="str">
            <v>BE</v>
          </cell>
          <cell r="H696" t="str">
            <v>01-012</v>
          </cell>
          <cell r="I696" t="str">
            <v>PC REYNAERT</v>
          </cell>
        </row>
        <row r="697">
          <cell r="A697">
            <v>20153</v>
          </cell>
          <cell r="B697" t="str">
            <v>Paul</v>
          </cell>
          <cell r="C697" t="str">
            <v>VAN HECKE</v>
          </cell>
          <cell r="D697">
            <v>21096</v>
          </cell>
          <cell r="E697" t="str">
            <v>M</v>
          </cell>
          <cell r="F697" t="str">
            <v>België</v>
          </cell>
          <cell r="G697" t="str">
            <v>BE</v>
          </cell>
          <cell r="H697" t="str">
            <v>01-012</v>
          </cell>
          <cell r="I697" t="str">
            <v>PC REYNAERT</v>
          </cell>
        </row>
        <row r="698">
          <cell r="A698">
            <v>17140</v>
          </cell>
          <cell r="B698" t="str">
            <v>Sofie</v>
          </cell>
          <cell r="C698" t="str">
            <v>VAN HOLSBEKE</v>
          </cell>
          <cell r="D698">
            <v>31538</v>
          </cell>
          <cell r="E698" t="str">
            <v>V</v>
          </cell>
          <cell r="F698" t="str">
            <v>België</v>
          </cell>
          <cell r="G698" t="str">
            <v>BE</v>
          </cell>
          <cell r="H698" t="str">
            <v>01-012</v>
          </cell>
          <cell r="I698" t="str">
            <v>PC REYNAERT</v>
          </cell>
        </row>
        <row r="699">
          <cell r="A699">
            <v>3162</v>
          </cell>
          <cell r="B699" t="str">
            <v>Paul</v>
          </cell>
          <cell r="C699" t="str">
            <v>VAN KERCKHOVE</v>
          </cell>
          <cell r="D699">
            <v>13966</v>
          </cell>
          <cell r="E699" t="str">
            <v>M</v>
          </cell>
          <cell r="F699" t="str">
            <v>België</v>
          </cell>
          <cell r="G699" t="str">
            <v>BE</v>
          </cell>
          <cell r="H699" t="str">
            <v>01-012</v>
          </cell>
          <cell r="I699" t="str">
            <v>PC REYNAERT</v>
          </cell>
        </row>
        <row r="700">
          <cell r="A700">
            <v>17809</v>
          </cell>
          <cell r="B700" t="str">
            <v>Leo</v>
          </cell>
          <cell r="C700" t="str">
            <v>VAN KERCKHOVE</v>
          </cell>
          <cell r="D700">
            <v>19537</v>
          </cell>
          <cell r="E700" t="str">
            <v>M</v>
          </cell>
          <cell r="F700" t="str">
            <v>België</v>
          </cell>
          <cell r="G700" t="str">
            <v>BE</v>
          </cell>
          <cell r="H700" t="str">
            <v>01-012</v>
          </cell>
          <cell r="I700" t="str">
            <v>PC REYNAERT</v>
          </cell>
        </row>
        <row r="701">
          <cell r="A701">
            <v>12933</v>
          </cell>
          <cell r="B701" t="str">
            <v>Sabine</v>
          </cell>
          <cell r="C701" t="str">
            <v>VAN KETS</v>
          </cell>
          <cell r="D701">
            <v>25227</v>
          </cell>
          <cell r="E701" t="str">
            <v>V</v>
          </cell>
          <cell r="F701" t="str">
            <v>België</v>
          </cell>
          <cell r="G701" t="str">
            <v>BE</v>
          </cell>
          <cell r="H701" t="str">
            <v>01-012</v>
          </cell>
          <cell r="I701" t="str">
            <v>PC REYNAERT</v>
          </cell>
        </row>
        <row r="702">
          <cell r="A702">
            <v>10576</v>
          </cell>
          <cell r="B702" t="str">
            <v>Thomas</v>
          </cell>
          <cell r="C702" t="str">
            <v>VAN LEUVENHAEGE</v>
          </cell>
          <cell r="D702">
            <v>32625</v>
          </cell>
          <cell r="E702" t="str">
            <v>M</v>
          </cell>
          <cell r="F702" t="str">
            <v>België</v>
          </cell>
          <cell r="G702" t="str">
            <v>BE</v>
          </cell>
          <cell r="H702" t="str">
            <v>01-012</v>
          </cell>
          <cell r="I702" t="str">
            <v>PC REYNAERT</v>
          </cell>
        </row>
        <row r="703">
          <cell r="A703">
            <v>15398</v>
          </cell>
          <cell r="B703" t="str">
            <v>STEFAN</v>
          </cell>
          <cell r="C703" t="str">
            <v>VAN OVERMEIRE</v>
          </cell>
          <cell r="D703">
            <v>24555</v>
          </cell>
          <cell r="E703" t="str">
            <v>M</v>
          </cell>
          <cell r="F703" t="str">
            <v>België</v>
          </cell>
          <cell r="G703" t="str">
            <v>BE</v>
          </cell>
          <cell r="H703" t="str">
            <v>01-012</v>
          </cell>
          <cell r="I703" t="str">
            <v>PC REYNAERT</v>
          </cell>
        </row>
        <row r="704">
          <cell r="A704">
            <v>16874</v>
          </cell>
          <cell r="B704" t="str">
            <v>Martine</v>
          </cell>
          <cell r="C704" t="str">
            <v>VAN POUCKE</v>
          </cell>
          <cell r="D704">
            <v>20063</v>
          </cell>
          <cell r="E704" t="str">
            <v>V</v>
          </cell>
          <cell r="F704" t="str">
            <v>België</v>
          </cell>
          <cell r="G704" t="str">
            <v>BE</v>
          </cell>
          <cell r="H704" t="str">
            <v>01-012</v>
          </cell>
          <cell r="I704" t="str">
            <v>PC REYNAERT</v>
          </cell>
        </row>
        <row r="705">
          <cell r="A705">
            <v>17109</v>
          </cell>
          <cell r="B705" t="str">
            <v>Guido</v>
          </cell>
          <cell r="C705" t="str">
            <v>VAN RAEMDONCK</v>
          </cell>
          <cell r="D705">
            <v>16722</v>
          </cell>
          <cell r="E705" t="str">
            <v>M</v>
          </cell>
          <cell r="F705" t="str">
            <v>België</v>
          </cell>
          <cell r="G705" t="str">
            <v>BE</v>
          </cell>
          <cell r="H705" t="str">
            <v>01-012</v>
          </cell>
          <cell r="I705" t="str">
            <v>PC REYNAERT</v>
          </cell>
        </row>
        <row r="706">
          <cell r="A706">
            <v>19956</v>
          </cell>
          <cell r="B706" t="str">
            <v>Wendy</v>
          </cell>
          <cell r="C706" t="str">
            <v>VAN ROSSEM</v>
          </cell>
          <cell r="D706">
            <v>29464</v>
          </cell>
          <cell r="E706" t="str">
            <v>V</v>
          </cell>
          <cell r="F706" t="str">
            <v>België</v>
          </cell>
          <cell r="G706" t="str">
            <v>BE</v>
          </cell>
          <cell r="H706" t="str">
            <v>01-012</v>
          </cell>
          <cell r="I706" t="str">
            <v>PC REYNAERT</v>
          </cell>
        </row>
        <row r="707">
          <cell r="A707">
            <v>1425</v>
          </cell>
          <cell r="B707" t="str">
            <v>Willy</v>
          </cell>
          <cell r="C707" t="str">
            <v>VAN STEENDAM</v>
          </cell>
          <cell r="D707">
            <v>13997</v>
          </cell>
          <cell r="E707" t="str">
            <v>M</v>
          </cell>
          <cell r="F707" t="str">
            <v>België</v>
          </cell>
          <cell r="G707" t="str">
            <v>BE</v>
          </cell>
          <cell r="H707" t="str">
            <v>01-012</v>
          </cell>
          <cell r="I707" t="str">
            <v>PC REYNAERT</v>
          </cell>
        </row>
        <row r="708">
          <cell r="A708">
            <v>4817</v>
          </cell>
          <cell r="B708" t="str">
            <v>Freddy</v>
          </cell>
          <cell r="C708" t="str">
            <v>VAN WIELE</v>
          </cell>
          <cell r="D708">
            <v>16702</v>
          </cell>
          <cell r="E708" t="str">
            <v>M</v>
          </cell>
          <cell r="F708" t="str">
            <v>België</v>
          </cell>
          <cell r="G708" t="str">
            <v>BE</v>
          </cell>
          <cell r="H708" t="str">
            <v>01-012</v>
          </cell>
          <cell r="I708" t="str">
            <v>PC REYNAERT</v>
          </cell>
        </row>
        <row r="709">
          <cell r="A709">
            <v>1760</v>
          </cell>
          <cell r="B709" t="str">
            <v>Alex</v>
          </cell>
          <cell r="C709" t="str">
            <v>VAN WINKEL</v>
          </cell>
          <cell r="D709">
            <v>26911</v>
          </cell>
          <cell r="E709" t="str">
            <v>M</v>
          </cell>
          <cell r="F709" t="str">
            <v>België</v>
          </cell>
          <cell r="G709" t="str">
            <v>BE</v>
          </cell>
          <cell r="H709" t="str">
            <v>01-012</v>
          </cell>
          <cell r="I709" t="str">
            <v>PC REYNAERT</v>
          </cell>
        </row>
        <row r="710">
          <cell r="A710">
            <v>1574</v>
          </cell>
          <cell r="B710" t="str">
            <v>Philemon</v>
          </cell>
          <cell r="C710" t="str">
            <v>VERBEKE</v>
          </cell>
          <cell r="D710">
            <v>15518</v>
          </cell>
          <cell r="E710" t="str">
            <v>M</v>
          </cell>
          <cell r="F710" t="str">
            <v>België</v>
          </cell>
          <cell r="G710" t="str">
            <v>BE</v>
          </cell>
          <cell r="H710" t="str">
            <v>01-012</v>
          </cell>
          <cell r="I710" t="str">
            <v>PC REYNAERT</v>
          </cell>
        </row>
        <row r="711">
          <cell r="A711">
            <v>8194</v>
          </cell>
          <cell r="B711" t="str">
            <v>Jeroom</v>
          </cell>
          <cell r="C711" t="str">
            <v>VERBRAEKEN</v>
          </cell>
          <cell r="D711">
            <v>14599</v>
          </cell>
          <cell r="E711" t="str">
            <v>M</v>
          </cell>
          <cell r="F711" t="str">
            <v>België</v>
          </cell>
          <cell r="G711" t="str">
            <v>BE</v>
          </cell>
          <cell r="H711" t="str">
            <v>01-012</v>
          </cell>
          <cell r="I711" t="str">
            <v>PC REYNAERT</v>
          </cell>
        </row>
        <row r="712">
          <cell r="A712">
            <v>5849</v>
          </cell>
          <cell r="B712" t="str">
            <v>Filip</v>
          </cell>
          <cell r="C712" t="str">
            <v>VERHELST</v>
          </cell>
          <cell r="D712">
            <v>30534</v>
          </cell>
          <cell r="E712" t="str">
            <v>M</v>
          </cell>
          <cell r="F712" t="str">
            <v>België</v>
          </cell>
          <cell r="G712" t="str">
            <v>BE</v>
          </cell>
          <cell r="H712" t="str">
            <v>01-012</v>
          </cell>
          <cell r="I712" t="str">
            <v>PC REYNAERT</v>
          </cell>
        </row>
        <row r="713">
          <cell r="A713">
            <v>2672</v>
          </cell>
          <cell r="B713" t="str">
            <v>Fernand</v>
          </cell>
          <cell r="C713" t="str">
            <v>VERMEIREN</v>
          </cell>
          <cell r="D713">
            <v>14694</v>
          </cell>
          <cell r="E713" t="str">
            <v>M</v>
          </cell>
          <cell r="F713" t="str">
            <v>België</v>
          </cell>
          <cell r="G713" t="str">
            <v>BE</v>
          </cell>
          <cell r="H713" t="str">
            <v>01-012</v>
          </cell>
          <cell r="I713" t="str">
            <v>PC REYNAERT</v>
          </cell>
        </row>
        <row r="714">
          <cell r="A714">
            <v>16310</v>
          </cell>
          <cell r="B714" t="str">
            <v>Yvi</v>
          </cell>
          <cell r="C714" t="str">
            <v>VERMOENS</v>
          </cell>
          <cell r="D714">
            <v>17139</v>
          </cell>
          <cell r="E714" t="str">
            <v>V</v>
          </cell>
          <cell r="F714" t="str">
            <v>België</v>
          </cell>
          <cell r="G714" t="str">
            <v>BE</v>
          </cell>
          <cell r="H714" t="str">
            <v>01-012</v>
          </cell>
          <cell r="I714" t="str">
            <v>PC REYNAERT</v>
          </cell>
        </row>
        <row r="715">
          <cell r="A715">
            <v>14187</v>
          </cell>
          <cell r="B715" t="str">
            <v>Irma</v>
          </cell>
          <cell r="C715" t="str">
            <v>VERSTRAETEN</v>
          </cell>
          <cell r="D715">
            <v>20466</v>
          </cell>
          <cell r="E715" t="str">
            <v>V</v>
          </cell>
          <cell r="F715" t="str">
            <v>België</v>
          </cell>
          <cell r="G715" t="str">
            <v>BE</v>
          </cell>
          <cell r="H715" t="str">
            <v>01-012</v>
          </cell>
          <cell r="I715" t="str">
            <v>PC REYNAERT</v>
          </cell>
        </row>
        <row r="716">
          <cell r="A716">
            <v>14537</v>
          </cell>
          <cell r="B716" t="str">
            <v>Antoine</v>
          </cell>
          <cell r="C716" t="str">
            <v>VERVAET</v>
          </cell>
          <cell r="D716">
            <v>17857</v>
          </cell>
          <cell r="E716" t="str">
            <v>M</v>
          </cell>
          <cell r="F716" t="str">
            <v>België</v>
          </cell>
          <cell r="G716" t="str">
            <v>BE</v>
          </cell>
          <cell r="H716" t="str">
            <v>01-012</v>
          </cell>
          <cell r="I716" t="str">
            <v>PC REYNAERT</v>
          </cell>
        </row>
        <row r="717">
          <cell r="A717">
            <v>14541</v>
          </cell>
          <cell r="B717" t="str">
            <v>Luc</v>
          </cell>
          <cell r="C717" t="str">
            <v>VERVAET</v>
          </cell>
          <cell r="D717">
            <v>18387</v>
          </cell>
          <cell r="E717" t="str">
            <v>M</v>
          </cell>
          <cell r="F717" t="str">
            <v>België</v>
          </cell>
          <cell r="G717" t="str">
            <v>BE</v>
          </cell>
          <cell r="H717" t="str">
            <v>01-012</v>
          </cell>
          <cell r="I717" t="str">
            <v>PC REYNAERT</v>
          </cell>
        </row>
        <row r="718">
          <cell r="A718">
            <v>19347</v>
          </cell>
          <cell r="B718" t="str">
            <v>Geert</v>
          </cell>
          <cell r="C718" t="str">
            <v>VERVAET</v>
          </cell>
          <cell r="D718">
            <v>25609</v>
          </cell>
          <cell r="E718" t="str">
            <v>M</v>
          </cell>
          <cell r="F718" t="str">
            <v>België</v>
          </cell>
          <cell r="G718" t="str">
            <v>BE</v>
          </cell>
          <cell r="H718" t="str">
            <v>01-012</v>
          </cell>
          <cell r="I718" t="str">
            <v>PC REYNAERT</v>
          </cell>
        </row>
        <row r="719">
          <cell r="A719">
            <v>3747</v>
          </cell>
          <cell r="B719" t="str">
            <v>Kristof</v>
          </cell>
          <cell r="C719" t="str">
            <v>VRANKEN</v>
          </cell>
          <cell r="D719">
            <v>28332</v>
          </cell>
          <cell r="E719" t="str">
            <v>M</v>
          </cell>
          <cell r="F719" t="str">
            <v>België</v>
          </cell>
          <cell r="G719" t="str">
            <v>BE</v>
          </cell>
          <cell r="H719" t="str">
            <v>01-012</v>
          </cell>
          <cell r="I719" t="str">
            <v>PC REYNAERT</v>
          </cell>
        </row>
        <row r="720">
          <cell r="A720">
            <v>14764</v>
          </cell>
          <cell r="B720" t="str">
            <v>Vera</v>
          </cell>
          <cell r="C720" t="str">
            <v>WAUTERS</v>
          </cell>
          <cell r="D720">
            <v>19367</v>
          </cell>
          <cell r="E720" t="str">
            <v>V</v>
          </cell>
          <cell r="F720" t="str">
            <v>België</v>
          </cell>
          <cell r="G720" t="str">
            <v>BE</v>
          </cell>
          <cell r="H720" t="str">
            <v>01-012</v>
          </cell>
          <cell r="I720" t="str">
            <v>PC REYNAERT</v>
          </cell>
        </row>
        <row r="721">
          <cell r="A721">
            <v>21059</v>
          </cell>
          <cell r="B721" t="str">
            <v>George</v>
          </cell>
          <cell r="C721" t="str">
            <v>WIELANDT</v>
          </cell>
          <cell r="D721">
            <v>18370</v>
          </cell>
          <cell r="E721" t="str">
            <v>M</v>
          </cell>
          <cell r="F721" t="str">
            <v>België</v>
          </cell>
          <cell r="G721" t="str">
            <v>BE</v>
          </cell>
          <cell r="H721" t="str">
            <v>01-012</v>
          </cell>
          <cell r="I721" t="str">
            <v>PC REYNAERT</v>
          </cell>
        </row>
        <row r="722">
          <cell r="A722">
            <v>5835</v>
          </cell>
          <cell r="B722" t="str">
            <v>Tony</v>
          </cell>
          <cell r="C722" t="str">
            <v>WILLAERT</v>
          </cell>
          <cell r="D722">
            <v>27815</v>
          </cell>
          <cell r="E722" t="str">
            <v>M</v>
          </cell>
          <cell r="F722" t="str">
            <v>België</v>
          </cell>
          <cell r="G722" t="str">
            <v>BE</v>
          </cell>
          <cell r="H722" t="str">
            <v>01-012</v>
          </cell>
          <cell r="I722" t="str">
            <v>PC REYNAERT</v>
          </cell>
        </row>
        <row r="723">
          <cell r="A723">
            <v>13711</v>
          </cell>
          <cell r="B723" t="str">
            <v>Matthias</v>
          </cell>
          <cell r="C723" t="str">
            <v>WILLAERT</v>
          </cell>
          <cell r="D723">
            <v>38289</v>
          </cell>
          <cell r="E723" t="str">
            <v>M</v>
          </cell>
          <cell r="F723" t="str">
            <v>België</v>
          </cell>
          <cell r="G723" t="str">
            <v>BE</v>
          </cell>
          <cell r="H723" t="str">
            <v>01-012</v>
          </cell>
          <cell r="I723" t="str">
            <v>PC REYNAERT</v>
          </cell>
        </row>
        <row r="724">
          <cell r="A724">
            <v>21723</v>
          </cell>
          <cell r="B724" t="str">
            <v>Stephanie</v>
          </cell>
          <cell r="C724" t="str">
            <v>WILLAERT</v>
          </cell>
          <cell r="D724">
            <v>39475</v>
          </cell>
          <cell r="E724" t="str">
            <v>V</v>
          </cell>
          <cell r="F724" t="str">
            <v>België</v>
          </cell>
          <cell r="G724" t="str">
            <v>BE</v>
          </cell>
          <cell r="H724" t="str">
            <v>01-012</v>
          </cell>
          <cell r="I724" t="str">
            <v>PC REYNAERT</v>
          </cell>
        </row>
        <row r="725">
          <cell r="A725">
            <v>21724</v>
          </cell>
          <cell r="B725" t="str">
            <v>Nathalie</v>
          </cell>
          <cell r="C725" t="str">
            <v>WILLAERT</v>
          </cell>
          <cell r="D725">
            <v>38749</v>
          </cell>
          <cell r="E725" t="str">
            <v>V</v>
          </cell>
          <cell r="F725" t="str">
            <v>België</v>
          </cell>
          <cell r="G725" t="str">
            <v>BE</v>
          </cell>
          <cell r="H725" t="str">
            <v>01-012</v>
          </cell>
          <cell r="I725" t="str">
            <v>PC REYNAERT</v>
          </cell>
        </row>
        <row r="726">
          <cell r="A726">
            <v>9318</v>
          </cell>
          <cell r="B726" t="str">
            <v>Michael</v>
          </cell>
          <cell r="C726" t="str">
            <v>AELBRECHT</v>
          </cell>
          <cell r="D726">
            <v>32794</v>
          </cell>
          <cell r="E726" t="str">
            <v>M</v>
          </cell>
          <cell r="F726" t="str">
            <v>België</v>
          </cell>
          <cell r="G726" t="str">
            <v>BE</v>
          </cell>
          <cell r="H726" t="str">
            <v>01-014</v>
          </cell>
          <cell r="I726" t="str">
            <v>PC VERBROEDERING</v>
          </cell>
        </row>
        <row r="727">
          <cell r="A727">
            <v>1671</v>
          </cell>
          <cell r="B727" t="str">
            <v>Rosanna</v>
          </cell>
          <cell r="C727" t="str">
            <v>BEKAERT</v>
          </cell>
          <cell r="D727">
            <v>14049</v>
          </cell>
          <cell r="E727" t="str">
            <v>V</v>
          </cell>
          <cell r="F727" t="str">
            <v>België</v>
          </cell>
          <cell r="G727" t="str">
            <v>BE</v>
          </cell>
          <cell r="H727" t="str">
            <v>01-014</v>
          </cell>
          <cell r="I727" t="str">
            <v>PC VERBROEDERING</v>
          </cell>
        </row>
        <row r="728">
          <cell r="A728">
            <v>3</v>
          </cell>
          <cell r="B728" t="str">
            <v>Jean-Marie</v>
          </cell>
          <cell r="C728" t="str">
            <v>BILQUEY</v>
          </cell>
          <cell r="D728">
            <v>16928</v>
          </cell>
          <cell r="E728" t="str">
            <v>M</v>
          </cell>
          <cell r="F728" t="str">
            <v>België</v>
          </cell>
          <cell r="G728" t="str">
            <v>FR</v>
          </cell>
          <cell r="H728" t="str">
            <v>01-014</v>
          </cell>
          <cell r="I728" t="str">
            <v>PC VERBROEDERING</v>
          </cell>
        </row>
        <row r="729">
          <cell r="A729">
            <v>3685</v>
          </cell>
          <cell r="B729" t="str">
            <v>Freddy</v>
          </cell>
          <cell r="C729" t="str">
            <v>BLOMMAERT</v>
          </cell>
          <cell r="D729">
            <v>16586</v>
          </cell>
          <cell r="E729" t="str">
            <v>M</v>
          </cell>
          <cell r="F729" t="str">
            <v>België</v>
          </cell>
          <cell r="G729" t="str">
            <v>BE</v>
          </cell>
          <cell r="H729" t="str">
            <v>01-014</v>
          </cell>
          <cell r="I729" t="str">
            <v>PC VERBROEDERING</v>
          </cell>
        </row>
        <row r="730">
          <cell r="A730">
            <v>474</v>
          </cell>
          <cell r="B730" t="str">
            <v>Christian</v>
          </cell>
          <cell r="C730" t="str">
            <v>BOCKLANDT</v>
          </cell>
          <cell r="D730">
            <v>21326</v>
          </cell>
          <cell r="E730" t="str">
            <v>M</v>
          </cell>
          <cell r="F730" t="str">
            <v>België</v>
          </cell>
          <cell r="G730" t="str">
            <v>BE</v>
          </cell>
          <cell r="H730" t="str">
            <v>01-014</v>
          </cell>
          <cell r="I730" t="str">
            <v>PC VERBROEDERING</v>
          </cell>
        </row>
        <row r="731">
          <cell r="A731">
            <v>5898</v>
          </cell>
          <cell r="B731" t="str">
            <v>Jeanine</v>
          </cell>
          <cell r="C731" t="str">
            <v>BOUCKAERT</v>
          </cell>
          <cell r="D731">
            <v>14989</v>
          </cell>
          <cell r="E731" t="str">
            <v>V</v>
          </cell>
          <cell r="F731" t="str">
            <v>België</v>
          </cell>
          <cell r="G731" t="str">
            <v>BE</v>
          </cell>
          <cell r="H731" t="str">
            <v>01-014</v>
          </cell>
          <cell r="I731" t="str">
            <v>PC VERBROEDERING</v>
          </cell>
        </row>
        <row r="732">
          <cell r="A732">
            <v>17141</v>
          </cell>
          <cell r="B732" t="str">
            <v>EDDY</v>
          </cell>
          <cell r="C732" t="str">
            <v>BROODCOOREN</v>
          </cell>
          <cell r="D732">
            <v>20534</v>
          </cell>
          <cell r="E732" t="str">
            <v>M</v>
          </cell>
          <cell r="F732" t="str">
            <v>België</v>
          </cell>
          <cell r="G732" t="str">
            <v>BE</v>
          </cell>
          <cell r="H732" t="str">
            <v>01-014</v>
          </cell>
          <cell r="I732" t="str">
            <v>PC VERBROEDERING</v>
          </cell>
        </row>
        <row r="733">
          <cell r="A733">
            <v>18638</v>
          </cell>
          <cell r="B733" t="str">
            <v>Ann</v>
          </cell>
          <cell r="C733" t="str">
            <v>BUYSE</v>
          </cell>
          <cell r="D733">
            <v>21617</v>
          </cell>
          <cell r="E733" t="str">
            <v>V</v>
          </cell>
          <cell r="F733" t="str">
            <v>België</v>
          </cell>
          <cell r="G733" t="str">
            <v>BE</v>
          </cell>
          <cell r="H733" t="str">
            <v>01-014</v>
          </cell>
          <cell r="I733" t="str">
            <v>PC VERBROEDERING</v>
          </cell>
        </row>
        <row r="734">
          <cell r="A734">
            <v>748</v>
          </cell>
          <cell r="B734" t="str">
            <v>Yolande</v>
          </cell>
          <cell r="C734" t="str">
            <v>CALLEBAUT</v>
          </cell>
          <cell r="D734">
            <v>13403</v>
          </cell>
          <cell r="E734" t="str">
            <v>V</v>
          </cell>
          <cell r="F734" t="str">
            <v>België</v>
          </cell>
          <cell r="G734" t="str">
            <v>BE</v>
          </cell>
          <cell r="H734" t="str">
            <v>01-014</v>
          </cell>
          <cell r="I734" t="str">
            <v>PC VERBROEDERING</v>
          </cell>
        </row>
        <row r="735">
          <cell r="A735">
            <v>9664</v>
          </cell>
          <cell r="B735" t="str">
            <v>Sébastien</v>
          </cell>
          <cell r="C735" t="str">
            <v>CALLENS</v>
          </cell>
          <cell r="D735">
            <v>31455</v>
          </cell>
          <cell r="E735" t="str">
            <v>M</v>
          </cell>
          <cell r="F735" t="str">
            <v>België</v>
          </cell>
          <cell r="G735" t="str">
            <v>BE</v>
          </cell>
          <cell r="H735" t="str">
            <v>01-014</v>
          </cell>
          <cell r="I735" t="str">
            <v>PC VERBROEDERING</v>
          </cell>
        </row>
        <row r="736">
          <cell r="A736">
            <v>4424</v>
          </cell>
          <cell r="B736" t="str">
            <v>Pedro</v>
          </cell>
          <cell r="C736" t="str">
            <v>CLAUWS</v>
          </cell>
          <cell r="D736">
            <v>27556</v>
          </cell>
          <cell r="E736" t="str">
            <v>M</v>
          </cell>
          <cell r="F736" t="str">
            <v>België</v>
          </cell>
          <cell r="G736" t="str">
            <v>BE</v>
          </cell>
          <cell r="H736" t="str">
            <v>01-014</v>
          </cell>
          <cell r="I736" t="str">
            <v>PC VERBROEDERING</v>
          </cell>
        </row>
        <row r="737">
          <cell r="A737">
            <v>19010</v>
          </cell>
          <cell r="B737" t="str">
            <v>Fabrice</v>
          </cell>
          <cell r="C737" t="str">
            <v>CLAUWS</v>
          </cell>
          <cell r="D737">
            <v>39305</v>
          </cell>
          <cell r="E737" t="str">
            <v>M</v>
          </cell>
          <cell r="F737" t="str">
            <v>België</v>
          </cell>
          <cell r="G737" t="str">
            <v>BE</v>
          </cell>
          <cell r="H737" t="str">
            <v>01-014</v>
          </cell>
          <cell r="I737" t="str">
            <v>PC VERBROEDERING</v>
          </cell>
        </row>
        <row r="738">
          <cell r="A738">
            <v>2309</v>
          </cell>
          <cell r="B738" t="str">
            <v>Rudy</v>
          </cell>
          <cell r="C738" t="str">
            <v>COOLENS</v>
          </cell>
          <cell r="D738">
            <v>20123</v>
          </cell>
          <cell r="E738" t="str">
            <v>M</v>
          </cell>
          <cell r="F738" t="str">
            <v>België</v>
          </cell>
          <cell r="G738" t="str">
            <v>BE</v>
          </cell>
          <cell r="H738" t="str">
            <v>01-014</v>
          </cell>
          <cell r="I738" t="str">
            <v>PC VERBROEDERING</v>
          </cell>
        </row>
        <row r="739">
          <cell r="A739">
            <v>20632</v>
          </cell>
          <cell r="B739" t="str">
            <v>Tom</v>
          </cell>
          <cell r="C739" t="str">
            <v>COUVREUR</v>
          </cell>
          <cell r="D739">
            <v>31731</v>
          </cell>
          <cell r="E739" t="str">
            <v>M</v>
          </cell>
          <cell r="F739" t="str">
            <v>België</v>
          </cell>
          <cell r="G739" t="str">
            <v>BE</v>
          </cell>
          <cell r="H739" t="str">
            <v>01-014</v>
          </cell>
          <cell r="I739" t="str">
            <v>PC VERBROEDERING</v>
          </cell>
        </row>
        <row r="740">
          <cell r="A740">
            <v>9421</v>
          </cell>
          <cell r="B740" t="str">
            <v>Kamiel</v>
          </cell>
          <cell r="C740" t="str">
            <v>DALSCHAERT</v>
          </cell>
          <cell r="D740">
            <v>15040</v>
          </cell>
          <cell r="E740" t="str">
            <v>M</v>
          </cell>
          <cell r="F740" t="str">
            <v>België</v>
          </cell>
          <cell r="G740" t="str">
            <v>BE</v>
          </cell>
          <cell r="H740" t="str">
            <v>01-014</v>
          </cell>
          <cell r="I740" t="str">
            <v>PC VERBROEDERING</v>
          </cell>
        </row>
        <row r="741">
          <cell r="A741">
            <v>10455</v>
          </cell>
          <cell r="B741" t="str">
            <v>Marcel</v>
          </cell>
          <cell r="C741" t="str">
            <v>DE BEER</v>
          </cell>
          <cell r="D741">
            <v>16094</v>
          </cell>
          <cell r="E741" t="str">
            <v>M</v>
          </cell>
          <cell r="F741" t="str">
            <v>België</v>
          </cell>
          <cell r="G741" t="str">
            <v>BE</v>
          </cell>
          <cell r="H741" t="str">
            <v>01-014</v>
          </cell>
          <cell r="I741" t="str">
            <v>PC VERBROEDERING</v>
          </cell>
        </row>
        <row r="742">
          <cell r="A742">
            <v>8098</v>
          </cell>
          <cell r="B742" t="str">
            <v>Marcel</v>
          </cell>
          <cell r="C742" t="str">
            <v>DE BLIECK</v>
          </cell>
          <cell r="D742">
            <v>12381</v>
          </cell>
          <cell r="E742" t="str">
            <v>M</v>
          </cell>
          <cell r="F742" t="str">
            <v>België</v>
          </cell>
          <cell r="G742" t="str">
            <v>BE</v>
          </cell>
          <cell r="H742" t="str">
            <v>01-014</v>
          </cell>
          <cell r="I742" t="str">
            <v>PC VERBROEDERING</v>
          </cell>
        </row>
        <row r="743">
          <cell r="A743">
            <v>10711</v>
          </cell>
          <cell r="B743" t="str">
            <v>Yentl</v>
          </cell>
          <cell r="C743" t="str">
            <v>DE CALUWE</v>
          </cell>
          <cell r="D743">
            <v>33674</v>
          </cell>
          <cell r="E743" t="str">
            <v>V</v>
          </cell>
          <cell r="F743" t="str">
            <v>België</v>
          </cell>
          <cell r="G743" t="str">
            <v>BE</v>
          </cell>
          <cell r="H743" t="str">
            <v>01-014</v>
          </cell>
          <cell r="I743" t="str">
            <v>PC VERBROEDERING</v>
          </cell>
        </row>
        <row r="744">
          <cell r="A744">
            <v>1109</v>
          </cell>
          <cell r="B744" t="str">
            <v>Jeanine</v>
          </cell>
          <cell r="C744" t="str">
            <v>DE GEEST</v>
          </cell>
          <cell r="D744">
            <v>16996</v>
          </cell>
          <cell r="E744" t="str">
            <v>V</v>
          </cell>
          <cell r="F744" t="str">
            <v>België</v>
          </cell>
          <cell r="G744" t="str">
            <v>BE</v>
          </cell>
          <cell r="H744" t="str">
            <v>01-014</v>
          </cell>
          <cell r="I744" t="str">
            <v>PC VERBROEDERING</v>
          </cell>
        </row>
        <row r="745">
          <cell r="A745">
            <v>14050</v>
          </cell>
          <cell r="B745" t="str">
            <v>Marleen</v>
          </cell>
          <cell r="C745" t="str">
            <v>DE HON</v>
          </cell>
          <cell r="D745">
            <v>21551</v>
          </cell>
          <cell r="E745" t="str">
            <v>V</v>
          </cell>
          <cell r="F745" t="str">
            <v>België</v>
          </cell>
          <cell r="G745" t="str">
            <v>BE</v>
          </cell>
          <cell r="H745" t="str">
            <v>01-014</v>
          </cell>
          <cell r="I745" t="str">
            <v>PC VERBROEDERING</v>
          </cell>
        </row>
        <row r="746">
          <cell r="A746">
            <v>9262</v>
          </cell>
          <cell r="B746" t="str">
            <v>Karin</v>
          </cell>
          <cell r="C746" t="str">
            <v>DE KONING</v>
          </cell>
          <cell r="D746">
            <v>21657</v>
          </cell>
          <cell r="E746" t="str">
            <v>V</v>
          </cell>
          <cell r="F746" t="str">
            <v>België</v>
          </cell>
          <cell r="G746" t="str">
            <v>NL</v>
          </cell>
          <cell r="H746" t="str">
            <v>01-014</v>
          </cell>
          <cell r="I746" t="str">
            <v>PC VERBROEDERING</v>
          </cell>
        </row>
        <row r="747">
          <cell r="A747">
            <v>4012</v>
          </cell>
          <cell r="B747" t="str">
            <v>Christiaan</v>
          </cell>
          <cell r="C747" t="str">
            <v>DE MAERE</v>
          </cell>
          <cell r="D747">
            <v>25329</v>
          </cell>
          <cell r="E747" t="str">
            <v>M</v>
          </cell>
          <cell r="F747" t="str">
            <v>België</v>
          </cell>
          <cell r="G747" t="str">
            <v>BE</v>
          </cell>
          <cell r="H747" t="str">
            <v>01-014</v>
          </cell>
          <cell r="I747" t="str">
            <v>PC VERBROEDERING</v>
          </cell>
        </row>
        <row r="748">
          <cell r="A748">
            <v>10853</v>
          </cell>
          <cell r="B748" t="str">
            <v>Danny</v>
          </cell>
          <cell r="C748" t="str">
            <v>DE SCHEIRDERE</v>
          </cell>
          <cell r="D748">
            <v>26182</v>
          </cell>
          <cell r="E748" t="str">
            <v>M</v>
          </cell>
          <cell r="F748" t="str">
            <v>België</v>
          </cell>
          <cell r="G748" t="str">
            <v>BE</v>
          </cell>
          <cell r="H748" t="str">
            <v>01-014</v>
          </cell>
          <cell r="I748" t="str">
            <v>PC VERBROEDERING</v>
          </cell>
        </row>
        <row r="749">
          <cell r="A749">
            <v>14052</v>
          </cell>
          <cell r="B749" t="str">
            <v>Jacky</v>
          </cell>
          <cell r="C749" t="str">
            <v>DE SMET</v>
          </cell>
          <cell r="D749">
            <v>20964</v>
          </cell>
          <cell r="E749" t="str">
            <v>M</v>
          </cell>
          <cell r="F749" t="str">
            <v>België</v>
          </cell>
          <cell r="G749" t="str">
            <v>BE</v>
          </cell>
          <cell r="H749" t="str">
            <v>01-014</v>
          </cell>
          <cell r="I749" t="str">
            <v>PC VERBROEDERING</v>
          </cell>
        </row>
        <row r="750">
          <cell r="A750">
            <v>3370</v>
          </cell>
          <cell r="B750" t="str">
            <v>Desiré</v>
          </cell>
          <cell r="C750" t="str">
            <v>DE VETTER</v>
          </cell>
          <cell r="D750">
            <v>14444</v>
          </cell>
          <cell r="E750" t="str">
            <v>M</v>
          </cell>
          <cell r="F750" t="str">
            <v>België</v>
          </cell>
          <cell r="G750" t="str">
            <v>BE</v>
          </cell>
          <cell r="H750" t="str">
            <v>01-014</v>
          </cell>
          <cell r="I750" t="str">
            <v>PC VERBROEDERING</v>
          </cell>
        </row>
        <row r="751">
          <cell r="A751">
            <v>18217</v>
          </cell>
          <cell r="B751" t="str">
            <v>Barbara</v>
          </cell>
          <cell r="C751" t="str">
            <v>DE VLIEGER</v>
          </cell>
          <cell r="D751">
            <v>27901</v>
          </cell>
          <cell r="E751" t="str">
            <v>V</v>
          </cell>
          <cell r="F751" t="str">
            <v>België</v>
          </cell>
          <cell r="G751" t="str">
            <v>BE</v>
          </cell>
          <cell r="H751" t="str">
            <v>01-014</v>
          </cell>
          <cell r="I751" t="str">
            <v>PC VERBROEDERING</v>
          </cell>
        </row>
        <row r="752">
          <cell r="A752">
            <v>10456</v>
          </cell>
          <cell r="B752" t="str">
            <v>Christiaene</v>
          </cell>
          <cell r="C752" t="str">
            <v>DE WAELE</v>
          </cell>
          <cell r="D752">
            <v>16545</v>
          </cell>
          <cell r="E752" t="str">
            <v>V</v>
          </cell>
          <cell r="F752" t="str">
            <v>België</v>
          </cell>
          <cell r="G752" t="str">
            <v>BE</v>
          </cell>
          <cell r="H752" t="str">
            <v>01-014</v>
          </cell>
          <cell r="I752" t="str">
            <v>PC VERBROEDERING</v>
          </cell>
        </row>
        <row r="753">
          <cell r="A753">
            <v>11480</v>
          </cell>
          <cell r="B753" t="str">
            <v>Charly</v>
          </cell>
          <cell r="C753" t="str">
            <v>DECAVELE</v>
          </cell>
          <cell r="D753">
            <v>26922</v>
          </cell>
          <cell r="E753" t="str">
            <v>M</v>
          </cell>
          <cell r="F753" t="str">
            <v>België</v>
          </cell>
          <cell r="G753" t="str">
            <v>BE</v>
          </cell>
          <cell r="H753" t="str">
            <v>01-014</v>
          </cell>
          <cell r="I753" t="str">
            <v>PC VERBROEDERING</v>
          </cell>
        </row>
        <row r="754">
          <cell r="A754">
            <v>13941</v>
          </cell>
          <cell r="B754" t="str">
            <v>Wim</v>
          </cell>
          <cell r="C754" t="str">
            <v>DESLOOVERE</v>
          </cell>
          <cell r="D754">
            <v>27018</v>
          </cell>
          <cell r="E754" t="str">
            <v>M</v>
          </cell>
          <cell r="F754" t="str">
            <v>België</v>
          </cell>
          <cell r="G754" t="str">
            <v>BE</v>
          </cell>
          <cell r="H754" t="str">
            <v>01-014</v>
          </cell>
          <cell r="I754" t="str">
            <v>PC VERBROEDERING</v>
          </cell>
        </row>
        <row r="755">
          <cell r="A755">
            <v>11470</v>
          </cell>
          <cell r="B755" t="str">
            <v>Tony</v>
          </cell>
          <cell r="C755" t="str">
            <v>DESREUMAUX</v>
          </cell>
          <cell r="D755">
            <v>30693</v>
          </cell>
          <cell r="E755" t="str">
            <v>M</v>
          </cell>
          <cell r="F755" t="str">
            <v>België</v>
          </cell>
          <cell r="G755" t="str">
            <v>FR</v>
          </cell>
          <cell r="H755" t="str">
            <v>01-014</v>
          </cell>
          <cell r="I755" t="str">
            <v>PC VERBROEDERING</v>
          </cell>
        </row>
        <row r="756">
          <cell r="A756">
            <v>13937</v>
          </cell>
          <cell r="B756" t="str">
            <v>Tamara</v>
          </cell>
          <cell r="C756" t="str">
            <v>DEWITTE</v>
          </cell>
          <cell r="D756">
            <v>27389</v>
          </cell>
          <cell r="E756" t="str">
            <v>V</v>
          </cell>
          <cell r="F756" t="str">
            <v>België</v>
          </cell>
          <cell r="G756" t="str">
            <v>BE</v>
          </cell>
          <cell r="H756" t="str">
            <v>01-014</v>
          </cell>
          <cell r="I756" t="str">
            <v>PC VERBROEDERING</v>
          </cell>
        </row>
        <row r="757">
          <cell r="A757">
            <v>20316</v>
          </cell>
          <cell r="B757" t="str">
            <v>Mario</v>
          </cell>
          <cell r="C757" t="str">
            <v>DUPRÉ</v>
          </cell>
          <cell r="D757">
            <v>25047</v>
          </cell>
          <cell r="E757" t="str">
            <v>M</v>
          </cell>
          <cell r="F757" t="str">
            <v>België</v>
          </cell>
          <cell r="G757" t="str">
            <v>BE</v>
          </cell>
          <cell r="H757" t="str">
            <v>01-014</v>
          </cell>
          <cell r="I757" t="str">
            <v>PC VERBROEDERING</v>
          </cell>
        </row>
        <row r="758">
          <cell r="A758">
            <v>21510</v>
          </cell>
          <cell r="B758" t="str">
            <v>Laura</v>
          </cell>
          <cell r="C758" t="str">
            <v>ELYN</v>
          </cell>
          <cell r="D758">
            <v>35959</v>
          </cell>
          <cell r="E758" t="str">
            <v>V</v>
          </cell>
          <cell r="F758" t="str">
            <v>België</v>
          </cell>
          <cell r="G758" t="str">
            <v>BE</v>
          </cell>
          <cell r="H758" t="str">
            <v>01-014</v>
          </cell>
          <cell r="I758" t="str">
            <v>PC VERBROEDERING</v>
          </cell>
        </row>
        <row r="759">
          <cell r="A759">
            <v>17128</v>
          </cell>
          <cell r="B759" t="str">
            <v>Annemie</v>
          </cell>
          <cell r="C759" t="str">
            <v>GOUDEPENNE</v>
          </cell>
          <cell r="D759">
            <v>20811</v>
          </cell>
          <cell r="E759" t="str">
            <v>V</v>
          </cell>
          <cell r="F759" t="str">
            <v>België</v>
          </cell>
          <cell r="G759" t="str">
            <v>BE</v>
          </cell>
          <cell r="H759" t="str">
            <v>01-014</v>
          </cell>
          <cell r="I759" t="str">
            <v>PC VERBROEDERING</v>
          </cell>
        </row>
        <row r="760">
          <cell r="A760">
            <v>18491</v>
          </cell>
          <cell r="B760" t="str">
            <v>Alex</v>
          </cell>
          <cell r="C760" t="str">
            <v>HELLEPUTTE</v>
          </cell>
          <cell r="D760">
            <v>19699</v>
          </cell>
          <cell r="E760" t="str">
            <v>M</v>
          </cell>
          <cell r="F760" t="str">
            <v>België</v>
          </cell>
          <cell r="G760" t="str">
            <v>BE</v>
          </cell>
          <cell r="H760" t="str">
            <v>01-014</v>
          </cell>
          <cell r="I760" t="str">
            <v>PC VERBROEDERING</v>
          </cell>
        </row>
        <row r="761">
          <cell r="A761">
            <v>2349</v>
          </cell>
          <cell r="B761" t="str">
            <v>Anne-Marie</v>
          </cell>
          <cell r="C761" t="str">
            <v>HEUNINCK</v>
          </cell>
          <cell r="D761">
            <v>18724</v>
          </cell>
          <cell r="E761" t="str">
            <v>V</v>
          </cell>
          <cell r="F761" t="str">
            <v>België</v>
          </cell>
          <cell r="G761" t="str">
            <v>BE</v>
          </cell>
          <cell r="H761" t="str">
            <v>01-014</v>
          </cell>
          <cell r="I761" t="str">
            <v>PC VERBROEDERING</v>
          </cell>
        </row>
        <row r="762">
          <cell r="A762">
            <v>9397</v>
          </cell>
          <cell r="B762" t="str">
            <v>Elsie</v>
          </cell>
          <cell r="C762" t="str">
            <v>HOWCUTT</v>
          </cell>
          <cell r="D762">
            <v>17204</v>
          </cell>
          <cell r="E762" t="str">
            <v>V</v>
          </cell>
          <cell r="F762" t="str">
            <v>België</v>
          </cell>
          <cell r="G762" t="str">
            <v>BE</v>
          </cell>
          <cell r="H762" t="str">
            <v>01-014</v>
          </cell>
          <cell r="I762" t="str">
            <v>PC VERBROEDERING</v>
          </cell>
        </row>
        <row r="763">
          <cell r="A763">
            <v>3521</v>
          </cell>
          <cell r="B763" t="str">
            <v>Marianne</v>
          </cell>
          <cell r="C763" t="str">
            <v>HUYLEBROECK</v>
          </cell>
          <cell r="D763">
            <v>18268</v>
          </cell>
          <cell r="E763" t="str">
            <v>V</v>
          </cell>
          <cell r="F763" t="str">
            <v>België</v>
          </cell>
          <cell r="G763" t="str">
            <v>BE</v>
          </cell>
          <cell r="H763" t="str">
            <v>01-014</v>
          </cell>
          <cell r="I763" t="str">
            <v>PC VERBROEDERING</v>
          </cell>
        </row>
        <row r="764">
          <cell r="A764">
            <v>1396</v>
          </cell>
          <cell r="B764" t="str">
            <v>Eliane</v>
          </cell>
          <cell r="C764" t="str">
            <v>IMPENS</v>
          </cell>
          <cell r="D764">
            <v>17320</v>
          </cell>
          <cell r="E764" t="str">
            <v>V</v>
          </cell>
          <cell r="F764" t="str">
            <v>België</v>
          </cell>
          <cell r="G764" t="str">
            <v>BE</v>
          </cell>
          <cell r="H764" t="str">
            <v>01-014</v>
          </cell>
          <cell r="I764" t="str">
            <v>PC VERBROEDERING</v>
          </cell>
        </row>
        <row r="765">
          <cell r="A765">
            <v>5811</v>
          </cell>
          <cell r="B765" t="str">
            <v>Peggy</v>
          </cell>
          <cell r="C765" t="str">
            <v>IMPENS</v>
          </cell>
          <cell r="D765">
            <v>24158</v>
          </cell>
          <cell r="E765" t="str">
            <v>V</v>
          </cell>
          <cell r="F765" t="str">
            <v>België</v>
          </cell>
          <cell r="G765" t="str">
            <v>BE</v>
          </cell>
          <cell r="H765" t="str">
            <v>01-014</v>
          </cell>
          <cell r="I765" t="str">
            <v>PC VERBROEDERING</v>
          </cell>
        </row>
        <row r="766">
          <cell r="A766">
            <v>10932</v>
          </cell>
          <cell r="B766" t="str">
            <v>Gregory</v>
          </cell>
          <cell r="C766" t="str">
            <v>JANSSENS</v>
          </cell>
          <cell r="D766">
            <v>33294</v>
          </cell>
          <cell r="E766" t="str">
            <v>M</v>
          </cell>
          <cell r="F766" t="str">
            <v>België</v>
          </cell>
          <cell r="G766" t="str">
            <v>BE</v>
          </cell>
          <cell r="H766" t="str">
            <v>01-014</v>
          </cell>
          <cell r="I766" t="str">
            <v>PC VERBROEDERING</v>
          </cell>
        </row>
        <row r="767">
          <cell r="A767">
            <v>507</v>
          </cell>
          <cell r="B767" t="str">
            <v>Marcel</v>
          </cell>
          <cell r="C767" t="str">
            <v>JOOS</v>
          </cell>
          <cell r="D767">
            <v>22603</v>
          </cell>
          <cell r="E767" t="str">
            <v>M</v>
          </cell>
          <cell r="F767" t="str">
            <v>België</v>
          </cell>
          <cell r="G767" t="str">
            <v>BE</v>
          </cell>
          <cell r="H767" t="str">
            <v>01-014</v>
          </cell>
          <cell r="I767" t="str">
            <v>PC VERBROEDERING</v>
          </cell>
        </row>
        <row r="768">
          <cell r="A768">
            <v>6482</v>
          </cell>
          <cell r="B768" t="str">
            <v>Suzy</v>
          </cell>
          <cell r="C768" t="str">
            <v>KALLENBACH</v>
          </cell>
          <cell r="D768">
            <v>26822</v>
          </cell>
          <cell r="E768" t="str">
            <v>V</v>
          </cell>
          <cell r="F768" t="str">
            <v>België</v>
          </cell>
          <cell r="G768" t="str">
            <v>BE</v>
          </cell>
          <cell r="H768" t="str">
            <v>01-014</v>
          </cell>
          <cell r="I768" t="str">
            <v>PC VERBROEDERING</v>
          </cell>
        </row>
        <row r="769">
          <cell r="A769">
            <v>728</v>
          </cell>
          <cell r="B769" t="str">
            <v>Noël</v>
          </cell>
          <cell r="C769" t="str">
            <v>LASSEEL</v>
          </cell>
          <cell r="D769">
            <v>20594</v>
          </cell>
          <cell r="E769" t="str">
            <v>M</v>
          </cell>
          <cell r="F769" t="str">
            <v>België</v>
          </cell>
          <cell r="G769" t="str">
            <v>BE</v>
          </cell>
          <cell r="H769" t="str">
            <v>01-014</v>
          </cell>
          <cell r="I769" t="str">
            <v>PC VERBROEDERING</v>
          </cell>
        </row>
        <row r="770">
          <cell r="A770">
            <v>7905</v>
          </cell>
          <cell r="B770" t="str">
            <v>Eric</v>
          </cell>
          <cell r="C770" t="str">
            <v>LIAGRE</v>
          </cell>
          <cell r="D770">
            <v>23806</v>
          </cell>
          <cell r="E770" t="str">
            <v>M</v>
          </cell>
          <cell r="F770" t="str">
            <v>België</v>
          </cell>
          <cell r="G770" t="str">
            <v>BE</v>
          </cell>
          <cell r="H770" t="str">
            <v>01-014</v>
          </cell>
          <cell r="I770" t="str">
            <v>PC VERBROEDERING</v>
          </cell>
        </row>
        <row r="771">
          <cell r="A771">
            <v>13582</v>
          </cell>
          <cell r="B771" t="str">
            <v>Marie-Jeanne</v>
          </cell>
          <cell r="C771" t="str">
            <v>MASTELINCK</v>
          </cell>
          <cell r="D771">
            <v>18125</v>
          </cell>
          <cell r="E771" t="str">
            <v>V</v>
          </cell>
          <cell r="F771" t="str">
            <v>België</v>
          </cell>
          <cell r="G771" t="str">
            <v>BE</v>
          </cell>
          <cell r="H771" t="str">
            <v>01-014</v>
          </cell>
          <cell r="I771" t="str">
            <v>PC VERBROEDERING</v>
          </cell>
        </row>
        <row r="772">
          <cell r="A772">
            <v>532</v>
          </cell>
          <cell r="B772" t="str">
            <v>Marc</v>
          </cell>
          <cell r="C772" t="str">
            <v>MEIRSMAN</v>
          </cell>
          <cell r="D772">
            <v>22911</v>
          </cell>
          <cell r="E772" t="str">
            <v>M</v>
          </cell>
          <cell r="F772" t="str">
            <v>België</v>
          </cell>
          <cell r="G772" t="str">
            <v>BE</v>
          </cell>
          <cell r="H772" t="str">
            <v>01-014</v>
          </cell>
          <cell r="I772" t="str">
            <v>PC VERBROEDERING</v>
          </cell>
        </row>
        <row r="773">
          <cell r="A773">
            <v>18116</v>
          </cell>
          <cell r="B773" t="str">
            <v>RITA</v>
          </cell>
          <cell r="C773" t="str">
            <v>MOREELS</v>
          </cell>
          <cell r="D773">
            <v>20890</v>
          </cell>
          <cell r="E773" t="str">
            <v>V</v>
          </cell>
          <cell r="F773" t="str">
            <v>België</v>
          </cell>
          <cell r="G773" t="str">
            <v>BE</v>
          </cell>
          <cell r="H773" t="str">
            <v>01-014</v>
          </cell>
          <cell r="I773" t="str">
            <v>PC VERBROEDERING</v>
          </cell>
        </row>
        <row r="774">
          <cell r="A774">
            <v>11895</v>
          </cell>
          <cell r="B774" t="str">
            <v>Rudy</v>
          </cell>
          <cell r="C774" t="str">
            <v>PELST</v>
          </cell>
          <cell r="D774">
            <v>18579</v>
          </cell>
          <cell r="E774" t="str">
            <v>M</v>
          </cell>
          <cell r="F774" t="str">
            <v>België</v>
          </cell>
          <cell r="G774" t="str">
            <v>BE</v>
          </cell>
          <cell r="H774" t="str">
            <v>01-014</v>
          </cell>
          <cell r="I774" t="str">
            <v>PC VERBROEDERING</v>
          </cell>
        </row>
        <row r="775">
          <cell r="A775">
            <v>767</v>
          </cell>
          <cell r="B775" t="str">
            <v>Roger</v>
          </cell>
          <cell r="C775" t="str">
            <v>PHILIPS</v>
          </cell>
          <cell r="D775">
            <v>13009</v>
          </cell>
          <cell r="E775" t="str">
            <v>M</v>
          </cell>
          <cell r="F775" t="str">
            <v>België</v>
          </cell>
          <cell r="G775" t="str">
            <v>BE</v>
          </cell>
          <cell r="H775" t="str">
            <v>01-014</v>
          </cell>
          <cell r="I775" t="str">
            <v>PC VERBROEDERING</v>
          </cell>
        </row>
        <row r="776">
          <cell r="A776">
            <v>518</v>
          </cell>
          <cell r="B776" t="str">
            <v>Lidwine</v>
          </cell>
          <cell r="C776" t="str">
            <v>POLFLIET</v>
          </cell>
          <cell r="D776">
            <v>22698</v>
          </cell>
          <cell r="E776" t="str">
            <v>V</v>
          </cell>
          <cell r="F776" t="str">
            <v>België</v>
          </cell>
          <cell r="G776" t="str">
            <v>BE</v>
          </cell>
          <cell r="H776" t="str">
            <v>01-014</v>
          </cell>
          <cell r="I776" t="str">
            <v>PC VERBROEDERING</v>
          </cell>
        </row>
        <row r="777">
          <cell r="A777">
            <v>2514</v>
          </cell>
          <cell r="B777" t="str">
            <v>Jenny</v>
          </cell>
          <cell r="C777" t="str">
            <v>PONNET</v>
          </cell>
          <cell r="D777">
            <v>19973</v>
          </cell>
          <cell r="E777" t="str">
            <v>V</v>
          </cell>
          <cell r="F777" t="str">
            <v>België</v>
          </cell>
          <cell r="G777" t="str">
            <v>BE</v>
          </cell>
          <cell r="H777" t="str">
            <v>01-014</v>
          </cell>
          <cell r="I777" t="str">
            <v>PC VERBROEDERING</v>
          </cell>
        </row>
        <row r="778">
          <cell r="A778">
            <v>6279</v>
          </cell>
          <cell r="B778" t="str">
            <v>Julien</v>
          </cell>
          <cell r="C778" t="str">
            <v>PONNET</v>
          </cell>
          <cell r="D778">
            <v>11901</v>
          </cell>
          <cell r="E778" t="str">
            <v>M</v>
          </cell>
          <cell r="F778" t="str">
            <v>België</v>
          </cell>
          <cell r="G778" t="str">
            <v>BE</v>
          </cell>
          <cell r="H778" t="str">
            <v>01-014</v>
          </cell>
          <cell r="I778" t="str">
            <v>PC VERBROEDERING</v>
          </cell>
        </row>
        <row r="779">
          <cell r="A779">
            <v>13948</v>
          </cell>
          <cell r="B779" t="str">
            <v>Ronan</v>
          </cell>
          <cell r="C779" t="str">
            <v>RAES</v>
          </cell>
          <cell r="D779">
            <v>16553</v>
          </cell>
          <cell r="E779" t="str">
            <v>M</v>
          </cell>
          <cell r="F779" t="str">
            <v>België</v>
          </cell>
          <cell r="G779" t="str">
            <v>BE</v>
          </cell>
          <cell r="H779" t="str">
            <v>01-014</v>
          </cell>
          <cell r="I779" t="str">
            <v>PC VERBROEDERING</v>
          </cell>
        </row>
        <row r="780">
          <cell r="A780">
            <v>20919</v>
          </cell>
          <cell r="B780" t="str">
            <v>Roland</v>
          </cell>
          <cell r="C780" t="str">
            <v>RASSCHAERT</v>
          </cell>
          <cell r="D780">
            <v>17596</v>
          </cell>
          <cell r="E780" t="str">
            <v>M</v>
          </cell>
          <cell r="F780" t="str">
            <v>België</v>
          </cell>
          <cell r="G780" t="str">
            <v>BE</v>
          </cell>
          <cell r="H780" t="str">
            <v>01-014</v>
          </cell>
          <cell r="I780" t="str">
            <v>PC VERBROEDERING</v>
          </cell>
        </row>
        <row r="781">
          <cell r="A781">
            <v>14654</v>
          </cell>
          <cell r="B781" t="str">
            <v>Dimitri</v>
          </cell>
          <cell r="C781" t="str">
            <v>REYNAERT</v>
          </cell>
          <cell r="D781">
            <v>28048</v>
          </cell>
          <cell r="E781" t="str">
            <v>M</v>
          </cell>
          <cell r="F781" t="str">
            <v>België</v>
          </cell>
          <cell r="G781" t="str">
            <v>BE</v>
          </cell>
          <cell r="H781" t="str">
            <v>01-014</v>
          </cell>
          <cell r="I781" t="str">
            <v>PC VERBROEDERING</v>
          </cell>
        </row>
        <row r="782">
          <cell r="A782">
            <v>15259</v>
          </cell>
          <cell r="B782" t="str">
            <v>Brenden</v>
          </cell>
          <cell r="C782" t="str">
            <v>REYNAERT</v>
          </cell>
          <cell r="D782">
            <v>36622</v>
          </cell>
          <cell r="E782" t="str">
            <v>M</v>
          </cell>
          <cell r="F782" t="str">
            <v>België</v>
          </cell>
          <cell r="G782" t="str">
            <v>BE</v>
          </cell>
          <cell r="H782" t="str">
            <v>01-014</v>
          </cell>
          <cell r="I782" t="str">
            <v>PC VERBROEDERING</v>
          </cell>
        </row>
        <row r="783">
          <cell r="A783">
            <v>14369</v>
          </cell>
          <cell r="B783" t="str">
            <v>KEVIN</v>
          </cell>
          <cell r="C783" t="str">
            <v>ROEF</v>
          </cell>
          <cell r="D783">
            <v>31641</v>
          </cell>
          <cell r="E783" t="str">
            <v>M</v>
          </cell>
          <cell r="F783" t="str">
            <v>België</v>
          </cell>
          <cell r="G783" t="str">
            <v>BE</v>
          </cell>
          <cell r="H783" t="str">
            <v>01-014</v>
          </cell>
          <cell r="I783" t="str">
            <v>PC VERBROEDERING</v>
          </cell>
        </row>
        <row r="784">
          <cell r="A784">
            <v>2125</v>
          </cell>
          <cell r="B784" t="str">
            <v>Dirk</v>
          </cell>
          <cell r="C784" t="str">
            <v>ROELS</v>
          </cell>
          <cell r="D784">
            <v>25154</v>
          </cell>
          <cell r="E784" t="str">
            <v>M</v>
          </cell>
          <cell r="F784" t="str">
            <v>België</v>
          </cell>
          <cell r="G784" t="str">
            <v>BE</v>
          </cell>
          <cell r="H784" t="str">
            <v>01-014</v>
          </cell>
          <cell r="I784" t="str">
            <v>PC VERBROEDERING</v>
          </cell>
        </row>
        <row r="785">
          <cell r="A785">
            <v>10442</v>
          </cell>
          <cell r="B785" t="str">
            <v>Suzanne</v>
          </cell>
          <cell r="C785" t="str">
            <v>SMOLDEREN</v>
          </cell>
          <cell r="D785">
            <v>18663</v>
          </cell>
          <cell r="E785" t="str">
            <v>V</v>
          </cell>
          <cell r="F785" t="str">
            <v>België</v>
          </cell>
          <cell r="G785" t="str">
            <v>BE</v>
          </cell>
          <cell r="H785" t="str">
            <v>01-014</v>
          </cell>
          <cell r="I785" t="str">
            <v>PC VERBROEDERING</v>
          </cell>
        </row>
        <row r="786">
          <cell r="A786">
            <v>10748</v>
          </cell>
          <cell r="B786" t="str">
            <v>Gilbert</v>
          </cell>
          <cell r="C786" t="str">
            <v>STEP</v>
          </cell>
          <cell r="D786">
            <v>18134</v>
          </cell>
          <cell r="E786" t="str">
            <v>M</v>
          </cell>
          <cell r="F786" t="str">
            <v>België</v>
          </cell>
          <cell r="G786" t="str">
            <v>BE</v>
          </cell>
          <cell r="H786" t="str">
            <v>01-014</v>
          </cell>
          <cell r="I786" t="str">
            <v>PC VERBROEDERING</v>
          </cell>
        </row>
        <row r="787">
          <cell r="A787">
            <v>5939</v>
          </cell>
          <cell r="B787" t="str">
            <v>Antoine</v>
          </cell>
          <cell r="C787" t="str">
            <v>TEERLINCK</v>
          </cell>
          <cell r="D787">
            <v>13437</v>
          </cell>
          <cell r="E787" t="str">
            <v>M</v>
          </cell>
          <cell r="F787" t="str">
            <v>België</v>
          </cell>
          <cell r="G787" t="str">
            <v>BE</v>
          </cell>
          <cell r="H787" t="str">
            <v>01-014</v>
          </cell>
          <cell r="I787" t="str">
            <v>PC VERBROEDERING</v>
          </cell>
        </row>
        <row r="788">
          <cell r="A788">
            <v>6256</v>
          </cell>
          <cell r="B788" t="str">
            <v>Clint</v>
          </cell>
          <cell r="C788" t="str">
            <v>THIELEMANS</v>
          </cell>
          <cell r="D788">
            <v>32968</v>
          </cell>
          <cell r="E788" t="str">
            <v>M</v>
          </cell>
          <cell r="F788" t="str">
            <v>België</v>
          </cell>
          <cell r="G788" t="str">
            <v>BE</v>
          </cell>
          <cell r="H788" t="str">
            <v>01-014</v>
          </cell>
          <cell r="I788" t="str">
            <v>PC VERBROEDERING</v>
          </cell>
        </row>
        <row r="789">
          <cell r="A789">
            <v>1274</v>
          </cell>
          <cell r="B789" t="str">
            <v>Francine</v>
          </cell>
          <cell r="C789" t="str">
            <v>TROCH</v>
          </cell>
          <cell r="D789">
            <v>15365</v>
          </cell>
          <cell r="E789" t="str">
            <v>V</v>
          </cell>
          <cell r="F789" t="str">
            <v>België</v>
          </cell>
          <cell r="G789" t="str">
            <v>BE</v>
          </cell>
          <cell r="H789" t="str">
            <v>01-014</v>
          </cell>
          <cell r="I789" t="str">
            <v>PC VERBROEDERING</v>
          </cell>
        </row>
        <row r="790">
          <cell r="A790">
            <v>5848</v>
          </cell>
          <cell r="B790" t="str">
            <v>Roger</v>
          </cell>
          <cell r="C790" t="str">
            <v>TROCH</v>
          </cell>
          <cell r="D790">
            <v>17340</v>
          </cell>
          <cell r="E790" t="str">
            <v>M</v>
          </cell>
          <cell r="F790" t="str">
            <v>België</v>
          </cell>
          <cell r="G790" t="str">
            <v>BE</v>
          </cell>
          <cell r="H790" t="str">
            <v>01-014</v>
          </cell>
          <cell r="I790" t="str">
            <v>PC VERBROEDERING</v>
          </cell>
        </row>
        <row r="791">
          <cell r="A791">
            <v>17129</v>
          </cell>
          <cell r="B791" t="str">
            <v>Nico</v>
          </cell>
          <cell r="C791" t="str">
            <v>VAN BENDEGEM</v>
          </cell>
          <cell r="D791">
            <v>19602</v>
          </cell>
          <cell r="E791" t="str">
            <v>M</v>
          </cell>
          <cell r="F791" t="str">
            <v>België</v>
          </cell>
          <cell r="G791" t="str">
            <v>BE</v>
          </cell>
          <cell r="H791" t="str">
            <v>01-014</v>
          </cell>
          <cell r="I791" t="str">
            <v>PC VERBROEDERING</v>
          </cell>
        </row>
        <row r="792">
          <cell r="A792">
            <v>10443</v>
          </cell>
          <cell r="B792" t="str">
            <v>Christian</v>
          </cell>
          <cell r="C792" t="str">
            <v>VAN BIERVLIET</v>
          </cell>
          <cell r="D792">
            <v>18323</v>
          </cell>
          <cell r="E792" t="str">
            <v>M</v>
          </cell>
          <cell r="F792" t="str">
            <v>België</v>
          </cell>
          <cell r="G792" t="str">
            <v>BE</v>
          </cell>
          <cell r="H792" t="str">
            <v>01-014</v>
          </cell>
          <cell r="I792" t="str">
            <v>PC VERBROEDERING</v>
          </cell>
        </row>
        <row r="793">
          <cell r="A793">
            <v>10936</v>
          </cell>
          <cell r="B793" t="str">
            <v>Linda</v>
          </cell>
          <cell r="C793" t="str">
            <v>VAN DE PUTTE</v>
          </cell>
          <cell r="D793">
            <v>25017</v>
          </cell>
          <cell r="E793" t="str">
            <v>V</v>
          </cell>
          <cell r="F793" t="str">
            <v>België</v>
          </cell>
          <cell r="G793" t="str">
            <v>BE</v>
          </cell>
          <cell r="H793" t="str">
            <v>01-014</v>
          </cell>
          <cell r="I793" t="str">
            <v>PC VERBROEDERING</v>
          </cell>
        </row>
        <row r="794">
          <cell r="A794">
            <v>18063</v>
          </cell>
          <cell r="B794" t="str">
            <v>EDDY</v>
          </cell>
          <cell r="C794" t="str">
            <v>VAN DE VELDE</v>
          </cell>
          <cell r="D794">
            <v>20012</v>
          </cell>
          <cell r="E794" t="str">
            <v>M</v>
          </cell>
          <cell r="F794" t="str">
            <v>België</v>
          </cell>
          <cell r="G794" t="str">
            <v>BE</v>
          </cell>
          <cell r="H794" t="str">
            <v>01-014</v>
          </cell>
          <cell r="I794" t="str">
            <v>PC VERBROEDERING</v>
          </cell>
        </row>
        <row r="795">
          <cell r="A795">
            <v>11929</v>
          </cell>
          <cell r="B795" t="str">
            <v>Liliane</v>
          </cell>
          <cell r="C795" t="str">
            <v>VAN DEN BULCKE</v>
          </cell>
          <cell r="D795">
            <v>16917</v>
          </cell>
          <cell r="E795" t="str">
            <v>V</v>
          </cell>
          <cell r="F795" t="str">
            <v>België</v>
          </cell>
          <cell r="G795" t="str">
            <v>BE</v>
          </cell>
          <cell r="H795" t="str">
            <v>01-014</v>
          </cell>
          <cell r="I795" t="str">
            <v>PC VERBROEDERING</v>
          </cell>
        </row>
        <row r="796">
          <cell r="A796">
            <v>21123</v>
          </cell>
          <cell r="B796" t="str">
            <v>Eric</v>
          </cell>
          <cell r="C796" t="str">
            <v>VAN DER CRUYSEN</v>
          </cell>
          <cell r="D796">
            <v>19227</v>
          </cell>
          <cell r="E796" t="str">
            <v>M</v>
          </cell>
          <cell r="F796" t="str">
            <v>België</v>
          </cell>
          <cell r="G796" t="str">
            <v>BE</v>
          </cell>
          <cell r="H796" t="str">
            <v>01-014</v>
          </cell>
          <cell r="I796" t="str">
            <v>PC VERBROEDERING</v>
          </cell>
        </row>
        <row r="797">
          <cell r="A797">
            <v>15704</v>
          </cell>
          <cell r="B797" t="str">
            <v>Peter</v>
          </cell>
          <cell r="C797" t="str">
            <v>VAN DER ELST</v>
          </cell>
          <cell r="D797">
            <v>27282</v>
          </cell>
          <cell r="E797" t="str">
            <v>M</v>
          </cell>
          <cell r="F797" t="str">
            <v>België</v>
          </cell>
          <cell r="G797" t="str">
            <v>BE</v>
          </cell>
          <cell r="H797" t="str">
            <v>01-014</v>
          </cell>
          <cell r="I797" t="str">
            <v>PC VERBROEDERING</v>
          </cell>
        </row>
        <row r="798">
          <cell r="A798">
            <v>1093</v>
          </cell>
          <cell r="B798" t="str">
            <v>Guido</v>
          </cell>
          <cell r="C798" t="str">
            <v>VAN DORPE</v>
          </cell>
          <cell r="D798">
            <v>14932</v>
          </cell>
          <cell r="E798" t="str">
            <v>M</v>
          </cell>
          <cell r="F798" t="str">
            <v>België</v>
          </cell>
          <cell r="G798" t="str">
            <v>BE</v>
          </cell>
          <cell r="H798" t="str">
            <v>01-014</v>
          </cell>
          <cell r="I798" t="str">
            <v>PC VERBROEDERING</v>
          </cell>
        </row>
        <row r="799">
          <cell r="A799">
            <v>13341</v>
          </cell>
          <cell r="B799" t="str">
            <v>Kylie</v>
          </cell>
          <cell r="C799" t="str">
            <v>VAN KORDELAAR</v>
          </cell>
          <cell r="D799">
            <v>33609</v>
          </cell>
          <cell r="E799" t="str">
            <v>V</v>
          </cell>
          <cell r="F799" t="str">
            <v>België</v>
          </cell>
          <cell r="G799" t="str">
            <v>BE</v>
          </cell>
          <cell r="H799" t="str">
            <v>01-014</v>
          </cell>
          <cell r="I799" t="str">
            <v>PC VERBROEDERING</v>
          </cell>
        </row>
        <row r="800">
          <cell r="A800">
            <v>1408</v>
          </cell>
          <cell r="B800" t="str">
            <v>Donalt</v>
          </cell>
          <cell r="C800" t="str">
            <v>VAN LIPPEVELDE</v>
          </cell>
          <cell r="D800">
            <v>16648</v>
          </cell>
          <cell r="E800" t="str">
            <v>M</v>
          </cell>
          <cell r="F800" t="str">
            <v>België</v>
          </cell>
          <cell r="G800" t="str">
            <v>BE</v>
          </cell>
          <cell r="H800" t="str">
            <v>01-014</v>
          </cell>
          <cell r="I800" t="str">
            <v>PC VERBROEDERING</v>
          </cell>
        </row>
        <row r="801">
          <cell r="A801">
            <v>13304</v>
          </cell>
          <cell r="B801" t="str">
            <v>Eddy</v>
          </cell>
          <cell r="C801" t="str">
            <v>VAN LONDERSELE</v>
          </cell>
          <cell r="D801">
            <v>21725</v>
          </cell>
          <cell r="E801" t="str">
            <v>M</v>
          </cell>
          <cell r="F801" t="str">
            <v>België</v>
          </cell>
          <cell r="G801" t="str">
            <v>BE</v>
          </cell>
          <cell r="H801" t="str">
            <v>01-014</v>
          </cell>
          <cell r="I801" t="str">
            <v>PC VERBROEDERING</v>
          </cell>
        </row>
        <row r="802">
          <cell r="A802">
            <v>13308</v>
          </cell>
          <cell r="B802" t="str">
            <v>Kevin</v>
          </cell>
          <cell r="C802" t="str">
            <v>VAN LONDERSELE</v>
          </cell>
          <cell r="D802">
            <v>31615</v>
          </cell>
          <cell r="E802" t="str">
            <v>M</v>
          </cell>
          <cell r="F802" t="str">
            <v>België</v>
          </cell>
          <cell r="G802" t="str">
            <v>BE</v>
          </cell>
          <cell r="H802" t="str">
            <v>01-014</v>
          </cell>
          <cell r="I802" t="str">
            <v>PC VERBROEDERING</v>
          </cell>
        </row>
        <row r="803">
          <cell r="A803">
            <v>9315</v>
          </cell>
          <cell r="B803" t="str">
            <v>Hubert</v>
          </cell>
          <cell r="C803" t="str">
            <v>VAN WETTERE</v>
          </cell>
          <cell r="D803">
            <v>18617</v>
          </cell>
          <cell r="E803" t="str">
            <v>M</v>
          </cell>
          <cell r="F803" t="str">
            <v>België</v>
          </cell>
          <cell r="G803" t="str">
            <v>BE</v>
          </cell>
          <cell r="H803" t="str">
            <v>01-014</v>
          </cell>
          <cell r="I803" t="str">
            <v>PC VERBROEDERING</v>
          </cell>
        </row>
        <row r="804">
          <cell r="A804">
            <v>18849</v>
          </cell>
          <cell r="B804" t="str">
            <v>Hugo</v>
          </cell>
          <cell r="C804" t="str">
            <v>VANDENBUSCHE</v>
          </cell>
          <cell r="D804">
            <v>37697</v>
          </cell>
          <cell r="E804" t="str">
            <v>M</v>
          </cell>
          <cell r="F804" t="str">
            <v>Frankrijk</v>
          </cell>
          <cell r="G804" t="str">
            <v>FR</v>
          </cell>
          <cell r="H804" t="str">
            <v>01-014</v>
          </cell>
          <cell r="I804" t="str">
            <v>PC VERBROEDERING</v>
          </cell>
        </row>
        <row r="805">
          <cell r="A805">
            <v>17804</v>
          </cell>
          <cell r="B805" t="str">
            <v>Jan</v>
          </cell>
          <cell r="C805" t="str">
            <v>VANDENBUSSCHE</v>
          </cell>
          <cell r="D805">
            <v>25336</v>
          </cell>
          <cell r="E805" t="str">
            <v>M</v>
          </cell>
          <cell r="F805" t="str">
            <v>België</v>
          </cell>
          <cell r="G805" t="str">
            <v>FR</v>
          </cell>
          <cell r="H805" t="str">
            <v>01-014</v>
          </cell>
          <cell r="I805" t="str">
            <v>PC VERBROEDERING</v>
          </cell>
        </row>
        <row r="806">
          <cell r="A806">
            <v>13320</v>
          </cell>
          <cell r="B806" t="str">
            <v>Ginette</v>
          </cell>
          <cell r="C806" t="str">
            <v>VANDEWALLE</v>
          </cell>
          <cell r="D806">
            <v>21031</v>
          </cell>
          <cell r="E806" t="str">
            <v>V</v>
          </cell>
          <cell r="F806" t="str">
            <v>België</v>
          </cell>
          <cell r="G806" t="str">
            <v>BE</v>
          </cell>
          <cell r="H806" t="str">
            <v>01-014</v>
          </cell>
          <cell r="I806" t="str">
            <v>PC VERBROEDERING</v>
          </cell>
        </row>
        <row r="807">
          <cell r="A807">
            <v>10821</v>
          </cell>
          <cell r="B807" t="str">
            <v>Dany</v>
          </cell>
          <cell r="C807" t="str">
            <v>VANEECKHOUT</v>
          </cell>
          <cell r="D807">
            <v>21417</v>
          </cell>
          <cell r="E807" t="str">
            <v>M</v>
          </cell>
          <cell r="F807" t="str">
            <v>België</v>
          </cell>
          <cell r="G807" t="str">
            <v>BE</v>
          </cell>
          <cell r="H807" t="str">
            <v>01-014</v>
          </cell>
          <cell r="I807" t="str">
            <v>PC VERBROEDERING</v>
          </cell>
        </row>
        <row r="808">
          <cell r="A808">
            <v>17910</v>
          </cell>
          <cell r="B808" t="str">
            <v>Florian</v>
          </cell>
          <cell r="C808" t="str">
            <v>VANPEE</v>
          </cell>
          <cell r="D808">
            <v>33686</v>
          </cell>
          <cell r="E808" t="str">
            <v>M</v>
          </cell>
          <cell r="F808" t="str">
            <v>Frankrijk</v>
          </cell>
          <cell r="G808" t="str">
            <v>FR</v>
          </cell>
          <cell r="H808" t="str">
            <v>01-014</v>
          </cell>
          <cell r="I808" t="str">
            <v>PC VERBROEDERING</v>
          </cell>
        </row>
        <row r="809">
          <cell r="A809">
            <v>20730</v>
          </cell>
          <cell r="B809" t="str">
            <v>Claude</v>
          </cell>
          <cell r="C809" t="str">
            <v>VANPEE</v>
          </cell>
          <cell r="D809">
            <v>22453</v>
          </cell>
          <cell r="E809" t="str">
            <v>M</v>
          </cell>
          <cell r="F809" t="str">
            <v>Frankrijk</v>
          </cell>
          <cell r="G809" t="str">
            <v>FR</v>
          </cell>
          <cell r="H809" t="str">
            <v>01-014</v>
          </cell>
          <cell r="I809" t="str">
            <v>PC VERBROEDERING</v>
          </cell>
        </row>
        <row r="810">
          <cell r="A810">
            <v>18091</v>
          </cell>
          <cell r="B810" t="str">
            <v>JACQUELINE</v>
          </cell>
          <cell r="C810" t="str">
            <v>VERBEURGT</v>
          </cell>
          <cell r="D810">
            <v>17252</v>
          </cell>
          <cell r="E810" t="str">
            <v>V</v>
          </cell>
          <cell r="F810" t="str">
            <v>België</v>
          </cell>
          <cell r="G810" t="str">
            <v>BE</v>
          </cell>
          <cell r="H810" t="str">
            <v>01-014</v>
          </cell>
          <cell r="I810" t="str">
            <v>PC VERBROEDERING</v>
          </cell>
        </row>
        <row r="811">
          <cell r="A811">
            <v>13323</v>
          </cell>
          <cell r="B811" t="str">
            <v>Daniel</v>
          </cell>
          <cell r="C811" t="str">
            <v>VERLEYE</v>
          </cell>
          <cell r="D811">
            <v>19532</v>
          </cell>
          <cell r="E811" t="str">
            <v>M</v>
          </cell>
          <cell r="F811" t="str">
            <v>België</v>
          </cell>
          <cell r="G811" t="str">
            <v>BE</v>
          </cell>
          <cell r="H811" t="str">
            <v>01-014</v>
          </cell>
          <cell r="I811" t="str">
            <v>PC VERBROEDERING</v>
          </cell>
        </row>
        <row r="812">
          <cell r="A812">
            <v>13373</v>
          </cell>
          <cell r="B812" t="str">
            <v>Ivan</v>
          </cell>
          <cell r="C812" t="str">
            <v>VERLINDEN</v>
          </cell>
          <cell r="D812">
            <v>16292</v>
          </cell>
          <cell r="E812" t="str">
            <v>M</v>
          </cell>
          <cell r="F812" t="str">
            <v>België</v>
          </cell>
          <cell r="G812" t="str">
            <v>BE</v>
          </cell>
          <cell r="H812" t="str">
            <v>01-014</v>
          </cell>
          <cell r="I812" t="str">
            <v>PC VERBROEDERING</v>
          </cell>
        </row>
        <row r="813">
          <cell r="A813">
            <v>6085</v>
          </cell>
          <cell r="B813" t="str">
            <v>Bruno</v>
          </cell>
          <cell r="C813" t="str">
            <v>VERZELE</v>
          </cell>
          <cell r="D813">
            <v>26120</v>
          </cell>
          <cell r="E813" t="str">
            <v>M</v>
          </cell>
          <cell r="F813" t="str">
            <v>België</v>
          </cell>
          <cell r="G813" t="str">
            <v>BE</v>
          </cell>
          <cell r="H813" t="str">
            <v>01-014</v>
          </cell>
          <cell r="I813" t="str">
            <v>PC VERBROEDERING</v>
          </cell>
        </row>
        <row r="814">
          <cell r="A814">
            <v>13583</v>
          </cell>
          <cell r="B814" t="str">
            <v>Luc</v>
          </cell>
          <cell r="C814" t="str">
            <v>VINCENT</v>
          </cell>
          <cell r="D814">
            <v>18448</v>
          </cell>
          <cell r="E814" t="str">
            <v>M</v>
          </cell>
          <cell r="F814" t="str">
            <v>België</v>
          </cell>
          <cell r="G814" t="str">
            <v>BE</v>
          </cell>
          <cell r="H814" t="str">
            <v>01-014</v>
          </cell>
          <cell r="I814" t="str">
            <v>PC VERBROEDERING</v>
          </cell>
        </row>
        <row r="815">
          <cell r="A815">
            <v>4662</v>
          </cell>
          <cell r="B815" t="str">
            <v>Theo</v>
          </cell>
          <cell r="C815" t="str">
            <v>WILLEMS</v>
          </cell>
          <cell r="D815">
            <v>22718</v>
          </cell>
          <cell r="E815" t="str">
            <v>M</v>
          </cell>
          <cell r="F815" t="str">
            <v>België</v>
          </cell>
          <cell r="G815" t="str">
            <v>BE</v>
          </cell>
          <cell r="H815" t="str">
            <v>01-014</v>
          </cell>
          <cell r="I815" t="str">
            <v>PC VERBROEDERING</v>
          </cell>
        </row>
        <row r="816">
          <cell r="A816">
            <v>14241</v>
          </cell>
          <cell r="B816" t="str">
            <v>Patrick</v>
          </cell>
          <cell r="C816" t="str">
            <v>WILLEMS</v>
          </cell>
          <cell r="D816">
            <v>23554</v>
          </cell>
          <cell r="E816" t="str">
            <v>M</v>
          </cell>
          <cell r="F816" t="str">
            <v>België</v>
          </cell>
          <cell r="G816" t="str">
            <v>BE</v>
          </cell>
          <cell r="H816" t="str">
            <v>01-014</v>
          </cell>
          <cell r="I816" t="str">
            <v>PC VERBROEDERING</v>
          </cell>
        </row>
        <row r="817">
          <cell r="A817">
            <v>15968</v>
          </cell>
          <cell r="B817" t="str">
            <v>Yolande</v>
          </cell>
          <cell r="C817" t="str">
            <v>WILLEMS</v>
          </cell>
          <cell r="D817">
            <v>18091</v>
          </cell>
          <cell r="E817" t="str">
            <v>V</v>
          </cell>
          <cell r="F817" t="str">
            <v>België</v>
          </cell>
          <cell r="G817" t="str">
            <v>BE</v>
          </cell>
          <cell r="H817" t="str">
            <v>01-014</v>
          </cell>
          <cell r="I817" t="str">
            <v>PC VERBROEDERING</v>
          </cell>
        </row>
        <row r="818">
          <cell r="A818">
            <v>9608</v>
          </cell>
          <cell r="B818" t="str">
            <v>Baudouin</v>
          </cell>
          <cell r="C818" t="str">
            <v>BAUDONCQ</v>
          </cell>
          <cell r="D818">
            <v>14928</v>
          </cell>
          <cell r="E818" t="str">
            <v>M</v>
          </cell>
          <cell r="F818" t="str">
            <v>België</v>
          </cell>
          <cell r="G818" t="str">
            <v>BE</v>
          </cell>
          <cell r="H818" t="str">
            <v>01-015</v>
          </cell>
          <cell r="I818" t="str">
            <v>PC GENT -</v>
          </cell>
        </row>
        <row r="819">
          <cell r="A819">
            <v>18498</v>
          </cell>
          <cell r="B819" t="str">
            <v>MICHEL JEAN</v>
          </cell>
          <cell r="C819" t="str">
            <v>BOONE</v>
          </cell>
          <cell r="D819">
            <v>20635</v>
          </cell>
          <cell r="E819" t="str">
            <v>M</v>
          </cell>
          <cell r="F819" t="str">
            <v>België</v>
          </cell>
          <cell r="G819" t="str">
            <v>BE</v>
          </cell>
          <cell r="H819" t="str">
            <v>01-015</v>
          </cell>
          <cell r="I819" t="str">
            <v>PC GENT -</v>
          </cell>
        </row>
        <row r="820">
          <cell r="A820">
            <v>17</v>
          </cell>
          <cell r="B820" t="str">
            <v>Leon</v>
          </cell>
          <cell r="C820" t="str">
            <v>CLAEYS</v>
          </cell>
          <cell r="D820">
            <v>14871</v>
          </cell>
          <cell r="E820" t="str">
            <v>M</v>
          </cell>
          <cell r="F820" t="str">
            <v>België</v>
          </cell>
          <cell r="G820" t="str">
            <v>BE</v>
          </cell>
          <cell r="H820" t="str">
            <v>01-015</v>
          </cell>
          <cell r="I820" t="str">
            <v>PC GENT -</v>
          </cell>
        </row>
        <row r="821">
          <cell r="A821">
            <v>13467</v>
          </cell>
          <cell r="B821" t="str">
            <v>Gustaaf</v>
          </cell>
          <cell r="C821" t="str">
            <v>COPPENS</v>
          </cell>
          <cell r="D821">
            <v>15685</v>
          </cell>
          <cell r="E821" t="str">
            <v>M</v>
          </cell>
          <cell r="F821" t="str">
            <v>België</v>
          </cell>
          <cell r="G821" t="str">
            <v>BE</v>
          </cell>
          <cell r="H821" t="str">
            <v>01-015</v>
          </cell>
          <cell r="I821" t="str">
            <v>PC GENT -</v>
          </cell>
        </row>
        <row r="822">
          <cell r="A822">
            <v>12333</v>
          </cell>
          <cell r="B822" t="str">
            <v>Yvonne</v>
          </cell>
          <cell r="C822" t="str">
            <v>CORDIER</v>
          </cell>
          <cell r="D822">
            <v>17748</v>
          </cell>
          <cell r="E822" t="str">
            <v>V</v>
          </cell>
          <cell r="F822" t="str">
            <v>België</v>
          </cell>
          <cell r="G822" t="str">
            <v>BE</v>
          </cell>
          <cell r="H822" t="str">
            <v>01-015</v>
          </cell>
          <cell r="I822" t="str">
            <v>PC GENT -</v>
          </cell>
        </row>
        <row r="823">
          <cell r="A823">
            <v>17611</v>
          </cell>
          <cell r="B823" t="str">
            <v>VALERE</v>
          </cell>
          <cell r="C823" t="str">
            <v>CORNELIS</v>
          </cell>
          <cell r="D823">
            <v>18238</v>
          </cell>
          <cell r="E823" t="str">
            <v>M</v>
          </cell>
          <cell r="F823" t="str">
            <v>België</v>
          </cell>
          <cell r="G823" t="str">
            <v>BE</v>
          </cell>
          <cell r="H823" t="str">
            <v>01-015</v>
          </cell>
          <cell r="I823" t="str">
            <v>PC GENT -</v>
          </cell>
        </row>
        <row r="824">
          <cell r="A824">
            <v>493</v>
          </cell>
          <cell r="B824" t="str">
            <v>Roberta</v>
          </cell>
          <cell r="C824" t="str">
            <v>DE BACKER</v>
          </cell>
          <cell r="D824">
            <v>16884</v>
          </cell>
          <cell r="E824" t="str">
            <v>V</v>
          </cell>
          <cell r="F824" t="str">
            <v>België</v>
          </cell>
          <cell r="G824" t="str">
            <v>BE</v>
          </cell>
          <cell r="H824" t="str">
            <v>01-015</v>
          </cell>
          <cell r="I824" t="str">
            <v>PC GENT -</v>
          </cell>
        </row>
        <row r="825">
          <cell r="A825">
            <v>16486</v>
          </cell>
          <cell r="B825" t="str">
            <v>WILLY</v>
          </cell>
          <cell r="C825" t="str">
            <v>DE CLERCK</v>
          </cell>
          <cell r="D825">
            <v>20414</v>
          </cell>
          <cell r="E825" t="str">
            <v>M</v>
          </cell>
          <cell r="F825" t="str">
            <v>België</v>
          </cell>
          <cell r="G825" t="str">
            <v>BE</v>
          </cell>
          <cell r="H825" t="str">
            <v>01-015</v>
          </cell>
          <cell r="I825" t="str">
            <v>PC GENT -</v>
          </cell>
        </row>
        <row r="826">
          <cell r="A826">
            <v>21687</v>
          </cell>
          <cell r="B826" t="str">
            <v>Paul</v>
          </cell>
          <cell r="C826" t="str">
            <v xml:space="preserve">DE GROOTE </v>
          </cell>
          <cell r="D826">
            <v>23186</v>
          </cell>
          <cell r="E826" t="str">
            <v>M</v>
          </cell>
          <cell r="F826" t="str">
            <v>België</v>
          </cell>
          <cell r="G826" t="str">
            <v>BE</v>
          </cell>
          <cell r="H826" t="str">
            <v>01-015</v>
          </cell>
          <cell r="I826" t="str">
            <v>PC GENT -</v>
          </cell>
        </row>
        <row r="827">
          <cell r="A827">
            <v>1328</v>
          </cell>
          <cell r="B827" t="str">
            <v>Dirk</v>
          </cell>
          <cell r="C827" t="str">
            <v>DE MEY</v>
          </cell>
          <cell r="D827">
            <v>23435</v>
          </cell>
          <cell r="E827" t="str">
            <v>M</v>
          </cell>
          <cell r="F827" t="str">
            <v>België</v>
          </cell>
          <cell r="G827" t="str">
            <v>BE</v>
          </cell>
          <cell r="H827" t="str">
            <v>01-015</v>
          </cell>
          <cell r="I827" t="str">
            <v>PC GENT -</v>
          </cell>
        </row>
        <row r="828">
          <cell r="A828">
            <v>20598</v>
          </cell>
          <cell r="B828" t="str">
            <v>MICHAEL</v>
          </cell>
          <cell r="C828" t="str">
            <v>DE RAEDT</v>
          </cell>
          <cell r="D828">
            <v>36972</v>
          </cell>
          <cell r="E828" t="str">
            <v>M</v>
          </cell>
          <cell r="F828" t="str">
            <v>België</v>
          </cell>
          <cell r="G828" t="str">
            <v>BE</v>
          </cell>
          <cell r="H828" t="str">
            <v>01-015</v>
          </cell>
          <cell r="I828" t="str">
            <v>PC GENT -</v>
          </cell>
        </row>
        <row r="829">
          <cell r="A829">
            <v>6634</v>
          </cell>
          <cell r="B829" t="str">
            <v>Juliaan</v>
          </cell>
          <cell r="C829" t="str">
            <v>DE SCHEIRDER</v>
          </cell>
          <cell r="D829">
            <v>13973</v>
          </cell>
          <cell r="E829" t="str">
            <v>M</v>
          </cell>
          <cell r="F829" t="str">
            <v>België</v>
          </cell>
          <cell r="G829" t="str">
            <v>BE</v>
          </cell>
          <cell r="H829" t="str">
            <v>01-015</v>
          </cell>
          <cell r="I829" t="str">
            <v>PC GENT -</v>
          </cell>
        </row>
        <row r="830">
          <cell r="A830">
            <v>7763</v>
          </cell>
          <cell r="B830" t="str">
            <v>Raymond</v>
          </cell>
          <cell r="C830" t="str">
            <v>DE VOS</v>
          </cell>
          <cell r="D830">
            <v>14881</v>
          </cell>
          <cell r="E830" t="str">
            <v>M</v>
          </cell>
          <cell r="F830" t="str">
            <v>België</v>
          </cell>
          <cell r="G830" t="str">
            <v>BE</v>
          </cell>
          <cell r="H830" t="str">
            <v>01-015</v>
          </cell>
          <cell r="I830" t="str">
            <v>PC GENT -</v>
          </cell>
        </row>
        <row r="831">
          <cell r="A831">
            <v>15913</v>
          </cell>
          <cell r="B831" t="str">
            <v>Marcel</v>
          </cell>
          <cell r="C831" t="str">
            <v>DE WAELE</v>
          </cell>
          <cell r="D831">
            <v>19881</v>
          </cell>
          <cell r="E831" t="str">
            <v>M</v>
          </cell>
          <cell r="F831" t="str">
            <v>België</v>
          </cell>
          <cell r="G831" t="str">
            <v>BE</v>
          </cell>
          <cell r="H831" t="str">
            <v>01-015</v>
          </cell>
          <cell r="I831" t="str">
            <v>PC GENT -</v>
          </cell>
        </row>
        <row r="832">
          <cell r="A832">
            <v>20975</v>
          </cell>
          <cell r="B832" t="str">
            <v>PATRICIA</v>
          </cell>
          <cell r="C832" t="str">
            <v>DEBOO</v>
          </cell>
          <cell r="D832">
            <v>21601</v>
          </cell>
          <cell r="E832" t="str">
            <v>V</v>
          </cell>
          <cell r="F832" t="str">
            <v>België</v>
          </cell>
          <cell r="G832" t="str">
            <v>BE</v>
          </cell>
          <cell r="H832" t="str">
            <v>01-015</v>
          </cell>
          <cell r="I832" t="str">
            <v>PC GENT -</v>
          </cell>
        </row>
        <row r="833">
          <cell r="A833">
            <v>21367</v>
          </cell>
          <cell r="B833" t="str">
            <v>WALTER</v>
          </cell>
          <cell r="C833" t="str">
            <v>DEBRUYNE</v>
          </cell>
          <cell r="D833">
            <v>20334</v>
          </cell>
          <cell r="E833" t="str">
            <v>M</v>
          </cell>
          <cell r="F833" t="str">
            <v>België</v>
          </cell>
          <cell r="G833" t="str">
            <v>BE</v>
          </cell>
          <cell r="H833" t="str">
            <v>01-015</v>
          </cell>
          <cell r="I833" t="str">
            <v>PC GENT -</v>
          </cell>
        </row>
        <row r="834">
          <cell r="A834">
            <v>20941</v>
          </cell>
          <cell r="B834" t="str">
            <v>PASCALE</v>
          </cell>
          <cell r="C834" t="str">
            <v>DEHAENE</v>
          </cell>
          <cell r="D834">
            <v>25773</v>
          </cell>
          <cell r="E834" t="str">
            <v>V</v>
          </cell>
          <cell r="F834" t="str">
            <v>België</v>
          </cell>
          <cell r="G834" t="str">
            <v>BE</v>
          </cell>
          <cell r="H834" t="str">
            <v>01-015</v>
          </cell>
          <cell r="I834" t="str">
            <v>PC GENT -</v>
          </cell>
        </row>
        <row r="835">
          <cell r="A835">
            <v>18107</v>
          </cell>
          <cell r="B835" t="str">
            <v>MARC</v>
          </cell>
          <cell r="C835" t="str">
            <v>DEJOURNE</v>
          </cell>
          <cell r="D835">
            <v>17755</v>
          </cell>
          <cell r="E835" t="str">
            <v>M</v>
          </cell>
          <cell r="F835" t="str">
            <v>België</v>
          </cell>
          <cell r="G835" t="str">
            <v>BE</v>
          </cell>
          <cell r="H835" t="str">
            <v>01-015</v>
          </cell>
          <cell r="I835" t="str">
            <v>PC GENT -</v>
          </cell>
        </row>
        <row r="836">
          <cell r="A836">
            <v>14618</v>
          </cell>
          <cell r="B836" t="str">
            <v>Marianne</v>
          </cell>
          <cell r="C836" t="str">
            <v>DEN HAESE</v>
          </cell>
          <cell r="D836">
            <v>18025</v>
          </cell>
          <cell r="E836" t="str">
            <v>V</v>
          </cell>
          <cell r="F836" t="str">
            <v>België</v>
          </cell>
          <cell r="G836" t="str">
            <v>BE</v>
          </cell>
          <cell r="H836" t="str">
            <v>01-015</v>
          </cell>
          <cell r="I836" t="str">
            <v>PC GENT -</v>
          </cell>
        </row>
        <row r="837">
          <cell r="A837">
            <v>19704</v>
          </cell>
          <cell r="B837" t="str">
            <v>FRANCINE</v>
          </cell>
          <cell r="C837" t="str">
            <v>FLAMEY</v>
          </cell>
          <cell r="D837">
            <v>22773</v>
          </cell>
          <cell r="E837" t="str">
            <v>V</v>
          </cell>
          <cell r="F837" t="str">
            <v>België</v>
          </cell>
          <cell r="G837" t="str">
            <v>BE</v>
          </cell>
          <cell r="H837" t="str">
            <v>01-015</v>
          </cell>
          <cell r="I837" t="str">
            <v>PC GENT -</v>
          </cell>
        </row>
        <row r="838">
          <cell r="A838">
            <v>16485</v>
          </cell>
          <cell r="B838" t="str">
            <v>CHRISTIANE</v>
          </cell>
          <cell r="C838" t="str">
            <v>GADEYNE</v>
          </cell>
          <cell r="D838">
            <v>21352</v>
          </cell>
          <cell r="E838" t="str">
            <v>M</v>
          </cell>
          <cell r="F838" t="str">
            <v>België</v>
          </cell>
          <cell r="G838" t="str">
            <v>BE</v>
          </cell>
          <cell r="H838" t="str">
            <v>01-015</v>
          </cell>
          <cell r="I838" t="str">
            <v>PC GENT -</v>
          </cell>
        </row>
        <row r="839">
          <cell r="A839">
            <v>18268</v>
          </cell>
          <cell r="B839" t="str">
            <v>DANIEL</v>
          </cell>
          <cell r="C839" t="str">
            <v>HEEMANS</v>
          </cell>
          <cell r="D839">
            <v>17597</v>
          </cell>
          <cell r="E839" t="str">
            <v>M</v>
          </cell>
          <cell r="F839" t="str">
            <v>België</v>
          </cell>
          <cell r="G839" t="str">
            <v>BE</v>
          </cell>
          <cell r="H839" t="str">
            <v>01-015</v>
          </cell>
          <cell r="I839" t="str">
            <v>PC GENT -</v>
          </cell>
        </row>
        <row r="840">
          <cell r="A840">
            <v>21368</v>
          </cell>
          <cell r="B840" t="str">
            <v>JENTHE</v>
          </cell>
          <cell r="C840" t="str">
            <v>HEEMANS</v>
          </cell>
          <cell r="D840">
            <v>38800</v>
          </cell>
          <cell r="E840" t="str">
            <v>M</v>
          </cell>
          <cell r="F840" t="str">
            <v>België</v>
          </cell>
          <cell r="G840" t="str">
            <v>BE</v>
          </cell>
          <cell r="H840" t="str">
            <v>01-015</v>
          </cell>
          <cell r="I840" t="str">
            <v>PC GENT -</v>
          </cell>
        </row>
        <row r="841">
          <cell r="A841">
            <v>10652</v>
          </cell>
          <cell r="B841" t="str">
            <v>Monique</v>
          </cell>
          <cell r="C841" t="str">
            <v>KESTEMAN</v>
          </cell>
          <cell r="D841">
            <v>14942</v>
          </cell>
          <cell r="E841" t="str">
            <v>V</v>
          </cell>
          <cell r="F841" t="str">
            <v>België</v>
          </cell>
          <cell r="G841" t="str">
            <v>BE</v>
          </cell>
          <cell r="H841" t="str">
            <v>01-015</v>
          </cell>
          <cell r="I841" t="str">
            <v>PC GENT -</v>
          </cell>
        </row>
        <row r="842">
          <cell r="A842">
            <v>508</v>
          </cell>
          <cell r="B842" t="str">
            <v>Eddy</v>
          </cell>
          <cell r="C842" t="str">
            <v>LAGAE</v>
          </cell>
          <cell r="D842">
            <v>16373</v>
          </cell>
          <cell r="E842" t="str">
            <v>M</v>
          </cell>
          <cell r="F842" t="str">
            <v>België</v>
          </cell>
          <cell r="G842" t="str">
            <v>BE</v>
          </cell>
          <cell r="H842" t="str">
            <v>01-015</v>
          </cell>
          <cell r="I842" t="str">
            <v>PC GENT -</v>
          </cell>
        </row>
        <row r="843">
          <cell r="A843">
            <v>1828</v>
          </cell>
          <cell r="B843" t="str">
            <v>Jacqueline</v>
          </cell>
          <cell r="C843" t="str">
            <v>MAERTENS</v>
          </cell>
          <cell r="D843">
            <v>14918</v>
          </cell>
          <cell r="E843" t="str">
            <v>V</v>
          </cell>
          <cell r="F843" t="str">
            <v>België</v>
          </cell>
          <cell r="G843" t="str">
            <v>BE</v>
          </cell>
          <cell r="H843" t="str">
            <v>01-015</v>
          </cell>
          <cell r="I843" t="str">
            <v>PC GENT -</v>
          </cell>
        </row>
        <row r="844">
          <cell r="A844">
            <v>21635</v>
          </cell>
          <cell r="B844" t="str">
            <v>VIVIANE</v>
          </cell>
          <cell r="C844" t="str">
            <v>MILO</v>
          </cell>
          <cell r="D844">
            <v>19778</v>
          </cell>
          <cell r="E844" t="str">
            <v>V</v>
          </cell>
          <cell r="F844" t="str">
            <v>België</v>
          </cell>
          <cell r="G844" t="str">
            <v>BE</v>
          </cell>
          <cell r="H844" t="str">
            <v>01-015</v>
          </cell>
          <cell r="I844" t="str">
            <v>PC GENT -</v>
          </cell>
        </row>
        <row r="845">
          <cell r="A845">
            <v>20890</v>
          </cell>
          <cell r="B845" t="str">
            <v>CHRISTIANE</v>
          </cell>
          <cell r="C845" t="str">
            <v>MINNEBO</v>
          </cell>
          <cell r="D845">
            <v>21941</v>
          </cell>
          <cell r="E845" t="str">
            <v>V</v>
          </cell>
          <cell r="F845" t="str">
            <v>België</v>
          </cell>
          <cell r="G845" t="str">
            <v>BE</v>
          </cell>
          <cell r="H845" t="str">
            <v>01-015</v>
          </cell>
          <cell r="I845" t="str">
            <v>PC GENT -</v>
          </cell>
        </row>
        <row r="846">
          <cell r="A846">
            <v>4046</v>
          </cell>
          <cell r="B846" t="str">
            <v>Herbert</v>
          </cell>
          <cell r="C846" t="str">
            <v>ONGENA</v>
          </cell>
          <cell r="D846">
            <v>16374</v>
          </cell>
          <cell r="E846" t="str">
            <v>M</v>
          </cell>
          <cell r="F846" t="str">
            <v>België</v>
          </cell>
          <cell r="G846" t="str">
            <v>BE</v>
          </cell>
          <cell r="H846" t="str">
            <v>01-015</v>
          </cell>
          <cell r="I846" t="str">
            <v>PC GENT -</v>
          </cell>
        </row>
        <row r="847">
          <cell r="A847">
            <v>5892</v>
          </cell>
          <cell r="B847" t="str">
            <v>Judith</v>
          </cell>
          <cell r="C847" t="str">
            <v>STROBBE</v>
          </cell>
          <cell r="D847">
            <v>15494</v>
          </cell>
          <cell r="E847" t="str">
            <v>V</v>
          </cell>
          <cell r="F847" t="str">
            <v>België</v>
          </cell>
          <cell r="G847" t="str">
            <v>BE</v>
          </cell>
          <cell r="H847" t="str">
            <v>01-015</v>
          </cell>
          <cell r="I847" t="str">
            <v>PC GENT -</v>
          </cell>
        </row>
        <row r="848">
          <cell r="A848">
            <v>3220</v>
          </cell>
          <cell r="B848" t="str">
            <v>Gustave</v>
          </cell>
          <cell r="C848" t="str">
            <v>VAN MANSART</v>
          </cell>
          <cell r="D848">
            <v>17084</v>
          </cell>
          <cell r="E848" t="str">
            <v>M</v>
          </cell>
          <cell r="F848" t="str">
            <v>België</v>
          </cell>
          <cell r="G848" t="str">
            <v>BE</v>
          </cell>
          <cell r="H848" t="str">
            <v>01-015</v>
          </cell>
          <cell r="I848" t="str">
            <v>PC GENT -</v>
          </cell>
        </row>
        <row r="849">
          <cell r="A849">
            <v>12332</v>
          </cell>
          <cell r="B849" t="str">
            <v>Norbert</v>
          </cell>
          <cell r="C849" t="str">
            <v>VANDEPUTTE</v>
          </cell>
          <cell r="D849">
            <v>17599</v>
          </cell>
          <cell r="E849" t="str">
            <v>M</v>
          </cell>
          <cell r="F849" t="str">
            <v>België</v>
          </cell>
          <cell r="G849" t="str">
            <v>BE</v>
          </cell>
          <cell r="H849" t="str">
            <v>01-015</v>
          </cell>
          <cell r="I849" t="str">
            <v>PC GENT -</v>
          </cell>
        </row>
        <row r="850">
          <cell r="A850">
            <v>9161</v>
          </cell>
          <cell r="B850" t="str">
            <v>Gabrielle</v>
          </cell>
          <cell r="C850" t="str">
            <v>VERCAUTER</v>
          </cell>
          <cell r="D850">
            <v>15902</v>
          </cell>
          <cell r="E850" t="str">
            <v>V</v>
          </cell>
          <cell r="F850" t="str">
            <v>België</v>
          </cell>
          <cell r="G850" t="str">
            <v>BE</v>
          </cell>
          <cell r="H850" t="str">
            <v>01-015</v>
          </cell>
          <cell r="I850" t="str">
            <v>PC GENT -</v>
          </cell>
        </row>
        <row r="851">
          <cell r="A851">
            <v>18824</v>
          </cell>
          <cell r="B851" t="str">
            <v>Frank</v>
          </cell>
          <cell r="C851" t="str">
            <v>VEREECKE</v>
          </cell>
          <cell r="D851">
            <v>17203</v>
          </cell>
          <cell r="E851" t="str">
            <v>M</v>
          </cell>
          <cell r="F851" t="str">
            <v>België</v>
          </cell>
          <cell r="G851" t="str">
            <v>BE</v>
          </cell>
          <cell r="H851" t="str">
            <v>01-015</v>
          </cell>
          <cell r="I851" t="str">
            <v>PC GENT -</v>
          </cell>
        </row>
        <row r="852">
          <cell r="A852">
            <v>2636</v>
          </cell>
          <cell r="B852" t="str">
            <v>Paul</v>
          </cell>
          <cell r="C852" t="str">
            <v>CORNELIS</v>
          </cell>
          <cell r="D852">
            <v>11788</v>
          </cell>
          <cell r="E852" t="str">
            <v>M</v>
          </cell>
          <cell r="F852" t="str">
            <v>België</v>
          </cell>
          <cell r="G852" t="str">
            <v>BE</v>
          </cell>
          <cell r="H852" t="str">
            <v>01-016</v>
          </cell>
          <cell r="I852" t="str">
            <v>PC LOKEREN -</v>
          </cell>
        </row>
        <row r="853">
          <cell r="A853">
            <v>1180</v>
          </cell>
          <cell r="B853" t="str">
            <v>Luc</v>
          </cell>
          <cell r="C853" t="str">
            <v>COUSENS</v>
          </cell>
          <cell r="D853">
            <v>19320</v>
          </cell>
          <cell r="E853" t="str">
            <v>M</v>
          </cell>
          <cell r="F853" t="str">
            <v>België</v>
          </cell>
          <cell r="G853" t="str">
            <v>BE</v>
          </cell>
          <cell r="H853" t="str">
            <v>01-016</v>
          </cell>
          <cell r="I853" t="str">
            <v>PC LOKEREN -</v>
          </cell>
        </row>
        <row r="854">
          <cell r="A854">
            <v>7324</v>
          </cell>
          <cell r="B854" t="str">
            <v>Monique</v>
          </cell>
          <cell r="C854" t="str">
            <v>DE BLOCK</v>
          </cell>
          <cell r="D854">
            <v>14449</v>
          </cell>
          <cell r="E854" t="str">
            <v>V</v>
          </cell>
          <cell r="F854" t="str">
            <v>België</v>
          </cell>
          <cell r="G854" t="str">
            <v>BE</v>
          </cell>
          <cell r="H854" t="str">
            <v>01-016</v>
          </cell>
          <cell r="I854" t="str">
            <v>PC LOKEREN -</v>
          </cell>
        </row>
        <row r="855">
          <cell r="A855">
            <v>2558</v>
          </cell>
          <cell r="B855" t="str">
            <v>Octaaf</v>
          </cell>
          <cell r="C855" t="str">
            <v>DE COCK</v>
          </cell>
          <cell r="D855">
            <v>16309</v>
          </cell>
          <cell r="E855" t="str">
            <v>M</v>
          </cell>
          <cell r="F855" t="str">
            <v>België</v>
          </cell>
          <cell r="G855" t="str">
            <v>BE</v>
          </cell>
          <cell r="H855" t="str">
            <v>01-016</v>
          </cell>
          <cell r="I855" t="str">
            <v>PC LOKEREN -</v>
          </cell>
        </row>
        <row r="856">
          <cell r="A856">
            <v>2813</v>
          </cell>
          <cell r="B856" t="str">
            <v>Steven</v>
          </cell>
          <cell r="C856" t="str">
            <v>DE COCK</v>
          </cell>
          <cell r="D856">
            <v>27575</v>
          </cell>
          <cell r="E856" t="str">
            <v>M</v>
          </cell>
          <cell r="F856" t="str">
            <v>België</v>
          </cell>
          <cell r="G856" t="str">
            <v>BE</v>
          </cell>
          <cell r="H856" t="str">
            <v>01-016</v>
          </cell>
          <cell r="I856" t="str">
            <v>PC LOKEREN -</v>
          </cell>
        </row>
        <row r="857">
          <cell r="A857">
            <v>15658</v>
          </cell>
          <cell r="B857" t="str">
            <v>Emiel</v>
          </cell>
          <cell r="C857" t="str">
            <v>DE KEYSER</v>
          </cell>
          <cell r="D857">
            <v>13940</v>
          </cell>
          <cell r="E857" t="str">
            <v>M</v>
          </cell>
          <cell r="F857" t="str">
            <v>België</v>
          </cell>
          <cell r="G857" t="str">
            <v>BE</v>
          </cell>
          <cell r="H857" t="str">
            <v>01-016</v>
          </cell>
          <cell r="I857" t="str">
            <v>PC LOKEREN -</v>
          </cell>
        </row>
        <row r="858">
          <cell r="A858">
            <v>9333</v>
          </cell>
          <cell r="B858" t="str">
            <v>Marc</v>
          </cell>
          <cell r="C858" t="str">
            <v>DE LEE</v>
          </cell>
          <cell r="D858">
            <v>16573</v>
          </cell>
          <cell r="E858" t="str">
            <v>M</v>
          </cell>
          <cell r="F858" t="str">
            <v>België</v>
          </cell>
          <cell r="G858" t="str">
            <v>BE</v>
          </cell>
          <cell r="H858" t="str">
            <v>01-016</v>
          </cell>
          <cell r="I858" t="str">
            <v>PC LOKEREN -</v>
          </cell>
        </row>
        <row r="859">
          <cell r="A859">
            <v>4023</v>
          </cell>
          <cell r="B859" t="str">
            <v>Jeannine</v>
          </cell>
          <cell r="C859" t="str">
            <v>DE MAESSCHALCK</v>
          </cell>
          <cell r="D859">
            <v>17963</v>
          </cell>
          <cell r="E859" t="str">
            <v>V</v>
          </cell>
          <cell r="F859" t="str">
            <v>België</v>
          </cell>
          <cell r="G859" t="str">
            <v>BE</v>
          </cell>
          <cell r="H859" t="str">
            <v>01-016</v>
          </cell>
          <cell r="I859" t="str">
            <v>PC LOKEREN -</v>
          </cell>
        </row>
        <row r="860">
          <cell r="A860">
            <v>21586</v>
          </cell>
          <cell r="B860" t="str">
            <v>JOHAN</v>
          </cell>
          <cell r="C860" t="str">
            <v>HOFMAN</v>
          </cell>
          <cell r="D860">
            <v>21288</v>
          </cell>
          <cell r="E860" t="str">
            <v>M</v>
          </cell>
          <cell r="F860" t="str">
            <v>België</v>
          </cell>
          <cell r="G860" t="str">
            <v>BE</v>
          </cell>
          <cell r="H860" t="str">
            <v>01-016</v>
          </cell>
          <cell r="I860" t="str">
            <v>PC LOKEREN -</v>
          </cell>
        </row>
        <row r="861">
          <cell r="A861">
            <v>15976</v>
          </cell>
          <cell r="B861" t="str">
            <v>ELISABETH</v>
          </cell>
          <cell r="C861" t="str">
            <v>KIEKEMANS</v>
          </cell>
          <cell r="D861">
            <v>14989</v>
          </cell>
          <cell r="E861" t="str">
            <v>V</v>
          </cell>
          <cell r="F861" t="str">
            <v>België</v>
          </cell>
          <cell r="G861" t="str">
            <v>BE</v>
          </cell>
          <cell r="H861" t="str">
            <v>01-016</v>
          </cell>
          <cell r="I861" t="str">
            <v>PC LOKEREN -</v>
          </cell>
        </row>
        <row r="862">
          <cell r="A862">
            <v>3735</v>
          </cell>
          <cell r="B862" t="str">
            <v>Sandra</v>
          </cell>
          <cell r="C862" t="str">
            <v>MASSON</v>
          </cell>
          <cell r="D862">
            <v>27154</v>
          </cell>
          <cell r="E862" t="str">
            <v>V</v>
          </cell>
          <cell r="F862" t="str">
            <v>België</v>
          </cell>
          <cell r="G862" t="str">
            <v>BE</v>
          </cell>
          <cell r="H862" t="str">
            <v>01-016</v>
          </cell>
          <cell r="I862" t="str">
            <v>PC LOKEREN -</v>
          </cell>
        </row>
        <row r="863">
          <cell r="A863">
            <v>1719</v>
          </cell>
          <cell r="B863" t="str">
            <v>Francine</v>
          </cell>
          <cell r="C863" t="str">
            <v>MEIRT</v>
          </cell>
          <cell r="D863">
            <v>15915</v>
          </cell>
          <cell r="E863" t="str">
            <v>V</v>
          </cell>
          <cell r="F863" t="str">
            <v>België</v>
          </cell>
          <cell r="G863" t="str">
            <v>BE</v>
          </cell>
          <cell r="H863" t="str">
            <v>01-016</v>
          </cell>
          <cell r="I863" t="str">
            <v>PC LOKEREN -</v>
          </cell>
        </row>
        <row r="864">
          <cell r="A864">
            <v>10288</v>
          </cell>
          <cell r="B864" t="str">
            <v>Hilda</v>
          </cell>
          <cell r="C864" t="str">
            <v>NAUDTS</v>
          </cell>
          <cell r="D864">
            <v>16020</v>
          </cell>
          <cell r="E864" t="str">
            <v>V</v>
          </cell>
          <cell r="F864" t="str">
            <v>België</v>
          </cell>
          <cell r="G864" t="str">
            <v>BE</v>
          </cell>
          <cell r="H864" t="str">
            <v>01-016</v>
          </cell>
          <cell r="I864" t="str">
            <v>PC LOKEREN -</v>
          </cell>
        </row>
        <row r="865">
          <cell r="A865">
            <v>11229</v>
          </cell>
          <cell r="B865" t="str">
            <v>Ronny</v>
          </cell>
          <cell r="C865" t="str">
            <v>NOTENBAERT</v>
          </cell>
          <cell r="D865">
            <v>19032</v>
          </cell>
          <cell r="E865" t="str">
            <v>M</v>
          </cell>
          <cell r="F865" t="str">
            <v>België</v>
          </cell>
          <cell r="G865" t="str">
            <v>BE</v>
          </cell>
          <cell r="H865" t="str">
            <v>01-016</v>
          </cell>
          <cell r="I865" t="str">
            <v>PC LOKEREN -</v>
          </cell>
        </row>
        <row r="866">
          <cell r="A866">
            <v>8286</v>
          </cell>
          <cell r="B866" t="str">
            <v>Gaby</v>
          </cell>
          <cell r="C866" t="str">
            <v>PATTIJN</v>
          </cell>
          <cell r="D866">
            <v>12410</v>
          </cell>
          <cell r="E866" t="str">
            <v>M</v>
          </cell>
          <cell r="F866" t="str">
            <v>België</v>
          </cell>
          <cell r="G866" t="str">
            <v>BE</v>
          </cell>
          <cell r="H866" t="str">
            <v>01-016</v>
          </cell>
          <cell r="I866" t="str">
            <v>PC LOKEREN -</v>
          </cell>
        </row>
        <row r="867">
          <cell r="A867">
            <v>20071</v>
          </cell>
          <cell r="B867" t="str">
            <v>Lidwina</v>
          </cell>
          <cell r="C867" t="str">
            <v>TEMPELS</v>
          </cell>
          <cell r="D867">
            <v>16705</v>
          </cell>
          <cell r="E867" t="str">
            <v>V</v>
          </cell>
          <cell r="F867" t="str">
            <v>België</v>
          </cell>
          <cell r="G867" t="str">
            <v>BE</v>
          </cell>
          <cell r="H867" t="str">
            <v>01-016</v>
          </cell>
          <cell r="I867" t="str">
            <v>PC LOKEREN -</v>
          </cell>
        </row>
        <row r="868">
          <cell r="A868">
            <v>10290</v>
          </cell>
          <cell r="B868" t="str">
            <v>Guido</v>
          </cell>
          <cell r="C868" t="str">
            <v>THIENPONDT</v>
          </cell>
          <cell r="D868">
            <v>16095</v>
          </cell>
          <cell r="E868" t="str">
            <v>M</v>
          </cell>
          <cell r="F868" t="str">
            <v>België</v>
          </cell>
          <cell r="G868" t="str">
            <v>BE</v>
          </cell>
          <cell r="H868" t="str">
            <v>01-016</v>
          </cell>
          <cell r="I868" t="str">
            <v>PC LOKEREN -</v>
          </cell>
        </row>
        <row r="869">
          <cell r="A869">
            <v>1657</v>
          </cell>
          <cell r="B869" t="str">
            <v>Frans</v>
          </cell>
          <cell r="C869" t="str">
            <v>VAN ACKER</v>
          </cell>
          <cell r="D869">
            <v>14377</v>
          </cell>
          <cell r="E869" t="str">
            <v>M</v>
          </cell>
          <cell r="F869" t="str">
            <v>België</v>
          </cell>
          <cell r="G869" t="str">
            <v>BE</v>
          </cell>
          <cell r="H869" t="str">
            <v>01-016</v>
          </cell>
          <cell r="I869" t="str">
            <v>PC LOKEREN -</v>
          </cell>
        </row>
        <row r="870">
          <cell r="A870">
            <v>1199</v>
          </cell>
          <cell r="B870" t="str">
            <v>Etienne</v>
          </cell>
          <cell r="C870" t="str">
            <v>VAN DEN BROECK</v>
          </cell>
          <cell r="D870">
            <v>15510</v>
          </cell>
          <cell r="E870" t="str">
            <v>M</v>
          </cell>
          <cell r="F870" t="str">
            <v>België</v>
          </cell>
          <cell r="G870" t="str">
            <v>BE</v>
          </cell>
          <cell r="H870" t="str">
            <v>01-016</v>
          </cell>
          <cell r="I870" t="str">
            <v>PC LOKEREN -</v>
          </cell>
        </row>
        <row r="871">
          <cell r="A871">
            <v>1200</v>
          </cell>
          <cell r="B871" t="str">
            <v>Petra</v>
          </cell>
          <cell r="C871" t="str">
            <v>VAN DEN BROECK</v>
          </cell>
          <cell r="D871">
            <v>25971</v>
          </cell>
          <cell r="E871" t="str">
            <v>V</v>
          </cell>
          <cell r="F871" t="str">
            <v>België</v>
          </cell>
          <cell r="G871" t="str">
            <v>BE</v>
          </cell>
          <cell r="H871" t="str">
            <v>01-016</v>
          </cell>
          <cell r="I871" t="str">
            <v>PC LOKEREN -</v>
          </cell>
        </row>
        <row r="872">
          <cell r="A872">
            <v>9305</v>
          </cell>
          <cell r="B872" t="str">
            <v>Gerard</v>
          </cell>
          <cell r="C872" t="str">
            <v>VAN DOORSLAER</v>
          </cell>
          <cell r="D872">
            <v>15662</v>
          </cell>
          <cell r="E872" t="str">
            <v>M</v>
          </cell>
          <cell r="F872" t="str">
            <v>België</v>
          </cell>
          <cell r="G872" t="str">
            <v>BE</v>
          </cell>
          <cell r="H872" t="str">
            <v>01-016</v>
          </cell>
          <cell r="I872" t="str">
            <v>PC LOKEREN -</v>
          </cell>
        </row>
        <row r="873">
          <cell r="A873">
            <v>8287</v>
          </cell>
          <cell r="B873" t="str">
            <v>Lutgarda</v>
          </cell>
          <cell r="C873" t="str">
            <v>VAN HECKE</v>
          </cell>
          <cell r="D873">
            <v>13390</v>
          </cell>
          <cell r="E873" t="str">
            <v>V</v>
          </cell>
          <cell r="F873" t="str">
            <v>België</v>
          </cell>
          <cell r="G873" t="str">
            <v>BE</v>
          </cell>
          <cell r="H873" t="str">
            <v>01-016</v>
          </cell>
          <cell r="I873" t="str">
            <v>PC LOKEREN -</v>
          </cell>
        </row>
        <row r="874">
          <cell r="A874">
            <v>1664</v>
          </cell>
          <cell r="B874" t="str">
            <v>Arlette</v>
          </cell>
          <cell r="C874" t="str">
            <v>VAN LAETHEM</v>
          </cell>
          <cell r="D874">
            <v>19595</v>
          </cell>
          <cell r="E874" t="str">
            <v>V</v>
          </cell>
          <cell r="F874" t="str">
            <v>België</v>
          </cell>
          <cell r="G874" t="str">
            <v>BE</v>
          </cell>
          <cell r="H874" t="str">
            <v>01-016</v>
          </cell>
          <cell r="I874" t="str">
            <v>PC LOKEREN -</v>
          </cell>
        </row>
        <row r="875">
          <cell r="A875">
            <v>7607</v>
          </cell>
          <cell r="B875" t="str">
            <v>Roger</v>
          </cell>
          <cell r="C875" t="str">
            <v>VAN MALDEREN</v>
          </cell>
          <cell r="D875">
            <v>13889</v>
          </cell>
          <cell r="E875" t="str">
            <v>M</v>
          </cell>
          <cell r="F875" t="str">
            <v>België</v>
          </cell>
          <cell r="G875" t="str">
            <v>BE</v>
          </cell>
          <cell r="H875" t="str">
            <v>01-016</v>
          </cell>
          <cell r="I875" t="str">
            <v>PC LOKEREN -</v>
          </cell>
        </row>
        <row r="876">
          <cell r="A876">
            <v>19765</v>
          </cell>
          <cell r="B876" t="str">
            <v>Denise</v>
          </cell>
          <cell r="C876" t="str">
            <v>VAN PUYENBROECK</v>
          </cell>
          <cell r="D876">
            <v>16201</v>
          </cell>
          <cell r="E876" t="str">
            <v>V</v>
          </cell>
          <cell r="F876" t="str">
            <v>België</v>
          </cell>
          <cell r="G876" t="str">
            <v>BE</v>
          </cell>
          <cell r="H876" t="str">
            <v>01-016</v>
          </cell>
          <cell r="I876" t="str">
            <v>PC LOKEREN -</v>
          </cell>
        </row>
        <row r="877">
          <cell r="A877">
            <v>1206</v>
          </cell>
          <cell r="B877" t="str">
            <v>Rony</v>
          </cell>
          <cell r="C877" t="str">
            <v>VAN SLYCKEN</v>
          </cell>
          <cell r="D877">
            <v>18722</v>
          </cell>
          <cell r="E877" t="str">
            <v>M</v>
          </cell>
          <cell r="F877" t="str">
            <v>België</v>
          </cell>
          <cell r="G877" t="str">
            <v>BE</v>
          </cell>
          <cell r="H877" t="str">
            <v>01-016</v>
          </cell>
          <cell r="I877" t="str">
            <v>PC LOKEREN -</v>
          </cell>
        </row>
        <row r="878">
          <cell r="A878">
            <v>7608</v>
          </cell>
          <cell r="B878" t="str">
            <v>Hilda</v>
          </cell>
          <cell r="C878" t="str">
            <v>VERCAUTEREN</v>
          </cell>
          <cell r="D878">
            <v>13732</v>
          </cell>
          <cell r="E878" t="str">
            <v>V</v>
          </cell>
          <cell r="F878" t="str">
            <v>België</v>
          </cell>
          <cell r="G878" t="str">
            <v>BE</v>
          </cell>
          <cell r="H878" t="str">
            <v>01-016</v>
          </cell>
          <cell r="I878" t="str">
            <v>PC LOKEREN -</v>
          </cell>
        </row>
        <row r="879">
          <cell r="A879">
            <v>19758</v>
          </cell>
          <cell r="B879" t="str">
            <v>Ria</v>
          </cell>
          <cell r="C879" t="str">
            <v xml:space="preserve">BAEYENS </v>
          </cell>
          <cell r="D879">
            <v>22246</v>
          </cell>
          <cell r="E879" t="str">
            <v>V</v>
          </cell>
          <cell r="F879" t="str">
            <v>België</v>
          </cell>
          <cell r="G879" t="str">
            <v>BE</v>
          </cell>
          <cell r="H879" t="str">
            <v>01-017</v>
          </cell>
          <cell r="I879" t="str">
            <v>PC CHAPOO -</v>
          </cell>
        </row>
        <row r="880">
          <cell r="A880">
            <v>14861</v>
          </cell>
          <cell r="B880" t="str">
            <v>Marina</v>
          </cell>
          <cell r="C880" t="str">
            <v>BEERENS</v>
          </cell>
          <cell r="D880">
            <v>21905</v>
          </cell>
          <cell r="E880" t="str">
            <v>V</v>
          </cell>
          <cell r="F880" t="str">
            <v>België</v>
          </cell>
          <cell r="G880" t="str">
            <v>BE</v>
          </cell>
          <cell r="H880" t="str">
            <v>01-017</v>
          </cell>
          <cell r="I880" t="str">
            <v>PC CHAPOO -</v>
          </cell>
        </row>
        <row r="881">
          <cell r="A881">
            <v>18241</v>
          </cell>
          <cell r="B881" t="str">
            <v>Frederic</v>
          </cell>
          <cell r="C881" t="str">
            <v>CATOIRE</v>
          </cell>
          <cell r="D881">
            <v>24547</v>
          </cell>
          <cell r="E881" t="str">
            <v>M</v>
          </cell>
          <cell r="F881" t="str">
            <v>België</v>
          </cell>
          <cell r="G881" t="str">
            <v>BE</v>
          </cell>
          <cell r="H881" t="str">
            <v>01-017</v>
          </cell>
          <cell r="I881" t="str">
            <v>PC CHAPOO -</v>
          </cell>
        </row>
        <row r="882">
          <cell r="A882">
            <v>19759</v>
          </cell>
          <cell r="B882" t="str">
            <v>Patrick</v>
          </cell>
          <cell r="C882" t="str">
            <v xml:space="preserve">CHRISTAENS </v>
          </cell>
          <cell r="D882">
            <v>22034</v>
          </cell>
          <cell r="E882" t="str">
            <v>M</v>
          </cell>
          <cell r="F882" t="str">
            <v>België</v>
          </cell>
          <cell r="G882" t="str">
            <v>BE</v>
          </cell>
          <cell r="H882" t="str">
            <v>01-017</v>
          </cell>
          <cell r="I882" t="str">
            <v>PC CHAPOO -</v>
          </cell>
        </row>
        <row r="883">
          <cell r="A883">
            <v>3750</v>
          </cell>
          <cell r="B883" t="str">
            <v>Dirk</v>
          </cell>
          <cell r="C883" t="str">
            <v>COPPENS</v>
          </cell>
          <cell r="D883">
            <v>20900</v>
          </cell>
          <cell r="E883" t="str">
            <v>M</v>
          </cell>
          <cell r="F883" t="str">
            <v>België</v>
          </cell>
          <cell r="G883" t="str">
            <v>BE</v>
          </cell>
          <cell r="H883" t="str">
            <v>01-017</v>
          </cell>
          <cell r="I883" t="str">
            <v>PC CHAPOO -</v>
          </cell>
        </row>
        <row r="884">
          <cell r="A884">
            <v>19207</v>
          </cell>
          <cell r="B884" t="str">
            <v>Kim</v>
          </cell>
          <cell r="C884" t="str">
            <v>DE BOEVER</v>
          </cell>
          <cell r="D884">
            <v>32540</v>
          </cell>
          <cell r="E884" t="str">
            <v>V</v>
          </cell>
          <cell r="F884" t="str">
            <v>België</v>
          </cell>
          <cell r="G884" t="str">
            <v>BE</v>
          </cell>
          <cell r="H884" t="str">
            <v>01-017</v>
          </cell>
          <cell r="I884" t="str">
            <v>PC CHAPOO -</v>
          </cell>
        </row>
        <row r="885">
          <cell r="A885">
            <v>20515</v>
          </cell>
          <cell r="B885" t="str">
            <v>Jozef</v>
          </cell>
          <cell r="C885" t="str">
            <v>DE BOEVER</v>
          </cell>
          <cell r="D885">
            <v>19817</v>
          </cell>
          <cell r="E885" t="str">
            <v>M</v>
          </cell>
          <cell r="F885" t="str">
            <v>België</v>
          </cell>
          <cell r="G885" t="str">
            <v>BE</v>
          </cell>
          <cell r="H885" t="str">
            <v>01-017</v>
          </cell>
          <cell r="I885" t="str">
            <v>PC CHAPOO -</v>
          </cell>
        </row>
        <row r="886">
          <cell r="A886">
            <v>9633</v>
          </cell>
          <cell r="B886" t="str">
            <v>Steven</v>
          </cell>
          <cell r="C886" t="str">
            <v>DE BOEVERE</v>
          </cell>
          <cell r="D886">
            <v>29061</v>
          </cell>
          <cell r="E886" t="str">
            <v>M</v>
          </cell>
          <cell r="F886" t="str">
            <v>België</v>
          </cell>
          <cell r="G886" t="str">
            <v>BE</v>
          </cell>
          <cell r="H886" t="str">
            <v>01-017</v>
          </cell>
          <cell r="I886" t="str">
            <v>PC CHAPOO -</v>
          </cell>
        </row>
        <row r="887">
          <cell r="A887">
            <v>16283</v>
          </cell>
          <cell r="B887" t="str">
            <v>Frederik</v>
          </cell>
          <cell r="C887" t="str">
            <v>DE BRAUWER</v>
          </cell>
          <cell r="D887">
            <v>33368</v>
          </cell>
          <cell r="E887" t="str">
            <v>M</v>
          </cell>
          <cell r="F887" t="str">
            <v>België</v>
          </cell>
          <cell r="G887" t="str">
            <v>BE</v>
          </cell>
          <cell r="H887" t="str">
            <v>01-017</v>
          </cell>
          <cell r="I887" t="str">
            <v>PC CHAPOO -</v>
          </cell>
        </row>
        <row r="888">
          <cell r="A888">
            <v>14847</v>
          </cell>
          <cell r="B888" t="str">
            <v>Eddy</v>
          </cell>
          <cell r="C888" t="str">
            <v>DE CLERCQ</v>
          </cell>
          <cell r="D888">
            <v>21899</v>
          </cell>
          <cell r="E888" t="str">
            <v>M</v>
          </cell>
          <cell r="F888" t="str">
            <v>België</v>
          </cell>
          <cell r="G888" t="str">
            <v>BE</v>
          </cell>
          <cell r="H888" t="str">
            <v>01-017</v>
          </cell>
          <cell r="I888" t="str">
            <v>PC CHAPOO -</v>
          </cell>
        </row>
        <row r="889">
          <cell r="A889">
            <v>16282</v>
          </cell>
          <cell r="B889" t="str">
            <v>Patricia</v>
          </cell>
          <cell r="C889" t="str">
            <v>DE CLERCQ</v>
          </cell>
          <cell r="D889">
            <v>29916</v>
          </cell>
          <cell r="E889" t="str">
            <v>V</v>
          </cell>
          <cell r="F889" t="str">
            <v>België</v>
          </cell>
          <cell r="G889" t="str">
            <v>BE</v>
          </cell>
          <cell r="H889" t="str">
            <v>01-017</v>
          </cell>
          <cell r="I889" t="str">
            <v>PC CHAPOO -</v>
          </cell>
        </row>
        <row r="890">
          <cell r="A890">
            <v>9451</v>
          </cell>
          <cell r="B890" t="str">
            <v>Rita</v>
          </cell>
          <cell r="C890" t="str">
            <v>DE COCKER</v>
          </cell>
          <cell r="D890">
            <v>24055</v>
          </cell>
          <cell r="E890" t="str">
            <v>V</v>
          </cell>
          <cell r="F890" t="str">
            <v>België</v>
          </cell>
          <cell r="G890" t="str">
            <v>BE</v>
          </cell>
          <cell r="H890" t="str">
            <v>01-017</v>
          </cell>
          <cell r="I890" t="str">
            <v>PC CHAPOO -</v>
          </cell>
        </row>
        <row r="891">
          <cell r="A891">
            <v>17133</v>
          </cell>
          <cell r="B891" t="str">
            <v>Mia</v>
          </cell>
          <cell r="C891" t="str">
            <v>DE COOMAN</v>
          </cell>
          <cell r="D891">
            <v>27223</v>
          </cell>
          <cell r="E891" t="str">
            <v>V</v>
          </cell>
          <cell r="F891" t="str">
            <v>België</v>
          </cell>
          <cell r="G891" t="str">
            <v>BE</v>
          </cell>
          <cell r="H891" t="str">
            <v>01-017</v>
          </cell>
          <cell r="I891" t="str">
            <v>PC CHAPOO -</v>
          </cell>
        </row>
        <row r="892">
          <cell r="A892">
            <v>2781</v>
          </cell>
          <cell r="B892" t="str">
            <v>Anja</v>
          </cell>
          <cell r="C892" t="str">
            <v>DE LEEUW</v>
          </cell>
          <cell r="D892">
            <v>25208</v>
          </cell>
          <cell r="E892" t="str">
            <v>V</v>
          </cell>
          <cell r="F892" t="str">
            <v>België</v>
          </cell>
          <cell r="G892" t="str">
            <v>BE</v>
          </cell>
          <cell r="H892" t="str">
            <v>01-017</v>
          </cell>
          <cell r="I892" t="str">
            <v>PC CHAPOO -</v>
          </cell>
        </row>
        <row r="893">
          <cell r="A893">
            <v>17131</v>
          </cell>
          <cell r="B893" t="str">
            <v>Jordi</v>
          </cell>
          <cell r="C893" t="str">
            <v>DE MEYER</v>
          </cell>
          <cell r="D893">
            <v>35636</v>
          </cell>
          <cell r="E893" t="str">
            <v>M</v>
          </cell>
          <cell r="F893" t="str">
            <v>België</v>
          </cell>
          <cell r="G893" t="str">
            <v>BE</v>
          </cell>
          <cell r="H893" t="str">
            <v>01-017</v>
          </cell>
          <cell r="I893" t="str">
            <v>PC CHAPOO -</v>
          </cell>
        </row>
        <row r="894">
          <cell r="A894">
            <v>18175</v>
          </cell>
          <cell r="B894" t="str">
            <v>Steffi</v>
          </cell>
          <cell r="C894" t="str">
            <v>DE MEYER</v>
          </cell>
          <cell r="D894">
            <v>33793</v>
          </cell>
          <cell r="E894" t="str">
            <v>V</v>
          </cell>
          <cell r="F894" t="str">
            <v>België</v>
          </cell>
          <cell r="G894" t="str">
            <v>BE</v>
          </cell>
          <cell r="H894" t="str">
            <v>01-017</v>
          </cell>
          <cell r="I894" t="str">
            <v>PC CHAPOO -</v>
          </cell>
        </row>
        <row r="895">
          <cell r="A895">
            <v>15705</v>
          </cell>
          <cell r="B895" t="str">
            <v>Yvan</v>
          </cell>
          <cell r="C895" t="str">
            <v>DE POORTER</v>
          </cell>
          <cell r="D895">
            <v>25190</v>
          </cell>
          <cell r="E895" t="str">
            <v>M</v>
          </cell>
          <cell r="F895" t="str">
            <v>België</v>
          </cell>
          <cell r="G895" t="str">
            <v>BE</v>
          </cell>
          <cell r="H895" t="str">
            <v>01-017</v>
          </cell>
          <cell r="I895" t="str">
            <v>PC CHAPOO -</v>
          </cell>
        </row>
        <row r="896">
          <cell r="A896">
            <v>15755</v>
          </cell>
          <cell r="B896" t="str">
            <v>Ronny</v>
          </cell>
          <cell r="C896" t="str">
            <v>DE POORTER</v>
          </cell>
          <cell r="D896">
            <v>23124</v>
          </cell>
          <cell r="E896" t="str">
            <v>M</v>
          </cell>
          <cell r="F896" t="str">
            <v>België</v>
          </cell>
          <cell r="G896" t="str">
            <v>BE</v>
          </cell>
          <cell r="H896" t="str">
            <v>01-017</v>
          </cell>
          <cell r="I896" t="str">
            <v>PC CHAPOO -</v>
          </cell>
        </row>
        <row r="897">
          <cell r="A897">
            <v>21027</v>
          </cell>
          <cell r="B897" t="str">
            <v>Joeri</v>
          </cell>
          <cell r="C897" t="str">
            <v>DE POORTER</v>
          </cell>
          <cell r="D897">
            <v>29888</v>
          </cell>
          <cell r="E897" t="str">
            <v>M</v>
          </cell>
          <cell r="F897" t="str">
            <v>België</v>
          </cell>
          <cell r="G897" t="str">
            <v>BE</v>
          </cell>
          <cell r="H897" t="str">
            <v>01-017</v>
          </cell>
          <cell r="I897" t="str">
            <v>PC CHAPOO -</v>
          </cell>
        </row>
        <row r="898">
          <cell r="A898">
            <v>8360</v>
          </cell>
          <cell r="B898" t="str">
            <v>Fabienne</v>
          </cell>
          <cell r="C898" t="str">
            <v>DE PRIL</v>
          </cell>
          <cell r="D898">
            <v>22302</v>
          </cell>
          <cell r="E898" t="str">
            <v>V</v>
          </cell>
          <cell r="F898" t="str">
            <v>België</v>
          </cell>
          <cell r="G898" t="str">
            <v>BE</v>
          </cell>
          <cell r="H898" t="str">
            <v>01-017</v>
          </cell>
          <cell r="I898" t="str">
            <v>PC CHAPOO -</v>
          </cell>
        </row>
        <row r="899">
          <cell r="A899">
            <v>6866</v>
          </cell>
          <cell r="B899" t="str">
            <v>Erwin</v>
          </cell>
          <cell r="C899" t="str">
            <v>DE RAEVE</v>
          </cell>
          <cell r="D899">
            <v>20084</v>
          </cell>
          <cell r="E899" t="str">
            <v>M</v>
          </cell>
          <cell r="F899" t="str">
            <v>België</v>
          </cell>
          <cell r="G899" t="str">
            <v>BE</v>
          </cell>
          <cell r="H899" t="str">
            <v>01-017</v>
          </cell>
          <cell r="I899" t="str">
            <v>PC CHAPOO -</v>
          </cell>
        </row>
        <row r="900">
          <cell r="A900">
            <v>6873</v>
          </cell>
          <cell r="B900" t="str">
            <v>Peter</v>
          </cell>
          <cell r="C900" t="str">
            <v>DE RAEVE</v>
          </cell>
          <cell r="D900">
            <v>21296</v>
          </cell>
          <cell r="E900" t="str">
            <v>M</v>
          </cell>
          <cell r="F900" t="str">
            <v>België</v>
          </cell>
          <cell r="G900" t="str">
            <v>BE</v>
          </cell>
          <cell r="H900" t="str">
            <v>01-017</v>
          </cell>
          <cell r="I900" t="str">
            <v>PC CHAPOO -</v>
          </cell>
        </row>
        <row r="901">
          <cell r="A901">
            <v>17860</v>
          </cell>
          <cell r="B901" t="str">
            <v>Iano</v>
          </cell>
          <cell r="C901" t="str">
            <v>DE RUYVER</v>
          </cell>
          <cell r="D901">
            <v>38861</v>
          </cell>
          <cell r="E901" t="str">
            <v>M</v>
          </cell>
          <cell r="F901" t="str">
            <v>België</v>
          </cell>
          <cell r="G901" t="str">
            <v>BE</v>
          </cell>
          <cell r="H901" t="str">
            <v>01-017</v>
          </cell>
          <cell r="I901" t="str">
            <v>PC CHAPOO -</v>
          </cell>
        </row>
        <row r="902">
          <cell r="A902">
            <v>8007</v>
          </cell>
          <cell r="B902" t="str">
            <v>Jean-Marie</v>
          </cell>
          <cell r="C902" t="str">
            <v>DE SAEDELEER</v>
          </cell>
          <cell r="D902">
            <v>22518</v>
          </cell>
          <cell r="E902" t="str">
            <v>M</v>
          </cell>
          <cell r="F902" t="str">
            <v>België</v>
          </cell>
          <cell r="G902" t="str">
            <v>BE</v>
          </cell>
          <cell r="H902" t="str">
            <v>01-017</v>
          </cell>
          <cell r="I902" t="str">
            <v>PC CHAPOO -</v>
          </cell>
        </row>
        <row r="903">
          <cell r="A903">
            <v>20593</v>
          </cell>
          <cell r="B903" t="str">
            <v>Maddy</v>
          </cell>
          <cell r="C903" t="str">
            <v>DE SAEDELEER</v>
          </cell>
          <cell r="D903">
            <v>38534</v>
          </cell>
          <cell r="E903" t="str">
            <v>V</v>
          </cell>
          <cell r="F903" t="str">
            <v>België</v>
          </cell>
          <cell r="G903" t="str">
            <v>BE</v>
          </cell>
          <cell r="H903" t="str">
            <v>01-017</v>
          </cell>
          <cell r="I903" t="str">
            <v>PC CHAPOO -</v>
          </cell>
        </row>
        <row r="904">
          <cell r="A904">
            <v>2353</v>
          </cell>
          <cell r="B904" t="str">
            <v>Claudette</v>
          </cell>
          <cell r="C904" t="str">
            <v>DE VISSCHER</v>
          </cell>
          <cell r="D904">
            <v>18816</v>
          </cell>
          <cell r="E904" t="str">
            <v>V</v>
          </cell>
          <cell r="F904" t="str">
            <v>België</v>
          </cell>
          <cell r="G904" t="str">
            <v>BE</v>
          </cell>
          <cell r="H904" t="str">
            <v>01-017</v>
          </cell>
          <cell r="I904" t="str">
            <v>PC CHAPOO -</v>
          </cell>
        </row>
        <row r="905">
          <cell r="A905">
            <v>4773</v>
          </cell>
          <cell r="B905" t="str">
            <v>Jacqueline</v>
          </cell>
          <cell r="C905" t="str">
            <v>DE VISSCHER</v>
          </cell>
          <cell r="D905">
            <v>17735</v>
          </cell>
          <cell r="E905" t="str">
            <v>V</v>
          </cell>
          <cell r="F905" t="str">
            <v>België</v>
          </cell>
          <cell r="G905" t="str">
            <v>BE</v>
          </cell>
          <cell r="H905" t="str">
            <v>01-017</v>
          </cell>
          <cell r="I905" t="str">
            <v>PC CHAPOO -</v>
          </cell>
        </row>
        <row r="906">
          <cell r="A906">
            <v>12866</v>
          </cell>
          <cell r="B906" t="str">
            <v>Marika</v>
          </cell>
          <cell r="C906" t="str">
            <v>DE VOS</v>
          </cell>
          <cell r="D906">
            <v>35900</v>
          </cell>
          <cell r="E906" t="str">
            <v>V</v>
          </cell>
          <cell r="F906" t="str">
            <v>België</v>
          </cell>
          <cell r="G906" t="str">
            <v>BE</v>
          </cell>
          <cell r="H906" t="str">
            <v>01-017</v>
          </cell>
          <cell r="I906" t="str">
            <v>PC CHAPOO -</v>
          </cell>
        </row>
        <row r="907">
          <cell r="A907">
            <v>130</v>
          </cell>
          <cell r="B907" t="str">
            <v>Alain</v>
          </cell>
          <cell r="C907" t="str">
            <v>DE WAELE</v>
          </cell>
          <cell r="D907">
            <v>19312</v>
          </cell>
          <cell r="E907" t="str">
            <v>M</v>
          </cell>
          <cell r="F907" t="str">
            <v>België</v>
          </cell>
          <cell r="G907" t="str">
            <v>BE</v>
          </cell>
          <cell r="H907" t="str">
            <v>01-017</v>
          </cell>
          <cell r="I907" t="str">
            <v>PC CHAPOO -</v>
          </cell>
        </row>
        <row r="908">
          <cell r="A908">
            <v>5574</v>
          </cell>
          <cell r="B908" t="str">
            <v>Emile</v>
          </cell>
          <cell r="C908" t="str">
            <v>DEN TANDT</v>
          </cell>
          <cell r="D908">
            <v>37932</v>
          </cell>
          <cell r="E908" t="str">
            <v>M</v>
          </cell>
          <cell r="F908" t="str">
            <v>België</v>
          </cell>
          <cell r="G908" t="str">
            <v>BE</v>
          </cell>
          <cell r="H908" t="str">
            <v>01-017</v>
          </cell>
          <cell r="I908" t="str">
            <v>PC CHAPOO -</v>
          </cell>
        </row>
        <row r="909">
          <cell r="A909">
            <v>11653</v>
          </cell>
          <cell r="B909" t="str">
            <v>Chris</v>
          </cell>
          <cell r="C909" t="str">
            <v>DEN TANDT</v>
          </cell>
          <cell r="D909">
            <v>27808</v>
          </cell>
          <cell r="E909" t="str">
            <v>M</v>
          </cell>
          <cell r="F909" t="str">
            <v>België</v>
          </cell>
          <cell r="G909" t="str">
            <v>BE</v>
          </cell>
          <cell r="H909" t="str">
            <v>01-017</v>
          </cell>
          <cell r="I909" t="str">
            <v>PC CHAPOO -</v>
          </cell>
        </row>
        <row r="910">
          <cell r="A910">
            <v>18444</v>
          </cell>
          <cell r="B910" t="str">
            <v>Hélène</v>
          </cell>
          <cell r="C910" t="str">
            <v>DEN TANDT</v>
          </cell>
          <cell r="D910">
            <v>39472</v>
          </cell>
          <cell r="E910" t="str">
            <v>V</v>
          </cell>
          <cell r="F910" t="str">
            <v>België</v>
          </cell>
          <cell r="G910" t="str">
            <v>BE</v>
          </cell>
          <cell r="H910" t="str">
            <v>01-017</v>
          </cell>
          <cell r="I910" t="str">
            <v>PC CHAPOO -</v>
          </cell>
        </row>
        <row r="911">
          <cell r="A911">
            <v>16107</v>
          </cell>
          <cell r="B911" t="str">
            <v>Joris</v>
          </cell>
          <cell r="C911" t="str">
            <v>D'HOOSSCHE</v>
          </cell>
          <cell r="D911">
            <v>29339</v>
          </cell>
          <cell r="E911" t="str">
            <v>M</v>
          </cell>
          <cell r="F911" t="str">
            <v>België</v>
          </cell>
          <cell r="G911" t="str">
            <v>BE</v>
          </cell>
          <cell r="H911" t="str">
            <v>01-017</v>
          </cell>
          <cell r="I911" t="str">
            <v>PC CHAPOO -</v>
          </cell>
        </row>
        <row r="912">
          <cell r="A912">
            <v>21836</v>
          </cell>
          <cell r="B912" t="str">
            <v>Siegrid</v>
          </cell>
          <cell r="C912" t="str">
            <v>DU MONGH</v>
          </cell>
          <cell r="D912">
            <v>26661</v>
          </cell>
          <cell r="E912" t="str">
            <v>V</v>
          </cell>
          <cell r="F912" t="str">
            <v>België</v>
          </cell>
          <cell r="G912" t="str">
            <v>BE</v>
          </cell>
          <cell r="H912" t="str">
            <v>01-017</v>
          </cell>
          <cell r="I912" t="str">
            <v>PC CHAPOO -</v>
          </cell>
        </row>
        <row r="913">
          <cell r="A913">
            <v>7819</v>
          </cell>
          <cell r="B913" t="str">
            <v>Raymonda</v>
          </cell>
          <cell r="C913" t="str">
            <v>ELSKENS</v>
          </cell>
          <cell r="D913">
            <v>17323</v>
          </cell>
          <cell r="E913" t="str">
            <v>V</v>
          </cell>
          <cell r="F913" t="str">
            <v>België</v>
          </cell>
          <cell r="G913" t="str">
            <v>BE</v>
          </cell>
          <cell r="H913" t="str">
            <v>01-017</v>
          </cell>
          <cell r="I913" t="str">
            <v>PC CHAPOO -</v>
          </cell>
        </row>
        <row r="914">
          <cell r="A914">
            <v>11451</v>
          </cell>
          <cell r="B914" t="str">
            <v>Dimitri</v>
          </cell>
          <cell r="C914" t="str">
            <v>FAUTE</v>
          </cell>
          <cell r="D914">
            <v>33657</v>
          </cell>
          <cell r="E914" t="str">
            <v>M</v>
          </cell>
          <cell r="F914" t="str">
            <v>België</v>
          </cell>
          <cell r="G914" t="str">
            <v>BE</v>
          </cell>
          <cell r="H914" t="str">
            <v>01-017</v>
          </cell>
          <cell r="I914" t="str">
            <v>PC CHAPOO -</v>
          </cell>
        </row>
        <row r="915">
          <cell r="A915">
            <v>13420</v>
          </cell>
          <cell r="B915" t="str">
            <v>Daniel</v>
          </cell>
          <cell r="C915" t="str">
            <v>GRANDBLAISE</v>
          </cell>
          <cell r="D915">
            <v>16006</v>
          </cell>
          <cell r="E915" t="str">
            <v>M</v>
          </cell>
          <cell r="F915" t="str">
            <v>België</v>
          </cell>
          <cell r="G915" t="str">
            <v>BE</v>
          </cell>
          <cell r="H915" t="str">
            <v>01-017</v>
          </cell>
          <cell r="I915" t="str">
            <v>PC CHAPOO -</v>
          </cell>
        </row>
        <row r="916">
          <cell r="A916">
            <v>6950</v>
          </cell>
          <cell r="B916" t="str">
            <v>Mariette</v>
          </cell>
          <cell r="C916" t="str">
            <v>HERMIE</v>
          </cell>
          <cell r="D916">
            <v>13341</v>
          </cell>
          <cell r="E916" t="str">
            <v>V</v>
          </cell>
          <cell r="F916" t="str">
            <v>België</v>
          </cell>
          <cell r="G916" t="str">
            <v>BE</v>
          </cell>
          <cell r="H916" t="str">
            <v>01-017</v>
          </cell>
          <cell r="I916" t="str">
            <v>PC CHAPOO -</v>
          </cell>
        </row>
        <row r="917">
          <cell r="A917">
            <v>16515</v>
          </cell>
          <cell r="B917" t="str">
            <v>Patrick</v>
          </cell>
          <cell r="C917" t="str">
            <v>HOLDERBEKE</v>
          </cell>
          <cell r="D917">
            <v>21879</v>
          </cell>
          <cell r="E917" t="str">
            <v>M</v>
          </cell>
          <cell r="F917" t="str">
            <v>België</v>
          </cell>
          <cell r="G917" t="str">
            <v>BE</v>
          </cell>
          <cell r="H917" t="str">
            <v>01-017</v>
          </cell>
          <cell r="I917" t="str">
            <v>PC CHAPOO -</v>
          </cell>
        </row>
        <row r="918">
          <cell r="A918">
            <v>20494</v>
          </cell>
          <cell r="B918" t="str">
            <v xml:space="preserve">RITA </v>
          </cell>
          <cell r="C918" t="str">
            <v xml:space="preserve">IMPENS </v>
          </cell>
          <cell r="D918">
            <v>18806</v>
          </cell>
          <cell r="E918" t="str">
            <v>V</v>
          </cell>
          <cell r="F918" t="str">
            <v>België</v>
          </cell>
          <cell r="G918" t="str">
            <v>BE</v>
          </cell>
          <cell r="H918" t="str">
            <v>01-017</v>
          </cell>
          <cell r="I918" t="str">
            <v>PC CHAPOO -</v>
          </cell>
        </row>
        <row r="919">
          <cell r="A919">
            <v>4626</v>
          </cell>
          <cell r="B919" t="str">
            <v>Willy</v>
          </cell>
          <cell r="C919" t="str">
            <v>JANSSENS</v>
          </cell>
          <cell r="D919">
            <v>20462</v>
          </cell>
          <cell r="E919" t="str">
            <v>M</v>
          </cell>
          <cell r="F919" t="str">
            <v>België</v>
          </cell>
          <cell r="G919" t="str">
            <v>BE</v>
          </cell>
          <cell r="H919" t="str">
            <v>01-017</v>
          </cell>
          <cell r="I919" t="str">
            <v>PC CHAPOO -</v>
          </cell>
        </row>
        <row r="920">
          <cell r="A920">
            <v>17670</v>
          </cell>
          <cell r="B920" t="str">
            <v>Sam</v>
          </cell>
          <cell r="C920" t="str">
            <v>JONCKHEERE</v>
          </cell>
          <cell r="D920">
            <v>35900</v>
          </cell>
          <cell r="E920" t="str">
            <v>M</v>
          </cell>
          <cell r="F920" t="str">
            <v>Nederland</v>
          </cell>
          <cell r="G920" t="str">
            <v>BE</v>
          </cell>
          <cell r="H920" t="str">
            <v>01-017</v>
          </cell>
          <cell r="I920" t="str">
            <v>PC CHAPOO -</v>
          </cell>
        </row>
        <row r="921">
          <cell r="A921">
            <v>2282</v>
          </cell>
          <cell r="B921" t="str">
            <v>Jonathan</v>
          </cell>
          <cell r="C921" t="str">
            <v>JORISSEN</v>
          </cell>
          <cell r="D921">
            <v>33062</v>
          </cell>
          <cell r="E921" t="str">
            <v>M</v>
          </cell>
          <cell r="F921" t="str">
            <v>België</v>
          </cell>
          <cell r="G921" t="str">
            <v>BE</v>
          </cell>
          <cell r="H921" t="str">
            <v>01-017</v>
          </cell>
          <cell r="I921" t="str">
            <v>PC CHAPOO -</v>
          </cell>
        </row>
        <row r="922">
          <cell r="A922">
            <v>3868</v>
          </cell>
          <cell r="B922" t="str">
            <v>Mario</v>
          </cell>
          <cell r="C922" t="str">
            <v>JORISSEN</v>
          </cell>
          <cell r="D922">
            <v>23083</v>
          </cell>
          <cell r="E922" t="str">
            <v>M</v>
          </cell>
          <cell r="F922" t="str">
            <v>België</v>
          </cell>
          <cell r="G922" t="str">
            <v>BE</v>
          </cell>
          <cell r="H922" t="str">
            <v>01-017</v>
          </cell>
          <cell r="I922" t="str">
            <v>PC CHAPOO -</v>
          </cell>
        </row>
        <row r="923">
          <cell r="A923">
            <v>4368</v>
          </cell>
          <cell r="B923" t="str">
            <v>Christophe</v>
          </cell>
          <cell r="C923" t="str">
            <v>KUCMA</v>
          </cell>
          <cell r="D923">
            <v>24256</v>
          </cell>
          <cell r="E923" t="str">
            <v>M</v>
          </cell>
          <cell r="F923" t="str">
            <v>België</v>
          </cell>
          <cell r="G923" t="str">
            <v>FR</v>
          </cell>
          <cell r="H923" t="str">
            <v>01-017</v>
          </cell>
          <cell r="I923" t="str">
            <v>PC CHAPOO -</v>
          </cell>
        </row>
        <row r="924">
          <cell r="A924">
            <v>11751</v>
          </cell>
          <cell r="B924" t="str">
            <v>Michael</v>
          </cell>
          <cell r="C924" t="str">
            <v>LORIE</v>
          </cell>
          <cell r="D924">
            <v>30326</v>
          </cell>
          <cell r="E924" t="str">
            <v>M</v>
          </cell>
          <cell r="F924" t="str">
            <v>België</v>
          </cell>
          <cell r="G924" t="str">
            <v>BE</v>
          </cell>
          <cell r="H924" t="str">
            <v>01-017</v>
          </cell>
          <cell r="I924" t="str">
            <v>PC CHAPOO -</v>
          </cell>
        </row>
        <row r="925">
          <cell r="A925">
            <v>212</v>
          </cell>
          <cell r="B925" t="str">
            <v>Myranda</v>
          </cell>
          <cell r="C925" t="str">
            <v>MAGINET</v>
          </cell>
          <cell r="D925">
            <v>22334</v>
          </cell>
          <cell r="E925" t="str">
            <v>V</v>
          </cell>
          <cell r="F925" t="str">
            <v>België</v>
          </cell>
          <cell r="G925" t="str">
            <v>BE</v>
          </cell>
          <cell r="H925" t="str">
            <v>01-017</v>
          </cell>
          <cell r="I925" t="str">
            <v>PC CHAPOO -</v>
          </cell>
        </row>
        <row r="926">
          <cell r="A926">
            <v>11747</v>
          </cell>
          <cell r="B926" t="str">
            <v>Martine</v>
          </cell>
          <cell r="C926" t="str">
            <v>PERREMAN</v>
          </cell>
          <cell r="D926">
            <v>22500</v>
          </cell>
          <cell r="E926" t="str">
            <v>V</v>
          </cell>
          <cell r="F926" t="str">
            <v>België</v>
          </cell>
          <cell r="G926" t="str">
            <v>BE</v>
          </cell>
          <cell r="H926" t="str">
            <v>01-017</v>
          </cell>
          <cell r="I926" t="str">
            <v>PC CHAPOO -</v>
          </cell>
        </row>
        <row r="927">
          <cell r="A927">
            <v>12286</v>
          </cell>
          <cell r="B927" t="str">
            <v>Gilbert</v>
          </cell>
          <cell r="C927" t="str">
            <v>PERREMAN</v>
          </cell>
          <cell r="D927">
            <v>12262</v>
          </cell>
          <cell r="E927" t="str">
            <v>M</v>
          </cell>
          <cell r="F927" t="str">
            <v>België</v>
          </cell>
          <cell r="G927" t="str">
            <v>BE</v>
          </cell>
          <cell r="H927" t="str">
            <v>01-017</v>
          </cell>
          <cell r="I927" t="str">
            <v>PC CHAPOO -</v>
          </cell>
        </row>
        <row r="928">
          <cell r="A928">
            <v>3704</v>
          </cell>
          <cell r="B928" t="str">
            <v>Kurt</v>
          </cell>
          <cell r="C928" t="str">
            <v>PLASSCHAERT</v>
          </cell>
          <cell r="D928">
            <v>26283</v>
          </cell>
          <cell r="E928" t="str">
            <v>M</v>
          </cell>
          <cell r="F928" t="str">
            <v>België</v>
          </cell>
          <cell r="G928" t="str">
            <v>BE</v>
          </cell>
          <cell r="H928" t="str">
            <v>01-017</v>
          </cell>
          <cell r="I928" t="str">
            <v>PC CHAPOO -</v>
          </cell>
        </row>
        <row r="929">
          <cell r="A929">
            <v>4681</v>
          </cell>
          <cell r="B929" t="str">
            <v>Lucie</v>
          </cell>
          <cell r="C929" t="str">
            <v>ROGGEMAN</v>
          </cell>
          <cell r="D929">
            <v>18356</v>
          </cell>
          <cell r="E929" t="str">
            <v>V</v>
          </cell>
          <cell r="F929" t="str">
            <v>België</v>
          </cell>
          <cell r="G929" t="str">
            <v>BE</v>
          </cell>
          <cell r="H929" t="str">
            <v>01-017</v>
          </cell>
          <cell r="I929" t="str">
            <v>PC CHAPOO -</v>
          </cell>
        </row>
        <row r="930">
          <cell r="A930">
            <v>11128</v>
          </cell>
          <cell r="B930" t="str">
            <v>Ricky</v>
          </cell>
          <cell r="C930" t="str">
            <v>RYCKBOSCH</v>
          </cell>
          <cell r="D930">
            <v>33630</v>
          </cell>
          <cell r="E930" t="str">
            <v>M</v>
          </cell>
          <cell r="F930" t="str">
            <v>België</v>
          </cell>
          <cell r="G930" t="str">
            <v>BE</v>
          </cell>
          <cell r="H930" t="str">
            <v>01-017</v>
          </cell>
          <cell r="I930" t="str">
            <v>PC CHAPOO -</v>
          </cell>
        </row>
        <row r="931">
          <cell r="A931">
            <v>15749</v>
          </cell>
          <cell r="B931" t="str">
            <v>Marcel</v>
          </cell>
          <cell r="C931" t="str">
            <v>RYCKBOSCH</v>
          </cell>
          <cell r="D931">
            <v>19141</v>
          </cell>
          <cell r="E931" t="str">
            <v>M</v>
          </cell>
          <cell r="F931" t="str">
            <v>België</v>
          </cell>
          <cell r="G931" t="str">
            <v>BE</v>
          </cell>
          <cell r="H931" t="str">
            <v>01-017</v>
          </cell>
          <cell r="I931" t="str">
            <v>PC CHAPOO -</v>
          </cell>
        </row>
        <row r="932">
          <cell r="A932">
            <v>21837</v>
          </cell>
          <cell r="B932" t="str">
            <v>Davy</v>
          </cell>
          <cell r="C932" t="str">
            <v>SIROYT</v>
          </cell>
          <cell r="D932">
            <v>29846</v>
          </cell>
          <cell r="E932" t="str">
            <v>M</v>
          </cell>
          <cell r="F932" t="str">
            <v>België</v>
          </cell>
          <cell r="G932" t="str">
            <v>BE</v>
          </cell>
          <cell r="H932" t="str">
            <v>01-017</v>
          </cell>
          <cell r="I932" t="str">
            <v>PC CHAPOO -</v>
          </cell>
        </row>
        <row r="933">
          <cell r="A933">
            <v>13110</v>
          </cell>
          <cell r="B933" t="str">
            <v>François</v>
          </cell>
          <cell r="C933" t="str">
            <v>VAN ACKELEYEN</v>
          </cell>
          <cell r="D933">
            <v>20630</v>
          </cell>
          <cell r="E933" t="str">
            <v>M</v>
          </cell>
          <cell r="F933" t="str">
            <v>België</v>
          </cell>
          <cell r="G933" t="str">
            <v>BE</v>
          </cell>
          <cell r="H933" t="str">
            <v>01-017</v>
          </cell>
          <cell r="I933" t="str">
            <v>PC CHAPOO -</v>
          </cell>
        </row>
        <row r="934">
          <cell r="A934">
            <v>316</v>
          </cell>
          <cell r="B934" t="str">
            <v>Dirk</v>
          </cell>
          <cell r="C934" t="str">
            <v>VAN DE WIELE</v>
          </cell>
          <cell r="D934">
            <v>20350</v>
          </cell>
          <cell r="E934" t="str">
            <v>M</v>
          </cell>
          <cell r="F934" t="str">
            <v>België</v>
          </cell>
          <cell r="G934" t="str">
            <v>BE</v>
          </cell>
          <cell r="H934" t="str">
            <v>01-017</v>
          </cell>
          <cell r="I934" t="str">
            <v>PC CHAPOO -</v>
          </cell>
        </row>
        <row r="935">
          <cell r="A935">
            <v>20531</v>
          </cell>
          <cell r="B935" t="str">
            <v>Marleen</v>
          </cell>
          <cell r="C935" t="str">
            <v>VAN DEN BERGE</v>
          </cell>
          <cell r="D935">
            <v>20359</v>
          </cell>
          <cell r="E935" t="str">
            <v>V</v>
          </cell>
          <cell r="F935" t="str">
            <v>België</v>
          </cell>
          <cell r="G935" t="str">
            <v>BE</v>
          </cell>
          <cell r="H935" t="str">
            <v>01-017</v>
          </cell>
          <cell r="I935" t="str">
            <v>PC CHAPOO -</v>
          </cell>
        </row>
        <row r="936">
          <cell r="A936">
            <v>16268</v>
          </cell>
          <cell r="B936" t="str">
            <v>MELISSA</v>
          </cell>
          <cell r="C936" t="str">
            <v>VAN DER BIEST</v>
          </cell>
          <cell r="D936">
            <v>34688</v>
          </cell>
          <cell r="E936" t="str">
            <v>V</v>
          </cell>
          <cell r="F936" t="str">
            <v>België</v>
          </cell>
          <cell r="G936" t="str">
            <v>BE</v>
          </cell>
          <cell r="H936" t="str">
            <v>01-017</v>
          </cell>
          <cell r="I936" t="str">
            <v>PC CHAPOO -</v>
          </cell>
        </row>
        <row r="937">
          <cell r="A937">
            <v>11746</v>
          </cell>
          <cell r="B937" t="str">
            <v>André</v>
          </cell>
          <cell r="C937" t="str">
            <v>VAN DER MEULEN</v>
          </cell>
          <cell r="D937">
            <v>22357</v>
          </cell>
          <cell r="E937" t="str">
            <v>M</v>
          </cell>
          <cell r="F937" t="str">
            <v>België</v>
          </cell>
          <cell r="G937" t="str">
            <v>BE</v>
          </cell>
          <cell r="H937" t="str">
            <v>01-017</v>
          </cell>
          <cell r="I937" t="str">
            <v>PC CHAPOO -</v>
          </cell>
        </row>
        <row r="938">
          <cell r="A938">
            <v>15751</v>
          </cell>
          <cell r="B938" t="str">
            <v>Christiaan</v>
          </cell>
          <cell r="C938" t="str">
            <v>VAN DER MEULEN</v>
          </cell>
          <cell r="D938">
            <v>32927</v>
          </cell>
          <cell r="E938" t="str">
            <v>M</v>
          </cell>
          <cell r="F938" t="str">
            <v>België</v>
          </cell>
          <cell r="G938" t="str">
            <v>BE</v>
          </cell>
          <cell r="H938" t="str">
            <v>01-017</v>
          </cell>
          <cell r="I938" t="str">
            <v>PC CHAPOO -</v>
          </cell>
        </row>
        <row r="939">
          <cell r="A939">
            <v>21831</v>
          </cell>
          <cell r="B939" t="str">
            <v>Filip</v>
          </cell>
          <cell r="C939" t="str">
            <v>VAN EECKENRODE</v>
          </cell>
          <cell r="D939">
            <v>26718</v>
          </cell>
          <cell r="E939" t="str">
            <v>M</v>
          </cell>
          <cell r="F939" t="str">
            <v>België</v>
          </cell>
          <cell r="G939" t="str">
            <v>BE</v>
          </cell>
          <cell r="H939" t="str">
            <v>01-017</v>
          </cell>
          <cell r="I939" t="str">
            <v>PC CHAPOO -</v>
          </cell>
        </row>
        <row r="940">
          <cell r="A940">
            <v>21865</v>
          </cell>
          <cell r="B940" t="str">
            <v>Jonathan</v>
          </cell>
          <cell r="C940" t="str">
            <v>VAN EECKENRODE</v>
          </cell>
          <cell r="D940">
            <v>36691</v>
          </cell>
          <cell r="E940" t="str">
            <v>M</v>
          </cell>
          <cell r="F940" t="str">
            <v>België</v>
          </cell>
          <cell r="G940" t="str">
            <v>BE</v>
          </cell>
          <cell r="H940" t="str">
            <v>01-017</v>
          </cell>
          <cell r="I940" t="str">
            <v>PC CHAPOO -</v>
          </cell>
        </row>
        <row r="941">
          <cell r="A941">
            <v>21830</v>
          </cell>
          <cell r="B941" t="str">
            <v>Frederik</v>
          </cell>
          <cell r="C941" t="str">
            <v xml:space="preserve">VAN EECKENRODE </v>
          </cell>
          <cell r="D941">
            <v>27915</v>
          </cell>
          <cell r="E941" t="str">
            <v>M</v>
          </cell>
          <cell r="F941" t="str">
            <v>België</v>
          </cell>
          <cell r="G941" t="str">
            <v>BE</v>
          </cell>
          <cell r="H941" t="str">
            <v>01-017</v>
          </cell>
          <cell r="I941" t="str">
            <v>PC CHAPOO -</v>
          </cell>
        </row>
        <row r="942">
          <cell r="A942">
            <v>9171</v>
          </cell>
          <cell r="B942" t="str">
            <v>Richard</v>
          </cell>
          <cell r="C942" t="str">
            <v>VAN GOETHEM</v>
          </cell>
          <cell r="D942">
            <v>20112</v>
          </cell>
          <cell r="E942" t="str">
            <v>M</v>
          </cell>
          <cell r="F942" t="str">
            <v>België</v>
          </cell>
          <cell r="G942" t="str">
            <v>BE</v>
          </cell>
          <cell r="H942" t="str">
            <v>01-017</v>
          </cell>
          <cell r="I942" t="str">
            <v>PC CHAPOO -</v>
          </cell>
        </row>
        <row r="943">
          <cell r="A943">
            <v>2722</v>
          </cell>
          <cell r="B943" t="str">
            <v>Luc</v>
          </cell>
          <cell r="C943" t="str">
            <v>VAN HERREWEGHE</v>
          </cell>
          <cell r="D943">
            <v>19767</v>
          </cell>
          <cell r="E943" t="str">
            <v>M</v>
          </cell>
          <cell r="F943" t="str">
            <v>België</v>
          </cell>
          <cell r="G943" t="str">
            <v>BE</v>
          </cell>
          <cell r="H943" t="str">
            <v>01-017</v>
          </cell>
          <cell r="I943" t="str">
            <v>PC CHAPOO -</v>
          </cell>
        </row>
        <row r="944">
          <cell r="A944">
            <v>16106</v>
          </cell>
          <cell r="B944" t="str">
            <v>Guy</v>
          </cell>
          <cell r="C944" t="str">
            <v>VAN ROSSEN</v>
          </cell>
          <cell r="D944">
            <v>24174</v>
          </cell>
          <cell r="E944" t="str">
            <v>M</v>
          </cell>
          <cell r="F944" t="str">
            <v>België</v>
          </cell>
          <cell r="G944" t="str">
            <v>BE</v>
          </cell>
          <cell r="H944" t="str">
            <v>01-017</v>
          </cell>
          <cell r="I944" t="str">
            <v>PC CHAPOO -</v>
          </cell>
        </row>
        <row r="945">
          <cell r="A945">
            <v>18372</v>
          </cell>
          <cell r="B945" t="str">
            <v>Omer</v>
          </cell>
          <cell r="C945" t="str">
            <v>VAN ROSSEN</v>
          </cell>
          <cell r="D945">
            <v>18981</v>
          </cell>
          <cell r="E945" t="str">
            <v>M</v>
          </cell>
          <cell r="F945" t="str">
            <v>België</v>
          </cell>
          <cell r="G945" t="str">
            <v>BE</v>
          </cell>
          <cell r="H945" t="str">
            <v>01-017</v>
          </cell>
          <cell r="I945" t="str">
            <v>PC CHAPOO -</v>
          </cell>
        </row>
        <row r="946">
          <cell r="A946">
            <v>20584</v>
          </cell>
          <cell r="B946" t="str">
            <v>Evi</v>
          </cell>
          <cell r="C946" t="str">
            <v>VAN ROSSEN</v>
          </cell>
          <cell r="D946">
            <v>30811</v>
          </cell>
          <cell r="E946" t="str">
            <v>V</v>
          </cell>
          <cell r="F946" t="str">
            <v>België</v>
          </cell>
          <cell r="G946" t="str">
            <v>BE</v>
          </cell>
          <cell r="H946" t="str">
            <v>01-017</v>
          </cell>
          <cell r="I946" t="str">
            <v>PC CHAPOO -</v>
          </cell>
        </row>
        <row r="947">
          <cell r="A947">
            <v>5877</v>
          </cell>
          <cell r="B947" t="str">
            <v>Jean</v>
          </cell>
          <cell r="C947" t="str">
            <v>VERHAEGHEN</v>
          </cell>
          <cell r="D947">
            <v>26366</v>
          </cell>
          <cell r="E947" t="str">
            <v>M</v>
          </cell>
          <cell r="F947" t="str">
            <v>België</v>
          </cell>
          <cell r="G947" t="str">
            <v>BE</v>
          </cell>
          <cell r="H947" t="str">
            <v>01-017</v>
          </cell>
          <cell r="I947" t="str">
            <v>PC CHAPOO -</v>
          </cell>
        </row>
        <row r="948">
          <cell r="A948">
            <v>3841</v>
          </cell>
          <cell r="B948" t="str">
            <v>Kevin</v>
          </cell>
          <cell r="C948" t="str">
            <v>VERMEIRE</v>
          </cell>
          <cell r="D948">
            <v>29451</v>
          </cell>
          <cell r="E948" t="str">
            <v>M</v>
          </cell>
          <cell r="F948" t="str">
            <v>Nederland</v>
          </cell>
          <cell r="G948" t="str">
            <v>BE</v>
          </cell>
          <cell r="H948" t="str">
            <v>01-017</v>
          </cell>
          <cell r="I948" t="str">
            <v>PC CHAPOO -</v>
          </cell>
        </row>
        <row r="949">
          <cell r="A949">
            <v>2810</v>
          </cell>
          <cell r="B949" t="str">
            <v>Jeroen</v>
          </cell>
          <cell r="C949" t="str">
            <v>WALRAEVENS</v>
          </cell>
          <cell r="D949">
            <v>28307</v>
          </cell>
          <cell r="E949" t="str">
            <v>M</v>
          </cell>
          <cell r="F949" t="str">
            <v>België</v>
          </cell>
          <cell r="G949" t="str">
            <v>BE</v>
          </cell>
          <cell r="H949" t="str">
            <v>01-017</v>
          </cell>
          <cell r="I949" t="str">
            <v>PC CHAPOO -</v>
          </cell>
        </row>
        <row r="950">
          <cell r="A950">
            <v>2591</v>
          </cell>
          <cell r="B950" t="str">
            <v>Jean-Paul</v>
          </cell>
          <cell r="C950" t="str">
            <v>ADAM</v>
          </cell>
          <cell r="D950">
            <v>28722</v>
          </cell>
          <cell r="E950" t="str">
            <v>M</v>
          </cell>
          <cell r="F950" t="str">
            <v>België</v>
          </cell>
          <cell r="G950" t="str">
            <v>BE</v>
          </cell>
          <cell r="H950" t="str">
            <v>01-020</v>
          </cell>
          <cell r="I950" t="str">
            <v>PC OMEGA - Oostakker</v>
          </cell>
        </row>
        <row r="951">
          <cell r="A951">
            <v>8576</v>
          </cell>
          <cell r="B951" t="str">
            <v>Franciscus</v>
          </cell>
          <cell r="C951" t="str">
            <v>ADAMS</v>
          </cell>
          <cell r="D951">
            <v>10361</v>
          </cell>
          <cell r="E951" t="str">
            <v>M</v>
          </cell>
          <cell r="F951" t="str">
            <v>België</v>
          </cell>
          <cell r="G951" t="str">
            <v>BE</v>
          </cell>
          <cell r="H951" t="str">
            <v>01-020</v>
          </cell>
          <cell r="I951" t="str">
            <v>PC OMEGA - Oostakker</v>
          </cell>
        </row>
        <row r="952">
          <cell r="A952">
            <v>6926</v>
          </cell>
          <cell r="B952" t="str">
            <v>Gerardine</v>
          </cell>
          <cell r="C952" t="str">
            <v>AVERMAETE</v>
          </cell>
          <cell r="D952">
            <v>16710</v>
          </cell>
          <cell r="E952" t="str">
            <v>V</v>
          </cell>
          <cell r="F952" t="str">
            <v>België</v>
          </cell>
          <cell r="G952" t="str">
            <v>BE</v>
          </cell>
          <cell r="H952" t="str">
            <v>01-020</v>
          </cell>
          <cell r="I952" t="str">
            <v>PC OMEGA - Oostakker</v>
          </cell>
        </row>
        <row r="953">
          <cell r="A953">
            <v>19973</v>
          </cell>
          <cell r="B953" t="str">
            <v>Ludwig</v>
          </cell>
          <cell r="C953" t="str">
            <v>BRACKE</v>
          </cell>
          <cell r="D953">
            <v>21380</v>
          </cell>
          <cell r="E953" t="str">
            <v>M</v>
          </cell>
          <cell r="F953" t="str">
            <v>België</v>
          </cell>
          <cell r="G953" t="str">
            <v>BE</v>
          </cell>
          <cell r="H953" t="str">
            <v>01-020</v>
          </cell>
          <cell r="I953" t="str">
            <v>PC OMEGA - Oostakker</v>
          </cell>
        </row>
        <row r="954">
          <cell r="A954">
            <v>12563</v>
          </cell>
          <cell r="B954" t="str">
            <v>Kevin</v>
          </cell>
          <cell r="C954" t="str">
            <v>BRUWIERE</v>
          </cell>
          <cell r="D954">
            <v>34372</v>
          </cell>
          <cell r="E954" t="str">
            <v>M</v>
          </cell>
          <cell r="F954" t="str">
            <v>België</v>
          </cell>
          <cell r="G954" t="str">
            <v>BE</v>
          </cell>
          <cell r="H954" t="str">
            <v>01-020</v>
          </cell>
          <cell r="I954" t="str">
            <v>PC OMEGA - Oostakker</v>
          </cell>
        </row>
        <row r="955">
          <cell r="A955">
            <v>12565</v>
          </cell>
          <cell r="B955" t="str">
            <v>Freddy</v>
          </cell>
          <cell r="C955" t="str">
            <v>BRUWIERE</v>
          </cell>
          <cell r="D955">
            <v>18221</v>
          </cell>
          <cell r="E955" t="str">
            <v>M</v>
          </cell>
          <cell r="F955" t="str">
            <v>België</v>
          </cell>
          <cell r="G955" t="str">
            <v>BE</v>
          </cell>
          <cell r="H955" t="str">
            <v>01-020</v>
          </cell>
          <cell r="I955" t="str">
            <v>PC OMEGA - Oostakker</v>
          </cell>
        </row>
        <row r="956">
          <cell r="A956">
            <v>16653</v>
          </cell>
          <cell r="B956" t="str">
            <v>Laszlo</v>
          </cell>
          <cell r="C956" t="str">
            <v>BRUWIERE</v>
          </cell>
          <cell r="D956">
            <v>36560</v>
          </cell>
          <cell r="E956" t="str">
            <v>M</v>
          </cell>
          <cell r="F956" t="str">
            <v>België</v>
          </cell>
          <cell r="G956" t="str">
            <v>BE</v>
          </cell>
          <cell r="H956" t="str">
            <v>01-020</v>
          </cell>
          <cell r="I956" t="str">
            <v>PC OMEGA - Oostakker</v>
          </cell>
        </row>
        <row r="957">
          <cell r="A957">
            <v>2503</v>
          </cell>
          <cell r="B957" t="str">
            <v>Jean Pierre</v>
          </cell>
          <cell r="C957" t="str">
            <v>BRUYLANT</v>
          </cell>
          <cell r="D957">
            <v>21651</v>
          </cell>
          <cell r="E957" t="str">
            <v>M</v>
          </cell>
          <cell r="F957" t="str">
            <v>België</v>
          </cell>
          <cell r="G957" t="str">
            <v>BE</v>
          </cell>
          <cell r="H957" t="str">
            <v>01-020</v>
          </cell>
          <cell r="I957" t="str">
            <v>PC OMEGA - Oostakker</v>
          </cell>
        </row>
        <row r="958">
          <cell r="A958">
            <v>5703</v>
          </cell>
          <cell r="B958" t="str">
            <v>Roland</v>
          </cell>
          <cell r="C958" t="str">
            <v>BUYLE</v>
          </cell>
          <cell r="D958">
            <v>17124</v>
          </cell>
          <cell r="E958" t="str">
            <v>M</v>
          </cell>
          <cell r="F958" t="str">
            <v>België</v>
          </cell>
          <cell r="G958" t="str">
            <v>BE</v>
          </cell>
          <cell r="H958" t="str">
            <v>01-020</v>
          </cell>
          <cell r="I958" t="str">
            <v>PC OMEGA - Oostakker</v>
          </cell>
        </row>
        <row r="959">
          <cell r="A959">
            <v>19248</v>
          </cell>
          <cell r="B959" t="str">
            <v>Linda</v>
          </cell>
          <cell r="C959" t="str">
            <v xml:space="preserve">CAUWELS </v>
          </cell>
          <cell r="D959">
            <v>19176</v>
          </cell>
          <cell r="E959" t="str">
            <v>V</v>
          </cell>
          <cell r="F959" t="str">
            <v>België</v>
          </cell>
          <cell r="G959" t="str">
            <v>BE</v>
          </cell>
          <cell r="H959" t="str">
            <v>01-020</v>
          </cell>
          <cell r="I959" t="str">
            <v>PC OMEGA - Oostakker</v>
          </cell>
        </row>
        <row r="960">
          <cell r="A960">
            <v>1690</v>
          </cell>
          <cell r="B960" t="str">
            <v>Viviane</v>
          </cell>
          <cell r="C960" t="str">
            <v>COPPENS</v>
          </cell>
          <cell r="D960">
            <v>20211</v>
          </cell>
          <cell r="E960" t="str">
            <v>V</v>
          </cell>
          <cell r="F960" t="str">
            <v>België</v>
          </cell>
          <cell r="G960" t="str">
            <v>BE</v>
          </cell>
          <cell r="H960" t="str">
            <v>01-020</v>
          </cell>
          <cell r="I960" t="str">
            <v>PC OMEGA - Oostakker</v>
          </cell>
        </row>
        <row r="961">
          <cell r="A961">
            <v>21893</v>
          </cell>
          <cell r="B961" t="str">
            <v>Rudy</v>
          </cell>
          <cell r="C961" t="str">
            <v>DE BONT</v>
          </cell>
          <cell r="D961">
            <v>22391</v>
          </cell>
          <cell r="E961" t="str">
            <v>M</v>
          </cell>
          <cell r="F961" t="str">
            <v>België</v>
          </cell>
          <cell r="G961" t="str">
            <v>BE</v>
          </cell>
          <cell r="H961" t="str">
            <v>01-020</v>
          </cell>
          <cell r="I961" t="str">
            <v>PC OMEGA - Oostakker</v>
          </cell>
        </row>
        <row r="962">
          <cell r="A962">
            <v>19649</v>
          </cell>
          <cell r="B962" t="str">
            <v>Yvonne</v>
          </cell>
          <cell r="C962" t="str">
            <v>DE CRAECKER</v>
          </cell>
          <cell r="D962">
            <v>19072</v>
          </cell>
          <cell r="E962" t="str">
            <v>V</v>
          </cell>
          <cell r="F962" t="str">
            <v>België</v>
          </cell>
          <cell r="G962" t="str">
            <v>BE</v>
          </cell>
          <cell r="H962" t="str">
            <v>01-020</v>
          </cell>
          <cell r="I962" t="str">
            <v>PC OMEGA - Oostakker</v>
          </cell>
        </row>
        <row r="963">
          <cell r="A963">
            <v>20235</v>
          </cell>
          <cell r="B963" t="str">
            <v>Annie</v>
          </cell>
          <cell r="C963" t="str">
            <v>DE GRAVE</v>
          </cell>
          <cell r="D963">
            <v>25577</v>
          </cell>
          <cell r="E963" t="str">
            <v>V</v>
          </cell>
          <cell r="F963" t="str">
            <v>België</v>
          </cell>
          <cell r="G963" t="str">
            <v>BE</v>
          </cell>
          <cell r="H963" t="str">
            <v>01-020</v>
          </cell>
          <cell r="I963" t="str">
            <v>PC OMEGA - Oostakker</v>
          </cell>
        </row>
        <row r="964">
          <cell r="A964">
            <v>19918</v>
          </cell>
          <cell r="B964" t="str">
            <v>Lonnique</v>
          </cell>
          <cell r="C964" t="str">
            <v>DE LOOF</v>
          </cell>
          <cell r="D964">
            <v>16711</v>
          </cell>
          <cell r="E964" t="str">
            <v>V</v>
          </cell>
          <cell r="F964" t="str">
            <v>België</v>
          </cell>
          <cell r="G964" t="str">
            <v>BE</v>
          </cell>
          <cell r="H964" t="str">
            <v>01-020</v>
          </cell>
          <cell r="I964" t="str">
            <v>PC OMEGA - Oostakker</v>
          </cell>
        </row>
        <row r="965">
          <cell r="A965">
            <v>15444</v>
          </cell>
          <cell r="B965" t="str">
            <v>Frederic</v>
          </cell>
          <cell r="C965" t="str">
            <v>DE MEYER</v>
          </cell>
          <cell r="D965">
            <v>26995</v>
          </cell>
          <cell r="E965" t="str">
            <v>M</v>
          </cell>
          <cell r="F965" t="str">
            <v>België</v>
          </cell>
          <cell r="G965" t="str">
            <v>BE</v>
          </cell>
          <cell r="H965" t="str">
            <v>01-020</v>
          </cell>
          <cell r="I965" t="str">
            <v>PC OMEGA - Oostakker</v>
          </cell>
        </row>
        <row r="966">
          <cell r="A966">
            <v>3132</v>
          </cell>
          <cell r="B966" t="str">
            <v>Sigrid</v>
          </cell>
          <cell r="C966" t="str">
            <v>DE PAEPE</v>
          </cell>
          <cell r="D966">
            <v>25372</v>
          </cell>
          <cell r="E966" t="str">
            <v>V</v>
          </cell>
          <cell r="F966" t="str">
            <v>België</v>
          </cell>
          <cell r="G966" t="str">
            <v>BE</v>
          </cell>
          <cell r="H966" t="str">
            <v>01-020</v>
          </cell>
          <cell r="I966" t="str">
            <v>PC OMEGA - Oostakker</v>
          </cell>
        </row>
        <row r="967">
          <cell r="A967">
            <v>8306</v>
          </cell>
          <cell r="B967" t="str">
            <v>Anny</v>
          </cell>
          <cell r="C967" t="str">
            <v>DE ROO</v>
          </cell>
          <cell r="D967">
            <v>13413</v>
          </cell>
          <cell r="E967" t="str">
            <v>V</v>
          </cell>
          <cell r="F967" t="str">
            <v>België</v>
          </cell>
          <cell r="G967" t="str">
            <v>BE</v>
          </cell>
          <cell r="H967" t="str">
            <v>01-020</v>
          </cell>
          <cell r="I967" t="str">
            <v>PC OMEGA - Oostakker</v>
          </cell>
        </row>
        <row r="968">
          <cell r="A968">
            <v>19242</v>
          </cell>
          <cell r="B968" t="str">
            <v>Rudy</v>
          </cell>
          <cell r="C968" t="str">
            <v>DE SMEDT</v>
          </cell>
          <cell r="D968">
            <v>18739</v>
          </cell>
          <cell r="E968" t="str">
            <v>M</v>
          </cell>
          <cell r="F968" t="str">
            <v>België</v>
          </cell>
          <cell r="G968" t="str">
            <v>BE</v>
          </cell>
          <cell r="H968" t="str">
            <v>01-020</v>
          </cell>
          <cell r="I968" t="str">
            <v>PC OMEGA - Oostakker</v>
          </cell>
        </row>
        <row r="969">
          <cell r="A969">
            <v>16656</v>
          </cell>
          <cell r="B969" t="str">
            <v>Marc</v>
          </cell>
          <cell r="C969" t="str">
            <v>DE SMET</v>
          </cell>
          <cell r="D969">
            <v>17807</v>
          </cell>
          <cell r="E969" t="str">
            <v>M</v>
          </cell>
          <cell r="F969" t="str">
            <v>België</v>
          </cell>
          <cell r="G969" t="str">
            <v>BE</v>
          </cell>
          <cell r="H969" t="str">
            <v>01-020</v>
          </cell>
          <cell r="I969" t="str">
            <v>PC OMEGA - Oostakker</v>
          </cell>
        </row>
        <row r="970">
          <cell r="A970">
            <v>11332</v>
          </cell>
          <cell r="B970" t="str">
            <v>Annie</v>
          </cell>
          <cell r="C970" t="str">
            <v>DE VLIEGHER</v>
          </cell>
          <cell r="D970">
            <v>19038</v>
          </cell>
          <cell r="E970" t="str">
            <v>V</v>
          </cell>
          <cell r="F970" t="str">
            <v>België</v>
          </cell>
          <cell r="G970" t="str">
            <v>BE</v>
          </cell>
          <cell r="H970" t="str">
            <v>01-020</v>
          </cell>
          <cell r="I970" t="str">
            <v>PC OMEGA - Oostakker</v>
          </cell>
        </row>
        <row r="971">
          <cell r="A971">
            <v>13762</v>
          </cell>
          <cell r="B971" t="str">
            <v>Gilberte</v>
          </cell>
          <cell r="C971" t="str">
            <v>DE VRIEZE</v>
          </cell>
          <cell r="D971">
            <v>18180</v>
          </cell>
          <cell r="E971" t="str">
            <v>V</v>
          </cell>
          <cell r="F971" t="str">
            <v>België</v>
          </cell>
          <cell r="G971" t="str">
            <v>BE</v>
          </cell>
          <cell r="H971" t="str">
            <v>01-020</v>
          </cell>
          <cell r="I971" t="str">
            <v>PC OMEGA - Oostakker</v>
          </cell>
        </row>
        <row r="972">
          <cell r="A972">
            <v>18098</v>
          </cell>
          <cell r="B972" t="str">
            <v>Georges</v>
          </cell>
          <cell r="C972" t="str">
            <v>DENAERT</v>
          </cell>
          <cell r="D972">
            <v>17992</v>
          </cell>
          <cell r="E972" t="str">
            <v>M</v>
          </cell>
          <cell r="F972" t="str">
            <v>België</v>
          </cell>
          <cell r="G972" t="str">
            <v>BE</v>
          </cell>
          <cell r="H972" t="str">
            <v>01-020</v>
          </cell>
          <cell r="I972" t="str">
            <v>PC OMEGA - Oostakker</v>
          </cell>
        </row>
        <row r="973">
          <cell r="A973">
            <v>18276</v>
          </cell>
          <cell r="B973" t="str">
            <v>Anita</v>
          </cell>
          <cell r="C973" t="str">
            <v>DEROP</v>
          </cell>
          <cell r="D973">
            <v>22119</v>
          </cell>
          <cell r="E973" t="str">
            <v>V</v>
          </cell>
          <cell r="F973" t="str">
            <v>België</v>
          </cell>
          <cell r="G973" t="str">
            <v>BE</v>
          </cell>
          <cell r="H973" t="str">
            <v>01-020</v>
          </cell>
          <cell r="I973" t="str">
            <v>PC OMEGA - Oostakker</v>
          </cell>
        </row>
        <row r="974">
          <cell r="A974">
            <v>19127</v>
          </cell>
          <cell r="B974" t="str">
            <v>Monica</v>
          </cell>
          <cell r="C974" t="str">
            <v>DESCAMPS</v>
          </cell>
          <cell r="D974">
            <v>27396</v>
          </cell>
          <cell r="E974" t="str">
            <v>V</v>
          </cell>
          <cell r="F974" t="str">
            <v>België</v>
          </cell>
          <cell r="G974" t="str">
            <v>BE</v>
          </cell>
          <cell r="H974" t="str">
            <v>01-020</v>
          </cell>
          <cell r="I974" t="str">
            <v>PC OMEGA - Oostakker</v>
          </cell>
        </row>
        <row r="975">
          <cell r="A975">
            <v>6399</v>
          </cell>
          <cell r="B975" t="str">
            <v>Irène</v>
          </cell>
          <cell r="C975" t="str">
            <v>D'HAESE</v>
          </cell>
          <cell r="D975">
            <v>12100</v>
          </cell>
          <cell r="E975" t="str">
            <v>V</v>
          </cell>
          <cell r="F975" t="str">
            <v>België</v>
          </cell>
          <cell r="G975" t="str">
            <v>BE</v>
          </cell>
          <cell r="H975" t="str">
            <v>01-020</v>
          </cell>
          <cell r="I975" t="str">
            <v>PC OMEGA - Oostakker</v>
          </cell>
        </row>
        <row r="976">
          <cell r="A976">
            <v>16926</v>
          </cell>
          <cell r="B976" t="str">
            <v>Ronny</v>
          </cell>
          <cell r="C976" t="str">
            <v>DUTRE</v>
          </cell>
          <cell r="D976">
            <v>19508</v>
          </cell>
          <cell r="E976" t="str">
            <v>M</v>
          </cell>
          <cell r="F976" t="str">
            <v>België</v>
          </cell>
          <cell r="G976" t="str">
            <v>BE</v>
          </cell>
          <cell r="H976" t="str">
            <v>01-020</v>
          </cell>
          <cell r="I976" t="str">
            <v>PC OMEGA - Oostakker</v>
          </cell>
        </row>
        <row r="977">
          <cell r="A977">
            <v>3129</v>
          </cell>
          <cell r="B977" t="str">
            <v>Alex</v>
          </cell>
          <cell r="C977" t="str">
            <v>FINJAER</v>
          </cell>
          <cell r="D977">
            <v>21091</v>
          </cell>
          <cell r="E977" t="str">
            <v>M</v>
          </cell>
          <cell r="F977" t="str">
            <v>België</v>
          </cell>
          <cell r="G977" t="str">
            <v>BE</v>
          </cell>
          <cell r="H977" t="str">
            <v>01-020</v>
          </cell>
          <cell r="I977" t="str">
            <v>PC OMEGA - Oostakker</v>
          </cell>
        </row>
        <row r="978">
          <cell r="A978">
            <v>3390</v>
          </cell>
          <cell r="B978" t="str">
            <v>Henri</v>
          </cell>
          <cell r="C978" t="str">
            <v>GELDHOF</v>
          </cell>
          <cell r="D978">
            <v>25929</v>
          </cell>
          <cell r="E978" t="str">
            <v>M</v>
          </cell>
          <cell r="F978" t="str">
            <v>België</v>
          </cell>
          <cell r="G978" t="str">
            <v>BE</v>
          </cell>
          <cell r="H978" t="str">
            <v>01-020</v>
          </cell>
          <cell r="I978" t="str">
            <v>PC OMEGA - Oostakker</v>
          </cell>
        </row>
        <row r="979">
          <cell r="A979">
            <v>15622</v>
          </cell>
          <cell r="B979" t="str">
            <v>PATRICIA</v>
          </cell>
          <cell r="C979" t="str">
            <v>GHEENENS</v>
          </cell>
          <cell r="D979">
            <v>21935</v>
          </cell>
          <cell r="E979" t="str">
            <v>V</v>
          </cell>
          <cell r="F979" t="str">
            <v>België</v>
          </cell>
          <cell r="G979" t="str">
            <v>BE</v>
          </cell>
          <cell r="H979" t="str">
            <v>01-020</v>
          </cell>
          <cell r="I979" t="str">
            <v>PC OMEGA - Oostakker</v>
          </cell>
        </row>
        <row r="980">
          <cell r="A980">
            <v>14214</v>
          </cell>
          <cell r="B980" t="str">
            <v>Jackie</v>
          </cell>
          <cell r="C980" t="str">
            <v>HAES</v>
          </cell>
          <cell r="D980">
            <v>20036</v>
          </cell>
          <cell r="E980" t="str">
            <v>M</v>
          </cell>
          <cell r="F980" t="str">
            <v>België</v>
          </cell>
          <cell r="G980" t="str">
            <v>BE</v>
          </cell>
          <cell r="H980" t="str">
            <v>01-020</v>
          </cell>
          <cell r="I980" t="str">
            <v>PC OMEGA - Oostakker</v>
          </cell>
        </row>
        <row r="981">
          <cell r="A981">
            <v>19974</v>
          </cell>
          <cell r="B981" t="str">
            <v>Marijke</v>
          </cell>
          <cell r="C981" t="str">
            <v>HEEMANS</v>
          </cell>
          <cell r="D981">
            <v>21499</v>
          </cell>
          <cell r="E981" t="str">
            <v>V</v>
          </cell>
          <cell r="F981" t="str">
            <v>België</v>
          </cell>
          <cell r="G981" t="str">
            <v>BE</v>
          </cell>
          <cell r="H981" t="str">
            <v>01-020</v>
          </cell>
          <cell r="I981" t="str">
            <v>PC OMEGA - Oostakker</v>
          </cell>
        </row>
        <row r="982">
          <cell r="A982">
            <v>3092</v>
          </cell>
          <cell r="B982" t="str">
            <v>Michel</v>
          </cell>
          <cell r="C982" t="str">
            <v>ISSELE</v>
          </cell>
          <cell r="D982">
            <v>19889</v>
          </cell>
          <cell r="E982" t="str">
            <v>M</v>
          </cell>
          <cell r="F982" t="str">
            <v>België</v>
          </cell>
          <cell r="G982" t="str">
            <v>BE</v>
          </cell>
          <cell r="H982" t="str">
            <v>01-020</v>
          </cell>
          <cell r="I982" t="str">
            <v>PC OMEGA - Oostakker</v>
          </cell>
        </row>
        <row r="983">
          <cell r="A983">
            <v>17260</v>
          </cell>
          <cell r="B983" t="str">
            <v>Erik</v>
          </cell>
          <cell r="C983" t="str">
            <v>KNUPPEL</v>
          </cell>
          <cell r="D983">
            <v>16928</v>
          </cell>
          <cell r="E983" t="str">
            <v>M</v>
          </cell>
          <cell r="F983" t="str">
            <v>België</v>
          </cell>
          <cell r="G983" t="str">
            <v>BE</v>
          </cell>
          <cell r="H983" t="str">
            <v>01-020</v>
          </cell>
          <cell r="I983" t="str">
            <v>PC OMEGA - Oostakker</v>
          </cell>
        </row>
        <row r="984">
          <cell r="A984">
            <v>16658</v>
          </cell>
          <cell r="B984" t="str">
            <v>Krist</v>
          </cell>
          <cell r="C984" t="str">
            <v>LAGAET</v>
          </cell>
          <cell r="D984">
            <v>23732</v>
          </cell>
          <cell r="E984" t="str">
            <v>M</v>
          </cell>
          <cell r="F984" t="str">
            <v>België</v>
          </cell>
          <cell r="G984" t="str">
            <v>BE</v>
          </cell>
          <cell r="H984" t="str">
            <v>01-020</v>
          </cell>
          <cell r="I984" t="str">
            <v>PC OMEGA - Oostakker</v>
          </cell>
        </row>
        <row r="985">
          <cell r="A985">
            <v>12564</v>
          </cell>
          <cell r="B985" t="str">
            <v>Yolande</v>
          </cell>
          <cell r="C985" t="str">
            <v>LAROY</v>
          </cell>
          <cell r="D985">
            <v>18519</v>
          </cell>
          <cell r="E985" t="str">
            <v>V</v>
          </cell>
          <cell r="F985" t="str">
            <v>België</v>
          </cell>
          <cell r="G985" t="str">
            <v>BE</v>
          </cell>
          <cell r="H985" t="str">
            <v>01-020</v>
          </cell>
          <cell r="I985" t="str">
            <v>PC OMEGA - Oostakker</v>
          </cell>
        </row>
        <row r="986">
          <cell r="A986">
            <v>18627</v>
          </cell>
          <cell r="B986" t="str">
            <v>Daniella</v>
          </cell>
          <cell r="C986" t="str">
            <v>LOOTENS</v>
          </cell>
          <cell r="D986">
            <v>19945</v>
          </cell>
          <cell r="E986" t="str">
            <v>V</v>
          </cell>
          <cell r="F986" t="str">
            <v>België</v>
          </cell>
          <cell r="G986" t="str">
            <v>BE</v>
          </cell>
          <cell r="H986" t="str">
            <v>01-020</v>
          </cell>
          <cell r="I986" t="str">
            <v>PC OMEGA - Oostakker</v>
          </cell>
        </row>
        <row r="987">
          <cell r="A987">
            <v>19249</v>
          </cell>
          <cell r="B987" t="str">
            <v>Gustave</v>
          </cell>
          <cell r="C987" t="str">
            <v>MATTHYS</v>
          </cell>
          <cell r="D987">
            <v>18417</v>
          </cell>
          <cell r="E987" t="str">
            <v>M</v>
          </cell>
          <cell r="F987" t="str">
            <v>België</v>
          </cell>
          <cell r="G987" t="str">
            <v>BE</v>
          </cell>
          <cell r="H987" t="str">
            <v>01-020</v>
          </cell>
          <cell r="I987" t="str">
            <v>PC OMEGA - Oostakker</v>
          </cell>
        </row>
        <row r="988">
          <cell r="A988">
            <v>15539</v>
          </cell>
          <cell r="B988" t="str">
            <v>Benoni</v>
          </cell>
          <cell r="C988" t="str">
            <v>MELSENS</v>
          </cell>
          <cell r="D988">
            <v>20864</v>
          </cell>
          <cell r="E988" t="str">
            <v>M</v>
          </cell>
          <cell r="F988" t="str">
            <v>België</v>
          </cell>
          <cell r="G988" t="str">
            <v>BE</v>
          </cell>
          <cell r="H988" t="str">
            <v>01-020</v>
          </cell>
          <cell r="I988" t="str">
            <v>PC OMEGA - Oostakker</v>
          </cell>
        </row>
        <row r="989">
          <cell r="A989">
            <v>16047</v>
          </cell>
          <cell r="B989" t="str">
            <v>Didier</v>
          </cell>
          <cell r="C989" t="str">
            <v>MESSIAEN</v>
          </cell>
          <cell r="D989">
            <v>25615</v>
          </cell>
          <cell r="E989" t="str">
            <v>M</v>
          </cell>
          <cell r="F989" t="str">
            <v>België</v>
          </cell>
          <cell r="G989" t="str">
            <v>BE</v>
          </cell>
          <cell r="H989" t="str">
            <v>01-020</v>
          </cell>
          <cell r="I989" t="str">
            <v>PC OMEGA - Oostakker</v>
          </cell>
        </row>
        <row r="990">
          <cell r="A990">
            <v>10910</v>
          </cell>
          <cell r="B990" t="str">
            <v>Roger</v>
          </cell>
          <cell r="C990" t="str">
            <v>MICHIELS</v>
          </cell>
          <cell r="D990">
            <v>17188</v>
          </cell>
          <cell r="E990" t="str">
            <v>M</v>
          </cell>
          <cell r="F990" t="str">
            <v>België</v>
          </cell>
          <cell r="G990" t="str">
            <v>BE</v>
          </cell>
          <cell r="H990" t="str">
            <v>01-020</v>
          </cell>
          <cell r="I990" t="str">
            <v>PC OMEGA - Oostakker</v>
          </cell>
        </row>
        <row r="991">
          <cell r="A991">
            <v>16898</v>
          </cell>
          <cell r="B991" t="str">
            <v>Ephrem</v>
          </cell>
          <cell r="C991" t="str">
            <v>MOREELS</v>
          </cell>
          <cell r="D991">
            <v>17193</v>
          </cell>
          <cell r="E991" t="str">
            <v>M</v>
          </cell>
          <cell r="F991" t="str">
            <v>België</v>
          </cell>
          <cell r="G991" t="str">
            <v>BE</v>
          </cell>
          <cell r="H991" t="str">
            <v>01-020</v>
          </cell>
          <cell r="I991" t="str">
            <v>PC OMEGA - Oostakker</v>
          </cell>
        </row>
        <row r="992">
          <cell r="A992">
            <v>18309</v>
          </cell>
          <cell r="B992" t="str">
            <v>Danny</v>
          </cell>
          <cell r="C992" t="str">
            <v>NICHOLLS</v>
          </cell>
          <cell r="D992">
            <v>19599</v>
          </cell>
          <cell r="E992" t="str">
            <v>M</v>
          </cell>
          <cell r="F992" t="str">
            <v>België</v>
          </cell>
          <cell r="G992" t="str">
            <v>BE</v>
          </cell>
          <cell r="H992" t="str">
            <v>01-020</v>
          </cell>
          <cell r="I992" t="str">
            <v>PC OMEGA - Oostakker</v>
          </cell>
        </row>
        <row r="993">
          <cell r="A993">
            <v>13764</v>
          </cell>
          <cell r="B993" t="str">
            <v>Freddy</v>
          </cell>
          <cell r="C993" t="str">
            <v>THEUNS</v>
          </cell>
          <cell r="D993">
            <v>17647</v>
          </cell>
          <cell r="E993" t="str">
            <v>M</v>
          </cell>
          <cell r="F993" t="str">
            <v>België</v>
          </cell>
          <cell r="G993" t="str">
            <v>BE</v>
          </cell>
          <cell r="H993" t="str">
            <v>01-020</v>
          </cell>
          <cell r="I993" t="str">
            <v>PC OMEGA - Oostakker</v>
          </cell>
        </row>
        <row r="994">
          <cell r="A994">
            <v>17207</v>
          </cell>
          <cell r="B994" t="str">
            <v>Willy</v>
          </cell>
          <cell r="C994" t="str">
            <v>TONDELEIR</v>
          </cell>
          <cell r="D994">
            <v>21534</v>
          </cell>
          <cell r="E994" t="str">
            <v>M</v>
          </cell>
          <cell r="F994" t="str">
            <v>België</v>
          </cell>
          <cell r="G994" t="str">
            <v>BE</v>
          </cell>
          <cell r="H994" t="str">
            <v>01-020</v>
          </cell>
          <cell r="I994" t="str">
            <v>PC OMEGA - Oostakker</v>
          </cell>
        </row>
        <row r="995">
          <cell r="A995">
            <v>8685</v>
          </cell>
          <cell r="B995" t="str">
            <v>Marc</v>
          </cell>
          <cell r="C995" t="str">
            <v>TWECHUIZEN</v>
          </cell>
          <cell r="D995">
            <v>20385</v>
          </cell>
          <cell r="E995" t="str">
            <v>M</v>
          </cell>
          <cell r="F995" t="str">
            <v>België</v>
          </cell>
          <cell r="G995" t="str">
            <v>BE</v>
          </cell>
          <cell r="H995" t="str">
            <v>01-020</v>
          </cell>
          <cell r="I995" t="str">
            <v>PC OMEGA - Oostakker</v>
          </cell>
        </row>
        <row r="996">
          <cell r="A996">
            <v>18325</v>
          </cell>
          <cell r="B996" t="str">
            <v>Georges</v>
          </cell>
          <cell r="C996" t="str">
            <v>VAN BASTELAERE</v>
          </cell>
          <cell r="D996">
            <v>18603</v>
          </cell>
          <cell r="E996" t="str">
            <v>M</v>
          </cell>
          <cell r="F996" t="str">
            <v>België</v>
          </cell>
          <cell r="G996" t="str">
            <v>BE</v>
          </cell>
          <cell r="H996" t="str">
            <v>01-020</v>
          </cell>
          <cell r="I996" t="str">
            <v>PC OMEGA - Oostakker</v>
          </cell>
        </row>
        <row r="997">
          <cell r="A997">
            <v>20679</v>
          </cell>
          <cell r="B997" t="str">
            <v>Monique</v>
          </cell>
          <cell r="C997" t="str">
            <v>VAN DE WIELLE</v>
          </cell>
          <cell r="D997">
            <v>21257</v>
          </cell>
          <cell r="E997" t="str">
            <v>V</v>
          </cell>
          <cell r="F997" t="str">
            <v>België</v>
          </cell>
          <cell r="G997" t="str">
            <v>BE</v>
          </cell>
          <cell r="H997" t="str">
            <v>01-020</v>
          </cell>
          <cell r="I997" t="str">
            <v>PC OMEGA - Oostakker</v>
          </cell>
        </row>
        <row r="998">
          <cell r="A998">
            <v>7754</v>
          </cell>
          <cell r="B998" t="str">
            <v>Patrick</v>
          </cell>
          <cell r="C998" t="str">
            <v>VAN DEN STEENE</v>
          </cell>
          <cell r="D998">
            <v>21923</v>
          </cell>
          <cell r="E998" t="str">
            <v>M</v>
          </cell>
          <cell r="F998" t="str">
            <v>België</v>
          </cell>
          <cell r="G998" t="str">
            <v>BE</v>
          </cell>
          <cell r="H998" t="str">
            <v>01-020</v>
          </cell>
          <cell r="I998" t="str">
            <v>PC OMEGA - Oostakker</v>
          </cell>
        </row>
        <row r="999">
          <cell r="A999">
            <v>3167</v>
          </cell>
          <cell r="B999" t="str">
            <v>Jean-Pierre</v>
          </cell>
          <cell r="C999" t="str">
            <v>VAN DER EEKEN</v>
          </cell>
          <cell r="D999">
            <v>17676</v>
          </cell>
          <cell r="E999" t="str">
            <v>M</v>
          </cell>
          <cell r="F999" t="str">
            <v>België</v>
          </cell>
          <cell r="G999" t="str">
            <v>BE</v>
          </cell>
          <cell r="H999" t="str">
            <v>01-020</v>
          </cell>
          <cell r="I999" t="str">
            <v>PC OMEGA - Oostakker</v>
          </cell>
        </row>
        <row r="1000">
          <cell r="A1000">
            <v>6707</v>
          </cell>
          <cell r="B1000" t="str">
            <v>Caroline</v>
          </cell>
          <cell r="C1000" t="str">
            <v>VAN DER EEKEN</v>
          </cell>
          <cell r="D1000">
            <v>34165</v>
          </cell>
          <cell r="E1000" t="str">
            <v>V</v>
          </cell>
          <cell r="F1000" t="str">
            <v>België</v>
          </cell>
          <cell r="G1000" t="str">
            <v>BE</v>
          </cell>
          <cell r="H1000" t="str">
            <v>01-020</v>
          </cell>
          <cell r="I1000" t="str">
            <v>PC OMEGA - Oostakker</v>
          </cell>
        </row>
        <row r="1001">
          <cell r="A1001">
            <v>3670</v>
          </cell>
          <cell r="B1001" t="str">
            <v>Nelly</v>
          </cell>
          <cell r="C1001" t="str">
            <v>VAN IMSCHOOT</v>
          </cell>
          <cell r="D1001">
            <v>20817</v>
          </cell>
          <cell r="E1001" t="str">
            <v>V</v>
          </cell>
          <cell r="F1001" t="str">
            <v>België</v>
          </cell>
          <cell r="G1001" t="str">
            <v>BE</v>
          </cell>
          <cell r="H1001" t="str">
            <v>01-020</v>
          </cell>
          <cell r="I1001" t="str">
            <v>PC OMEGA - Oostakker</v>
          </cell>
        </row>
        <row r="1002">
          <cell r="A1002">
            <v>3795</v>
          </cell>
          <cell r="B1002" t="str">
            <v>Anita</v>
          </cell>
          <cell r="C1002" t="str">
            <v>VAN IMSCHOOT</v>
          </cell>
          <cell r="D1002">
            <v>21306</v>
          </cell>
          <cell r="E1002" t="str">
            <v>V</v>
          </cell>
          <cell r="F1002" t="str">
            <v>België</v>
          </cell>
          <cell r="G1002" t="str">
            <v>BE</v>
          </cell>
          <cell r="H1002" t="str">
            <v>01-020</v>
          </cell>
          <cell r="I1002" t="str">
            <v>PC OMEGA - Oostakker</v>
          </cell>
        </row>
        <row r="1003">
          <cell r="A1003">
            <v>8669</v>
          </cell>
          <cell r="B1003" t="str">
            <v>Leona</v>
          </cell>
          <cell r="C1003" t="str">
            <v>VAN LAERE</v>
          </cell>
          <cell r="D1003">
            <v>12707</v>
          </cell>
          <cell r="E1003" t="str">
            <v>V</v>
          </cell>
          <cell r="F1003" t="str">
            <v>België</v>
          </cell>
          <cell r="G1003" t="str">
            <v>BE</v>
          </cell>
          <cell r="H1003" t="str">
            <v>01-020</v>
          </cell>
          <cell r="I1003" t="str">
            <v>PC OMEGA - Oostakker</v>
          </cell>
        </row>
        <row r="1004">
          <cell r="A1004">
            <v>19917</v>
          </cell>
          <cell r="B1004" t="str">
            <v>Lucien</v>
          </cell>
          <cell r="C1004" t="str">
            <v>VAN OVERLOOP</v>
          </cell>
          <cell r="D1004">
            <v>15151</v>
          </cell>
          <cell r="E1004" t="str">
            <v>M</v>
          </cell>
          <cell r="F1004" t="str">
            <v>België</v>
          </cell>
          <cell r="G1004" t="str">
            <v>BE</v>
          </cell>
          <cell r="H1004" t="str">
            <v>01-020</v>
          </cell>
          <cell r="I1004" t="str">
            <v>PC OMEGA - Oostakker</v>
          </cell>
        </row>
        <row r="1005">
          <cell r="A1005">
            <v>21744</v>
          </cell>
          <cell r="B1005" t="str">
            <v>Willy</v>
          </cell>
          <cell r="C1005" t="str">
            <v>VAN VERDEGEM</v>
          </cell>
          <cell r="D1005">
            <v>23255</v>
          </cell>
          <cell r="E1005" t="str">
            <v>M</v>
          </cell>
          <cell r="F1005" t="str">
            <v>België</v>
          </cell>
          <cell r="G1005" t="str">
            <v>BE</v>
          </cell>
          <cell r="H1005" t="str">
            <v>01-020</v>
          </cell>
          <cell r="I1005" t="str">
            <v>PC OMEGA - Oostakker</v>
          </cell>
        </row>
        <row r="1006">
          <cell r="A1006">
            <v>7252</v>
          </cell>
          <cell r="B1006" t="str">
            <v>Rudy</v>
          </cell>
          <cell r="C1006" t="str">
            <v>VANOBOST</v>
          </cell>
          <cell r="D1006">
            <v>22175</v>
          </cell>
          <cell r="E1006" t="str">
            <v>M</v>
          </cell>
          <cell r="F1006" t="str">
            <v>België</v>
          </cell>
          <cell r="G1006" t="str">
            <v>BE</v>
          </cell>
          <cell r="H1006" t="str">
            <v>01-020</v>
          </cell>
          <cell r="I1006" t="str">
            <v>PC OMEGA - Oostakker</v>
          </cell>
        </row>
        <row r="1007">
          <cell r="A1007">
            <v>8258</v>
          </cell>
          <cell r="B1007" t="str">
            <v>Rudi</v>
          </cell>
          <cell r="C1007" t="str">
            <v>VANSNICK</v>
          </cell>
          <cell r="D1007">
            <v>20335</v>
          </cell>
          <cell r="E1007" t="str">
            <v>M</v>
          </cell>
          <cell r="F1007" t="str">
            <v>België</v>
          </cell>
          <cell r="G1007" t="str">
            <v>BE</v>
          </cell>
          <cell r="H1007" t="str">
            <v>01-020</v>
          </cell>
          <cell r="I1007" t="str">
            <v>PC OMEGA - Oostakker</v>
          </cell>
        </row>
        <row r="1008">
          <cell r="A1008">
            <v>11802</v>
          </cell>
          <cell r="B1008" t="str">
            <v>Jean-Freddy</v>
          </cell>
          <cell r="C1008" t="str">
            <v>VANSTEENWINCKEL</v>
          </cell>
          <cell r="D1008">
            <v>18510</v>
          </cell>
          <cell r="E1008" t="str">
            <v>M</v>
          </cell>
          <cell r="F1008" t="str">
            <v>België</v>
          </cell>
          <cell r="G1008" t="str">
            <v>BE</v>
          </cell>
          <cell r="H1008" t="str">
            <v>01-020</v>
          </cell>
          <cell r="I1008" t="str">
            <v>PC OMEGA - Oostakker</v>
          </cell>
        </row>
        <row r="1009">
          <cell r="A1009">
            <v>3652</v>
          </cell>
          <cell r="B1009" t="str">
            <v>Pascal</v>
          </cell>
          <cell r="C1009" t="str">
            <v>VERHULST</v>
          </cell>
          <cell r="D1009">
            <v>23667</v>
          </cell>
          <cell r="E1009" t="str">
            <v>M</v>
          </cell>
          <cell r="F1009" t="str">
            <v>Nederland</v>
          </cell>
          <cell r="G1009" t="str">
            <v>BE</v>
          </cell>
          <cell r="H1009" t="str">
            <v>01-020</v>
          </cell>
          <cell r="I1009" t="str">
            <v>PC OMEGA - Oostakker</v>
          </cell>
        </row>
        <row r="1010">
          <cell r="A1010">
            <v>18099</v>
          </cell>
          <cell r="B1010" t="str">
            <v>Viviane</v>
          </cell>
          <cell r="C1010" t="str">
            <v>VERSTRAETEN</v>
          </cell>
          <cell r="D1010">
            <v>22097</v>
          </cell>
          <cell r="E1010" t="str">
            <v>V</v>
          </cell>
          <cell r="F1010" t="str">
            <v>België</v>
          </cell>
          <cell r="G1010" t="str">
            <v>BE</v>
          </cell>
          <cell r="H1010" t="str">
            <v>01-020</v>
          </cell>
          <cell r="I1010" t="str">
            <v>PC OMEGA - Oostakker</v>
          </cell>
        </row>
        <row r="1011">
          <cell r="A1011">
            <v>12258</v>
          </cell>
          <cell r="B1011" t="str">
            <v>Jean</v>
          </cell>
          <cell r="C1011" t="str">
            <v>WAEYENBERGH</v>
          </cell>
          <cell r="D1011">
            <v>20049</v>
          </cell>
          <cell r="E1011" t="str">
            <v>M</v>
          </cell>
          <cell r="F1011" t="str">
            <v>België</v>
          </cell>
          <cell r="G1011" t="str">
            <v>BE</v>
          </cell>
          <cell r="H1011" t="str">
            <v>01-020</v>
          </cell>
          <cell r="I1011" t="str">
            <v>PC OMEGA - Oostakker</v>
          </cell>
        </row>
        <row r="1012">
          <cell r="A1012">
            <v>15655</v>
          </cell>
          <cell r="B1012" t="str">
            <v>Patrick</v>
          </cell>
          <cell r="C1012" t="str">
            <v>WILLEMS</v>
          </cell>
          <cell r="D1012">
            <v>21694</v>
          </cell>
          <cell r="E1012" t="str">
            <v>M</v>
          </cell>
          <cell r="F1012" t="str">
            <v>België</v>
          </cell>
          <cell r="G1012" t="str">
            <v>BE</v>
          </cell>
          <cell r="H1012" t="str">
            <v>01-020</v>
          </cell>
          <cell r="I1012" t="str">
            <v>PC OMEGA - Oostakker</v>
          </cell>
        </row>
        <row r="1013">
          <cell r="A1013">
            <v>13313</v>
          </cell>
          <cell r="B1013" t="str">
            <v>Stephane</v>
          </cell>
          <cell r="C1013" t="str">
            <v>APRIL</v>
          </cell>
          <cell r="D1013">
            <v>26395</v>
          </cell>
          <cell r="E1013" t="str">
            <v>M</v>
          </cell>
          <cell r="F1013" t="str">
            <v>België</v>
          </cell>
          <cell r="G1013" t="str">
            <v>BE</v>
          </cell>
          <cell r="H1013" t="str">
            <v>01-022</v>
          </cell>
          <cell r="I1013" t="str">
            <v>PC HOF TER BURST</v>
          </cell>
        </row>
        <row r="1014">
          <cell r="A1014">
            <v>19162</v>
          </cell>
          <cell r="B1014" t="str">
            <v>Chris</v>
          </cell>
          <cell r="C1014" t="str">
            <v>ASHMAN</v>
          </cell>
          <cell r="D1014">
            <v>16737</v>
          </cell>
          <cell r="E1014" t="str">
            <v>M</v>
          </cell>
          <cell r="F1014" t="str">
            <v>België</v>
          </cell>
          <cell r="G1014" t="str">
            <v>BE</v>
          </cell>
          <cell r="H1014" t="str">
            <v>01-022</v>
          </cell>
          <cell r="I1014" t="str">
            <v>PC HOF TER BURST</v>
          </cell>
        </row>
        <row r="1015">
          <cell r="A1015">
            <v>616</v>
          </cell>
          <cell r="B1015" t="str">
            <v>Gino</v>
          </cell>
          <cell r="C1015" t="str">
            <v>BAETENS</v>
          </cell>
          <cell r="D1015">
            <v>24183</v>
          </cell>
          <cell r="E1015" t="str">
            <v>M</v>
          </cell>
          <cell r="F1015" t="str">
            <v>België</v>
          </cell>
          <cell r="G1015" t="str">
            <v>BE</v>
          </cell>
          <cell r="H1015" t="str">
            <v>01-022</v>
          </cell>
          <cell r="I1015" t="str">
            <v>PC HOF TER BURST</v>
          </cell>
        </row>
        <row r="1016">
          <cell r="A1016">
            <v>5790</v>
          </cell>
          <cell r="B1016" t="str">
            <v>Shane</v>
          </cell>
          <cell r="C1016" t="str">
            <v>BAETENS</v>
          </cell>
          <cell r="D1016">
            <v>33108</v>
          </cell>
          <cell r="E1016" t="str">
            <v>M</v>
          </cell>
          <cell r="F1016" t="str">
            <v>België</v>
          </cell>
          <cell r="G1016" t="str">
            <v>BE</v>
          </cell>
          <cell r="H1016" t="str">
            <v>01-022</v>
          </cell>
          <cell r="I1016" t="str">
            <v>PC HOF TER BURST</v>
          </cell>
        </row>
        <row r="1017">
          <cell r="A1017">
            <v>17700</v>
          </cell>
          <cell r="B1017" t="str">
            <v>DIRK</v>
          </cell>
          <cell r="C1017" t="str">
            <v>D' HAEGER</v>
          </cell>
          <cell r="D1017">
            <v>24788</v>
          </cell>
          <cell r="E1017" t="str">
            <v>M</v>
          </cell>
          <cell r="F1017" t="str">
            <v>België</v>
          </cell>
          <cell r="G1017" t="str">
            <v>BE</v>
          </cell>
          <cell r="H1017" t="str">
            <v>01-022</v>
          </cell>
          <cell r="I1017" t="str">
            <v>PC HOF TER BURST</v>
          </cell>
        </row>
        <row r="1018">
          <cell r="A1018">
            <v>9812</v>
          </cell>
          <cell r="B1018" t="str">
            <v>François</v>
          </cell>
          <cell r="C1018" t="str">
            <v>DAELEMANS</v>
          </cell>
          <cell r="D1018">
            <v>12120</v>
          </cell>
          <cell r="E1018" t="str">
            <v>M</v>
          </cell>
          <cell r="F1018" t="str">
            <v>België</v>
          </cell>
          <cell r="G1018" t="str">
            <v>BE</v>
          </cell>
          <cell r="H1018" t="str">
            <v>01-022</v>
          </cell>
          <cell r="I1018" t="str">
            <v>PC HOF TER BURST</v>
          </cell>
        </row>
        <row r="1019">
          <cell r="A1019">
            <v>7326</v>
          </cell>
          <cell r="B1019" t="str">
            <v>Pierre</v>
          </cell>
          <cell r="C1019" t="str">
            <v>DAUWE</v>
          </cell>
          <cell r="D1019">
            <v>18150</v>
          </cell>
          <cell r="E1019" t="str">
            <v>M</v>
          </cell>
          <cell r="F1019" t="str">
            <v>België</v>
          </cell>
          <cell r="G1019" t="str">
            <v>BE</v>
          </cell>
          <cell r="H1019" t="str">
            <v>01-022</v>
          </cell>
          <cell r="I1019" t="str">
            <v>PC HOF TER BURST</v>
          </cell>
        </row>
        <row r="1020">
          <cell r="A1020">
            <v>12612</v>
          </cell>
          <cell r="B1020" t="str">
            <v>Maurice</v>
          </cell>
          <cell r="C1020" t="str">
            <v>DAUWE</v>
          </cell>
          <cell r="D1020">
            <v>16625</v>
          </cell>
          <cell r="E1020" t="str">
            <v>M</v>
          </cell>
          <cell r="F1020" t="str">
            <v>België</v>
          </cell>
          <cell r="G1020" t="str">
            <v>BE</v>
          </cell>
          <cell r="H1020" t="str">
            <v>01-022</v>
          </cell>
          <cell r="I1020" t="str">
            <v>PC HOF TER BURST</v>
          </cell>
        </row>
        <row r="1021">
          <cell r="A1021">
            <v>18247</v>
          </cell>
          <cell r="B1021" t="str">
            <v>Andy</v>
          </cell>
          <cell r="C1021" t="str">
            <v>DAUWE</v>
          </cell>
          <cell r="D1021">
            <v>29606</v>
          </cell>
          <cell r="E1021" t="str">
            <v>M</v>
          </cell>
          <cell r="F1021" t="str">
            <v>België</v>
          </cell>
          <cell r="G1021" t="str">
            <v>BE</v>
          </cell>
          <cell r="H1021" t="str">
            <v>01-022</v>
          </cell>
          <cell r="I1021" t="str">
            <v>PC HOF TER BURST</v>
          </cell>
        </row>
        <row r="1022">
          <cell r="A1022">
            <v>17699</v>
          </cell>
          <cell r="B1022" t="str">
            <v>BART</v>
          </cell>
          <cell r="C1022" t="str">
            <v>DE BRAEKELEER</v>
          </cell>
          <cell r="D1022">
            <v>27782</v>
          </cell>
          <cell r="E1022" t="str">
            <v>M</v>
          </cell>
          <cell r="F1022" t="str">
            <v>België</v>
          </cell>
          <cell r="G1022" t="str">
            <v>BE</v>
          </cell>
          <cell r="H1022" t="str">
            <v>01-022</v>
          </cell>
          <cell r="I1022" t="str">
            <v>PC HOF TER BURST</v>
          </cell>
        </row>
        <row r="1023">
          <cell r="A1023">
            <v>5933</v>
          </cell>
          <cell r="B1023" t="str">
            <v>Luc</v>
          </cell>
          <cell r="C1023" t="str">
            <v>DE COCK</v>
          </cell>
          <cell r="D1023">
            <v>19360</v>
          </cell>
          <cell r="E1023" t="str">
            <v>M</v>
          </cell>
          <cell r="F1023" t="str">
            <v>België</v>
          </cell>
          <cell r="G1023" t="str">
            <v>BE</v>
          </cell>
          <cell r="H1023" t="str">
            <v>01-022</v>
          </cell>
          <cell r="I1023" t="str">
            <v>PC HOF TER BURST</v>
          </cell>
        </row>
        <row r="1024">
          <cell r="A1024">
            <v>3396</v>
          </cell>
          <cell r="B1024" t="str">
            <v>Pascal</v>
          </cell>
          <cell r="C1024" t="str">
            <v>DE RIDDER</v>
          </cell>
          <cell r="D1024">
            <v>23432</v>
          </cell>
          <cell r="E1024" t="str">
            <v>M</v>
          </cell>
          <cell r="F1024" t="str">
            <v>België</v>
          </cell>
          <cell r="G1024" t="str">
            <v>BE</v>
          </cell>
          <cell r="H1024" t="str">
            <v>01-022</v>
          </cell>
          <cell r="I1024" t="str">
            <v>PC HOF TER BURST</v>
          </cell>
        </row>
        <row r="1025">
          <cell r="A1025">
            <v>6491</v>
          </cell>
          <cell r="B1025" t="str">
            <v>Gunter</v>
          </cell>
          <cell r="C1025" t="str">
            <v>DE WEIRD</v>
          </cell>
          <cell r="D1025">
            <v>24380</v>
          </cell>
          <cell r="E1025" t="str">
            <v>M</v>
          </cell>
          <cell r="F1025" t="str">
            <v>België</v>
          </cell>
          <cell r="G1025" t="str">
            <v>BE</v>
          </cell>
          <cell r="H1025" t="str">
            <v>01-022</v>
          </cell>
          <cell r="I1025" t="str">
            <v>PC HOF TER BURST</v>
          </cell>
        </row>
        <row r="1026">
          <cell r="A1026">
            <v>21018</v>
          </cell>
          <cell r="B1026" t="str">
            <v>Steve</v>
          </cell>
          <cell r="C1026" t="str">
            <v>DERWAE</v>
          </cell>
          <cell r="D1026">
            <v>32299</v>
          </cell>
          <cell r="E1026" t="str">
            <v>M</v>
          </cell>
          <cell r="F1026" t="str">
            <v>België</v>
          </cell>
          <cell r="G1026" t="str">
            <v>BE</v>
          </cell>
          <cell r="H1026" t="str">
            <v>01-022</v>
          </cell>
          <cell r="I1026" t="str">
            <v>PC HOF TER BURST</v>
          </cell>
        </row>
        <row r="1027">
          <cell r="A1027">
            <v>7454</v>
          </cell>
          <cell r="B1027" t="str">
            <v>Mario</v>
          </cell>
          <cell r="C1027" t="str">
            <v>DEVITS</v>
          </cell>
          <cell r="D1027">
            <v>26301</v>
          </cell>
          <cell r="E1027" t="str">
            <v>M</v>
          </cell>
          <cell r="F1027" t="str">
            <v>België</v>
          </cell>
          <cell r="G1027" t="str">
            <v>BE</v>
          </cell>
          <cell r="H1027" t="str">
            <v>01-022</v>
          </cell>
          <cell r="I1027" t="str">
            <v>PC HOF TER BURST</v>
          </cell>
        </row>
        <row r="1028">
          <cell r="A1028">
            <v>3333</v>
          </cell>
          <cell r="B1028" t="str">
            <v>Christiane</v>
          </cell>
          <cell r="C1028" t="str">
            <v>FIERENS</v>
          </cell>
          <cell r="D1028">
            <v>14328</v>
          </cell>
          <cell r="E1028" t="str">
            <v>V</v>
          </cell>
          <cell r="F1028" t="str">
            <v>België</v>
          </cell>
          <cell r="G1028" t="str">
            <v>BE</v>
          </cell>
          <cell r="H1028" t="str">
            <v>01-022</v>
          </cell>
          <cell r="I1028" t="str">
            <v>PC HOF TER BURST</v>
          </cell>
        </row>
        <row r="1029">
          <cell r="A1029">
            <v>13965</v>
          </cell>
          <cell r="B1029" t="str">
            <v>René</v>
          </cell>
          <cell r="C1029" t="str">
            <v>FRANSAERT</v>
          </cell>
          <cell r="D1029">
            <v>15424</v>
          </cell>
          <cell r="E1029" t="str">
            <v>M</v>
          </cell>
          <cell r="F1029" t="str">
            <v>België</v>
          </cell>
          <cell r="G1029" t="str">
            <v>BE</v>
          </cell>
          <cell r="H1029" t="str">
            <v>01-022</v>
          </cell>
          <cell r="I1029" t="str">
            <v>PC HOF TER BURST</v>
          </cell>
        </row>
        <row r="1030">
          <cell r="A1030">
            <v>7149</v>
          </cell>
          <cell r="B1030" t="str">
            <v>Robert</v>
          </cell>
          <cell r="C1030" t="str">
            <v>GAUCHEZ</v>
          </cell>
          <cell r="D1030">
            <v>17878</v>
          </cell>
          <cell r="E1030" t="str">
            <v>M</v>
          </cell>
          <cell r="F1030" t="str">
            <v>België</v>
          </cell>
          <cell r="G1030" t="str">
            <v>BE</v>
          </cell>
          <cell r="H1030" t="str">
            <v>01-022</v>
          </cell>
          <cell r="I1030" t="str">
            <v>PC HOF TER BURST</v>
          </cell>
        </row>
        <row r="1031">
          <cell r="A1031">
            <v>760</v>
          </cell>
          <cell r="B1031" t="str">
            <v>Werner</v>
          </cell>
          <cell r="C1031" t="str">
            <v>HOOGEWYS</v>
          </cell>
          <cell r="D1031">
            <v>19380</v>
          </cell>
          <cell r="E1031" t="str">
            <v>M</v>
          </cell>
          <cell r="F1031" t="str">
            <v>België</v>
          </cell>
          <cell r="G1031" t="str">
            <v>BE</v>
          </cell>
          <cell r="H1031" t="str">
            <v>01-022</v>
          </cell>
          <cell r="I1031" t="str">
            <v>PC HOF TER BURST</v>
          </cell>
        </row>
        <row r="1032">
          <cell r="A1032">
            <v>15246</v>
          </cell>
          <cell r="B1032" t="str">
            <v>Jarno</v>
          </cell>
          <cell r="C1032" t="str">
            <v>MAESSCHALK</v>
          </cell>
          <cell r="D1032">
            <v>38366</v>
          </cell>
          <cell r="E1032" t="str">
            <v>M</v>
          </cell>
          <cell r="F1032" t="str">
            <v>België</v>
          </cell>
          <cell r="G1032" t="str">
            <v>BE</v>
          </cell>
          <cell r="H1032" t="str">
            <v>01-022</v>
          </cell>
          <cell r="I1032" t="str">
            <v>PC HOF TER BURST</v>
          </cell>
        </row>
        <row r="1033">
          <cell r="A1033">
            <v>20163</v>
          </cell>
          <cell r="B1033" t="str">
            <v>Jeroen</v>
          </cell>
          <cell r="C1033" t="str">
            <v>MOENS</v>
          </cell>
          <cell r="D1033">
            <v>30351</v>
          </cell>
          <cell r="E1033" t="str">
            <v>M</v>
          </cell>
          <cell r="F1033" t="str">
            <v>België</v>
          </cell>
          <cell r="G1033" t="str">
            <v>BE</v>
          </cell>
          <cell r="H1033" t="str">
            <v>01-022</v>
          </cell>
          <cell r="I1033" t="str">
            <v>PC HOF TER BURST</v>
          </cell>
        </row>
        <row r="1034">
          <cell r="A1034">
            <v>14069</v>
          </cell>
          <cell r="B1034" t="str">
            <v>Gustaaf</v>
          </cell>
          <cell r="C1034" t="str">
            <v>ROBBRECHT</v>
          </cell>
          <cell r="D1034">
            <v>16077</v>
          </cell>
          <cell r="E1034" t="str">
            <v>M</v>
          </cell>
          <cell r="F1034" t="str">
            <v>België</v>
          </cell>
          <cell r="G1034" t="str">
            <v>BE</v>
          </cell>
          <cell r="H1034" t="str">
            <v>01-022</v>
          </cell>
          <cell r="I1034" t="str">
            <v>PC HOF TER BURST</v>
          </cell>
        </row>
        <row r="1035">
          <cell r="A1035">
            <v>21634</v>
          </cell>
          <cell r="B1035" t="str">
            <v>Olivier</v>
          </cell>
          <cell r="C1035" t="str">
            <v>ROTTIERS</v>
          </cell>
          <cell r="D1035">
            <v>26292</v>
          </cell>
          <cell r="E1035" t="str">
            <v>M</v>
          </cell>
          <cell r="F1035" t="str">
            <v>België</v>
          </cell>
          <cell r="G1035" t="str">
            <v>BE</v>
          </cell>
          <cell r="H1035" t="str">
            <v>01-022</v>
          </cell>
          <cell r="I1035" t="str">
            <v>PC HOF TER BURST</v>
          </cell>
        </row>
        <row r="1036">
          <cell r="A1036">
            <v>16409</v>
          </cell>
          <cell r="B1036" t="str">
            <v>Petra</v>
          </cell>
          <cell r="C1036" t="str">
            <v>SAERENS</v>
          </cell>
          <cell r="D1036">
            <v>24292</v>
          </cell>
          <cell r="E1036" t="str">
            <v>V</v>
          </cell>
          <cell r="F1036" t="str">
            <v>België</v>
          </cell>
          <cell r="G1036" t="str">
            <v>BE</v>
          </cell>
          <cell r="H1036" t="str">
            <v>01-022</v>
          </cell>
          <cell r="I1036" t="str">
            <v>PC HOF TER BURST</v>
          </cell>
        </row>
        <row r="1037">
          <cell r="A1037">
            <v>16410</v>
          </cell>
          <cell r="B1037" t="str">
            <v>Alfons</v>
          </cell>
          <cell r="C1037" t="str">
            <v>SAERENS</v>
          </cell>
          <cell r="D1037">
            <v>13248</v>
          </cell>
          <cell r="E1037" t="str">
            <v>M</v>
          </cell>
          <cell r="F1037" t="str">
            <v>België</v>
          </cell>
          <cell r="G1037" t="str">
            <v>BE</v>
          </cell>
          <cell r="H1037" t="str">
            <v>01-022</v>
          </cell>
          <cell r="I1037" t="str">
            <v>PC HOF TER BURST</v>
          </cell>
        </row>
        <row r="1038">
          <cell r="A1038">
            <v>6313</v>
          </cell>
          <cell r="B1038" t="str">
            <v>Gino</v>
          </cell>
          <cell r="C1038" t="str">
            <v>SEGERS</v>
          </cell>
          <cell r="D1038">
            <v>26197</v>
          </cell>
          <cell r="E1038" t="str">
            <v>M</v>
          </cell>
          <cell r="F1038" t="str">
            <v>België</v>
          </cell>
          <cell r="G1038" t="str">
            <v>BE</v>
          </cell>
          <cell r="H1038" t="str">
            <v>01-022</v>
          </cell>
          <cell r="I1038" t="str">
            <v>PC HOF TER BURST</v>
          </cell>
        </row>
        <row r="1039">
          <cell r="A1039">
            <v>11126</v>
          </cell>
          <cell r="B1039" t="str">
            <v>Piet</v>
          </cell>
          <cell r="C1039" t="str">
            <v>STALLAERT</v>
          </cell>
          <cell r="D1039">
            <v>25526</v>
          </cell>
          <cell r="E1039" t="str">
            <v>M</v>
          </cell>
          <cell r="F1039" t="str">
            <v>België</v>
          </cell>
          <cell r="G1039" t="str">
            <v>BE</v>
          </cell>
          <cell r="H1039" t="str">
            <v>01-022</v>
          </cell>
          <cell r="I1039" t="str">
            <v>PC HOF TER BURST</v>
          </cell>
        </row>
        <row r="1040">
          <cell r="A1040">
            <v>3286</v>
          </cell>
          <cell r="B1040" t="str">
            <v>Ben</v>
          </cell>
          <cell r="C1040" t="str">
            <v>STERCK</v>
          </cell>
          <cell r="D1040">
            <v>21205</v>
          </cell>
          <cell r="E1040" t="str">
            <v>M</v>
          </cell>
          <cell r="F1040" t="str">
            <v>België</v>
          </cell>
          <cell r="G1040" t="str">
            <v>BE</v>
          </cell>
          <cell r="H1040" t="str">
            <v>01-022</v>
          </cell>
          <cell r="I1040" t="str">
            <v>PC HOF TER BURST</v>
          </cell>
        </row>
        <row r="1041">
          <cell r="A1041">
            <v>5944</v>
          </cell>
          <cell r="B1041" t="str">
            <v>Tanya</v>
          </cell>
          <cell r="C1041" t="str">
            <v>STEYLEMANS</v>
          </cell>
          <cell r="D1041">
            <v>28019</v>
          </cell>
          <cell r="E1041" t="str">
            <v>V</v>
          </cell>
          <cell r="F1041" t="str">
            <v>België</v>
          </cell>
          <cell r="G1041" t="str">
            <v>BE</v>
          </cell>
          <cell r="H1041" t="str">
            <v>01-022</v>
          </cell>
          <cell r="I1041" t="str">
            <v>PC HOF TER BURST</v>
          </cell>
        </row>
        <row r="1042">
          <cell r="A1042">
            <v>21512</v>
          </cell>
          <cell r="B1042" t="str">
            <v>Johnny</v>
          </cell>
          <cell r="C1042" t="str">
            <v>TAELEMANS</v>
          </cell>
          <cell r="D1042">
            <v>21542</v>
          </cell>
          <cell r="E1042" t="str">
            <v>M</v>
          </cell>
          <cell r="F1042" t="str">
            <v>België</v>
          </cell>
          <cell r="G1042" t="str">
            <v>BE</v>
          </cell>
          <cell r="H1042" t="str">
            <v>01-022</v>
          </cell>
          <cell r="I1042" t="str">
            <v>PC HOF TER BURST</v>
          </cell>
        </row>
        <row r="1043">
          <cell r="A1043">
            <v>11968</v>
          </cell>
          <cell r="B1043" t="str">
            <v>Hugo</v>
          </cell>
          <cell r="C1043" t="str">
            <v>TILLEY</v>
          </cell>
          <cell r="D1043">
            <v>20294</v>
          </cell>
          <cell r="E1043" t="str">
            <v>M</v>
          </cell>
          <cell r="F1043" t="str">
            <v>België</v>
          </cell>
          <cell r="G1043" t="str">
            <v>BE</v>
          </cell>
          <cell r="H1043" t="str">
            <v>01-022</v>
          </cell>
          <cell r="I1043" t="str">
            <v>PC HOF TER BURST</v>
          </cell>
        </row>
        <row r="1044">
          <cell r="A1044">
            <v>13312</v>
          </cell>
          <cell r="B1044" t="str">
            <v>Guy</v>
          </cell>
          <cell r="C1044" t="str">
            <v>VAN BENEDEN</v>
          </cell>
          <cell r="D1044">
            <v>23602</v>
          </cell>
          <cell r="E1044" t="str">
            <v>M</v>
          </cell>
          <cell r="F1044" t="str">
            <v>België</v>
          </cell>
          <cell r="G1044" t="str">
            <v>BE</v>
          </cell>
          <cell r="H1044" t="str">
            <v>01-022</v>
          </cell>
          <cell r="I1044" t="str">
            <v>PC HOF TER BURST</v>
          </cell>
        </row>
        <row r="1045">
          <cell r="A1045">
            <v>4133</v>
          </cell>
          <cell r="B1045" t="str">
            <v>Richard</v>
          </cell>
          <cell r="C1045" t="str">
            <v>VAN DAMME</v>
          </cell>
          <cell r="D1045">
            <v>14332</v>
          </cell>
          <cell r="E1045" t="str">
            <v>M</v>
          </cell>
          <cell r="F1045" t="str">
            <v>België</v>
          </cell>
          <cell r="G1045" t="str">
            <v>BE</v>
          </cell>
          <cell r="H1045" t="str">
            <v>01-022</v>
          </cell>
          <cell r="I1045" t="str">
            <v>PC HOF TER BURST</v>
          </cell>
        </row>
        <row r="1046">
          <cell r="A1046">
            <v>19133</v>
          </cell>
          <cell r="B1046" t="str">
            <v>Andrea</v>
          </cell>
          <cell r="C1046" t="str">
            <v>VAN ELSUWEGE</v>
          </cell>
          <cell r="D1046">
            <v>20097</v>
          </cell>
          <cell r="E1046" t="str">
            <v>V</v>
          </cell>
          <cell r="F1046" t="str">
            <v>België</v>
          </cell>
          <cell r="G1046" t="str">
            <v>BE</v>
          </cell>
          <cell r="H1046" t="str">
            <v>01-022</v>
          </cell>
          <cell r="I1046" t="str">
            <v>PC HOF TER BURST</v>
          </cell>
        </row>
        <row r="1047">
          <cell r="A1047">
            <v>18267</v>
          </cell>
          <cell r="B1047" t="str">
            <v>Christiaan</v>
          </cell>
          <cell r="C1047" t="str">
            <v>VAN MULDERS</v>
          </cell>
          <cell r="D1047">
            <v>23955</v>
          </cell>
          <cell r="E1047" t="str">
            <v>M</v>
          </cell>
          <cell r="F1047" t="str">
            <v>België</v>
          </cell>
          <cell r="G1047" t="str">
            <v>BE</v>
          </cell>
          <cell r="H1047" t="str">
            <v>01-022</v>
          </cell>
          <cell r="I1047" t="str">
            <v>PC HOF TER BURST</v>
          </cell>
        </row>
        <row r="1048">
          <cell r="A1048">
            <v>15743</v>
          </cell>
          <cell r="B1048" t="str">
            <v>Kaï</v>
          </cell>
          <cell r="C1048" t="str">
            <v>VAN NIEUWENHOVE</v>
          </cell>
          <cell r="D1048">
            <v>28754</v>
          </cell>
          <cell r="E1048" t="str">
            <v>M</v>
          </cell>
          <cell r="F1048" t="str">
            <v>België</v>
          </cell>
          <cell r="G1048" t="str">
            <v>BE</v>
          </cell>
          <cell r="H1048" t="str">
            <v>01-022</v>
          </cell>
          <cell r="I1048" t="str">
            <v>PC HOF TER BURST</v>
          </cell>
        </row>
        <row r="1049">
          <cell r="A1049">
            <v>3783</v>
          </cell>
          <cell r="B1049" t="str">
            <v>Koen</v>
          </cell>
          <cell r="C1049" t="str">
            <v>VAN RANSBEECK</v>
          </cell>
          <cell r="D1049">
            <v>25061</v>
          </cell>
          <cell r="E1049" t="str">
            <v>M</v>
          </cell>
          <cell r="F1049" t="str">
            <v>België</v>
          </cell>
          <cell r="G1049" t="str">
            <v>BE</v>
          </cell>
          <cell r="H1049" t="str">
            <v>01-022</v>
          </cell>
          <cell r="I1049" t="str">
            <v>PC HOF TER BURST</v>
          </cell>
        </row>
        <row r="1050">
          <cell r="A1050">
            <v>10297</v>
          </cell>
          <cell r="B1050" t="str">
            <v>Bart</v>
          </cell>
          <cell r="C1050" t="str">
            <v>VAN RANSBEECK</v>
          </cell>
          <cell r="D1050">
            <v>26501</v>
          </cell>
          <cell r="E1050" t="str">
            <v>M</v>
          </cell>
          <cell r="F1050" t="str">
            <v>België</v>
          </cell>
          <cell r="G1050" t="str">
            <v>BE</v>
          </cell>
          <cell r="H1050" t="str">
            <v>01-022</v>
          </cell>
          <cell r="I1050" t="str">
            <v>PC HOF TER BURST</v>
          </cell>
        </row>
        <row r="1051">
          <cell r="A1051">
            <v>12109</v>
          </cell>
          <cell r="B1051" t="str">
            <v>Frans</v>
          </cell>
          <cell r="C1051" t="str">
            <v>VANNUFFEL</v>
          </cell>
          <cell r="D1051">
            <v>16244</v>
          </cell>
          <cell r="E1051" t="str">
            <v>M</v>
          </cell>
          <cell r="F1051" t="str">
            <v>België</v>
          </cell>
          <cell r="G1051" t="str">
            <v>BE</v>
          </cell>
          <cell r="H1051" t="str">
            <v>01-022</v>
          </cell>
          <cell r="I1051" t="str">
            <v>PC HOF TER BURST</v>
          </cell>
        </row>
        <row r="1052">
          <cell r="A1052">
            <v>5217</v>
          </cell>
          <cell r="B1052" t="str">
            <v>Jonny</v>
          </cell>
          <cell r="C1052" t="str">
            <v>VERHULST</v>
          </cell>
          <cell r="D1052">
            <v>20960</v>
          </cell>
          <cell r="E1052" t="str">
            <v>M</v>
          </cell>
          <cell r="F1052" t="str">
            <v>België</v>
          </cell>
          <cell r="G1052" t="str">
            <v>BE</v>
          </cell>
          <cell r="H1052" t="str">
            <v>01-022</v>
          </cell>
          <cell r="I1052" t="str">
            <v>PC HOF TER BURST</v>
          </cell>
        </row>
        <row r="1053">
          <cell r="A1053">
            <v>5861</v>
          </cell>
          <cell r="B1053" t="str">
            <v>Lucien</v>
          </cell>
          <cell r="C1053" t="str">
            <v>VERMEIREN</v>
          </cell>
          <cell r="D1053">
            <v>18793</v>
          </cell>
          <cell r="E1053" t="str">
            <v>M</v>
          </cell>
          <cell r="F1053" t="str">
            <v>België</v>
          </cell>
          <cell r="G1053" t="str">
            <v>BE</v>
          </cell>
          <cell r="H1053" t="str">
            <v>01-022</v>
          </cell>
          <cell r="I1053" t="str">
            <v>PC HOF TER BURST</v>
          </cell>
        </row>
        <row r="1054">
          <cell r="A1054">
            <v>2709</v>
          </cell>
          <cell r="B1054" t="str">
            <v>Fredy</v>
          </cell>
          <cell r="C1054" t="str">
            <v>WAUTERS</v>
          </cell>
          <cell r="D1054">
            <v>15749</v>
          </cell>
          <cell r="E1054" t="str">
            <v>M</v>
          </cell>
          <cell r="F1054" t="str">
            <v>België</v>
          </cell>
          <cell r="G1054" t="str">
            <v>BE</v>
          </cell>
          <cell r="H1054" t="str">
            <v>01-022</v>
          </cell>
          <cell r="I1054" t="str">
            <v>PC HOF TER BURST</v>
          </cell>
        </row>
        <row r="1055">
          <cell r="A1055">
            <v>20162</v>
          </cell>
          <cell r="B1055" t="str">
            <v>Marc</v>
          </cell>
          <cell r="C1055" t="str">
            <v>WAUTERS</v>
          </cell>
          <cell r="D1055">
            <v>24433</v>
          </cell>
          <cell r="E1055" t="str">
            <v>M</v>
          </cell>
          <cell r="F1055" t="str">
            <v>België</v>
          </cell>
          <cell r="G1055" t="str">
            <v>BE</v>
          </cell>
          <cell r="H1055" t="str">
            <v>01-022</v>
          </cell>
          <cell r="I1055" t="str">
            <v>PC HOF TER BURST</v>
          </cell>
        </row>
        <row r="1056">
          <cell r="A1056">
            <v>19206</v>
          </cell>
          <cell r="B1056" t="str">
            <v>Daniel</v>
          </cell>
          <cell r="C1056" t="str">
            <v>ADAMSKI</v>
          </cell>
          <cell r="D1056">
            <v>19302</v>
          </cell>
          <cell r="E1056" t="str">
            <v>M</v>
          </cell>
          <cell r="F1056" t="str">
            <v>België</v>
          </cell>
          <cell r="G1056" t="str">
            <v>BE</v>
          </cell>
          <cell r="H1056" t="str">
            <v>01-024</v>
          </cell>
          <cell r="I1056" t="str">
            <v>PC MOESKROEN -</v>
          </cell>
        </row>
        <row r="1057">
          <cell r="A1057">
            <v>6086</v>
          </cell>
          <cell r="B1057" t="str">
            <v>Yvette</v>
          </cell>
          <cell r="C1057" t="str">
            <v>BAERT</v>
          </cell>
          <cell r="D1057">
            <v>14950</v>
          </cell>
          <cell r="E1057" t="str">
            <v>V</v>
          </cell>
          <cell r="F1057" t="str">
            <v>België</v>
          </cell>
          <cell r="G1057" t="str">
            <v>BE</v>
          </cell>
          <cell r="H1057" t="str">
            <v>01-024</v>
          </cell>
          <cell r="I1057" t="str">
            <v>PC MOESKROEN -</v>
          </cell>
        </row>
        <row r="1058">
          <cell r="A1058">
            <v>20072</v>
          </cell>
          <cell r="B1058" t="str">
            <v>Fabienne</v>
          </cell>
          <cell r="C1058" t="str">
            <v>BARUTEU</v>
          </cell>
          <cell r="D1058">
            <v>21998</v>
          </cell>
          <cell r="E1058" t="str">
            <v>V</v>
          </cell>
          <cell r="F1058" t="str">
            <v>Frankrijk</v>
          </cell>
          <cell r="G1058" t="str">
            <v>FR</v>
          </cell>
          <cell r="H1058" t="str">
            <v>01-024</v>
          </cell>
          <cell r="I1058" t="str">
            <v>PC MOESKROEN -</v>
          </cell>
        </row>
        <row r="1059">
          <cell r="A1059">
            <v>20837</v>
          </cell>
          <cell r="B1059" t="str">
            <v>Jordan</v>
          </cell>
          <cell r="C1059" t="str">
            <v>BEERNAERT</v>
          </cell>
          <cell r="D1059">
            <v>32666</v>
          </cell>
          <cell r="E1059" t="str">
            <v>M</v>
          </cell>
          <cell r="F1059" t="str">
            <v>Frankrijk</v>
          </cell>
          <cell r="G1059" t="str">
            <v>FR</v>
          </cell>
          <cell r="H1059" t="str">
            <v>01-024</v>
          </cell>
          <cell r="I1059" t="str">
            <v>PC MOESKROEN -</v>
          </cell>
        </row>
        <row r="1060">
          <cell r="A1060">
            <v>17721</v>
          </cell>
          <cell r="B1060" t="str">
            <v>Walter</v>
          </cell>
          <cell r="C1060" t="str">
            <v>BEKAERT</v>
          </cell>
          <cell r="D1060">
            <v>17489</v>
          </cell>
          <cell r="E1060" t="str">
            <v>M</v>
          </cell>
          <cell r="F1060" t="str">
            <v>België</v>
          </cell>
          <cell r="G1060" t="str">
            <v>BE</v>
          </cell>
          <cell r="H1060" t="str">
            <v>01-024</v>
          </cell>
          <cell r="I1060" t="str">
            <v>PC MOESKROEN -</v>
          </cell>
        </row>
        <row r="1061">
          <cell r="A1061">
            <v>20964</v>
          </cell>
          <cell r="B1061" t="str">
            <v>Christophe</v>
          </cell>
          <cell r="C1061" t="str">
            <v>BIJOWSKI</v>
          </cell>
          <cell r="D1061">
            <v>29202</v>
          </cell>
          <cell r="E1061" t="str">
            <v>M</v>
          </cell>
          <cell r="F1061" t="str">
            <v>Frankrijk</v>
          </cell>
          <cell r="G1061" t="str">
            <v>FR</v>
          </cell>
          <cell r="H1061" t="str">
            <v>01-024</v>
          </cell>
          <cell r="I1061" t="str">
            <v>PC MOESKROEN -</v>
          </cell>
        </row>
        <row r="1062">
          <cell r="A1062">
            <v>21947</v>
          </cell>
          <cell r="B1062" t="str">
            <v>Jean pierre</v>
          </cell>
          <cell r="C1062" t="str">
            <v>BILLIET</v>
          </cell>
          <cell r="D1062">
            <v>19121</v>
          </cell>
          <cell r="E1062" t="str">
            <v>M</v>
          </cell>
          <cell r="F1062" t="str">
            <v>Frankrijk</v>
          </cell>
          <cell r="G1062" t="str">
            <v>FR</v>
          </cell>
          <cell r="H1062" t="str">
            <v>01-024</v>
          </cell>
          <cell r="I1062" t="str">
            <v>PC MOESKROEN -</v>
          </cell>
        </row>
        <row r="1063">
          <cell r="A1063">
            <v>20073</v>
          </cell>
          <cell r="B1063" t="str">
            <v>Ruddy</v>
          </cell>
          <cell r="C1063" t="str">
            <v>BOURDON</v>
          </cell>
          <cell r="D1063">
            <v>26845</v>
          </cell>
          <cell r="E1063" t="str">
            <v>M</v>
          </cell>
          <cell r="F1063" t="str">
            <v>België</v>
          </cell>
          <cell r="G1063" t="str">
            <v>BE</v>
          </cell>
          <cell r="H1063" t="str">
            <v>01-024</v>
          </cell>
          <cell r="I1063" t="str">
            <v>PC MOESKROEN -</v>
          </cell>
        </row>
        <row r="1064">
          <cell r="A1064">
            <v>21950</v>
          </cell>
          <cell r="B1064" t="str">
            <v>Marc</v>
          </cell>
          <cell r="C1064" t="str">
            <v>BRACAVAL</v>
          </cell>
          <cell r="D1064">
            <v>27531</v>
          </cell>
          <cell r="E1064" t="str">
            <v>M</v>
          </cell>
          <cell r="F1064" t="str">
            <v>Frankrijk</v>
          </cell>
          <cell r="G1064" t="str">
            <v>FR</v>
          </cell>
          <cell r="H1064" t="str">
            <v>01-024</v>
          </cell>
          <cell r="I1064" t="str">
            <v>PC MOESKROEN -</v>
          </cell>
        </row>
        <row r="1065">
          <cell r="A1065">
            <v>6791</v>
          </cell>
          <cell r="B1065" t="str">
            <v>Nicolas</v>
          </cell>
          <cell r="C1065" t="str">
            <v>BROUCKAERT</v>
          </cell>
          <cell r="D1065">
            <v>29142</v>
          </cell>
          <cell r="E1065" t="str">
            <v>M</v>
          </cell>
          <cell r="F1065" t="str">
            <v>België</v>
          </cell>
          <cell r="G1065" t="str">
            <v>BE</v>
          </cell>
          <cell r="H1065" t="str">
            <v>01-024</v>
          </cell>
          <cell r="I1065" t="str">
            <v>PC MOESKROEN -</v>
          </cell>
        </row>
        <row r="1066">
          <cell r="A1066">
            <v>13687</v>
          </cell>
          <cell r="B1066" t="str">
            <v>Marc</v>
          </cell>
          <cell r="C1066" t="str">
            <v>CALLEBOUT</v>
          </cell>
          <cell r="D1066">
            <v>20138</v>
          </cell>
          <cell r="E1066" t="str">
            <v>M</v>
          </cell>
          <cell r="F1066" t="str">
            <v>België</v>
          </cell>
          <cell r="G1066" t="str">
            <v>BE</v>
          </cell>
          <cell r="H1066" t="str">
            <v>01-024</v>
          </cell>
          <cell r="I1066" t="str">
            <v>PC MOESKROEN -</v>
          </cell>
        </row>
        <row r="1067">
          <cell r="A1067">
            <v>19665</v>
          </cell>
          <cell r="B1067" t="str">
            <v>Maurilio</v>
          </cell>
          <cell r="C1067" t="str">
            <v>CAMPOMIZZI</v>
          </cell>
          <cell r="D1067">
            <v>20830</v>
          </cell>
          <cell r="E1067" t="str">
            <v>M</v>
          </cell>
          <cell r="F1067" t="str">
            <v>Frankrijk</v>
          </cell>
          <cell r="G1067" t="str">
            <v>FR</v>
          </cell>
          <cell r="H1067" t="str">
            <v>01-024</v>
          </cell>
          <cell r="I1067" t="str">
            <v>PC MOESKROEN -</v>
          </cell>
        </row>
        <row r="1068">
          <cell r="A1068">
            <v>21238</v>
          </cell>
          <cell r="B1068" t="str">
            <v>Jeremy</v>
          </cell>
          <cell r="C1068" t="str">
            <v>CANFYN</v>
          </cell>
          <cell r="D1068">
            <v>32889</v>
          </cell>
          <cell r="E1068" t="str">
            <v>M</v>
          </cell>
          <cell r="F1068" t="str">
            <v>België</v>
          </cell>
          <cell r="G1068" t="str">
            <v>BE</v>
          </cell>
          <cell r="H1068" t="str">
            <v>01-024</v>
          </cell>
          <cell r="I1068" t="str">
            <v>PC MOESKROEN -</v>
          </cell>
        </row>
        <row r="1069">
          <cell r="A1069">
            <v>17405</v>
          </cell>
          <cell r="B1069" t="str">
            <v>Anita</v>
          </cell>
          <cell r="C1069" t="str">
            <v>CAYE</v>
          </cell>
          <cell r="D1069">
            <v>17318</v>
          </cell>
          <cell r="E1069" t="str">
            <v>V</v>
          </cell>
          <cell r="F1069" t="str">
            <v>België</v>
          </cell>
          <cell r="G1069" t="str">
            <v>BE</v>
          </cell>
          <cell r="H1069" t="str">
            <v>01-024</v>
          </cell>
          <cell r="I1069" t="str">
            <v>PC MOESKROEN -</v>
          </cell>
        </row>
        <row r="1070">
          <cell r="A1070">
            <v>18064</v>
          </cell>
          <cell r="B1070" t="str">
            <v>Monique</v>
          </cell>
          <cell r="C1070" t="str">
            <v>COIGNE</v>
          </cell>
          <cell r="D1070">
            <v>19156</v>
          </cell>
          <cell r="E1070" t="str">
            <v>V</v>
          </cell>
          <cell r="F1070" t="str">
            <v>België</v>
          </cell>
          <cell r="G1070" t="str">
            <v>BE</v>
          </cell>
          <cell r="H1070" t="str">
            <v>01-024</v>
          </cell>
          <cell r="I1070" t="str">
            <v>PC MOESKROEN -</v>
          </cell>
        </row>
        <row r="1071">
          <cell r="A1071">
            <v>17209</v>
          </cell>
          <cell r="B1071" t="str">
            <v>Christian</v>
          </cell>
          <cell r="C1071" t="str">
            <v>CORSELLE</v>
          </cell>
          <cell r="D1071">
            <v>22014</v>
          </cell>
          <cell r="E1071" t="str">
            <v>M</v>
          </cell>
          <cell r="F1071" t="str">
            <v>België</v>
          </cell>
          <cell r="G1071" t="str">
            <v>BE</v>
          </cell>
          <cell r="H1071" t="str">
            <v>01-024</v>
          </cell>
          <cell r="I1071" t="str">
            <v>PC MOESKROEN -</v>
          </cell>
        </row>
        <row r="1072">
          <cell r="A1072">
            <v>21076</v>
          </cell>
          <cell r="B1072" t="str">
            <v>Sylvie</v>
          </cell>
          <cell r="C1072" t="str">
            <v>DANEL</v>
          </cell>
          <cell r="D1072">
            <v>25834</v>
          </cell>
          <cell r="E1072" t="str">
            <v>V</v>
          </cell>
          <cell r="F1072" t="str">
            <v>België</v>
          </cell>
          <cell r="G1072" t="str">
            <v>BE</v>
          </cell>
          <cell r="H1072" t="str">
            <v>01-024</v>
          </cell>
          <cell r="I1072" t="str">
            <v>PC MOESKROEN -</v>
          </cell>
        </row>
        <row r="1073">
          <cell r="A1073">
            <v>18264</v>
          </cell>
          <cell r="B1073" t="str">
            <v>PHILIPPE</v>
          </cell>
          <cell r="C1073" t="str">
            <v>DAQUIN</v>
          </cell>
          <cell r="D1073">
            <v>22811</v>
          </cell>
          <cell r="E1073" t="str">
            <v>M</v>
          </cell>
          <cell r="F1073" t="str">
            <v>België</v>
          </cell>
          <cell r="G1073" t="str">
            <v>BE</v>
          </cell>
          <cell r="H1073" t="str">
            <v>01-024</v>
          </cell>
          <cell r="I1073" t="str">
            <v>PC MOESKROEN -</v>
          </cell>
        </row>
        <row r="1074">
          <cell r="A1074">
            <v>18314</v>
          </cell>
          <cell r="B1074" t="str">
            <v>Johan</v>
          </cell>
          <cell r="C1074" t="str">
            <v>DE BRABANDÈRE</v>
          </cell>
          <cell r="D1074">
            <v>19944</v>
          </cell>
          <cell r="E1074" t="str">
            <v>M</v>
          </cell>
          <cell r="F1074" t="str">
            <v>België</v>
          </cell>
          <cell r="G1074" t="str">
            <v>BE</v>
          </cell>
          <cell r="H1074" t="str">
            <v>01-024</v>
          </cell>
          <cell r="I1074" t="str">
            <v>PC MOESKROEN -</v>
          </cell>
        </row>
        <row r="1075">
          <cell r="A1075">
            <v>21575</v>
          </cell>
          <cell r="B1075" t="str">
            <v>Bruno</v>
          </cell>
          <cell r="C1075" t="str">
            <v>DE COSTER</v>
          </cell>
          <cell r="D1075">
            <v>29963</v>
          </cell>
          <cell r="E1075" t="str">
            <v>M</v>
          </cell>
          <cell r="F1075" t="str">
            <v>België</v>
          </cell>
          <cell r="G1075" t="str">
            <v>BE</v>
          </cell>
          <cell r="H1075" t="str">
            <v>01-024</v>
          </cell>
          <cell r="I1075" t="str">
            <v>PC MOESKROEN -</v>
          </cell>
        </row>
        <row r="1076">
          <cell r="A1076">
            <v>19236</v>
          </cell>
          <cell r="B1076" t="str">
            <v>Stéphane</v>
          </cell>
          <cell r="C1076" t="str">
            <v>DE HONDT</v>
          </cell>
          <cell r="D1076">
            <v>22832</v>
          </cell>
          <cell r="E1076" t="str">
            <v>M</v>
          </cell>
          <cell r="F1076" t="str">
            <v>België</v>
          </cell>
          <cell r="G1076" t="str">
            <v>BE</v>
          </cell>
          <cell r="H1076" t="str">
            <v>01-024</v>
          </cell>
          <cell r="I1076" t="str">
            <v>PC MOESKROEN -</v>
          </cell>
        </row>
        <row r="1077">
          <cell r="A1077">
            <v>19237</v>
          </cell>
          <cell r="B1077" t="str">
            <v>Benoît</v>
          </cell>
          <cell r="C1077" t="str">
            <v>DE HONDT</v>
          </cell>
          <cell r="D1077">
            <v>31463</v>
          </cell>
          <cell r="E1077" t="str">
            <v>M</v>
          </cell>
          <cell r="F1077" t="str">
            <v>België</v>
          </cell>
          <cell r="G1077" t="str">
            <v>BE</v>
          </cell>
          <cell r="H1077" t="str">
            <v>01-024</v>
          </cell>
          <cell r="I1077" t="str">
            <v>PC MOESKROEN -</v>
          </cell>
        </row>
        <row r="1078">
          <cell r="A1078">
            <v>20937</v>
          </cell>
          <cell r="B1078" t="str">
            <v>GREGORY</v>
          </cell>
          <cell r="C1078" t="str">
            <v>DE HONDT</v>
          </cell>
          <cell r="D1078">
            <v>31870</v>
          </cell>
          <cell r="E1078" t="str">
            <v>M</v>
          </cell>
          <cell r="F1078" t="str">
            <v>België</v>
          </cell>
          <cell r="G1078" t="str">
            <v>BE</v>
          </cell>
          <cell r="H1078" t="str">
            <v>01-024</v>
          </cell>
          <cell r="I1078" t="str">
            <v>PC MOESKROEN -</v>
          </cell>
        </row>
        <row r="1079">
          <cell r="A1079">
            <v>17406</v>
          </cell>
          <cell r="B1079" t="str">
            <v>Jean</v>
          </cell>
          <cell r="C1079" t="str">
            <v>DECEUNINCK</v>
          </cell>
          <cell r="D1079">
            <v>17188</v>
          </cell>
          <cell r="E1079" t="str">
            <v>M</v>
          </cell>
          <cell r="F1079" t="str">
            <v>België</v>
          </cell>
          <cell r="G1079" t="str">
            <v>BE</v>
          </cell>
          <cell r="H1079" t="str">
            <v>01-024</v>
          </cell>
          <cell r="I1079" t="str">
            <v>PC MOESKROEN -</v>
          </cell>
        </row>
        <row r="1080">
          <cell r="A1080">
            <v>20962</v>
          </cell>
          <cell r="B1080" t="str">
            <v>Guillaume</v>
          </cell>
          <cell r="C1080" t="str">
            <v>DECLERCQ</v>
          </cell>
          <cell r="D1080">
            <v>30148</v>
          </cell>
          <cell r="E1080" t="str">
            <v>M</v>
          </cell>
          <cell r="F1080" t="str">
            <v>België</v>
          </cell>
          <cell r="G1080" t="str">
            <v>BE</v>
          </cell>
          <cell r="H1080" t="str">
            <v>01-024</v>
          </cell>
          <cell r="I1080" t="str">
            <v>PC MOESKROEN -</v>
          </cell>
        </row>
        <row r="1081">
          <cell r="A1081">
            <v>21421</v>
          </cell>
          <cell r="B1081" t="str">
            <v>Xavier</v>
          </cell>
          <cell r="C1081" t="str">
            <v>DECRUYENAERE</v>
          </cell>
          <cell r="D1081">
            <v>27757</v>
          </cell>
          <cell r="E1081" t="str">
            <v>M</v>
          </cell>
          <cell r="F1081" t="str">
            <v>België</v>
          </cell>
          <cell r="G1081" t="str">
            <v>BE</v>
          </cell>
          <cell r="H1081" t="str">
            <v>01-024</v>
          </cell>
          <cell r="I1081" t="str">
            <v>PC MOESKROEN -</v>
          </cell>
        </row>
        <row r="1082">
          <cell r="A1082">
            <v>5012</v>
          </cell>
          <cell r="B1082" t="str">
            <v>Magdalena</v>
          </cell>
          <cell r="C1082" t="str">
            <v>DEDEURWAERDER</v>
          </cell>
          <cell r="D1082">
            <v>16054</v>
          </cell>
          <cell r="E1082" t="str">
            <v>V</v>
          </cell>
          <cell r="F1082" t="str">
            <v>België</v>
          </cell>
          <cell r="G1082" t="str">
            <v>BE</v>
          </cell>
          <cell r="H1082" t="str">
            <v>01-024</v>
          </cell>
          <cell r="I1082" t="str">
            <v>PC MOESKROEN -</v>
          </cell>
        </row>
        <row r="1083">
          <cell r="A1083">
            <v>19216</v>
          </cell>
          <cell r="B1083" t="str">
            <v>Ludovic</v>
          </cell>
          <cell r="C1083" t="str">
            <v>DELANNOY</v>
          </cell>
          <cell r="D1083">
            <v>27043</v>
          </cell>
          <cell r="E1083" t="str">
            <v>M</v>
          </cell>
          <cell r="F1083" t="str">
            <v>België</v>
          </cell>
          <cell r="G1083" t="str">
            <v>BE</v>
          </cell>
          <cell r="H1083" t="str">
            <v>01-024</v>
          </cell>
          <cell r="I1083" t="str">
            <v>PC MOESKROEN -</v>
          </cell>
        </row>
        <row r="1084">
          <cell r="A1084">
            <v>21607</v>
          </cell>
          <cell r="B1084" t="str">
            <v>Benjamin</v>
          </cell>
          <cell r="C1084" t="str">
            <v>DELANNOY</v>
          </cell>
          <cell r="D1084">
            <v>28383</v>
          </cell>
          <cell r="E1084" t="str">
            <v>M</v>
          </cell>
          <cell r="F1084" t="str">
            <v>België</v>
          </cell>
          <cell r="G1084" t="str">
            <v>BE</v>
          </cell>
          <cell r="H1084" t="str">
            <v>01-024</v>
          </cell>
          <cell r="I1084" t="str">
            <v>PC MOESKROEN -</v>
          </cell>
        </row>
        <row r="1085">
          <cell r="A1085">
            <v>21107</v>
          </cell>
          <cell r="B1085" t="str">
            <v>Martine</v>
          </cell>
          <cell r="C1085" t="str">
            <v>DELRUE</v>
          </cell>
          <cell r="D1085">
            <v>21595</v>
          </cell>
          <cell r="E1085" t="str">
            <v>V</v>
          </cell>
          <cell r="F1085" t="str">
            <v>België</v>
          </cell>
          <cell r="G1085" t="str">
            <v>BE</v>
          </cell>
          <cell r="H1085" t="str">
            <v>01-024</v>
          </cell>
          <cell r="I1085" t="str">
            <v>PC MOESKROEN -</v>
          </cell>
        </row>
        <row r="1086">
          <cell r="A1086">
            <v>18862</v>
          </cell>
          <cell r="B1086" t="str">
            <v>Marc</v>
          </cell>
          <cell r="C1086" t="str">
            <v>DEMEULEMEESTER</v>
          </cell>
          <cell r="D1086">
            <v>21090</v>
          </cell>
          <cell r="E1086" t="str">
            <v>M</v>
          </cell>
          <cell r="F1086" t="str">
            <v>België</v>
          </cell>
          <cell r="G1086" t="str">
            <v>BE</v>
          </cell>
          <cell r="H1086" t="str">
            <v>01-024</v>
          </cell>
          <cell r="I1086" t="str">
            <v>PC MOESKROEN -</v>
          </cell>
        </row>
        <row r="1087">
          <cell r="A1087">
            <v>13684</v>
          </cell>
          <cell r="B1087" t="str">
            <v>Bernard</v>
          </cell>
          <cell r="C1087" t="str">
            <v>DEMEYER</v>
          </cell>
          <cell r="D1087">
            <v>21713</v>
          </cell>
          <cell r="E1087" t="str">
            <v>M</v>
          </cell>
          <cell r="F1087" t="str">
            <v>België</v>
          </cell>
          <cell r="G1087" t="str">
            <v>BE</v>
          </cell>
          <cell r="H1087" t="str">
            <v>01-024</v>
          </cell>
          <cell r="I1087" t="str">
            <v>PC MOESKROEN -</v>
          </cell>
        </row>
        <row r="1088">
          <cell r="A1088">
            <v>19192</v>
          </cell>
          <cell r="B1088" t="str">
            <v>Evelyne</v>
          </cell>
          <cell r="C1088" t="str">
            <v>DEPAUW</v>
          </cell>
          <cell r="D1088">
            <v>21676</v>
          </cell>
          <cell r="E1088" t="str">
            <v>V</v>
          </cell>
          <cell r="F1088" t="str">
            <v>België</v>
          </cell>
          <cell r="G1088" t="str">
            <v>BE</v>
          </cell>
          <cell r="H1088" t="str">
            <v>01-024</v>
          </cell>
          <cell r="I1088" t="str">
            <v>PC MOESKROEN -</v>
          </cell>
        </row>
        <row r="1089">
          <cell r="A1089">
            <v>11442</v>
          </cell>
          <cell r="B1089" t="str">
            <v>Daniel</v>
          </cell>
          <cell r="C1089" t="str">
            <v>DESPREZ</v>
          </cell>
          <cell r="D1089">
            <v>16998</v>
          </cell>
          <cell r="E1089" t="str">
            <v>M</v>
          </cell>
          <cell r="F1089" t="str">
            <v>Frankrijk</v>
          </cell>
          <cell r="G1089" t="str">
            <v>FR</v>
          </cell>
          <cell r="H1089" t="str">
            <v>01-024</v>
          </cell>
          <cell r="I1089" t="str">
            <v>PC MOESKROEN -</v>
          </cell>
        </row>
        <row r="1090">
          <cell r="A1090">
            <v>20166</v>
          </cell>
          <cell r="B1090" t="str">
            <v>Mickael</v>
          </cell>
          <cell r="C1090" t="str">
            <v>DESQUIENS</v>
          </cell>
          <cell r="D1090">
            <v>28817</v>
          </cell>
          <cell r="E1090" t="str">
            <v>M</v>
          </cell>
          <cell r="F1090" t="str">
            <v>België</v>
          </cell>
          <cell r="G1090" t="str">
            <v>BE</v>
          </cell>
          <cell r="H1090" t="str">
            <v>01-024</v>
          </cell>
          <cell r="I1090" t="str">
            <v>PC MOESKROEN -</v>
          </cell>
        </row>
        <row r="1091">
          <cell r="A1091">
            <v>21826</v>
          </cell>
          <cell r="B1091" t="str">
            <v>Daniel</v>
          </cell>
          <cell r="C1091" t="str">
            <v>DESRUMEAUX</v>
          </cell>
          <cell r="D1091">
            <v>22602</v>
          </cell>
          <cell r="E1091" t="str">
            <v>M</v>
          </cell>
          <cell r="F1091" t="str">
            <v>België</v>
          </cell>
          <cell r="G1091" t="str">
            <v>BE</v>
          </cell>
          <cell r="H1091" t="str">
            <v>01-024</v>
          </cell>
          <cell r="I1091" t="str">
            <v>PC MOESKROEN -</v>
          </cell>
        </row>
        <row r="1092">
          <cell r="A1092">
            <v>21686</v>
          </cell>
          <cell r="B1092" t="str">
            <v>Christophe</v>
          </cell>
          <cell r="C1092" t="str">
            <v>DETOURBE</v>
          </cell>
          <cell r="D1092">
            <v>33328</v>
          </cell>
          <cell r="E1092" t="str">
            <v>M</v>
          </cell>
          <cell r="F1092" t="str">
            <v>Frankrijk</v>
          </cell>
          <cell r="G1092" t="str">
            <v>FR</v>
          </cell>
          <cell r="H1092" t="str">
            <v>01-024</v>
          </cell>
          <cell r="I1092" t="str">
            <v>PC MOESKROEN -</v>
          </cell>
        </row>
        <row r="1093">
          <cell r="A1093">
            <v>20148</v>
          </cell>
          <cell r="B1093" t="str">
            <v>Philippe</v>
          </cell>
          <cell r="C1093" t="str">
            <v>DEZITTER</v>
          </cell>
          <cell r="D1093">
            <v>22750</v>
          </cell>
          <cell r="E1093" t="str">
            <v>M</v>
          </cell>
          <cell r="F1093" t="str">
            <v>Frankrijk</v>
          </cell>
          <cell r="G1093" t="str">
            <v>FR</v>
          </cell>
          <cell r="H1093" t="str">
            <v>01-024</v>
          </cell>
          <cell r="I1093" t="str">
            <v>PC MOESKROEN -</v>
          </cell>
        </row>
        <row r="1094">
          <cell r="A1094">
            <v>9614</v>
          </cell>
          <cell r="B1094" t="str">
            <v>Christian</v>
          </cell>
          <cell r="C1094" t="str">
            <v>DHAYNAUT</v>
          </cell>
          <cell r="D1094">
            <v>16802</v>
          </cell>
          <cell r="E1094" t="str">
            <v>M</v>
          </cell>
          <cell r="F1094" t="str">
            <v>Frankrijk</v>
          </cell>
          <cell r="G1094" t="str">
            <v>FR</v>
          </cell>
          <cell r="H1094" t="str">
            <v>01-024</v>
          </cell>
          <cell r="I1094" t="str">
            <v>PC MOESKROEN -</v>
          </cell>
        </row>
        <row r="1095">
          <cell r="A1095">
            <v>21840</v>
          </cell>
          <cell r="B1095" t="str">
            <v>Marcel</v>
          </cell>
          <cell r="C1095" t="str">
            <v>DHONT</v>
          </cell>
          <cell r="D1095">
            <v>22690</v>
          </cell>
          <cell r="E1095" t="str">
            <v>M</v>
          </cell>
          <cell r="F1095" t="str">
            <v>Frankrijk</v>
          </cell>
          <cell r="G1095" t="str">
            <v>FR</v>
          </cell>
          <cell r="H1095" t="str">
            <v>01-024</v>
          </cell>
          <cell r="I1095" t="str">
            <v>PC MOESKROEN -</v>
          </cell>
        </row>
        <row r="1096">
          <cell r="A1096">
            <v>2445</v>
          </cell>
          <cell r="B1096" t="str">
            <v>Massimo</v>
          </cell>
          <cell r="C1096" t="str">
            <v>DI CARLO</v>
          </cell>
          <cell r="D1096">
            <v>32494</v>
          </cell>
          <cell r="E1096" t="str">
            <v>M</v>
          </cell>
          <cell r="F1096" t="str">
            <v>België</v>
          </cell>
          <cell r="G1096" t="str">
            <v>BE</v>
          </cell>
          <cell r="H1096" t="str">
            <v>01-024</v>
          </cell>
          <cell r="I1096" t="str">
            <v>PC MOESKROEN -</v>
          </cell>
        </row>
        <row r="1097">
          <cell r="A1097">
            <v>4667</v>
          </cell>
          <cell r="B1097" t="str">
            <v>Antonio</v>
          </cell>
          <cell r="C1097" t="str">
            <v>DI CARLO</v>
          </cell>
          <cell r="D1097">
            <v>17828</v>
          </cell>
          <cell r="E1097" t="str">
            <v>M</v>
          </cell>
          <cell r="F1097" t="str">
            <v>België</v>
          </cell>
          <cell r="G1097" t="str">
            <v>IT</v>
          </cell>
          <cell r="H1097" t="str">
            <v>01-024</v>
          </cell>
          <cell r="I1097" t="str">
            <v>PC MOESKROEN -</v>
          </cell>
        </row>
        <row r="1098">
          <cell r="A1098">
            <v>20807</v>
          </cell>
          <cell r="B1098" t="str">
            <v>Tamara</v>
          </cell>
          <cell r="C1098" t="str">
            <v>DIERYCKX</v>
          </cell>
          <cell r="D1098">
            <v>26052</v>
          </cell>
          <cell r="E1098" t="str">
            <v>V</v>
          </cell>
          <cell r="F1098" t="str">
            <v>Frankrijk</v>
          </cell>
          <cell r="G1098" t="str">
            <v>FR</v>
          </cell>
          <cell r="H1098" t="str">
            <v>01-024</v>
          </cell>
          <cell r="I1098" t="str">
            <v>PC MOESKROEN -</v>
          </cell>
        </row>
        <row r="1099">
          <cell r="A1099">
            <v>20899</v>
          </cell>
          <cell r="B1099" t="str">
            <v>Christian</v>
          </cell>
          <cell r="C1099" t="str">
            <v>DOUILLET</v>
          </cell>
          <cell r="D1099">
            <v>20444</v>
          </cell>
          <cell r="E1099" t="str">
            <v>M</v>
          </cell>
          <cell r="F1099" t="str">
            <v>België</v>
          </cell>
          <cell r="G1099" t="str">
            <v>BE</v>
          </cell>
          <cell r="H1099" t="str">
            <v>01-024</v>
          </cell>
          <cell r="I1099" t="str">
            <v>PC MOESKROEN -</v>
          </cell>
        </row>
        <row r="1100">
          <cell r="A1100">
            <v>17264</v>
          </cell>
          <cell r="B1100" t="str">
            <v>MARC</v>
          </cell>
          <cell r="C1100" t="str">
            <v>DUEZ</v>
          </cell>
          <cell r="D1100">
            <v>21259</v>
          </cell>
          <cell r="E1100" t="str">
            <v>M</v>
          </cell>
          <cell r="F1100" t="str">
            <v>België</v>
          </cell>
          <cell r="G1100" t="str">
            <v>BE</v>
          </cell>
          <cell r="H1100" t="str">
            <v>01-024</v>
          </cell>
          <cell r="I1100" t="str">
            <v>PC MOESKROEN -</v>
          </cell>
        </row>
        <row r="1101">
          <cell r="A1101">
            <v>13682</v>
          </cell>
          <cell r="B1101" t="str">
            <v>Fabrice</v>
          </cell>
          <cell r="C1101" t="str">
            <v>DUHAMEL</v>
          </cell>
          <cell r="D1101">
            <v>25143</v>
          </cell>
          <cell r="E1101" t="str">
            <v>M</v>
          </cell>
          <cell r="F1101" t="str">
            <v>België</v>
          </cell>
          <cell r="G1101" t="str">
            <v>FR</v>
          </cell>
          <cell r="H1101" t="str">
            <v>01-024</v>
          </cell>
          <cell r="I1101" t="str">
            <v>PC MOESKROEN -</v>
          </cell>
        </row>
        <row r="1102">
          <cell r="A1102">
            <v>16721</v>
          </cell>
          <cell r="B1102" t="str">
            <v>Johnny</v>
          </cell>
          <cell r="C1102" t="str">
            <v>DUHAMEL</v>
          </cell>
          <cell r="D1102">
            <v>23418</v>
          </cell>
          <cell r="E1102" t="str">
            <v>M</v>
          </cell>
          <cell r="F1102" t="str">
            <v>België</v>
          </cell>
          <cell r="G1102" t="str">
            <v>BE</v>
          </cell>
          <cell r="H1102" t="str">
            <v>01-024</v>
          </cell>
          <cell r="I1102" t="str">
            <v>PC MOESKROEN -</v>
          </cell>
        </row>
        <row r="1103">
          <cell r="A1103">
            <v>18588</v>
          </cell>
          <cell r="B1103" t="str">
            <v>Alain</v>
          </cell>
          <cell r="C1103" t="str">
            <v>DUJARDIN</v>
          </cell>
          <cell r="D1103">
            <v>21059</v>
          </cell>
          <cell r="E1103" t="str">
            <v>M</v>
          </cell>
          <cell r="F1103" t="str">
            <v>België</v>
          </cell>
          <cell r="G1103" t="str">
            <v>FR</v>
          </cell>
          <cell r="H1103" t="str">
            <v>01-024</v>
          </cell>
          <cell r="I1103" t="str">
            <v>PC MOESKROEN -</v>
          </cell>
        </row>
        <row r="1104">
          <cell r="A1104">
            <v>16720</v>
          </cell>
          <cell r="B1104" t="str">
            <v>Jean françois</v>
          </cell>
          <cell r="C1104" t="str">
            <v>DURSKY</v>
          </cell>
          <cell r="D1104">
            <v>23543</v>
          </cell>
          <cell r="E1104" t="str">
            <v>M</v>
          </cell>
          <cell r="F1104" t="str">
            <v>België</v>
          </cell>
          <cell r="G1104" t="str">
            <v>BE</v>
          </cell>
          <cell r="H1104" t="str">
            <v>01-024</v>
          </cell>
          <cell r="I1104" t="str">
            <v>PC MOESKROEN -</v>
          </cell>
        </row>
        <row r="1105">
          <cell r="A1105">
            <v>21838</v>
          </cell>
          <cell r="B1105" t="str">
            <v>Cedric</v>
          </cell>
          <cell r="C1105" t="str">
            <v>EECKOUT</v>
          </cell>
          <cell r="D1105">
            <v>27392</v>
          </cell>
          <cell r="E1105" t="str">
            <v>M</v>
          </cell>
          <cell r="F1105" t="str">
            <v>Frankrijk</v>
          </cell>
          <cell r="G1105" t="str">
            <v>FR</v>
          </cell>
          <cell r="H1105" t="str">
            <v>01-024</v>
          </cell>
          <cell r="I1105" t="str">
            <v>PC MOESKROEN -</v>
          </cell>
        </row>
        <row r="1106">
          <cell r="A1106">
            <v>17845</v>
          </cell>
          <cell r="B1106" t="str">
            <v>Francesco</v>
          </cell>
          <cell r="C1106" t="str">
            <v>FURNARI</v>
          </cell>
          <cell r="D1106">
            <v>23815</v>
          </cell>
          <cell r="E1106" t="str">
            <v>M</v>
          </cell>
          <cell r="F1106" t="str">
            <v>België</v>
          </cell>
          <cell r="G1106" t="str">
            <v>BE</v>
          </cell>
          <cell r="H1106" t="str">
            <v>01-024</v>
          </cell>
          <cell r="I1106" t="str">
            <v>PC MOESKROEN -</v>
          </cell>
        </row>
        <row r="1107">
          <cell r="A1107">
            <v>21841</v>
          </cell>
          <cell r="B1107" t="str">
            <v>Johan</v>
          </cell>
          <cell r="C1107" t="str">
            <v>GALMAND</v>
          </cell>
          <cell r="D1107">
            <v>30658</v>
          </cell>
          <cell r="E1107" t="str">
            <v>M</v>
          </cell>
          <cell r="F1107" t="str">
            <v>Frankrijk</v>
          </cell>
          <cell r="G1107" t="str">
            <v>FR</v>
          </cell>
          <cell r="H1107" t="str">
            <v>01-024</v>
          </cell>
          <cell r="I1107" t="str">
            <v>PC MOESKROEN -</v>
          </cell>
        </row>
        <row r="1108">
          <cell r="A1108">
            <v>18599</v>
          </cell>
          <cell r="B1108" t="str">
            <v>Vincent</v>
          </cell>
          <cell r="C1108" t="str">
            <v>GERACI</v>
          </cell>
          <cell r="D1108">
            <v>22600</v>
          </cell>
          <cell r="E1108" t="str">
            <v>M</v>
          </cell>
          <cell r="F1108" t="str">
            <v>Frankrijk</v>
          </cell>
          <cell r="G1108" t="str">
            <v>FR</v>
          </cell>
          <cell r="H1108" t="str">
            <v>01-024</v>
          </cell>
          <cell r="I1108" t="str">
            <v>PC MOESKROEN -</v>
          </cell>
        </row>
        <row r="1109">
          <cell r="A1109">
            <v>14202</v>
          </cell>
          <cell r="B1109" t="str">
            <v>Johnny</v>
          </cell>
          <cell r="C1109" t="str">
            <v>GHESQUIÈRE</v>
          </cell>
          <cell r="D1109">
            <v>20771</v>
          </cell>
          <cell r="E1109" t="str">
            <v>M</v>
          </cell>
          <cell r="F1109" t="str">
            <v>België</v>
          </cell>
          <cell r="G1109" t="str">
            <v>BE</v>
          </cell>
          <cell r="H1109" t="str">
            <v>01-024</v>
          </cell>
          <cell r="I1109" t="str">
            <v>PC MOESKROEN -</v>
          </cell>
        </row>
        <row r="1110">
          <cell r="A1110">
            <v>20686</v>
          </cell>
          <cell r="B1110" t="str">
            <v>André</v>
          </cell>
          <cell r="C1110" t="str">
            <v>GILQUEL</v>
          </cell>
          <cell r="D1110">
            <v>19842</v>
          </cell>
          <cell r="E1110" t="str">
            <v>M</v>
          </cell>
          <cell r="F1110" t="str">
            <v>Frankrijk</v>
          </cell>
          <cell r="G1110" t="str">
            <v>FR</v>
          </cell>
          <cell r="H1110" t="str">
            <v>01-024</v>
          </cell>
          <cell r="I1110" t="str">
            <v>PC MOESKROEN -</v>
          </cell>
        </row>
        <row r="1111">
          <cell r="A1111">
            <v>19708</v>
          </cell>
          <cell r="B1111" t="str">
            <v>Michel</v>
          </cell>
          <cell r="C1111" t="str">
            <v>HENNEBO</v>
          </cell>
          <cell r="D1111">
            <v>17422</v>
          </cell>
          <cell r="E1111" t="str">
            <v>M</v>
          </cell>
          <cell r="F1111" t="str">
            <v>Frankrijk</v>
          </cell>
          <cell r="G1111" t="str">
            <v>FR</v>
          </cell>
          <cell r="H1111" t="str">
            <v>01-024</v>
          </cell>
          <cell r="I1111" t="str">
            <v>PC MOESKROEN -</v>
          </cell>
        </row>
        <row r="1112">
          <cell r="A1112">
            <v>20654</v>
          </cell>
          <cell r="B1112" t="str">
            <v>Pascal</v>
          </cell>
          <cell r="C1112" t="str">
            <v>HERMAN</v>
          </cell>
          <cell r="D1112">
            <v>23114</v>
          </cell>
          <cell r="E1112" t="str">
            <v>M</v>
          </cell>
          <cell r="F1112" t="str">
            <v>Frankrijk</v>
          </cell>
          <cell r="G1112" t="str">
            <v>FR</v>
          </cell>
          <cell r="H1112" t="str">
            <v>01-024</v>
          </cell>
          <cell r="I1112" t="str">
            <v>PC MOESKROEN -</v>
          </cell>
        </row>
        <row r="1113">
          <cell r="A1113">
            <v>21880</v>
          </cell>
          <cell r="B1113" t="str">
            <v>Thomas</v>
          </cell>
          <cell r="C1113" t="str">
            <v>HOUELAQUE</v>
          </cell>
          <cell r="D1113">
            <v>33723</v>
          </cell>
          <cell r="E1113" t="str">
            <v>M</v>
          </cell>
          <cell r="F1113" t="str">
            <v>België</v>
          </cell>
          <cell r="G1113" t="str">
            <v>BE</v>
          </cell>
          <cell r="H1113" t="str">
            <v>01-024</v>
          </cell>
          <cell r="I1113" t="str">
            <v>PC MOESKROEN -</v>
          </cell>
        </row>
        <row r="1114">
          <cell r="A1114">
            <v>19707</v>
          </cell>
          <cell r="B1114" t="str">
            <v>Annabelle</v>
          </cell>
          <cell r="C1114" t="str">
            <v>HOUZET</v>
          </cell>
          <cell r="D1114">
            <v>26945</v>
          </cell>
          <cell r="E1114" t="str">
            <v>V</v>
          </cell>
          <cell r="F1114" t="str">
            <v>België</v>
          </cell>
          <cell r="G1114" t="str">
            <v>BE</v>
          </cell>
          <cell r="H1114" t="str">
            <v>01-024</v>
          </cell>
          <cell r="I1114" t="str">
            <v>PC MOESKROEN -</v>
          </cell>
        </row>
        <row r="1115">
          <cell r="A1115">
            <v>21526</v>
          </cell>
          <cell r="B1115" t="str">
            <v>Toeminome</v>
          </cell>
          <cell r="C1115" t="str">
            <v>JASON</v>
          </cell>
          <cell r="D1115">
            <v>34574</v>
          </cell>
          <cell r="E1115" t="str">
            <v>M</v>
          </cell>
          <cell r="F1115" t="str">
            <v>Frankrijk</v>
          </cell>
          <cell r="G1115" t="str">
            <v>FR</v>
          </cell>
          <cell r="H1115" t="str">
            <v>01-024</v>
          </cell>
          <cell r="I1115" t="str">
            <v>PC MOESKROEN -</v>
          </cell>
        </row>
        <row r="1116">
          <cell r="A1116">
            <v>21486</v>
          </cell>
          <cell r="B1116" t="str">
            <v>Nicolas</v>
          </cell>
          <cell r="C1116" t="str">
            <v>JOSSONS</v>
          </cell>
          <cell r="D1116">
            <v>31387</v>
          </cell>
          <cell r="E1116" t="str">
            <v>M</v>
          </cell>
          <cell r="F1116" t="str">
            <v>België</v>
          </cell>
          <cell r="G1116" t="str">
            <v>BE</v>
          </cell>
          <cell r="H1116" t="str">
            <v>01-024</v>
          </cell>
          <cell r="I1116" t="str">
            <v>PC MOESKROEN -</v>
          </cell>
        </row>
        <row r="1117">
          <cell r="A1117">
            <v>2411</v>
          </cell>
          <cell r="B1117" t="str">
            <v>Andre</v>
          </cell>
          <cell r="C1117" t="str">
            <v>LAMBERT</v>
          </cell>
          <cell r="D1117">
            <v>19627</v>
          </cell>
          <cell r="E1117" t="str">
            <v>M</v>
          </cell>
          <cell r="F1117" t="str">
            <v>België</v>
          </cell>
          <cell r="G1117" t="str">
            <v>BE</v>
          </cell>
          <cell r="H1117" t="str">
            <v>01-024</v>
          </cell>
          <cell r="I1117" t="str">
            <v>PC MOESKROEN -</v>
          </cell>
        </row>
        <row r="1118">
          <cell r="A1118">
            <v>20149</v>
          </cell>
          <cell r="B1118" t="str">
            <v>Annick</v>
          </cell>
          <cell r="C1118" t="str">
            <v>LIEBENS</v>
          </cell>
          <cell r="D1118">
            <v>23887</v>
          </cell>
          <cell r="E1118" t="str">
            <v>V</v>
          </cell>
          <cell r="F1118" t="str">
            <v>België</v>
          </cell>
          <cell r="G1118" t="str">
            <v>BE</v>
          </cell>
          <cell r="H1118" t="str">
            <v>01-024</v>
          </cell>
          <cell r="I1118" t="str">
            <v>PC MOESKROEN -</v>
          </cell>
        </row>
        <row r="1119">
          <cell r="A1119">
            <v>13681</v>
          </cell>
          <cell r="B1119" t="str">
            <v>David</v>
          </cell>
          <cell r="C1119" t="str">
            <v>LOTOI</v>
          </cell>
          <cell r="D1119">
            <v>26949</v>
          </cell>
          <cell r="E1119" t="str">
            <v>M</v>
          </cell>
          <cell r="F1119" t="str">
            <v>België</v>
          </cell>
          <cell r="G1119" t="str">
            <v>BE</v>
          </cell>
          <cell r="H1119" t="str">
            <v>01-024</v>
          </cell>
          <cell r="I1119" t="str">
            <v>PC MOESKROEN -</v>
          </cell>
        </row>
        <row r="1120">
          <cell r="A1120">
            <v>17221</v>
          </cell>
          <cell r="B1120" t="str">
            <v>Claude</v>
          </cell>
          <cell r="C1120" t="str">
            <v>MACCHI</v>
          </cell>
          <cell r="D1120">
            <v>19012</v>
          </cell>
          <cell r="E1120" t="str">
            <v>M</v>
          </cell>
          <cell r="F1120" t="str">
            <v>België</v>
          </cell>
          <cell r="G1120" t="str">
            <v>BE</v>
          </cell>
          <cell r="H1120" t="str">
            <v>01-024</v>
          </cell>
          <cell r="I1120" t="str">
            <v>PC MOESKROEN -</v>
          </cell>
        </row>
        <row r="1121">
          <cell r="A1121">
            <v>21825</v>
          </cell>
          <cell r="B1121" t="str">
            <v>Julien</v>
          </cell>
          <cell r="C1121" t="str">
            <v>MASSELLES</v>
          </cell>
          <cell r="D1121">
            <v>30676</v>
          </cell>
          <cell r="E1121" t="str">
            <v>M</v>
          </cell>
          <cell r="F1121" t="str">
            <v>Frankrijk</v>
          </cell>
          <cell r="G1121" t="str">
            <v>FR</v>
          </cell>
          <cell r="H1121" t="str">
            <v>01-024</v>
          </cell>
          <cell r="I1121" t="str">
            <v>PC MOESKROEN -</v>
          </cell>
        </row>
        <row r="1122">
          <cell r="A1122">
            <v>21700</v>
          </cell>
          <cell r="B1122" t="str">
            <v>Francis</v>
          </cell>
          <cell r="C1122" t="str">
            <v>MIR</v>
          </cell>
          <cell r="D1122">
            <v>24872</v>
          </cell>
          <cell r="E1122" t="str">
            <v>M</v>
          </cell>
          <cell r="F1122" t="str">
            <v>Frankrijk</v>
          </cell>
          <cell r="G1122" t="str">
            <v>FR</v>
          </cell>
          <cell r="H1122" t="str">
            <v>01-024</v>
          </cell>
          <cell r="I1122" t="str">
            <v>PC MOESKROEN -</v>
          </cell>
        </row>
        <row r="1123">
          <cell r="A1123">
            <v>2546</v>
          </cell>
          <cell r="B1123" t="str">
            <v>Luc</v>
          </cell>
          <cell r="C1123" t="str">
            <v>NOTTEBAERE</v>
          </cell>
          <cell r="D1123">
            <v>19160</v>
          </cell>
          <cell r="E1123" t="str">
            <v>M</v>
          </cell>
          <cell r="F1123" t="str">
            <v>België</v>
          </cell>
          <cell r="G1123" t="str">
            <v>BE</v>
          </cell>
          <cell r="H1123" t="str">
            <v>01-024</v>
          </cell>
          <cell r="I1123" t="str">
            <v>PC MOESKROEN -</v>
          </cell>
        </row>
        <row r="1124">
          <cell r="A1124">
            <v>15032</v>
          </cell>
          <cell r="B1124" t="str">
            <v>Bernard</v>
          </cell>
          <cell r="C1124" t="str">
            <v>NOTTEBAERE</v>
          </cell>
          <cell r="D1124">
            <v>18220</v>
          </cell>
          <cell r="E1124" t="str">
            <v>M</v>
          </cell>
          <cell r="F1124" t="str">
            <v>België</v>
          </cell>
          <cell r="G1124" t="str">
            <v>BE</v>
          </cell>
          <cell r="H1124" t="str">
            <v>01-024</v>
          </cell>
          <cell r="I1124" t="str">
            <v>PC MOESKROEN -</v>
          </cell>
        </row>
        <row r="1125">
          <cell r="A1125">
            <v>21872</v>
          </cell>
          <cell r="B1125" t="str">
            <v>Viola</v>
          </cell>
          <cell r="C1125" t="str">
            <v>OSHOURKINA</v>
          </cell>
          <cell r="D1125">
            <v>28524</v>
          </cell>
          <cell r="E1125" t="str">
            <v>V</v>
          </cell>
          <cell r="F1125" t="str">
            <v>België</v>
          </cell>
          <cell r="G1125" t="str">
            <v>BE</v>
          </cell>
          <cell r="H1125" t="str">
            <v>01-024</v>
          </cell>
          <cell r="I1125" t="str">
            <v>PC MOESKROEN -</v>
          </cell>
        </row>
        <row r="1126">
          <cell r="A1126">
            <v>17341</v>
          </cell>
          <cell r="B1126" t="str">
            <v>Miguel</v>
          </cell>
          <cell r="C1126" t="str">
            <v>PASQUINI</v>
          </cell>
          <cell r="D1126">
            <v>22811</v>
          </cell>
          <cell r="E1126" t="str">
            <v>M</v>
          </cell>
          <cell r="F1126" t="str">
            <v>België</v>
          </cell>
          <cell r="G1126" t="str">
            <v>BE</v>
          </cell>
          <cell r="H1126" t="str">
            <v>01-024</v>
          </cell>
          <cell r="I1126" t="str">
            <v>PC MOESKROEN -</v>
          </cell>
        </row>
        <row r="1127">
          <cell r="A1127">
            <v>20811</v>
          </cell>
          <cell r="B1127" t="str">
            <v>Francis</v>
          </cell>
          <cell r="C1127" t="str">
            <v>REGNIER</v>
          </cell>
          <cell r="D1127">
            <v>20458</v>
          </cell>
          <cell r="E1127" t="str">
            <v>M</v>
          </cell>
          <cell r="F1127" t="str">
            <v>België</v>
          </cell>
          <cell r="G1127" t="str">
            <v>BE</v>
          </cell>
          <cell r="H1127" t="str">
            <v>01-024</v>
          </cell>
          <cell r="I1127" t="str">
            <v>PC MOESKROEN -</v>
          </cell>
        </row>
        <row r="1128">
          <cell r="A1128">
            <v>21685</v>
          </cell>
          <cell r="B1128" t="str">
            <v>Ghislaine</v>
          </cell>
          <cell r="C1128" t="str">
            <v>ROMMELAERE</v>
          </cell>
          <cell r="D1128">
            <v>20138</v>
          </cell>
          <cell r="E1128" t="str">
            <v>V</v>
          </cell>
          <cell r="F1128" t="str">
            <v>België</v>
          </cell>
          <cell r="G1128" t="str">
            <v>BE</v>
          </cell>
          <cell r="H1128" t="str">
            <v>01-024</v>
          </cell>
          <cell r="I1128" t="str">
            <v>PC MOESKROEN -</v>
          </cell>
        </row>
        <row r="1129">
          <cell r="A1129">
            <v>2702</v>
          </cell>
          <cell r="B1129" t="str">
            <v>Olivier</v>
          </cell>
          <cell r="C1129" t="str">
            <v>RONSSE</v>
          </cell>
          <cell r="D1129">
            <v>24541</v>
          </cell>
          <cell r="E1129" t="str">
            <v>M</v>
          </cell>
          <cell r="F1129" t="str">
            <v>Frankrijk</v>
          </cell>
          <cell r="G1129" t="str">
            <v>FR</v>
          </cell>
          <cell r="H1129" t="str">
            <v>01-024</v>
          </cell>
          <cell r="I1129" t="str">
            <v>PC MOESKROEN -</v>
          </cell>
        </row>
        <row r="1130">
          <cell r="A1130">
            <v>18208</v>
          </cell>
          <cell r="B1130" t="str">
            <v>Aldo</v>
          </cell>
          <cell r="C1130" t="str">
            <v>SCRIBANI</v>
          </cell>
          <cell r="D1130">
            <v>31731</v>
          </cell>
          <cell r="E1130" t="str">
            <v>M</v>
          </cell>
          <cell r="F1130" t="str">
            <v>België</v>
          </cell>
          <cell r="G1130" t="str">
            <v>BJ</v>
          </cell>
          <cell r="H1130" t="str">
            <v>01-024</v>
          </cell>
          <cell r="I1130" t="str">
            <v>PC MOESKROEN -</v>
          </cell>
        </row>
        <row r="1131">
          <cell r="A1131">
            <v>21485</v>
          </cell>
          <cell r="B1131" t="str">
            <v>Francesco</v>
          </cell>
          <cell r="C1131" t="str">
            <v>SCRIBANI</v>
          </cell>
          <cell r="D1131">
            <v>31206</v>
          </cell>
          <cell r="E1131" t="str">
            <v>M</v>
          </cell>
          <cell r="F1131" t="str">
            <v>België</v>
          </cell>
          <cell r="G1131" t="str">
            <v>BE</v>
          </cell>
          <cell r="H1131" t="str">
            <v>01-024</v>
          </cell>
          <cell r="I1131" t="str">
            <v>PC MOESKROEN -</v>
          </cell>
        </row>
        <row r="1132">
          <cell r="A1132">
            <v>19628</v>
          </cell>
          <cell r="B1132" t="str">
            <v>Marie</v>
          </cell>
          <cell r="C1132" t="str">
            <v>STIEVENART</v>
          </cell>
          <cell r="D1132">
            <v>21438</v>
          </cell>
          <cell r="E1132" t="str">
            <v>V</v>
          </cell>
          <cell r="F1132" t="str">
            <v>België</v>
          </cell>
          <cell r="G1132" t="str">
            <v>BE</v>
          </cell>
          <cell r="H1132" t="str">
            <v>01-024</v>
          </cell>
          <cell r="I1132" t="str">
            <v>PC MOESKROEN -</v>
          </cell>
        </row>
        <row r="1133">
          <cell r="A1133">
            <v>21873</v>
          </cell>
          <cell r="B1133" t="str">
            <v>Esteban</v>
          </cell>
          <cell r="C1133" t="str">
            <v>SURET</v>
          </cell>
          <cell r="D1133">
            <v>38121</v>
          </cell>
          <cell r="E1133" t="str">
            <v>M</v>
          </cell>
          <cell r="F1133" t="str">
            <v>België</v>
          </cell>
          <cell r="G1133" t="str">
            <v>BE</v>
          </cell>
          <cell r="H1133" t="str">
            <v>01-024</v>
          </cell>
          <cell r="I1133" t="str">
            <v>PC MOESKROEN -</v>
          </cell>
        </row>
        <row r="1134">
          <cell r="A1134">
            <v>11341</v>
          </cell>
          <cell r="B1134" t="str">
            <v>Ahmed</v>
          </cell>
          <cell r="C1134" t="str">
            <v>TAGNIT-HAMOU</v>
          </cell>
          <cell r="D1134">
            <v>16824</v>
          </cell>
          <cell r="E1134" t="str">
            <v>M</v>
          </cell>
          <cell r="F1134" t="str">
            <v>België</v>
          </cell>
          <cell r="G1134" t="str">
            <v>BE</v>
          </cell>
          <cell r="H1134" t="str">
            <v>01-024</v>
          </cell>
          <cell r="I1134" t="str">
            <v>PC MOESKROEN -</v>
          </cell>
        </row>
        <row r="1135">
          <cell r="A1135">
            <v>21949</v>
          </cell>
          <cell r="B1135" t="str">
            <v>Ahmed</v>
          </cell>
          <cell r="C1135" t="str">
            <v>TAGNIT-HAMOU</v>
          </cell>
          <cell r="D1135">
            <v>16824</v>
          </cell>
          <cell r="E1135" t="str">
            <v>M</v>
          </cell>
          <cell r="F1135" t="str">
            <v>België</v>
          </cell>
          <cell r="G1135" t="str">
            <v>BE</v>
          </cell>
          <cell r="H1135" t="str">
            <v>01-024</v>
          </cell>
          <cell r="I1135" t="str">
            <v>PC MOESKROEN -</v>
          </cell>
        </row>
        <row r="1136">
          <cell r="A1136">
            <v>21772</v>
          </cell>
          <cell r="B1136" t="str">
            <v>Kevin</v>
          </cell>
          <cell r="C1136" t="str">
            <v>VAN HOUTE</v>
          </cell>
          <cell r="D1136">
            <v>33350</v>
          </cell>
          <cell r="E1136" t="str">
            <v>M</v>
          </cell>
          <cell r="F1136" t="str">
            <v>Frankrijk</v>
          </cell>
          <cell r="G1136" t="str">
            <v>FR</v>
          </cell>
          <cell r="H1136" t="str">
            <v>01-024</v>
          </cell>
          <cell r="I1136" t="str">
            <v>PC MOESKROEN -</v>
          </cell>
        </row>
        <row r="1137">
          <cell r="A1137">
            <v>21733</v>
          </cell>
          <cell r="B1137" t="str">
            <v>Alban</v>
          </cell>
          <cell r="C1137" t="str">
            <v>VANDEKERCKOVE</v>
          </cell>
          <cell r="D1137">
            <v>39399</v>
          </cell>
          <cell r="E1137" t="str">
            <v>M</v>
          </cell>
          <cell r="F1137" t="str">
            <v>Frankrijk</v>
          </cell>
          <cell r="G1137" t="str">
            <v>FR</v>
          </cell>
          <cell r="H1137" t="str">
            <v>01-024</v>
          </cell>
          <cell r="I1137" t="str">
            <v>PC MOESKROEN -</v>
          </cell>
        </row>
        <row r="1138">
          <cell r="A1138">
            <v>21839</v>
          </cell>
          <cell r="B1138" t="str">
            <v>Francis</v>
          </cell>
          <cell r="C1138" t="str">
            <v>VANDEKERKHOVE</v>
          </cell>
          <cell r="D1138">
            <v>22209</v>
          </cell>
          <cell r="E1138" t="str">
            <v>M</v>
          </cell>
          <cell r="F1138" t="str">
            <v>Frankrijk</v>
          </cell>
          <cell r="G1138" t="str">
            <v>FR</v>
          </cell>
          <cell r="H1138" t="str">
            <v>01-024</v>
          </cell>
          <cell r="I1138" t="str">
            <v>PC MOESKROEN -</v>
          </cell>
        </row>
        <row r="1139">
          <cell r="A1139">
            <v>15564</v>
          </cell>
          <cell r="B1139" t="str">
            <v>JOSYANE</v>
          </cell>
          <cell r="C1139" t="str">
            <v>VANDENABEELE</v>
          </cell>
          <cell r="D1139">
            <v>17627</v>
          </cell>
          <cell r="E1139" t="str">
            <v>V</v>
          </cell>
          <cell r="F1139" t="str">
            <v>België</v>
          </cell>
          <cell r="G1139" t="str">
            <v>BE</v>
          </cell>
          <cell r="H1139" t="str">
            <v>01-024</v>
          </cell>
          <cell r="I1139" t="str">
            <v>PC MOESKROEN -</v>
          </cell>
        </row>
        <row r="1140">
          <cell r="A1140">
            <v>21183</v>
          </cell>
          <cell r="B1140" t="str">
            <v>JIMMY</v>
          </cell>
          <cell r="C1140" t="str">
            <v>VANDENBROUCKE</v>
          </cell>
          <cell r="D1140">
            <v>29228</v>
          </cell>
          <cell r="E1140" t="str">
            <v>M</v>
          </cell>
          <cell r="F1140" t="str">
            <v>België</v>
          </cell>
          <cell r="G1140" t="str">
            <v>BE</v>
          </cell>
          <cell r="H1140" t="str">
            <v>01-024</v>
          </cell>
          <cell r="I1140" t="str">
            <v>PC MOESKROEN -</v>
          </cell>
        </row>
        <row r="1141">
          <cell r="A1141">
            <v>20963</v>
          </cell>
          <cell r="B1141" t="str">
            <v>Evan</v>
          </cell>
          <cell r="C1141" t="str">
            <v>VANDERHAERENDT</v>
          </cell>
          <cell r="D1141">
            <v>32021</v>
          </cell>
          <cell r="E1141" t="str">
            <v>M</v>
          </cell>
          <cell r="F1141" t="str">
            <v>België</v>
          </cell>
          <cell r="G1141" t="str">
            <v>BE</v>
          </cell>
          <cell r="H1141" t="str">
            <v>01-024</v>
          </cell>
          <cell r="I1141" t="str">
            <v>PC MOESKROEN -</v>
          </cell>
        </row>
        <row r="1142">
          <cell r="A1142">
            <v>3094</v>
          </cell>
          <cell r="B1142" t="str">
            <v>Bernard</v>
          </cell>
          <cell r="C1142" t="str">
            <v>VANDEVELDE</v>
          </cell>
          <cell r="D1142">
            <v>15458</v>
          </cell>
          <cell r="E1142" t="str">
            <v>M</v>
          </cell>
          <cell r="F1142" t="str">
            <v>België</v>
          </cell>
          <cell r="G1142" t="str">
            <v>BE</v>
          </cell>
          <cell r="H1142" t="str">
            <v>01-024</v>
          </cell>
          <cell r="I1142" t="str">
            <v>PC MOESKROEN -</v>
          </cell>
        </row>
        <row r="1143">
          <cell r="A1143">
            <v>15563</v>
          </cell>
          <cell r="B1143" t="str">
            <v>DANIEL</v>
          </cell>
          <cell r="C1143" t="str">
            <v>VANDEWALLE</v>
          </cell>
          <cell r="D1143">
            <v>17691</v>
          </cell>
          <cell r="E1143" t="str">
            <v>M</v>
          </cell>
          <cell r="F1143" t="str">
            <v>België</v>
          </cell>
          <cell r="G1143" t="str">
            <v>BE</v>
          </cell>
          <cell r="H1143" t="str">
            <v>01-024</v>
          </cell>
          <cell r="I1143" t="str">
            <v>PC MOESKROEN -</v>
          </cell>
        </row>
        <row r="1144">
          <cell r="A1144">
            <v>21879</v>
          </cell>
          <cell r="B1144" t="str">
            <v xml:space="preserve">Gaëtan </v>
          </cell>
          <cell r="C1144" t="str">
            <v>VANNESTE</v>
          </cell>
          <cell r="D1144">
            <v>27381</v>
          </cell>
          <cell r="E1144" t="str">
            <v>M</v>
          </cell>
          <cell r="F1144" t="str">
            <v>België</v>
          </cell>
          <cell r="G1144" t="str">
            <v>BE</v>
          </cell>
          <cell r="H1144" t="str">
            <v>01-024</v>
          </cell>
          <cell r="I1144" t="str">
            <v>PC MOESKROEN -</v>
          </cell>
        </row>
        <row r="1145">
          <cell r="A1145">
            <v>19193</v>
          </cell>
          <cell r="B1145" t="str">
            <v>Christiane</v>
          </cell>
          <cell r="C1145" t="str">
            <v>VANTHOURNOUT</v>
          </cell>
          <cell r="D1145">
            <v>22661</v>
          </cell>
          <cell r="E1145" t="str">
            <v>V</v>
          </cell>
          <cell r="F1145" t="str">
            <v>België</v>
          </cell>
          <cell r="G1145" t="str">
            <v>BE</v>
          </cell>
          <cell r="H1145" t="str">
            <v>01-024</v>
          </cell>
          <cell r="I1145" t="str">
            <v>PC MOESKROEN -</v>
          </cell>
        </row>
        <row r="1146">
          <cell r="A1146">
            <v>21683</v>
          </cell>
          <cell r="B1146" t="str">
            <v>Marcel</v>
          </cell>
          <cell r="C1146" t="str">
            <v>VANTHOURNOUT</v>
          </cell>
          <cell r="D1146">
            <v>20749</v>
          </cell>
          <cell r="E1146" t="str">
            <v>M</v>
          </cell>
          <cell r="F1146" t="str">
            <v>België</v>
          </cell>
          <cell r="G1146" t="str">
            <v>BE</v>
          </cell>
          <cell r="H1146" t="str">
            <v>01-024</v>
          </cell>
          <cell r="I1146" t="str">
            <v>PC MOESKROEN -</v>
          </cell>
        </row>
        <row r="1147">
          <cell r="A1147">
            <v>17413</v>
          </cell>
          <cell r="B1147" t="str">
            <v>Miguel</v>
          </cell>
          <cell r="C1147" t="str">
            <v>VERHELLE</v>
          </cell>
          <cell r="D1147">
            <v>23235</v>
          </cell>
          <cell r="E1147" t="str">
            <v>M</v>
          </cell>
          <cell r="F1147" t="str">
            <v>België</v>
          </cell>
          <cell r="G1147" t="str">
            <v>BE</v>
          </cell>
          <cell r="H1147" t="str">
            <v>01-024</v>
          </cell>
          <cell r="I1147" t="str">
            <v>PC MOESKROEN -</v>
          </cell>
        </row>
        <row r="1148">
          <cell r="A1148">
            <v>16859</v>
          </cell>
          <cell r="B1148" t="str">
            <v>Christian</v>
          </cell>
          <cell r="C1148" t="str">
            <v>VERMANDÉRE</v>
          </cell>
          <cell r="D1148">
            <v>18844</v>
          </cell>
          <cell r="E1148" t="str">
            <v>M</v>
          </cell>
          <cell r="F1148" t="str">
            <v>België</v>
          </cell>
          <cell r="G1148" t="str">
            <v>BE</v>
          </cell>
          <cell r="H1148" t="str">
            <v>01-024</v>
          </cell>
          <cell r="I1148" t="str">
            <v>PC MOESKROEN -</v>
          </cell>
        </row>
        <row r="1149">
          <cell r="A1149">
            <v>20074</v>
          </cell>
          <cell r="B1149" t="str">
            <v>Alexandre</v>
          </cell>
          <cell r="C1149" t="str">
            <v>WERQUIN</v>
          </cell>
          <cell r="D1149">
            <v>32681</v>
          </cell>
          <cell r="E1149" t="str">
            <v>M</v>
          </cell>
          <cell r="F1149" t="str">
            <v>België</v>
          </cell>
          <cell r="G1149" t="str">
            <v>BE</v>
          </cell>
          <cell r="H1149" t="str">
            <v>01-024</v>
          </cell>
          <cell r="I1149" t="str">
            <v>PC MOESKROEN -</v>
          </cell>
        </row>
        <row r="1150">
          <cell r="A1150">
            <v>17095</v>
          </cell>
          <cell r="B1150" t="str">
            <v>Adrienne</v>
          </cell>
          <cell r="C1150" t="str">
            <v>AERTS</v>
          </cell>
          <cell r="D1150">
            <v>14326</v>
          </cell>
          <cell r="E1150" t="str">
            <v>V</v>
          </cell>
          <cell r="F1150" t="str">
            <v>België</v>
          </cell>
          <cell r="G1150" t="str">
            <v>BE</v>
          </cell>
          <cell r="H1150" t="str">
            <v>01-025</v>
          </cell>
          <cell r="I1150" t="str">
            <v>PC ACTIEF - Beveren</v>
          </cell>
        </row>
        <row r="1151">
          <cell r="A1151">
            <v>11608</v>
          </cell>
          <cell r="B1151" t="str">
            <v>Ludo</v>
          </cell>
          <cell r="C1151" t="str">
            <v>APERS</v>
          </cell>
          <cell r="D1151">
            <v>15575</v>
          </cell>
          <cell r="E1151" t="str">
            <v>M</v>
          </cell>
          <cell r="F1151" t="str">
            <v>België</v>
          </cell>
          <cell r="G1151" t="str">
            <v>BE</v>
          </cell>
          <cell r="H1151" t="str">
            <v>01-025</v>
          </cell>
          <cell r="I1151" t="str">
            <v>PC ACTIEF - Beveren</v>
          </cell>
        </row>
        <row r="1152">
          <cell r="A1152">
            <v>8747</v>
          </cell>
          <cell r="B1152" t="str">
            <v>Maria</v>
          </cell>
          <cell r="C1152" t="str">
            <v>BAETENS</v>
          </cell>
          <cell r="D1152">
            <v>15334</v>
          </cell>
          <cell r="E1152" t="str">
            <v>V</v>
          </cell>
          <cell r="F1152" t="str">
            <v>België</v>
          </cell>
          <cell r="G1152" t="str">
            <v>BE</v>
          </cell>
          <cell r="H1152" t="str">
            <v>01-025</v>
          </cell>
          <cell r="I1152" t="str">
            <v>PC ACTIEF - Beveren</v>
          </cell>
        </row>
        <row r="1153">
          <cell r="A1153">
            <v>15800</v>
          </cell>
          <cell r="B1153" t="str">
            <v>Freddy</v>
          </cell>
          <cell r="C1153" t="str">
            <v>BAETENS</v>
          </cell>
          <cell r="D1153">
            <v>18587</v>
          </cell>
          <cell r="E1153" t="str">
            <v>M</v>
          </cell>
          <cell r="F1153" t="str">
            <v>België</v>
          </cell>
          <cell r="G1153" t="str">
            <v>BE</v>
          </cell>
          <cell r="H1153" t="str">
            <v>01-025</v>
          </cell>
          <cell r="I1153" t="str">
            <v>PC ACTIEF - Beveren</v>
          </cell>
        </row>
        <row r="1154">
          <cell r="A1154">
            <v>16537</v>
          </cell>
          <cell r="B1154" t="str">
            <v>Monique</v>
          </cell>
          <cell r="C1154" t="str">
            <v>BALEUX</v>
          </cell>
          <cell r="D1154">
            <v>22942</v>
          </cell>
          <cell r="E1154" t="str">
            <v>V</v>
          </cell>
          <cell r="F1154" t="str">
            <v>België</v>
          </cell>
          <cell r="G1154" t="str">
            <v>BE</v>
          </cell>
          <cell r="H1154" t="str">
            <v>01-025</v>
          </cell>
          <cell r="I1154" t="str">
            <v>PC ACTIEF - Beveren</v>
          </cell>
        </row>
        <row r="1155">
          <cell r="A1155">
            <v>20056</v>
          </cell>
          <cell r="B1155" t="str">
            <v>Carmen</v>
          </cell>
          <cell r="C1155" t="str">
            <v>CALCOEN</v>
          </cell>
          <cell r="D1155">
            <v>20474</v>
          </cell>
          <cell r="E1155" t="str">
            <v>V</v>
          </cell>
          <cell r="F1155" t="str">
            <v>België</v>
          </cell>
          <cell r="G1155" t="str">
            <v>BE</v>
          </cell>
          <cell r="H1155" t="str">
            <v>01-025</v>
          </cell>
          <cell r="I1155" t="str">
            <v>PC ACTIEF - Beveren</v>
          </cell>
        </row>
        <row r="1156">
          <cell r="A1156">
            <v>5517</v>
          </cell>
          <cell r="B1156" t="str">
            <v>Denis</v>
          </cell>
          <cell r="C1156" t="str">
            <v>CAMPAGNE</v>
          </cell>
          <cell r="D1156">
            <v>23169</v>
          </cell>
          <cell r="E1156" t="str">
            <v>M</v>
          </cell>
          <cell r="F1156" t="str">
            <v>België</v>
          </cell>
          <cell r="G1156" t="str">
            <v>FR</v>
          </cell>
          <cell r="H1156" t="str">
            <v>01-025</v>
          </cell>
          <cell r="I1156" t="str">
            <v>PC ACTIEF - Beveren</v>
          </cell>
        </row>
        <row r="1157">
          <cell r="A1157">
            <v>17297</v>
          </cell>
          <cell r="B1157" t="str">
            <v>Berny</v>
          </cell>
          <cell r="C1157" t="str">
            <v>CASTREL</v>
          </cell>
          <cell r="D1157">
            <v>22673</v>
          </cell>
          <cell r="E1157" t="str">
            <v>M</v>
          </cell>
          <cell r="F1157" t="str">
            <v>België</v>
          </cell>
          <cell r="G1157" t="str">
            <v>BE</v>
          </cell>
          <cell r="H1157" t="str">
            <v>01-025</v>
          </cell>
          <cell r="I1157" t="str">
            <v>PC ACTIEF - Beveren</v>
          </cell>
        </row>
        <row r="1158">
          <cell r="A1158">
            <v>10785</v>
          </cell>
          <cell r="B1158" t="str">
            <v>Richard</v>
          </cell>
          <cell r="C1158" t="str">
            <v>CLAESSWINNEN</v>
          </cell>
          <cell r="D1158">
            <v>17305</v>
          </cell>
          <cell r="E1158" t="str">
            <v>M</v>
          </cell>
          <cell r="F1158" t="str">
            <v>België</v>
          </cell>
          <cell r="G1158" t="str">
            <v>BE</v>
          </cell>
          <cell r="H1158" t="str">
            <v>01-025</v>
          </cell>
          <cell r="I1158" t="str">
            <v>PC ACTIEF - Beveren</v>
          </cell>
        </row>
        <row r="1159">
          <cell r="A1159">
            <v>21735</v>
          </cell>
          <cell r="B1159" t="str">
            <v>Richa</v>
          </cell>
          <cell r="C1159" t="str">
            <v>CLAESSWINNEN</v>
          </cell>
          <cell r="D1159">
            <v>17305</v>
          </cell>
          <cell r="E1159" t="str">
            <v>M</v>
          </cell>
          <cell r="F1159" t="str">
            <v>België</v>
          </cell>
          <cell r="G1159" t="str">
            <v>BE</v>
          </cell>
          <cell r="H1159" t="str">
            <v>01-025</v>
          </cell>
          <cell r="I1159" t="str">
            <v>PC ACTIEF - Beveren</v>
          </cell>
        </row>
        <row r="1160">
          <cell r="A1160">
            <v>19621</v>
          </cell>
          <cell r="B1160" t="str">
            <v>Luc</v>
          </cell>
          <cell r="C1160" t="str">
            <v>CLERCKX</v>
          </cell>
          <cell r="D1160">
            <v>17926</v>
          </cell>
          <cell r="E1160" t="str">
            <v>M</v>
          </cell>
          <cell r="F1160" t="str">
            <v>België</v>
          </cell>
          <cell r="G1160" t="str">
            <v>BE</v>
          </cell>
          <cell r="H1160" t="str">
            <v>01-025</v>
          </cell>
          <cell r="I1160" t="str">
            <v>PC ACTIEF - Beveren</v>
          </cell>
        </row>
        <row r="1161">
          <cell r="A1161">
            <v>13268</v>
          </cell>
          <cell r="B1161" t="str">
            <v>Fery</v>
          </cell>
          <cell r="C1161" t="str">
            <v>CORNELIS</v>
          </cell>
          <cell r="D1161">
            <v>17296</v>
          </cell>
          <cell r="E1161" t="str">
            <v>M</v>
          </cell>
          <cell r="F1161" t="str">
            <v>België</v>
          </cell>
          <cell r="G1161" t="str">
            <v>BE</v>
          </cell>
          <cell r="H1161" t="str">
            <v>01-025</v>
          </cell>
          <cell r="I1161" t="str">
            <v>PC ACTIEF - Beveren</v>
          </cell>
        </row>
        <row r="1162">
          <cell r="A1162">
            <v>2797</v>
          </cell>
          <cell r="B1162" t="str">
            <v>Gerda</v>
          </cell>
          <cell r="C1162" t="str">
            <v>CRAUWELS</v>
          </cell>
          <cell r="D1162">
            <v>20208</v>
          </cell>
          <cell r="E1162" t="str">
            <v>V</v>
          </cell>
          <cell r="F1162" t="str">
            <v>België</v>
          </cell>
          <cell r="G1162" t="str">
            <v>BE</v>
          </cell>
          <cell r="H1162" t="str">
            <v>01-025</v>
          </cell>
          <cell r="I1162" t="str">
            <v>PC ACTIEF - Beveren</v>
          </cell>
        </row>
        <row r="1163">
          <cell r="A1163">
            <v>13543</v>
          </cell>
          <cell r="B1163" t="str">
            <v>Jozef</v>
          </cell>
          <cell r="C1163" t="str">
            <v>DE BOT</v>
          </cell>
          <cell r="D1163">
            <v>19169</v>
          </cell>
          <cell r="E1163" t="str">
            <v>M</v>
          </cell>
          <cell r="F1163" t="str">
            <v>België</v>
          </cell>
          <cell r="G1163" t="str">
            <v>BE</v>
          </cell>
          <cell r="H1163" t="str">
            <v>01-025</v>
          </cell>
          <cell r="I1163" t="str">
            <v>PC ACTIEF - Beveren</v>
          </cell>
        </row>
        <row r="1164">
          <cell r="A1164">
            <v>14805</v>
          </cell>
          <cell r="B1164" t="str">
            <v>Odette</v>
          </cell>
          <cell r="C1164" t="str">
            <v>DE COCK</v>
          </cell>
          <cell r="D1164">
            <v>16236</v>
          </cell>
          <cell r="E1164" t="str">
            <v>V</v>
          </cell>
          <cell r="F1164" t="str">
            <v>België</v>
          </cell>
          <cell r="G1164" t="str">
            <v>BE</v>
          </cell>
          <cell r="H1164" t="str">
            <v>01-025</v>
          </cell>
          <cell r="I1164" t="str">
            <v>PC ACTIEF - Beveren</v>
          </cell>
        </row>
        <row r="1165">
          <cell r="A1165">
            <v>2081</v>
          </cell>
          <cell r="B1165" t="str">
            <v>Willy</v>
          </cell>
          <cell r="C1165" t="str">
            <v>DE KEYSER</v>
          </cell>
          <cell r="D1165">
            <v>13686</v>
          </cell>
          <cell r="E1165" t="str">
            <v>M</v>
          </cell>
          <cell r="F1165" t="str">
            <v>België</v>
          </cell>
          <cell r="G1165" t="str">
            <v>BE</v>
          </cell>
          <cell r="H1165" t="str">
            <v>01-025</v>
          </cell>
          <cell r="I1165" t="str">
            <v>PC ACTIEF - Beveren</v>
          </cell>
        </row>
        <row r="1166">
          <cell r="A1166">
            <v>9893</v>
          </cell>
          <cell r="B1166" t="str">
            <v>Rina</v>
          </cell>
          <cell r="C1166" t="str">
            <v>DE MAN</v>
          </cell>
          <cell r="D1166">
            <v>16779</v>
          </cell>
          <cell r="E1166" t="str">
            <v>V</v>
          </cell>
          <cell r="F1166" t="str">
            <v>België</v>
          </cell>
          <cell r="G1166" t="str">
            <v>BE</v>
          </cell>
          <cell r="H1166" t="str">
            <v>01-025</v>
          </cell>
          <cell r="I1166" t="str">
            <v>PC ACTIEF - Beveren</v>
          </cell>
        </row>
        <row r="1167">
          <cell r="A1167">
            <v>17007</v>
          </cell>
          <cell r="B1167" t="str">
            <v>Martin</v>
          </cell>
          <cell r="C1167" t="str">
            <v>DILLEN</v>
          </cell>
          <cell r="D1167">
            <v>15899</v>
          </cell>
          <cell r="E1167" t="str">
            <v>M</v>
          </cell>
          <cell r="F1167" t="str">
            <v>België</v>
          </cell>
          <cell r="G1167" t="str">
            <v>BE</v>
          </cell>
          <cell r="H1167" t="str">
            <v>01-025</v>
          </cell>
          <cell r="I1167" t="str">
            <v>PC ACTIEF - Beveren</v>
          </cell>
        </row>
        <row r="1168">
          <cell r="A1168">
            <v>16142</v>
          </cell>
          <cell r="B1168" t="str">
            <v>Josette</v>
          </cell>
          <cell r="C1168" t="str">
            <v>FREDERICKX</v>
          </cell>
          <cell r="D1168">
            <v>17779</v>
          </cell>
          <cell r="E1168" t="str">
            <v>V</v>
          </cell>
          <cell r="F1168" t="str">
            <v>België</v>
          </cell>
          <cell r="G1168" t="str">
            <v>BE</v>
          </cell>
          <cell r="H1168" t="str">
            <v>01-025</v>
          </cell>
          <cell r="I1168" t="str">
            <v>PC ACTIEF - Beveren</v>
          </cell>
        </row>
        <row r="1169">
          <cell r="A1169">
            <v>4333</v>
          </cell>
          <cell r="B1169" t="str">
            <v>Willy</v>
          </cell>
          <cell r="C1169" t="str">
            <v>GELDOF</v>
          </cell>
          <cell r="D1169">
            <v>16938</v>
          </cell>
          <cell r="E1169" t="str">
            <v>M</v>
          </cell>
          <cell r="F1169" t="str">
            <v>België</v>
          </cell>
          <cell r="G1169" t="str">
            <v>BE</v>
          </cell>
          <cell r="H1169" t="str">
            <v>01-025</v>
          </cell>
          <cell r="I1169" t="str">
            <v>PC ACTIEF - Beveren</v>
          </cell>
        </row>
        <row r="1170">
          <cell r="A1170">
            <v>11607</v>
          </cell>
          <cell r="B1170" t="str">
            <v>Monique</v>
          </cell>
          <cell r="C1170" t="str">
            <v>GELEYN</v>
          </cell>
          <cell r="D1170">
            <v>16184</v>
          </cell>
          <cell r="E1170" t="str">
            <v>V</v>
          </cell>
          <cell r="F1170" t="str">
            <v>België</v>
          </cell>
          <cell r="G1170" t="str">
            <v>BE</v>
          </cell>
          <cell r="H1170" t="str">
            <v>01-025</v>
          </cell>
          <cell r="I1170" t="str">
            <v>PC ACTIEF - Beveren</v>
          </cell>
        </row>
        <row r="1171">
          <cell r="A1171">
            <v>11513</v>
          </cell>
          <cell r="B1171" t="str">
            <v>Jenny</v>
          </cell>
          <cell r="C1171" t="str">
            <v>HEINDRYCKX</v>
          </cell>
          <cell r="D1171">
            <v>17647</v>
          </cell>
          <cell r="E1171" t="str">
            <v>V</v>
          </cell>
          <cell r="F1171" t="str">
            <v>België</v>
          </cell>
          <cell r="G1171" t="str">
            <v>BE</v>
          </cell>
          <cell r="H1171" t="str">
            <v>01-025</v>
          </cell>
          <cell r="I1171" t="str">
            <v>PC ACTIEF - Beveren</v>
          </cell>
        </row>
        <row r="1172">
          <cell r="A1172">
            <v>2774</v>
          </cell>
          <cell r="B1172" t="str">
            <v>Augustinus</v>
          </cell>
          <cell r="C1172" t="str">
            <v>HEYNINCK</v>
          </cell>
          <cell r="D1172">
            <v>15371</v>
          </cell>
          <cell r="E1172" t="str">
            <v>M</v>
          </cell>
          <cell r="F1172" t="str">
            <v>België</v>
          </cell>
          <cell r="G1172" t="str">
            <v>BE</v>
          </cell>
          <cell r="H1172" t="str">
            <v>01-025</v>
          </cell>
          <cell r="I1172" t="str">
            <v>PC ACTIEF - Beveren</v>
          </cell>
        </row>
        <row r="1173">
          <cell r="A1173">
            <v>12871</v>
          </cell>
          <cell r="B1173" t="str">
            <v>Lucien</v>
          </cell>
          <cell r="C1173" t="str">
            <v>HOLLANDERS</v>
          </cell>
          <cell r="D1173">
            <v>19735</v>
          </cell>
          <cell r="E1173" t="str">
            <v>M</v>
          </cell>
          <cell r="F1173" t="str">
            <v>België</v>
          </cell>
          <cell r="G1173" t="str">
            <v>BE</v>
          </cell>
          <cell r="H1173" t="str">
            <v>01-025</v>
          </cell>
          <cell r="I1173" t="str">
            <v>PC ACTIEF - Beveren</v>
          </cell>
        </row>
        <row r="1174">
          <cell r="A1174">
            <v>1894</v>
          </cell>
          <cell r="B1174" t="str">
            <v>Jozef</v>
          </cell>
          <cell r="C1174" t="str">
            <v>MAGNUS</v>
          </cell>
          <cell r="D1174">
            <v>13077</v>
          </cell>
          <cell r="E1174" t="str">
            <v>M</v>
          </cell>
          <cell r="F1174" t="str">
            <v>België</v>
          </cell>
          <cell r="G1174" t="str">
            <v>BE</v>
          </cell>
          <cell r="H1174" t="str">
            <v>01-025</v>
          </cell>
          <cell r="I1174" t="str">
            <v>PC ACTIEF - Beveren</v>
          </cell>
        </row>
        <row r="1175">
          <cell r="A1175">
            <v>11821</v>
          </cell>
          <cell r="B1175" t="str">
            <v>Paul</v>
          </cell>
          <cell r="C1175" t="str">
            <v>MARTENS</v>
          </cell>
          <cell r="D1175">
            <v>17285</v>
          </cell>
          <cell r="E1175" t="str">
            <v>M</v>
          </cell>
          <cell r="F1175" t="str">
            <v>België</v>
          </cell>
          <cell r="G1175" t="str">
            <v>BE</v>
          </cell>
          <cell r="H1175" t="str">
            <v>01-025</v>
          </cell>
          <cell r="I1175" t="str">
            <v>PC ACTIEF - Beveren</v>
          </cell>
        </row>
        <row r="1176">
          <cell r="A1176">
            <v>18762</v>
          </cell>
          <cell r="B1176" t="str">
            <v>Rosa</v>
          </cell>
          <cell r="C1176" t="str">
            <v>MEYERS</v>
          </cell>
          <cell r="D1176">
            <v>14437</v>
          </cell>
          <cell r="E1176" t="str">
            <v>V</v>
          </cell>
          <cell r="F1176" t="str">
            <v>België</v>
          </cell>
          <cell r="G1176" t="str">
            <v>BE</v>
          </cell>
          <cell r="H1176" t="str">
            <v>01-025</v>
          </cell>
          <cell r="I1176" t="str">
            <v>PC ACTIEF - Beveren</v>
          </cell>
        </row>
        <row r="1177">
          <cell r="A1177">
            <v>13424</v>
          </cell>
          <cell r="B1177" t="str">
            <v>Albert</v>
          </cell>
          <cell r="C1177" t="str">
            <v>POSSEMIERS</v>
          </cell>
          <cell r="D1177">
            <v>17544</v>
          </cell>
          <cell r="E1177" t="str">
            <v>M</v>
          </cell>
          <cell r="F1177" t="str">
            <v>België</v>
          </cell>
          <cell r="G1177" t="str">
            <v>BE</v>
          </cell>
          <cell r="H1177" t="str">
            <v>01-025</v>
          </cell>
          <cell r="I1177" t="str">
            <v>PC ACTIEF - Beveren</v>
          </cell>
        </row>
        <row r="1178">
          <cell r="A1178">
            <v>1729</v>
          </cell>
          <cell r="B1178" t="str">
            <v>Walter</v>
          </cell>
          <cell r="C1178" t="str">
            <v>RIJKAERT</v>
          </cell>
          <cell r="D1178">
            <v>16671</v>
          </cell>
          <cell r="E1178" t="str">
            <v>M</v>
          </cell>
          <cell r="F1178" t="str">
            <v>Nederland</v>
          </cell>
          <cell r="G1178" t="str">
            <v>BE</v>
          </cell>
          <cell r="H1178" t="str">
            <v>01-025</v>
          </cell>
          <cell r="I1178" t="str">
            <v>PC ACTIEF - Beveren</v>
          </cell>
        </row>
        <row r="1179">
          <cell r="A1179">
            <v>11518</v>
          </cell>
          <cell r="B1179" t="str">
            <v>Wilfied</v>
          </cell>
          <cell r="C1179" t="str">
            <v>SEGHERS</v>
          </cell>
          <cell r="D1179">
            <v>16993</v>
          </cell>
          <cell r="E1179" t="str">
            <v>M</v>
          </cell>
          <cell r="F1179" t="str">
            <v>België</v>
          </cell>
          <cell r="G1179" t="str">
            <v>BE</v>
          </cell>
          <cell r="H1179" t="str">
            <v>01-025</v>
          </cell>
          <cell r="I1179" t="str">
            <v>PC ACTIEF - Beveren</v>
          </cell>
        </row>
        <row r="1180">
          <cell r="A1180">
            <v>18197</v>
          </cell>
          <cell r="B1180" t="str">
            <v>Albert</v>
          </cell>
          <cell r="C1180" t="str">
            <v>SELS</v>
          </cell>
          <cell r="D1180">
            <v>18009</v>
          </cell>
          <cell r="E1180" t="str">
            <v>M</v>
          </cell>
          <cell r="F1180" t="str">
            <v>België</v>
          </cell>
          <cell r="G1180" t="str">
            <v>BE</v>
          </cell>
          <cell r="H1180" t="str">
            <v>01-025</v>
          </cell>
          <cell r="I1180" t="str">
            <v>PC ACTIEF - Beveren</v>
          </cell>
        </row>
        <row r="1181">
          <cell r="A1181">
            <v>6826</v>
          </cell>
          <cell r="B1181" t="str">
            <v>Philip</v>
          </cell>
          <cell r="C1181" t="str">
            <v>SMEKENS</v>
          </cell>
          <cell r="D1181">
            <v>24520</v>
          </cell>
          <cell r="E1181" t="str">
            <v>M</v>
          </cell>
          <cell r="F1181" t="str">
            <v>België</v>
          </cell>
          <cell r="G1181" t="str">
            <v>BE</v>
          </cell>
          <cell r="H1181" t="str">
            <v>01-025</v>
          </cell>
          <cell r="I1181" t="str">
            <v>PC ACTIEF - Beveren</v>
          </cell>
        </row>
        <row r="1182">
          <cell r="A1182">
            <v>9508</v>
          </cell>
          <cell r="B1182" t="str">
            <v>Nancy</v>
          </cell>
          <cell r="C1182" t="str">
            <v>STUYCK</v>
          </cell>
          <cell r="D1182">
            <v>14721</v>
          </cell>
          <cell r="E1182" t="str">
            <v>V</v>
          </cell>
          <cell r="F1182" t="str">
            <v>België</v>
          </cell>
          <cell r="G1182" t="str">
            <v>BE</v>
          </cell>
          <cell r="H1182" t="str">
            <v>01-025</v>
          </cell>
          <cell r="I1182" t="str">
            <v>PC ACTIEF - Beveren</v>
          </cell>
        </row>
        <row r="1183">
          <cell r="A1183">
            <v>15251</v>
          </cell>
          <cell r="B1183" t="str">
            <v>Jean</v>
          </cell>
          <cell r="C1183" t="str">
            <v>TAFFIN</v>
          </cell>
          <cell r="D1183">
            <v>16717</v>
          </cell>
          <cell r="E1183" t="str">
            <v>M</v>
          </cell>
          <cell r="F1183" t="str">
            <v>België</v>
          </cell>
          <cell r="G1183" t="str">
            <v>BE</v>
          </cell>
          <cell r="H1183" t="str">
            <v>01-025</v>
          </cell>
          <cell r="I1183" t="str">
            <v>PC ACTIEF - Beveren</v>
          </cell>
        </row>
        <row r="1184">
          <cell r="A1184">
            <v>17880</v>
          </cell>
          <cell r="B1184" t="str">
            <v>Ronald</v>
          </cell>
          <cell r="C1184" t="str">
            <v>THORNHILL</v>
          </cell>
          <cell r="D1184">
            <v>27532</v>
          </cell>
          <cell r="E1184" t="str">
            <v>M</v>
          </cell>
          <cell r="F1184" t="str">
            <v>België</v>
          </cell>
          <cell r="G1184" t="str">
            <v>BE</v>
          </cell>
          <cell r="H1184" t="str">
            <v>01-025</v>
          </cell>
          <cell r="I1184" t="str">
            <v>PC ACTIEF - Beveren</v>
          </cell>
        </row>
        <row r="1185">
          <cell r="A1185">
            <v>11826</v>
          </cell>
          <cell r="B1185" t="str">
            <v>Lucien</v>
          </cell>
          <cell r="C1185" t="str">
            <v>UYTENHOUWEN</v>
          </cell>
          <cell r="D1185">
            <v>12959</v>
          </cell>
          <cell r="E1185" t="str">
            <v>M</v>
          </cell>
          <cell r="F1185" t="str">
            <v>België</v>
          </cell>
          <cell r="G1185" t="str">
            <v>BE</v>
          </cell>
          <cell r="H1185" t="str">
            <v>01-025</v>
          </cell>
          <cell r="I1185" t="str">
            <v>PC ACTIEF - Beveren</v>
          </cell>
        </row>
        <row r="1186">
          <cell r="A1186">
            <v>1429</v>
          </cell>
          <cell r="B1186" t="str">
            <v>Freddy</v>
          </cell>
          <cell r="C1186" t="str">
            <v>VAN AERDE</v>
          </cell>
          <cell r="D1186">
            <v>18480</v>
          </cell>
          <cell r="E1186" t="str">
            <v>M</v>
          </cell>
          <cell r="F1186" t="str">
            <v>België</v>
          </cell>
          <cell r="G1186" t="str">
            <v>BE</v>
          </cell>
          <cell r="H1186" t="str">
            <v>01-025</v>
          </cell>
          <cell r="I1186" t="str">
            <v>PC ACTIEF - Beveren</v>
          </cell>
        </row>
        <row r="1187">
          <cell r="A1187">
            <v>15036</v>
          </cell>
          <cell r="B1187" t="str">
            <v>Jeanne</v>
          </cell>
          <cell r="C1187" t="str">
            <v>VAN BAVEL</v>
          </cell>
          <cell r="D1187">
            <v>15105</v>
          </cell>
          <cell r="E1187" t="str">
            <v>V</v>
          </cell>
          <cell r="F1187" t="str">
            <v>België</v>
          </cell>
          <cell r="G1187" t="str">
            <v>BE</v>
          </cell>
          <cell r="H1187" t="str">
            <v>01-025</v>
          </cell>
          <cell r="I1187" t="str">
            <v>PC ACTIEF - Beveren</v>
          </cell>
        </row>
        <row r="1188">
          <cell r="A1188">
            <v>8745</v>
          </cell>
          <cell r="B1188" t="str">
            <v>Guillaume</v>
          </cell>
          <cell r="C1188" t="str">
            <v>VAN DAELE</v>
          </cell>
          <cell r="D1188">
            <v>19579</v>
          </cell>
          <cell r="E1188" t="str">
            <v>M</v>
          </cell>
          <cell r="F1188" t="str">
            <v>België</v>
          </cell>
          <cell r="G1188" t="str">
            <v>BE</v>
          </cell>
          <cell r="H1188" t="str">
            <v>01-025</v>
          </cell>
          <cell r="I1188" t="str">
            <v>PC ACTIEF - Beveren</v>
          </cell>
        </row>
        <row r="1189">
          <cell r="A1189">
            <v>8687</v>
          </cell>
          <cell r="B1189" t="str">
            <v>Hilda</v>
          </cell>
          <cell r="C1189" t="str">
            <v>VAN DAM</v>
          </cell>
          <cell r="D1189">
            <v>14461</v>
          </cell>
          <cell r="E1189" t="str">
            <v>V</v>
          </cell>
          <cell r="F1189" t="str">
            <v>België</v>
          </cell>
          <cell r="G1189" t="str">
            <v>BE</v>
          </cell>
          <cell r="H1189" t="str">
            <v>01-025</v>
          </cell>
          <cell r="I1189" t="str">
            <v>PC ACTIEF - Beveren</v>
          </cell>
        </row>
        <row r="1190">
          <cell r="A1190">
            <v>13428</v>
          </cell>
          <cell r="B1190" t="str">
            <v>Monique</v>
          </cell>
          <cell r="C1190" t="str">
            <v>VAN DER SCHUEREN</v>
          </cell>
          <cell r="D1190">
            <v>17241</v>
          </cell>
          <cell r="E1190" t="str">
            <v>V</v>
          </cell>
          <cell r="F1190" t="str">
            <v>België</v>
          </cell>
          <cell r="G1190" t="str">
            <v>BE</v>
          </cell>
          <cell r="H1190" t="str">
            <v>01-025</v>
          </cell>
          <cell r="I1190" t="str">
            <v>PC ACTIEF - Beveren</v>
          </cell>
        </row>
        <row r="1191">
          <cell r="A1191">
            <v>18317</v>
          </cell>
          <cell r="B1191" t="str">
            <v>Guido</v>
          </cell>
          <cell r="C1191" t="str">
            <v>VAN EXAERDE</v>
          </cell>
          <cell r="D1191">
            <v>19450</v>
          </cell>
          <cell r="E1191" t="str">
            <v>M</v>
          </cell>
          <cell r="F1191" t="str">
            <v>België</v>
          </cell>
          <cell r="G1191" t="str">
            <v>BE</v>
          </cell>
          <cell r="H1191" t="str">
            <v>01-025</v>
          </cell>
          <cell r="I1191" t="str">
            <v>PC ACTIEF - Beveren</v>
          </cell>
        </row>
        <row r="1192">
          <cell r="A1192">
            <v>11517</v>
          </cell>
          <cell r="B1192" t="str">
            <v>Jeannine</v>
          </cell>
          <cell r="C1192" t="str">
            <v>VAN GASSE</v>
          </cell>
          <cell r="D1192">
            <v>17028</v>
          </cell>
          <cell r="E1192" t="str">
            <v>V</v>
          </cell>
          <cell r="F1192" t="str">
            <v>België</v>
          </cell>
          <cell r="G1192" t="str">
            <v>BE</v>
          </cell>
          <cell r="H1192" t="str">
            <v>01-025</v>
          </cell>
          <cell r="I1192" t="str">
            <v>PC ACTIEF - Beveren</v>
          </cell>
        </row>
        <row r="1193">
          <cell r="A1193">
            <v>16077</v>
          </cell>
          <cell r="B1193" t="str">
            <v>Omer</v>
          </cell>
          <cell r="C1193" t="str">
            <v>VAN LIEROP</v>
          </cell>
          <cell r="D1193">
            <v>16872</v>
          </cell>
          <cell r="E1193" t="str">
            <v>M</v>
          </cell>
          <cell r="F1193" t="str">
            <v>België</v>
          </cell>
          <cell r="G1193" t="str">
            <v>BE</v>
          </cell>
          <cell r="H1193" t="str">
            <v>01-025</v>
          </cell>
          <cell r="I1193" t="str">
            <v>PC ACTIEF - Beveren</v>
          </cell>
        </row>
        <row r="1194">
          <cell r="A1194">
            <v>9079</v>
          </cell>
          <cell r="B1194" t="str">
            <v>Francine</v>
          </cell>
          <cell r="C1194" t="str">
            <v>VAN ROEYEN</v>
          </cell>
          <cell r="D1194">
            <v>19159</v>
          </cell>
          <cell r="E1194" t="str">
            <v>V</v>
          </cell>
          <cell r="F1194" t="str">
            <v>België</v>
          </cell>
          <cell r="G1194" t="str">
            <v>BE</v>
          </cell>
          <cell r="H1194" t="str">
            <v>01-025</v>
          </cell>
          <cell r="I1194" t="str">
            <v>PC ACTIEF - Beveren</v>
          </cell>
        </row>
        <row r="1195">
          <cell r="A1195">
            <v>13269</v>
          </cell>
          <cell r="B1195" t="str">
            <v>Alex</v>
          </cell>
          <cell r="C1195" t="str">
            <v>VAN STEENPUT</v>
          </cell>
          <cell r="D1195">
            <v>24096</v>
          </cell>
          <cell r="E1195" t="str">
            <v>M</v>
          </cell>
          <cell r="F1195" t="str">
            <v>België</v>
          </cell>
          <cell r="G1195" t="str">
            <v>BE</v>
          </cell>
          <cell r="H1195" t="str">
            <v>01-025</v>
          </cell>
          <cell r="I1195" t="str">
            <v>PC ACTIEF - Beveren</v>
          </cell>
        </row>
        <row r="1196">
          <cell r="A1196">
            <v>13454</v>
          </cell>
          <cell r="B1196" t="str">
            <v>René Jozef</v>
          </cell>
          <cell r="C1196" t="str">
            <v>VAN STEENPUT</v>
          </cell>
          <cell r="D1196">
            <v>14422</v>
          </cell>
          <cell r="E1196" t="str">
            <v>M</v>
          </cell>
          <cell r="F1196" t="str">
            <v>België</v>
          </cell>
          <cell r="G1196" t="str">
            <v>BE</v>
          </cell>
          <cell r="H1196" t="str">
            <v>01-025</v>
          </cell>
          <cell r="I1196" t="str">
            <v>PC ACTIEF - Beveren</v>
          </cell>
        </row>
        <row r="1197">
          <cell r="A1197">
            <v>11820</v>
          </cell>
          <cell r="B1197" t="str">
            <v>Johanna</v>
          </cell>
          <cell r="C1197" t="str">
            <v>VAN VLAENDEREN</v>
          </cell>
          <cell r="D1197">
            <v>18969</v>
          </cell>
          <cell r="E1197" t="str">
            <v>V</v>
          </cell>
          <cell r="F1197" t="str">
            <v>België</v>
          </cell>
          <cell r="G1197" t="str">
            <v>BE</v>
          </cell>
          <cell r="H1197" t="str">
            <v>01-025</v>
          </cell>
          <cell r="I1197" t="str">
            <v>PC ACTIEF - Beveren</v>
          </cell>
        </row>
        <row r="1198">
          <cell r="A1198">
            <v>8686</v>
          </cell>
          <cell r="B1198" t="str">
            <v>August</v>
          </cell>
          <cell r="C1198" t="str">
            <v>VERGAUWEN</v>
          </cell>
          <cell r="D1198">
            <v>14213</v>
          </cell>
          <cell r="E1198" t="str">
            <v>M</v>
          </cell>
          <cell r="F1198" t="str">
            <v>België</v>
          </cell>
          <cell r="G1198" t="str">
            <v>BE</v>
          </cell>
          <cell r="H1198" t="str">
            <v>01-025</v>
          </cell>
          <cell r="I1198" t="str">
            <v>PC ACTIEF - Beveren</v>
          </cell>
        </row>
        <row r="1199">
          <cell r="A1199">
            <v>10477</v>
          </cell>
          <cell r="B1199" t="str">
            <v>Irene</v>
          </cell>
          <cell r="C1199" t="str">
            <v>VERGAUWEN</v>
          </cell>
          <cell r="D1199">
            <v>17002</v>
          </cell>
          <cell r="E1199" t="str">
            <v>V</v>
          </cell>
          <cell r="F1199" t="str">
            <v>België</v>
          </cell>
          <cell r="G1199" t="str">
            <v>BE</v>
          </cell>
          <cell r="H1199" t="str">
            <v>01-025</v>
          </cell>
          <cell r="I1199" t="str">
            <v>PC ACTIEF - Beveren</v>
          </cell>
        </row>
        <row r="1200">
          <cell r="A1200">
            <v>11514</v>
          </cell>
          <cell r="B1200" t="str">
            <v>Paul</v>
          </cell>
          <cell r="C1200" t="str">
            <v>VERSTRICHT</v>
          </cell>
          <cell r="D1200">
            <v>19980</v>
          </cell>
          <cell r="E1200" t="str">
            <v>M</v>
          </cell>
          <cell r="F1200" t="str">
            <v>België</v>
          </cell>
          <cell r="G1200" t="str">
            <v>BE</v>
          </cell>
          <cell r="H1200" t="str">
            <v>01-025</v>
          </cell>
          <cell r="I1200" t="str">
            <v>PC ACTIEF - Beveren</v>
          </cell>
        </row>
        <row r="1201">
          <cell r="A1201">
            <v>16143</v>
          </cell>
          <cell r="B1201" t="str">
            <v>Albert</v>
          </cell>
          <cell r="C1201" t="str">
            <v>VYT</v>
          </cell>
          <cell r="D1201">
            <v>17339</v>
          </cell>
          <cell r="E1201" t="str">
            <v>M</v>
          </cell>
          <cell r="F1201" t="str">
            <v>België</v>
          </cell>
          <cell r="G1201" t="str">
            <v>BE</v>
          </cell>
          <cell r="H1201" t="str">
            <v>01-025</v>
          </cell>
          <cell r="I1201" t="str">
            <v>PC ACTIEF - Beveren</v>
          </cell>
        </row>
        <row r="1202">
          <cell r="A1202">
            <v>20048</v>
          </cell>
          <cell r="B1202" t="str">
            <v>Freddy</v>
          </cell>
          <cell r="C1202" t="str">
            <v>WOUTTERS</v>
          </cell>
          <cell r="D1202">
            <v>20241</v>
          </cell>
          <cell r="E1202" t="str">
            <v>M</v>
          </cell>
          <cell r="F1202" t="str">
            <v>België</v>
          </cell>
          <cell r="G1202" t="str">
            <v>BE</v>
          </cell>
          <cell r="H1202" t="str">
            <v>01-025</v>
          </cell>
          <cell r="I1202" t="str">
            <v>PC ACTIEF - Beveren</v>
          </cell>
        </row>
        <row r="1203">
          <cell r="A1203">
            <v>14418</v>
          </cell>
          <cell r="B1203" t="str">
            <v>Jean Pierre</v>
          </cell>
          <cell r="C1203" t="str">
            <v>HAEGEMAN</v>
          </cell>
          <cell r="D1203">
            <v>17942</v>
          </cell>
          <cell r="E1203" t="str">
            <v>M</v>
          </cell>
          <cell r="F1203" t="str">
            <v>België</v>
          </cell>
          <cell r="G1203" t="str">
            <v>BE</v>
          </cell>
          <cell r="H1203" t="str">
            <v>01-032</v>
          </cell>
          <cell r="I1203" t="str">
            <v>PC DE RONSISCHE SENIOREN vzw</v>
          </cell>
        </row>
        <row r="1204">
          <cell r="A1204">
            <v>14435</v>
          </cell>
          <cell r="B1204" t="str">
            <v>Geert</v>
          </cell>
          <cell r="C1204" t="str">
            <v>HAEGEMAN</v>
          </cell>
          <cell r="D1204">
            <v>28596</v>
          </cell>
          <cell r="E1204" t="str">
            <v>M</v>
          </cell>
          <cell r="F1204" t="str">
            <v>België</v>
          </cell>
          <cell r="G1204" t="str">
            <v>BE</v>
          </cell>
          <cell r="H1204" t="str">
            <v>01-032</v>
          </cell>
          <cell r="I1204" t="str">
            <v>PC DE RONSISCHE SENIOREN vzw</v>
          </cell>
        </row>
        <row r="1205">
          <cell r="A1205">
            <v>19532</v>
          </cell>
          <cell r="B1205" t="str">
            <v>PATRICK</v>
          </cell>
          <cell r="C1205" t="str">
            <v>VUNCK</v>
          </cell>
          <cell r="D1205">
            <v>21355</v>
          </cell>
          <cell r="E1205" t="str">
            <v>M</v>
          </cell>
          <cell r="F1205" t="str">
            <v>België</v>
          </cell>
          <cell r="G1205" t="str">
            <v>BE</v>
          </cell>
          <cell r="H1205" t="str">
            <v>01-032</v>
          </cell>
          <cell r="I1205" t="str">
            <v>PC DE RONSISCHE SENIOREN vzw</v>
          </cell>
        </row>
        <row r="1206">
          <cell r="A1206">
            <v>20693</v>
          </cell>
          <cell r="B1206" t="str">
            <v>David</v>
          </cell>
          <cell r="C1206" t="str">
            <v>BAEVEGEMS</v>
          </cell>
          <cell r="D1206">
            <v>34086</v>
          </cell>
          <cell r="E1206" t="str">
            <v>M</v>
          </cell>
          <cell r="F1206" t="str">
            <v>België</v>
          </cell>
          <cell r="G1206" t="str">
            <v>BE</v>
          </cell>
          <cell r="H1206" t="str">
            <v>01-037</v>
          </cell>
          <cell r="I1206" t="str">
            <v>PC TERHEIDEN</v>
          </cell>
        </row>
        <row r="1207">
          <cell r="A1207">
            <v>20727</v>
          </cell>
          <cell r="B1207" t="str">
            <v>Theo</v>
          </cell>
          <cell r="C1207" t="str">
            <v>BAEVEGEMS</v>
          </cell>
          <cell r="D1207">
            <v>23285</v>
          </cell>
          <cell r="E1207" t="str">
            <v>M</v>
          </cell>
          <cell r="F1207" t="str">
            <v>België</v>
          </cell>
          <cell r="G1207" t="str">
            <v>BE</v>
          </cell>
          <cell r="H1207" t="str">
            <v>01-037</v>
          </cell>
          <cell r="I1207" t="str">
            <v>PC TERHEIDEN</v>
          </cell>
        </row>
        <row r="1208">
          <cell r="A1208">
            <v>21362</v>
          </cell>
          <cell r="B1208" t="str">
            <v>Achille</v>
          </cell>
          <cell r="C1208" t="str">
            <v>BAVEGHEMS</v>
          </cell>
          <cell r="D1208">
            <v>17945</v>
          </cell>
          <cell r="E1208" t="str">
            <v>M</v>
          </cell>
          <cell r="F1208" t="str">
            <v>België</v>
          </cell>
          <cell r="G1208" t="str">
            <v>BE</v>
          </cell>
          <cell r="H1208" t="str">
            <v>01-037</v>
          </cell>
          <cell r="I1208" t="str">
            <v>PC TERHEIDEN</v>
          </cell>
        </row>
        <row r="1209">
          <cell r="A1209">
            <v>21022</v>
          </cell>
          <cell r="B1209" t="str">
            <v>Kimberley</v>
          </cell>
          <cell r="C1209" t="str">
            <v>BOGAERT</v>
          </cell>
          <cell r="D1209">
            <v>36185</v>
          </cell>
          <cell r="E1209" t="str">
            <v>V</v>
          </cell>
          <cell r="F1209" t="str">
            <v>België</v>
          </cell>
          <cell r="G1209" t="str">
            <v>BE</v>
          </cell>
          <cell r="H1209" t="str">
            <v>01-037</v>
          </cell>
          <cell r="I1209" t="str">
            <v>PC TERHEIDEN</v>
          </cell>
        </row>
        <row r="1210">
          <cell r="A1210">
            <v>21023</v>
          </cell>
          <cell r="B1210" t="str">
            <v>Cinzia</v>
          </cell>
          <cell r="C1210" t="str">
            <v>BONURA</v>
          </cell>
          <cell r="D1210">
            <v>36011</v>
          </cell>
          <cell r="E1210" t="str">
            <v>V</v>
          </cell>
          <cell r="F1210" t="str">
            <v>België</v>
          </cell>
          <cell r="G1210" t="str">
            <v>BE</v>
          </cell>
          <cell r="H1210" t="str">
            <v>01-037</v>
          </cell>
          <cell r="I1210" t="str">
            <v>PC TERHEIDEN</v>
          </cell>
        </row>
        <row r="1211">
          <cell r="A1211">
            <v>20087</v>
          </cell>
          <cell r="B1211" t="str">
            <v>Andre</v>
          </cell>
          <cell r="C1211" t="str">
            <v>BORLOO</v>
          </cell>
          <cell r="D1211">
            <v>18175</v>
          </cell>
          <cell r="E1211" t="str">
            <v>M</v>
          </cell>
          <cell r="F1211" t="str">
            <v>België</v>
          </cell>
          <cell r="G1211" t="str">
            <v>BE</v>
          </cell>
          <cell r="H1211" t="str">
            <v>01-037</v>
          </cell>
          <cell r="I1211" t="str">
            <v>PC TERHEIDEN</v>
          </cell>
        </row>
        <row r="1212">
          <cell r="A1212">
            <v>20116</v>
          </cell>
          <cell r="B1212" t="str">
            <v>Brigitte</v>
          </cell>
          <cell r="C1212" t="str">
            <v>BOUX</v>
          </cell>
          <cell r="D1212">
            <v>19911</v>
          </cell>
          <cell r="E1212" t="str">
            <v>V</v>
          </cell>
          <cell r="F1212" t="str">
            <v>België</v>
          </cell>
          <cell r="G1212" t="str">
            <v>BE</v>
          </cell>
          <cell r="H1212" t="str">
            <v>01-037</v>
          </cell>
          <cell r="I1212" t="str">
            <v>PC TERHEIDEN</v>
          </cell>
        </row>
        <row r="1213">
          <cell r="A1213">
            <v>19529</v>
          </cell>
          <cell r="B1213" t="str">
            <v>Manuella</v>
          </cell>
          <cell r="C1213" t="str">
            <v>CLAES</v>
          </cell>
          <cell r="D1213">
            <v>28118</v>
          </cell>
          <cell r="E1213" t="str">
            <v>V</v>
          </cell>
          <cell r="F1213" t="str">
            <v>België</v>
          </cell>
          <cell r="G1213" t="str">
            <v>BE</v>
          </cell>
          <cell r="H1213" t="str">
            <v>01-037</v>
          </cell>
          <cell r="I1213" t="str">
            <v>PC TERHEIDEN</v>
          </cell>
        </row>
        <row r="1214">
          <cell r="A1214">
            <v>21025</v>
          </cell>
          <cell r="B1214" t="str">
            <v>Mathy</v>
          </cell>
          <cell r="C1214" t="str">
            <v>COCHEZ</v>
          </cell>
          <cell r="D1214">
            <v>35856</v>
          </cell>
          <cell r="E1214" t="str">
            <v>M</v>
          </cell>
          <cell r="F1214" t="str">
            <v>België</v>
          </cell>
          <cell r="G1214" t="str">
            <v>BE</v>
          </cell>
          <cell r="H1214" t="str">
            <v>01-037</v>
          </cell>
          <cell r="I1214" t="str">
            <v>PC TERHEIDEN</v>
          </cell>
        </row>
        <row r="1215">
          <cell r="A1215">
            <v>10819</v>
          </cell>
          <cell r="B1215" t="str">
            <v>Dirk</v>
          </cell>
          <cell r="C1215" t="str">
            <v>DE BACKER</v>
          </cell>
          <cell r="D1215">
            <v>15855</v>
          </cell>
          <cell r="E1215" t="str">
            <v>M</v>
          </cell>
          <cell r="F1215" t="str">
            <v>België</v>
          </cell>
          <cell r="G1215" t="str">
            <v>BE</v>
          </cell>
          <cell r="H1215" t="str">
            <v>01-037</v>
          </cell>
          <cell r="I1215" t="str">
            <v>PC TERHEIDEN</v>
          </cell>
        </row>
        <row r="1216">
          <cell r="A1216">
            <v>21366</v>
          </cell>
          <cell r="B1216" t="str">
            <v>Pierre</v>
          </cell>
          <cell r="C1216" t="str">
            <v xml:space="preserve">DE BISSCHOP </v>
          </cell>
          <cell r="D1216">
            <v>19040</v>
          </cell>
          <cell r="E1216" t="str">
            <v>M</v>
          </cell>
          <cell r="F1216" t="str">
            <v>België</v>
          </cell>
          <cell r="G1216" t="str">
            <v>BE</v>
          </cell>
          <cell r="H1216" t="str">
            <v>01-037</v>
          </cell>
          <cell r="I1216" t="str">
            <v>PC TERHEIDEN</v>
          </cell>
        </row>
        <row r="1217">
          <cell r="A1217">
            <v>17857</v>
          </cell>
          <cell r="B1217" t="str">
            <v>Freddy</v>
          </cell>
          <cell r="C1217" t="str">
            <v>DE BOOM</v>
          </cell>
          <cell r="D1217">
            <v>16577</v>
          </cell>
          <cell r="E1217" t="str">
            <v>M</v>
          </cell>
          <cell r="F1217" t="str">
            <v>België</v>
          </cell>
          <cell r="G1217" t="str">
            <v>BE</v>
          </cell>
          <cell r="H1217" t="str">
            <v>01-037</v>
          </cell>
          <cell r="I1217" t="str">
            <v>PC TERHEIDEN</v>
          </cell>
        </row>
        <row r="1218">
          <cell r="A1218">
            <v>20689</v>
          </cell>
          <cell r="B1218" t="str">
            <v>Alfons</v>
          </cell>
          <cell r="C1218" t="str">
            <v xml:space="preserve">DE HAECK </v>
          </cell>
          <cell r="D1218">
            <v>20811</v>
          </cell>
          <cell r="E1218" t="str">
            <v>M</v>
          </cell>
          <cell r="F1218" t="str">
            <v>België</v>
          </cell>
          <cell r="G1218" t="str">
            <v>BE</v>
          </cell>
          <cell r="H1218" t="str">
            <v>01-037</v>
          </cell>
          <cell r="I1218" t="str">
            <v>PC TERHEIDEN</v>
          </cell>
        </row>
        <row r="1219">
          <cell r="A1219">
            <v>21345</v>
          </cell>
          <cell r="B1219" t="str">
            <v>Celine</v>
          </cell>
          <cell r="C1219" t="str">
            <v>DE LANGE</v>
          </cell>
          <cell r="D1219">
            <v>35359</v>
          </cell>
          <cell r="E1219" t="str">
            <v>V</v>
          </cell>
          <cell r="F1219" t="str">
            <v>België</v>
          </cell>
          <cell r="G1219" t="str">
            <v>BE</v>
          </cell>
          <cell r="H1219" t="str">
            <v>01-037</v>
          </cell>
          <cell r="I1219" t="str">
            <v>PC TERHEIDEN</v>
          </cell>
        </row>
        <row r="1220">
          <cell r="A1220">
            <v>19530</v>
          </cell>
          <cell r="B1220" t="str">
            <v>Nico</v>
          </cell>
          <cell r="C1220" t="str">
            <v>DE MOOR</v>
          </cell>
          <cell r="D1220">
            <v>27906</v>
          </cell>
          <cell r="E1220" t="str">
            <v>M</v>
          </cell>
          <cell r="F1220" t="str">
            <v>België</v>
          </cell>
          <cell r="G1220" t="str">
            <v>BE</v>
          </cell>
          <cell r="H1220" t="str">
            <v>01-037</v>
          </cell>
          <cell r="I1220" t="str">
            <v>PC TERHEIDEN</v>
          </cell>
        </row>
        <row r="1221">
          <cell r="A1221">
            <v>17609</v>
          </cell>
          <cell r="B1221" t="str">
            <v>Jean-Pierre</v>
          </cell>
          <cell r="C1221" t="str">
            <v>DE PUTTER</v>
          </cell>
          <cell r="D1221">
            <v>19479</v>
          </cell>
          <cell r="E1221" t="str">
            <v>M</v>
          </cell>
          <cell r="F1221" t="str">
            <v>België</v>
          </cell>
          <cell r="G1221" t="str">
            <v>BE</v>
          </cell>
          <cell r="H1221" t="str">
            <v>01-037</v>
          </cell>
          <cell r="I1221" t="str">
            <v>PC TERHEIDEN</v>
          </cell>
        </row>
        <row r="1222">
          <cell r="A1222">
            <v>16847</v>
          </cell>
          <cell r="B1222" t="str">
            <v>Rita</v>
          </cell>
          <cell r="C1222" t="str">
            <v>DE ROO</v>
          </cell>
          <cell r="D1222">
            <v>20193</v>
          </cell>
          <cell r="E1222" t="str">
            <v>V</v>
          </cell>
          <cell r="F1222" t="str">
            <v>België</v>
          </cell>
          <cell r="G1222" t="str">
            <v>BE</v>
          </cell>
          <cell r="H1222" t="str">
            <v>01-037</v>
          </cell>
          <cell r="I1222" t="str">
            <v>PC TERHEIDEN</v>
          </cell>
        </row>
        <row r="1223">
          <cell r="A1223">
            <v>20688</v>
          </cell>
          <cell r="B1223" t="str">
            <v>Christel</v>
          </cell>
          <cell r="C1223" t="str">
            <v>DE SAEDELEER</v>
          </cell>
          <cell r="D1223">
            <v>22766</v>
          </cell>
          <cell r="E1223" t="str">
            <v>V</v>
          </cell>
          <cell r="F1223" t="str">
            <v>België</v>
          </cell>
          <cell r="G1223" t="str">
            <v>BE</v>
          </cell>
          <cell r="H1223" t="str">
            <v>01-037</v>
          </cell>
          <cell r="I1223" t="str">
            <v>PC TERHEIDEN</v>
          </cell>
        </row>
        <row r="1224">
          <cell r="A1224">
            <v>16332</v>
          </cell>
          <cell r="B1224" t="str">
            <v>Karina</v>
          </cell>
          <cell r="C1224" t="str">
            <v>DE VADDER</v>
          </cell>
          <cell r="D1224">
            <v>22939</v>
          </cell>
          <cell r="E1224" t="str">
            <v>V</v>
          </cell>
          <cell r="F1224" t="str">
            <v>België</v>
          </cell>
          <cell r="G1224" t="str">
            <v>BE</v>
          </cell>
          <cell r="H1224" t="str">
            <v>01-037</v>
          </cell>
          <cell r="I1224" t="str">
            <v>PC TERHEIDEN</v>
          </cell>
        </row>
        <row r="1225">
          <cell r="A1225">
            <v>19147</v>
          </cell>
          <cell r="B1225" t="str">
            <v>Veerle</v>
          </cell>
          <cell r="C1225" t="str">
            <v>DE VOS</v>
          </cell>
          <cell r="D1225">
            <v>20340</v>
          </cell>
          <cell r="E1225" t="str">
            <v>V</v>
          </cell>
          <cell r="F1225" t="str">
            <v>België</v>
          </cell>
          <cell r="G1225" t="str">
            <v>BE</v>
          </cell>
          <cell r="H1225" t="str">
            <v>01-037</v>
          </cell>
          <cell r="I1225" t="str">
            <v>PC TERHEIDEN</v>
          </cell>
        </row>
        <row r="1226">
          <cell r="A1226">
            <v>20914</v>
          </cell>
          <cell r="B1226" t="str">
            <v>Marc-Charles</v>
          </cell>
          <cell r="C1226" t="str">
            <v>MEERT</v>
          </cell>
          <cell r="D1226">
            <v>19901</v>
          </cell>
          <cell r="E1226" t="str">
            <v>M</v>
          </cell>
          <cell r="F1226" t="str">
            <v>België</v>
          </cell>
          <cell r="G1226" t="str">
            <v>BE</v>
          </cell>
          <cell r="H1226" t="str">
            <v>01-037</v>
          </cell>
          <cell r="I1226" t="str">
            <v>PC TERHEIDEN</v>
          </cell>
        </row>
        <row r="1227">
          <cell r="A1227">
            <v>21363</v>
          </cell>
          <cell r="B1227" t="str">
            <v>Jan</v>
          </cell>
          <cell r="C1227" t="str">
            <v>MILLE</v>
          </cell>
          <cell r="D1227">
            <v>19925</v>
          </cell>
          <cell r="E1227" t="str">
            <v>M</v>
          </cell>
          <cell r="F1227" t="str">
            <v>België</v>
          </cell>
          <cell r="G1227" t="str">
            <v>BE</v>
          </cell>
          <cell r="H1227" t="str">
            <v>01-037</v>
          </cell>
          <cell r="I1227" t="str">
            <v>PC TERHEIDEN</v>
          </cell>
        </row>
        <row r="1228">
          <cell r="A1228">
            <v>20726</v>
          </cell>
          <cell r="B1228" t="str">
            <v>Peter</v>
          </cell>
          <cell r="C1228" t="str">
            <v>MUYLAERT</v>
          </cell>
          <cell r="D1228">
            <v>23096</v>
          </cell>
          <cell r="E1228" t="str">
            <v>M</v>
          </cell>
          <cell r="F1228" t="str">
            <v>België</v>
          </cell>
          <cell r="G1228" t="str">
            <v>BE</v>
          </cell>
          <cell r="H1228" t="str">
            <v>01-037</v>
          </cell>
          <cell r="I1228" t="str">
            <v>PC TERHEIDEN</v>
          </cell>
        </row>
        <row r="1229">
          <cell r="A1229">
            <v>21365</v>
          </cell>
          <cell r="B1229" t="str">
            <v>Danny</v>
          </cell>
          <cell r="C1229" t="str">
            <v xml:space="preserve">SPELIERS </v>
          </cell>
          <cell r="D1229">
            <v>22993</v>
          </cell>
          <cell r="E1229" t="str">
            <v>M</v>
          </cell>
          <cell r="F1229" t="str">
            <v>België</v>
          </cell>
          <cell r="G1229" t="str">
            <v>BE</v>
          </cell>
          <cell r="H1229" t="str">
            <v>01-037</v>
          </cell>
          <cell r="I1229" t="str">
            <v>PC TERHEIDEN</v>
          </cell>
        </row>
        <row r="1230">
          <cell r="A1230">
            <v>16339</v>
          </cell>
          <cell r="B1230" t="str">
            <v>Jorim</v>
          </cell>
          <cell r="C1230" t="str">
            <v>TROSSAERT</v>
          </cell>
          <cell r="D1230">
            <v>34505</v>
          </cell>
          <cell r="E1230" t="str">
            <v>M</v>
          </cell>
          <cell r="F1230" t="str">
            <v>België</v>
          </cell>
          <cell r="G1230" t="str">
            <v>BE</v>
          </cell>
          <cell r="H1230" t="str">
            <v>01-037</v>
          </cell>
          <cell r="I1230" t="str">
            <v>PC TERHEIDEN</v>
          </cell>
        </row>
        <row r="1231">
          <cell r="A1231">
            <v>17858</v>
          </cell>
          <cell r="B1231" t="str">
            <v>Mia</v>
          </cell>
          <cell r="C1231" t="str">
            <v>UYTTERSPROT</v>
          </cell>
          <cell r="D1231">
            <v>17597</v>
          </cell>
          <cell r="E1231" t="str">
            <v>V</v>
          </cell>
          <cell r="F1231" t="str">
            <v>België</v>
          </cell>
          <cell r="G1231" t="str">
            <v>BE</v>
          </cell>
          <cell r="H1231" t="str">
            <v>01-037</v>
          </cell>
          <cell r="I1231" t="str">
            <v>PC TERHEIDEN</v>
          </cell>
        </row>
        <row r="1232">
          <cell r="A1232">
            <v>21043</v>
          </cell>
          <cell r="B1232" t="str">
            <v>Yorben</v>
          </cell>
          <cell r="C1232" t="str">
            <v>VAN DER BORGHT</v>
          </cell>
          <cell r="D1232">
            <v>38489</v>
          </cell>
          <cell r="E1232" t="str">
            <v>M</v>
          </cell>
          <cell r="F1232" t="str">
            <v>België</v>
          </cell>
          <cell r="G1232" t="str">
            <v>BE</v>
          </cell>
          <cell r="H1232" t="str">
            <v>01-037</v>
          </cell>
          <cell r="I1232" t="str">
            <v>PC TERHEIDEN</v>
          </cell>
        </row>
        <row r="1233">
          <cell r="A1233">
            <v>21424</v>
          </cell>
          <cell r="B1233" t="str">
            <v>Robbie</v>
          </cell>
          <cell r="C1233" t="str">
            <v>VAN DER BORGHT</v>
          </cell>
          <cell r="D1233">
            <v>27521</v>
          </cell>
          <cell r="E1233" t="str">
            <v>M</v>
          </cell>
          <cell r="F1233" t="str">
            <v>België</v>
          </cell>
          <cell r="G1233" t="str">
            <v>BE</v>
          </cell>
          <cell r="H1233" t="str">
            <v>01-037</v>
          </cell>
          <cell r="I1233" t="str">
            <v>PC TERHEIDEN</v>
          </cell>
        </row>
        <row r="1234">
          <cell r="A1234">
            <v>17608</v>
          </cell>
          <cell r="B1234" t="str">
            <v>Jean-Pierre</v>
          </cell>
          <cell r="C1234" t="str">
            <v>VAN DROOGENBROECK</v>
          </cell>
          <cell r="D1234">
            <v>20137</v>
          </cell>
          <cell r="E1234" t="str">
            <v>M</v>
          </cell>
          <cell r="F1234" t="str">
            <v>België</v>
          </cell>
          <cell r="G1234" t="str">
            <v>BE</v>
          </cell>
          <cell r="H1234" t="str">
            <v>01-037</v>
          </cell>
          <cell r="I1234" t="str">
            <v>PC TERHEIDEN</v>
          </cell>
        </row>
        <row r="1235">
          <cell r="A1235">
            <v>21364</v>
          </cell>
          <cell r="B1235" t="str">
            <v>Willy</v>
          </cell>
          <cell r="C1235" t="str">
            <v>VAN LAETHEM</v>
          </cell>
          <cell r="D1235">
            <v>20459</v>
          </cell>
          <cell r="E1235" t="str">
            <v>M</v>
          </cell>
          <cell r="F1235" t="str">
            <v>België</v>
          </cell>
          <cell r="G1235" t="str">
            <v>BE</v>
          </cell>
          <cell r="H1235" t="str">
            <v>01-037</v>
          </cell>
          <cell r="I1235" t="str">
            <v>PC TERHEIDEN</v>
          </cell>
        </row>
        <row r="1236">
          <cell r="A1236">
            <v>21375</v>
          </cell>
          <cell r="B1236" t="str">
            <v>Jean-Pierre</v>
          </cell>
          <cell r="C1236" t="str">
            <v>VANDERELST</v>
          </cell>
          <cell r="D1236">
            <v>20026</v>
          </cell>
          <cell r="E1236" t="str">
            <v>M</v>
          </cell>
          <cell r="F1236" t="str">
            <v>België</v>
          </cell>
          <cell r="G1236" t="str">
            <v>BE</v>
          </cell>
          <cell r="H1236" t="str">
            <v>01-037</v>
          </cell>
          <cell r="I1236" t="str">
            <v>PC TERHEIDEN</v>
          </cell>
        </row>
        <row r="1237">
          <cell r="A1237">
            <v>15845</v>
          </cell>
          <cell r="B1237" t="str">
            <v>Danny</v>
          </cell>
          <cell r="C1237" t="str">
            <v xml:space="preserve">VANMELKEBEKE </v>
          </cell>
          <cell r="D1237">
            <v>22120</v>
          </cell>
          <cell r="E1237" t="str">
            <v>M</v>
          </cell>
          <cell r="F1237" t="str">
            <v>België</v>
          </cell>
          <cell r="G1237" t="str">
            <v>BE</v>
          </cell>
          <cell r="H1237" t="str">
            <v>01-037</v>
          </cell>
          <cell r="I1237" t="str">
            <v>PC TERHEIDEN</v>
          </cell>
        </row>
        <row r="1238">
          <cell r="A1238">
            <v>20695</v>
          </cell>
          <cell r="B1238" t="str">
            <v>Jozef</v>
          </cell>
          <cell r="C1238" t="str">
            <v xml:space="preserve">VERSTRAETEN </v>
          </cell>
          <cell r="D1238">
            <v>21625</v>
          </cell>
          <cell r="E1238" t="str">
            <v>M</v>
          </cell>
          <cell r="F1238" t="str">
            <v>België</v>
          </cell>
          <cell r="G1238" t="str">
            <v>BE</v>
          </cell>
          <cell r="H1238" t="str">
            <v>01-037</v>
          </cell>
          <cell r="I1238" t="str">
            <v>PC TERHEIDEN</v>
          </cell>
        </row>
        <row r="1239">
          <cell r="A1239">
            <v>21026</v>
          </cell>
          <cell r="B1239" t="str">
            <v>Devid</v>
          </cell>
          <cell r="C1239" t="str">
            <v>VINDELINCKX</v>
          </cell>
          <cell r="D1239">
            <v>35156</v>
          </cell>
          <cell r="E1239" t="str">
            <v>M</v>
          </cell>
          <cell r="F1239" t="str">
            <v>België</v>
          </cell>
          <cell r="G1239" t="str">
            <v>BE</v>
          </cell>
          <cell r="H1239" t="str">
            <v>01-037</v>
          </cell>
          <cell r="I1239" t="str">
            <v>PC TERHEIDEN</v>
          </cell>
        </row>
        <row r="1240">
          <cell r="A1240">
            <v>20692</v>
          </cell>
          <cell r="B1240" t="str">
            <v>Johnny</v>
          </cell>
          <cell r="C1240" t="str">
            <v>WYNANT</v>
          </cell>
          <cell r="D1240">
            <v>19863</v>
          </cell>
          <cell r="E1240" t="str">
            <v>M</v>
          </cell>
          <cell r="F1240" t="str">
            <v>België</v>
          </cell>
          <cell r="G1240" t="str">
            <v>BE</v>
          </cell>
          <cell r="H1240" t="str">
            <v>01-037</v>
          </cell>
          <cell r="I1240" t="str">
            <v>PC TERHEIDEN</v>
          </cell>
        </row>
        <row r="1241">
          <cell r="A1241">
            <v>710</v>
          </cell>
          <cell r="B1241" t="str">
            <v>Freddy</v>
          </cell>
          <cell r="C1241" t="str">
            <v>WYNANTS</v>
          </cell>
          <cell r="D1241">
            <v>20205</v>
          </cell>
          <cell r="E1241" t="str">
            <v>M</v>
          </cell>
          <cell r="F1241" t="str">
            <v>België</v>
          </cell>
          <cell r="G1241" t="str">
            <v>BE</v>
          </cell>
          <cell r="H1241" t="str">
            <v>01-037</v>
          </cell>
          <cell r="I1241" t="str">
            <v>PC TERHEIDEN</v>
          </cell>
        </row>
        <row r="1242">
          <cell r="A1242">
            <v>21247</v>
          </cell>
          <cell r="B1242" t="str">
            <v>Rudy</v>
          </cell>
          <cell r="C1242" t="str">
            <v>BLAUWERS</v>
          </cell>
          <cell r="D1242">
            <v>18153</v>
          </cell>
          <cell r="E1242" t="str">
            <v>M</v>
          </cell>
          <cell r="F1242" t="str">
            <v>België</v>
          </cell>
          <cell r="G1242" t="str">
            <v>BE</v>
          </cell>
          <cell r="H1242" t="str">
            <v>01-039</v>
          </cell>
          <cell r="I1242" t="str">
            <v>PC DONKMEER</v>
          </cell>
        </row>
        <row r="1243">
          <cell r="A1243">
            <v>21254</v>
          </cell>
          <cell r="B1243" t="str">
            <v>Eric</v>
          </cell>
          <cell r="C1243" t="str">
            <v>BONNARES</v>
          </cell>
          <cell r="D1243">
            <v>18468</v>
          </cell>
          <cell r="E1243" t="str">
            <v>M</v>
          </cell>
          <cell r="F1243" t="str">
            <v>België</v>
          </cell>
          <cell r="G1243" t="str">
            <v>BE</v>
          </cell>
          <cell r="H1243" t="str">
            <v>01-039</v>
          </cell>
          <cell r="I1243" t="str">
            <v>PC DONKMEER</v>
          </cell>
        </row>
        <row r="1244">
          <cell r="A1244">
            <v>2058</v>
          </cell>
          <cell r="B1244" t="str">
            <v>Inge</v>
          </cell>
          <cell r="C1244" t="str">
            <v>BOUCKAERT</v>
          </cell>
          <cell r="D1244">
            <v>22799</v>
          </cell>
          <cell r="E1244" t="str">
            <v>V</v>
          </cell>
          <cell r="F1244" t="str">
            <v>België</v>
          </cell>
          <cell r="G1244" t="str">
            <v>BE</v>
          </cell>
          <cell r="H1244" t="str">
            <v>01-039</v>
          </cell>
          <cell r="I1244" t="str">
            <v>PC DONKMEER</v>
          </cell>
        </row>
        <row r="1245">
          <cell r="A1245">
            <v>21553</v>
          </cell>
          <cell r="B1245" t="str">
            <v>Vera</v>
          </cell>
          <cell r="C1245" t="str">
            <v>BRACKE</v>
          </cell>
          <cell r="D1245">
            <v>22324</v>
          </cell>
          <cell r="E1245" t="str">
            <v>V</v>
          </cell>
          <cell r="F1245" t="str">
            <v>België</v>
          </cell>
          <cell r="G1245" t="str">
            <v>BE</v>
          </cell>
          <cell r="H1245" t="str">
            <v>01-039</v>
          </cell>
          <cell r="I1245" t="str">
            <v>PC DONKMEER</v>
          </cell>
        </row>
        <row r="1246">
          <cell r="A1246">
            <v>21882</v>
          </cell>
          <cell r="B1246" t="str">
            <v>Johan</v>
          </cell>
          <cell r="C1246" t="str">
            <v>BRACKE</v>
          </cell>
          <cell r="D1246">
            <v>21397</v>
          </cell>
          <cell r="E1246" t="str">
            <v>M</v>
          </cell>
          <cell r="F1246" t="str">
            <v>België</v>
          </cell>
          <cell r="G1246" t="str">
            <v>BE</v>
          </cell>
          <cell r="H1246" t="str">
            <v>01-039</v>
          </cell>
          <cell r="I1246" t="str">
            <v>PC DONKMEER</v>
          </cell>
        </row>
        <row r="1247">
          <cell r="A1247">
            <v>21517</v>
          </cell>
          <cell r="B1247" t="str">
            <v>Bjorn</v>
          </cell>
          <cell r="C1247" t="str">
            <v>CAUDRON</v>
          </cell>
          <cell r="D1247">
            <v>33818</v>
          </cell>
          <cell r="E1247" t="str">
            <v>M</v>
          </cell>
          <cell r="F1247" t="str">
            <v>België</v>
          </cell>
          <cell r="G1247" t="str">
            <v>BE</v>
          </cell>
          <cell r="H1247" t="str">
            <v>01-039</v>
          </cell>
          <cell r="I1247" t="str">
            <v>PC DONKMEER</v>
          </cell>
        </row>
        <row r="1248">
          <cell r="A1248">
            <v>21241</v>
          </cell>
          <cell r="B1248" t="str">
            <v>Freddy</v>
          </cell>
          <cell r="C1248" t="str">
            <v>CHRISTIAENS</v>
          </cell>
          <cell r="D1248">
            <v>17099</v>
          </cell>
          <cell r="E1248" t="str">
            <v>M</v>
          </cell>
          <cell r="F1248" t="str">
            <v>België</v>
          </cell>
          <cell r="G1248" t="str">
            <v>BE</v>
          </cell>
          <cell r="H1248" t="str">
            <v>01-039</v>
          </cell>
          <cell r="I1248" t="str">
            <v>PC DONKMEER</v>
          </cell>
        </row>
        <row r="1249">
          <cell r="A1249">
            <v>21242</v>
          </cell>
          <cell r="B1249" t="str">
            <v>Dylan</v>
          </cell>
          <cell r="C1249" t="str">
            <v>CREVE</v>
          </cell>
          <cell r="D1249">
            <v>37850</v>
          </cell>
          <cell r="E1249" t="str">
            <v>M</v>
          </cell>
          <cell r="F1249" t="str">
            <v>België</v>
          </cell>
          <cell r="G1249" t="str">
            <v>BE</v>
          </cell>
          <cell r="H1249" t="str">
            <v>01-039</v>
          </cell>
          <cell r="I1249" t="str">
            <v>PC DONKMEER</v>
          </cell>
        </row>
        <row r="1250">
          <cell r="A1250">
            <v>21244</v>
          </cell>
          <cell r="B1250" t="str">
            <v>Conny</v>
          </cell>
          <cell r="C1250" t="str">
            <v>DE GREEF</v>
          </cell>
          <cell r="D1250">
            <v>26209</v>
          </cell>
          <cell r="E1250" t="str">
            <v>V</v>
          </cell>
          <cell r="F1250" t="str">
            <v>België</v>
          </cell>
          <cell r="G1250" t="str">
            <v>BE</v>
          </cell>
          <cell r="H1250" t="str">
            <v>01-039</v>
          </cell>
          <cell r="I1250" t="str">
            <v>PC DONKMEER</v>
          </cell>
        </row>
        <row r="1251">
          <cell r="A1251">
            <v>21029</v>
          </cell>
          <cell r="B1251" t="str">
            <v>CHRISTIANE</v>
          </cell>
          <cell r="C1251" t="str">
            <v>DE KEZEL</v>
          </cell>
          <cell r="D1251">
            <v>19770</v>
          </cell>
          <cell r="E1251" t="str">
            <v>V</v>
          </cell>
          <cell r="F1251" t="str">
            <v>België</v>
          </cell>
          <cell r="G1251" t="str">
            <v>BE</v>
          </cell>
          <cell r="H1251" t="str">
            <v>01-039</v>
          </cell>
          <cell r="I1251" t="str">
            <v>PC DONKMEER</v>
          </cell>
        </row>
        <row r="1252">
          <cell r="A1252">
            <v>2660</v>
          </cell>
          <cell r="B1252" t="str">
            <v>Ronny</v>
          </cell>
          <cell r="C1252" t="str">
            <v>DE PAEPE</v>
          </cell>
          <cell r="D1252">
            <v>20273</v>
          </cell>
          <cell r="E1252" t="str">
            <v>M</v>
          </cell>
          <cell r="F1252" t="str">
            <v>België</v>
          </cell>
          <cell r="G1252" t="str">
            <v>BE</v>
          </cell>
          <cell r="H1252" t="str">
            <v>01-039</v>
          </cell>
          <cell r="I1252" t="str">
            <v>PC DONKMEER</v>
          </cell>
        </row>
        <row r="1253">
          <cell r="A1253">
            <v>17818</v>
          </cell>
          <cell r="B1253" t="str">
            <v>Julien</v>
          </cell>
          <cell r="C1253" t="str">
            <v>DE SAEGHER</v>
          </cell>
          <cell r="D1253">
            <v>16267</v>
          </cell>
          <cell r="E1253" t="str">
            <v>M</v>
          </cell>
          <cell r="F1253" t="str">
            <v>België</v>
          </cell>
          <cell r="G1253" t="str">
            <v>BE</v>
          </cell>
          <cell r="H1253" t="str">
            <v>01-039</v>
          </cell>
          <cell r="I1253" t="str">
            <v>PC DONKMEER</v>
          </cell>
        </row>
        <row r="1254">
          <cell r="A1254">
            <v>12335</v>
          </cell>
          <cell r="B1254" t="str">
            <v>Danny</v>
          </cell>
          <cell r="C1254" t="str">
            <v>DE SMET</v>
          </cell>
          <cell r="D1254">
            <v>20936</v>
          </cell>
          <cell r="E1254" t="str">
            <v>M</v>
          </cell>
          <cell r="F1254" t="str">
            <v>België</v>
          </cell>
          <cell r="G1254" t="str">
            <v>BE</v>
          </cell>
          <cell r="H1254" t="str">
            <v>01-039</v>
          </cell>
          <cell r="I1254" t="str">
            <v>PC DONKMEER</v>
          </cell>
        </row>
        <row r="1255">
          <cell r="A1255">
            <v>13117</v>
          </cell>
          <cell r="B1255" t="str">
            <v>Alicia</v>
          </cell>
          <cell r="C1255" t="str">
            <v>DE SMET</v>
          </cell>
          <cell r="D1255">
            <v>36189</v>
          </cell>
          <cell r="E1255" t="str">
            <v>V</v>
          </cell>
          <cell r="F1255" t="str">
            <v>België</v>
          </cell>
          <cell r="G1255" t="str">
            <v>BE</v>
          </cell>
          <cell r="H1255" t="str">
            <v>01-039</v>
          </cell>
          <cell r="I1255" t="str">
            <v>PC DONKMEER</v>
          </cell>
        </row>
        <row r="1256">
          <cell r="A1256">
            <v>21256</v>
          </cell>
          <cell r="B1256" t="str">
            <v>Walter</v>
          </cell>
          <cell r="C1256" t="str">
            <v>DE VUYST</v>
          </cell>
          <cell r="D1256">
            <v>20460</v>
          </cell>
          <cell r="E1256" t="str">
            <v>M</v>
          </cell>
          <cell r="F1256" t="str">
            <v>België</v>
          </cell>
          <cell r="G1256" t="str">
            <v>BE</v>
          </cell>
          <cell r="H1256" t="str">
            <v>01-039</v>
          </cell>
          <cell r="I1256" t="str">
            <v>PC DONKMEER</v>
          </cell>
        </row>
        <row r="1257">
          <cell r="A1257">
            <v>21255</v>
          </cell>
          <cell r="B1257" t="str">
            <v>Mariette</v>
          </cell>
          <cell r="C1257" t="str">
            <v>DE ZUTTER</v>
          </cell>
          <cell r="D1257">
            <v>18337</v>
          </cell>
          <cell r="E1257" t="str">
            <v>V</v>
          </cell>
          <cell r="F1257" t="str">
            <v>België</v>
          </cell>
          <cell r="G1257" t="str">
            <v>BE</v>
          </cell>
          <cell r="H1257" t="str">
            <v>01-039</v>
          </cell>
          <cell r="I1257" t="str">
            <v>PC DONKMEER</v>
          </cell>
        </row>
        <row r="1258">
          <cell r="A1258">
            <v>21009</v>
          </cell>
          <cell r="B1258" t="str">
            <v>FIRMIN</v>
          </cell>
          <cell r="C1258" t="str">
            <v>DEBAETS</v>
          </cell>
          <cell r="D1258">
            <v>20269</v>
          </cell>
          <cell r="E1258" t="str">
            <v>M</v>
          </cell>
          <cell r="F1258" t="str">
            <v>België</v>
          </cell>
          <cell r="G1258" t="str">
            <v>BE</v>
          </cell>
          <cell r="H1258" t="str">
            <v>01-039</v>
          </cell>
          <cell r="I1258" t="str">
            <v>PC DONKMEER</v>
          </cell>
        </row>
        <row r="1259">
          <cell r="A1259">
            <v>21888</v>
          </cell>
          <cell r="B1259" t="str">
            <v>Zeno</v>
          </cell>
          <cell r="C1259" t="str">
            <v>DEBBAUT</v>
          </cell>
          <cell r="D1259">
            <v>38609</v>
          </cell>
          <cell r="E1259" t="str">
            <v>M</v>
          </cell>
          <cell r="F1259" t="str">
            <v>België</v>
          </cell>
          <cell r="G1259" t="str">
            <v>BE</v>
          </cell>
          <cell r="H1259" t="str">
            <v>01-039</v>
          </cell>
          <cell r="I1259" t="str">
            <v>PC DONKMEER</v>
          </cell>
        </row>
        <row r="1260">
          <cell r="A1260">
            <v>1688</v>
          </cell>
          <cell r="B1260" t="str">
            <v>Sabine</v>
          </cell>
          <cell r="C1260" t="str">
            <v>DEPOORTER</v>
          </cell>
          <cell r="D1260">
            <v>24136</v>
          </cell>
          <cell r="E1260" t="str">
            <v>V</v>
          </cell>
          <cell r="F1260" t="str">
            <v>België</v>
          </cell>
          <cell r="G1260" t="str">
            <v>BE</v>
          </cell>
          <cell r="H1260" t="str">
            <v>01-039</v>
          </cell>
          <cell r="I1260" t="str">
            <v>PC DONKMEER</v>
          </cell>
        </row>
        <row r="1261">
          <cell r="A1261">
            <v>17037</v>
          </cell>
          <cell r="B1261" t="str">
            <v>José</v>
          </cell>
          <cell r="C1261" t="str">
            <v>DESPLENTER</v>
          </cell>
          <cell r="D1261">
            <v>23847</v>
          </cell>
          <cell r="E1261" t="str">
            <v>M</v>
          </cell>
          <cell r="F1261" t="str">
            <v>België</v>
          </cell>
          <cell r="G1261" t="str">
            <v>BE</v>
          </cell>
          <cell r="H1261" t="str">
            <v>01-039</v>
          </cell>
          <cell r="I1261" t="str">
            <v>PC DONKMEER</v>
          </cell>
        </row>
        <row r="1262">
          <cell r="A1262">
            <v>21249</v>
          </cell>
          <cell r="B1262" t="str">
            <v>Raf</v>
          </cell>
          <cell r="C1262" t="str">
            <v>DHOINE</v>
          </cell>
          <cell r="D1262">
            <v>15424</v>
          </cell>
          <cell r="E1262" t="str">
            <v>M</v>
          </cell>
          <cell r="F1262" t="str">
            <v>België</v>
          </cell>
          <cell r="G1262" t="str">
            <v>BE</v>
          </cell>
          <cell r="H1262" t="str">
            <v>01-039</v>
          </cell>
          <cell r="I1262" t="str">
            <v>PC DONKMEER</v>
          </cell>
        </row>
        <row r="1263">
          <cell r="A1263">
            <v>19762</v>
          </cell>
          <cell r="B1263" t="str">
            <v>Alejandro</v>
          </cell>
          <cell r="C1263" t="str">
            <v>DIERKENS</v>
          </cell>
          <cell r="D1263">
            <v>40234</v>
          </cell>
          <cell r="E1263" t="str">
            <v>M</v>
          </cell>
          <cell r="F1263" t="str">
            <v>België</v>
          </cell>
          <cell r="G1263" t="str">
            <v>BE</v>
          </cell>
          <cell r="H1263" t="str">
            <v>01-039</v>
          </cell>
          <cell r="I1263" t="str">
            <v>PC DONKMEER</v>
          </cell>
        </row>
        <row r="1264">
          <cell r="A1264">
            <v>308</v>
          </cell>
          <cell r="B1264" t="str">
            <v>Jeroen</v>
          </cell>
          <cell r="C1264" t="str">
            <v>EECKHOUT</v>
          </cell>
          <cell r="D1264">
            <v>31679</v>
          </cell>
          <cell r="E1264" t="str">
            <v>M</v>
          </cell>
          <cell r="F1264" t="str">
            <v>België</v>
          </cell>
          <cell r="G1264" t="str">
            <v>BE</v>
          </cell>
          <cell r="H1264" t="str">
            <v>01-039</v>
          </cell>
          <cell r="I1264" t="str">
            <v>PC DONKMEER</v>
          </cell>
        </row>
        <row r="1265">
          <cell r="A1265">
            <v>16804</v>
          </cell>
          <cell r="B1265" t="str">
            <v>Kristiaan</v>
          </cell>
          <cell r="C1265" t="str">
            <v>EECKHOUT</v>
          </cell>
          <cell r="D1265">
            <v>23061</v>
          </cell>
          <cell r="E1265" t="str">
            <v>M</v>
          </cell>
          <cell r="F1265" t="str">
            <v>België</v>
          </cell>
          <cell r="G1265" t="str">
            <v>BE</v>
          </cell>
          <cell r="H1265" t="str">
            <v>01-039</v>
          </cell>
          <cell r="I1265" t="str">
            <v>PC DONKMEER</v>
          </cell>
        </row>
        <row r="1266">
          <cell r="A1266">
            <v>17081</v>
          </cell>
          <cell r="B1266" t="str">
            <v>Tino</v>
          </cell>
          <cell r="C1266" t="str">
            <v>FACCHIN</v>
          </cell>
          <cell r="D1266">
            <v>23163</v>
          </cell>
          <cell r="E1266" t="str">
            <v>M</v>
          </cell>
          <cell r="F1266" t="str">
            <v>België</v>
          </cell>
          <cell r="G1266" t="str">
            <v>BE</v>
          </cell>
          <cell r="H1266" t="str">
            <v>01-039</v>
          </cell>
          <cell r="I1266" t="str">
            <v>PC DONKMEER</v>
          </cell>
        </row>
        <row r="1267">
          <cell r="A1267">
            <v>21243</v>
          </cell>
          <cell r="B1267" t="str">
            <v>Jarne</v>
          </cell>
          <cell r="C1267" t="str">
            <v>GEERAERTS</v>
          </cell>
          <cell r="D1267">
            <v>38195</v>
          </cell>
          <cell r="E1267" t="str">
            <v>M</v>
          </cell>
          <cell r="F1267" t="str">
            <v>België</v>
          </cell>
          <cell r="G1267" t="str">
            <v>BE</v>
          </cell>
          <cell r="H1267" t="str">
            <v>01-039</v>
          </cell>
          <cell r="I1267" t="str">
            <v>PC DONKMEER</v>
          </cell>
        </row>
        <row r="1268">
          <cell r="A1268">
            <v>2221</v>
          </cell>
          <cell r="B1268" t="str">
            <v>Patricia</v>
          </cell>
          <cell r="C1268" t="str">
            <v>GOEYVAERTS</v>
          </cell>
          <cell r="D1268">
            <v>22375</v>
          </cell>
          <cell r="E1268" t="str">
            <v>V</v>
          </cell>
          <cell r="F1268" t="str">
            <v>België</v>
          </cell>
          <cell r="G1268" t="str">
            <v>BE</v>
          </cell>
          <cell r="H1268" t="str">
            <v>01-039</v>
          </cell>
          <cell r="I1268" t="str">
            <v>PC DONKMEER</v>
          </cell>
        </row>
        <row r="1269">
          <cell r="A1269">
            <v>21292</v>
          </cell>
          <cell r="B1269" t="str">
            <v>Luk</v>
          </cell>
          <cell r="C1269" t="str">
            <v>HAENTJENS</v>
          </cell>
          <cell r="D1269">
            <v>24113</v>
          </cell>
          <cell r="E1269" t="str">
            <v>M</v>
          </cell>
          <cell r="F1269" t="str">
            <v>België</v>
          </cell>
          <cell r="G1269" t="str">
            <v>BE</v>
          </cell>
          <cell r="H1269" t="str">
            <v>01-039</v>
          </cell>
          <cell r="I1269" t="str">
            <v>PC DONKMEER</v>
          </cell>
        </row>
        <row r="1270">
          <cell r="A1270">
            <v>13319</v>
          </cell>
          <cell r="B1270" t="str">
            <v>Sabine</v>
          </cell>
          <cell r="C1270" t="str">
            <v>LAMBERT</v>
          </cell>
          <cell r="D1270">
            <v>24715</v>
          </cell>
          <cell r="E1270" t="str">
            <v>V</v>
          </cell>
          <cell r="F1270" t="str">
            <v>België</v>
          </cell>
          <cell r="G1270" t="str">
            <v>BE</v>
          </cell>
          <cell r="H1270" t="str">
            <v>01-039</v>
          </cell>
          <cell r="I1270" t="str">
            <v>PC DONKMEER</v>
          </cell>
        </row>
        <row r="1271">
          <cell r="A1271">
            <v>21962</v>
          </cell>
          <cell r="B1271" t="str">
            <v>Amber</v>
          </cell>
          <cell r="C1271" t="str">
            <v>MADDELEIN</v>
          </cell>
          <cell r="D1271">
            <v>39091</v>
          </cell>
          <cell r="E1271" t="str">
            <v>V</v>
          </cell>
          <cell r="F1271" t="str">
            <v>België</v>
          </cell>
          <cell r="G1271" t="str">
            <v>BE</v>
          </cell>
          <cell r="H1271" t="str">
            <v>01-039</v>
          </cell>
          <cell r="I1271" t="str">
            <v>PC DONKMEER</v>
          </cell>
        </row>
        <row r="1272">
          <cell r="A1272">
            <v>21245</v>
          </cell>
          <cell r="B1272" t="str">
            <v>Imke</v>
          </cell>
          <cell r="C1272" t="str">
            <v>MADELEIN</v>
          </cell>
          <cell r="D1272">
            <v>34379</v>
          </cell>
          <cell r="E1272" t="str">
            <v>V</v>
          </cell>
          <cell r="F1272" t="str">
            <v>België</v>
          </cell>
          <cell r="G1272" t="str">
            <v>BE</v>
          </cell>
          <cell r="H1272" t="str">
            <v>01-039</v>
          </cell>
          <cell r="I1272" t="str">
            <v>PC DONKMEER</v>
          </cell>
        </row>
        <row r="1273">
          <cell r="A1273">
            <v>21248</v>
          </cell>
          <cell r="B1273" t="str">
            <v>Marie Louise</v>
          </cell>
          <cell r="C1273" t="str">
            <v>MEIRESONNE</v>
          </cell>
          <cell r="D1273">
            <v>18964</v>
          </cell>
          <cell r="E1273" t="str">
            <v>V</v>
          </cell>
          <cell r="F1273" t="str">
            <v>België</v>
          </cell>
          <cell r="G1273" t="str">
            <v>BE</v>
          </cell>
          <cell r="H1273" t="str">
            <v>01-039</v>
          </cell>
          <cell r="I1273" t="str">
            <v>PC DONKMEER</v>
          </cell>
        </row>
        <row r="1274">
          <cell r="A1274">
            <v>21321</v>
          </cell>
          <cell r="B1274" t="str">
            <v>Alice</v>
          </cell>
          <cell r="C1274" t="str">
            <v>PALETHORPE</v>
          </cell>
          <cell r="D1274">
            <v>17378</v>
          </cell>
          <cell r="E1274" t="str">
            <v>V</v>
          </cell>
          <cell r="F1274" t="str">
            <v>België</v>
          </cell>
          <cell r="G1274" t="str">
            <v>BE</v>
          </cell>
          <cell r="H1274" t="str">
            <v>01-039</v>
          </cell>
          <cell r="I1274" t="str">
            <v>PC DONKMEER</v>
          </cell>
        </row>
        <row r="1275">
          <cell r="A1275">
            <v>21258</v>
          </cell>
          <cell r="B1275" t="str">
            <v>Geert</v>
          </cell>
          <cell r="C1275" t="str">
            <v>PATTIJN</v>
          </cell>
          <cell r="D1275">
            <v>25752</v>
          </cell>
          <cell r="E1275" t="str">
            <v>M</v>
          </cell>
          <cell r="F1275" t="str">
            <v>België</v>
          </cell>
          <cell r="G1275" t="str">
            <v>BE</v>
          </cell>
          <cell r="H1275" t="str">
            <v>01-039</v>
          </cell>
          <cell r="I1275" t="str">
            <v>PC DONKMEER</v>
          </cell>
        </row>
        <row r="1276">
          <cell r="A1276">
            <v>21246</v>
          </cell>
          <cell r="B1276" t="str">
            <v>Jurgen</v>
          </cell>
          <cell r="C1276" t="str">
            <v xml:space="preserve">ROELS </v>
          </cell>
          <cell r="D1276">
            <v>25750</v>
          </cell>
          <cell r="E1276" t="str">
            <v>M</v>
          </cell>
          <cell r="F1276" t="str">
            <v>België</v>
          </cell>
          <cell r="G1276" t="str">
            <v>BE</v>
          </cell>
          <cell r="H1276" t="str">
            <v>01-039</v>
          </cell>
          <cell r="I1276" t="str">
            <v>PC DONKMEER</v>
          </cell>
        </row>
        <row r="1277">
          <cell r="A1277">
            <v>7223</v>
          </cell>
          <cell r="B1277" t="str">
            <v>Hubert</v>
          </cell>
          <cell r="C1277" t="str">
            <v>SCHRANS</v>
          </cell>
          <cell r="D1277">
            <v>16646</v>
          </cell>
          <cell r="E1277" t="str">
            <v>M</v>
          </cell>
          <cell r="F1277" t="str">
            <v>België</v>
          </cell>
          <cell r="G1277" t="str">
            <v>BE</v>
          </cell>
          <cell r="H1277" t="str">
            <v>01-039</v>
          </cell>
          <cell r="I1277" t="str">
            <v>PC DONKMEER</v>
          </cell>
        </row>
        <row r="1278">
          <cell r="A1278">
            <v>21895</v>
          </cell>
          <cell r="B1278" t="str">
            <v>Patricia</v>
          </cell>
          <cell r="C1278" t="str">
            <v>SEMAY</v>
          </cell>
          <cell r="D1278">
            <v>16957</v>
          </cell>
          <cell r="E1278" t="str">
            <v>V</v>
          </cell>
          <cell r="F1278" t="str">
            <v>België</v>
          </cell>
          <cell r="G1278" t="str">
            <v>BE</v>
          </cell>
          <cell r="H1278" t="str">
            <v>01-039</v>
          </cell>
          <cell r="I1278" t="str">
            <v>PC DONKMEER</v>
          </cell>
        </row>
        <row r="1279">
          <cell r="A1279">
            <v>21357</v>
          </cell>
          <cell r="B1279" t="str">
            <v>Chantal</v>
          </cell>
          <cell r="C1279" t="str">
            <v xml:space="preserve">STASSIJNS </v>
          </cell>
          <cell r="D1279">
            <v>22676</v>
          </cell>
          <cell r="E1279" t="str">
            <v>V</v>
          </cell>
          <cell r="F1279" t="str">
            <v>België</v>
          </cell>
          <cell r="G1279" t="str">
            <v>BE</v>
          </cell>
          <cell r="H1279" t="str">
            <v>01-039</v>
          </cell>
          <cell r="I1279" t="str">
            <v>PC DONKMEER</v>
          </cell>
        </row>
        <row r="1280">
          <cell r="A1280">
            <v>21886</v>
          </cell>
          <cell r="B1280" t="str">
            <v>Christel</v>
          </cell>
          <cell r="C1280" t="str">
            <v>TROCH</v>
          </cell>
          <cell r="D1280">
            <v>26021</v>
          </cell>
          <cell r="E1280" t="str">
            <v>V</v>
          </cell>
          <cell r="F1280" t="str">
            <v>België</v>
          </cell>
          <cell r="G1280" t="str">
            <v>BE</v>
          </cell>
          <cell r="H1280" t="str">
            <v>01-039</v>
          </cell>
          <cell r="I1280" t="str">
            <v>PC DONKMEER</v>
          </cell>
        </row>
        <row r="1281">
          <cell r="A1281">
            <v>21358</v>
          </cell>
          <cell r="B1281" t="str">
            <v>Francois</v>
          </cell>
          <cell r="C1281" t="str">
            <v>VAN DEN BROECK</v>
          </cell>
          <cell r="D1281">
            <v>20629</v>
          </cell>
          <cell r="E1281" t="str">
            <v>M</v>
          </cell>
          <cell r="F1281" t="str">
            <v>België</v>
          </cell>
          <cell r="G1281" t="str">
            <v>BE</v>
          </cell>
          <cell r="H1281" t="str">
            <v>01-039</v>
          </cell>
          <cell r="I1281" t="str">
            <v>PC DONKMEER</v>
          </cell>
        </row>
        <row r="1282">
          <cell r="A1282">
            <v>8174</v>
          </cell>
          <cell r="B1282" t="str">
            <v>Erna</v>
          </cell>
          <cell r="C1282" t="str">
            <v>VAN DRIESSCHE</v>
          </cell>
          <cell r="D1282">
            <v>12196</v>
          </cell>
          <cell r="E1282" t="str">
            <v>V</v>
          </cell>
          <cell r="F1282" t="str">
            <v>België</v>
          </cell>
          <cell r="G1282" t="str">
            <v>BE</v>
          </cell>
          <cell r="H1282" t="str">
            <v>01-039</v>
          </cell>
          <cell r="I1282" t="str">
            <v>PC DONKMEER</v>
          </cell>
        </row>
        <row r="1283">
          <cell r="A1283">
            <v>21252</v>
          </cell>
          <cell r="B1283" t="str">
            <v>Liam</v>
          </cell>
          <cell r="C1283" t="str">
            <v>VAN HOOIWEGHE</v>
          </cell>
          <cell r="D1283">
            <v>39116</v>
          </cell>
          <cell r="E1283" t="str">
            <v>M</v>
          </cell>
          <cell r="F1283" t="str">
            <v>België</v>
          </cell>
          <cell r="G1283" t="str">
            <v>BE</v>
          </cell>
          <cell r="H1283" t="str">
            <v>01-039</v>
          </cell>
          <cell r="I1283" t="str">
            <v>PC DONKMEER</v>
          </cell>
        </row>
        <row r="1284">
          <cell r="A1284">
            <v>21881</v>
          </cell>
          <cell r="B1284" t="str">
            <v>Marleen</v>
          </cell>
          <cell r="C1284" t="str">
            <v>VAN RYSSELBERGHE</v>
          </cell>
          <cell r="D1284">
            <v>21685</v>
          </cell>
          <cell r="E1284" t="str">
            <v>V</v>
          </cell>
          <cell r="F1284" t="str">
            <v>België</v>
          </cell>
          <cell r="G1284" t="str">
            <v>BE</v>
          </cell>
          <cell r="H1284" t="str">
            <v>01-039</v>
          </cell>
          <cell r="I1284" t="str">
            <v>PC DONKMEER</v>
          </cell>
        </row>
        <row r="1285">
          <cell r="A1285">
            <v>802</v>
          </cell>
          <cell r="B1285" t="str">
            <v>Guido</v>
          </cell>
          <cell r="C1285" t="str">
            <v>VANDELANOTTE</v>
          </cell>
          <cell r="D1285">
            <v>22256</v>
          </cell>
          <cell r="E1285" t="str">
            <v>M</v>
          </cell>
          <cell r="F1285" t="str">
            <v>België</v>
          </cell>
          <cell r="G1285" t="str">
            <v>BE</v>
          </cell>
          <cell r="H1285" t="str">
            <v>01-039</v>
          </cell>
          <cell r="I1285" t="str">
            <v>PC DONKMEER</v>
          </cell>
        </row>
        <row r="1286">
          <cell r="A1286">
            <v>13785</v>
          </cell>
          <cell r="B1286" t="str">
            <v>Cindy</v>
          </cell>
          <cell r="C1286" t="str">
            <v>VANDERMERCKEN</v>
          </cell>
          <cell r="D1286">
            <v>28868</v>
          </cell>
          <cell r="E1286" t="str">
            <v>V</v>
          </cell>
          <cell r="F1286" t="str">
            <v>België</v>
          </cell>
          <cell r="G1286" t="str">
            <v>BE</v>
          </cell>
          <cell r="H1286" t="str">
            <v>01-039</v>
          </cell>
          <cell r="I1286" t="str">
            <v>PC DONKMEER</v>
          </cell>
        </row>
        <row r="1287">
          <cell r="A1287">
            <v>21260</v>
          </cell>
          <cell r="B1287" t="str">
            <v>Etienne</v>
          </cell>
          <cell r="C1287" t="str">
            <v xml:space="preserve">VOGELS </v>
          </cell>
          <cell r="D1287">
            <v>16063</v>
          </cell>
          <cell r="E1287" t="str">
            <v>M</v>
          </cell>
          <cell r="F1287" t="str">
            <v>België</v>
          </cell>
          <cell r="G1287" t="str">
            <v>BE</v>
          </cell>
          <cell r="H1287" t="str">
            <v>01-039</v>
          </cell>
          <cell r="I1287" t="str">
            <v>PC DONKMEER</v>
          </cell>
        </row>
        <row r="1288">
          <cell r="A1288">
            <v>21293</v>
          </cell>
          <cell r="B1288" t="str">
            <v>Anouschka</v>
          </cell>
          <cell r="C1288" t="str">
            <v>VYNCKE</v>
          </cell>
          <cell r="D1288">
            <v>26759</v>
          </cell>
          <cell r="E1288" t="str">
            <v>V</v>
          </cell>
          <cell r="F1288" t="str">
            <v>België</v>
          </cell>
          <cell r="G1288" t="str">
            <v>BE</v>
          </cell>
          <cell r="H1288" t="str">
            <v>01-039</v>
          </cell>
          <cell r="I1288" t="str">
            <v>PC DONKMEER</v>
          </cell>
        </row>
        <row r="1289">
          <cell r="A1289">
            <v>21259</v>
          </cell>
          <cell r="B1289" t="str">
            <v>Manuel</v>
          </cell>
          <cell r="C1289" t="str">
            <v>WIJNANTS</v>
          </cell>
          <cell r="D1289">
            <v>27957</v>
          </cell>
          <cell r="E1289" t="str">
            <v>M</v>
          </cell>
          <cell r="F1289" t="str">
            <v>België</v>
          </cell>
          <cell r="G1289" t="str">
            <v>BE</v>
          </cell>
          <cell r="H1289" t="str">
            <v>01-039</v>
          </cell>
          <cell r="I1289" t="str">
            <v>PC DONKMEER</v>
          </cell>
        </row>
        <row r="1290">
          <cell r="A1290">
            <v>3477</v>
          </cell>
          <cell r="B1290" t="str">
            <v>Guy</v>
          </cell>
          <cell r="C1290" t="str">
            <v>BRAINARD</v>
          </cell>
          <cell r="D1290">
            <v>18877</v>
          </cell>
          <cell r="E1290" t="str">
            <v>M</v>
          </cell>
          <cell r="F1290" t="str">
            <v>België</v>
          </cell>
          <cell r="G1290" t="str">
            <v>BE</v>
          </cell>
          <cell r="H1290" t="str">
            <v>02-001</v>
          </cell>
          <cell r="I1290" t="str">
            <v>PC KONTICH -</v>
          </cell>
        </row>
        <row r="1291">
          <cell r="A1291">
            <v>15967</v>
          </cell>
          <cell r="B1291" t="str">
            <v>Peter</v>
          </cell>
          <cell r="C1291" t="str">
            <v>BRIJSSINCK</v>
          </cell>
          <cell r="D1291">
            <v>23413</v>
          </cell>
          <cell r="E1291" t="str">
            <v>M</v>
          </cell>
          <cell r="F1291" t="str">
            <v>België</v>
          </cell>
          <cell r="G1291" t="str">
            <v>BE</v>
          </cell>
          <cell r="H1291" t="str">
            <v>02-001</v>
          </cell>
          <cell r="I1291" t="str">
            <v>PC KONTICH -</v>
          </cell>
        </row>
        <row r="1292">
          <cell r="A1292">
            <v>8760</v>
          </cell>
          <cell r="B1292" t="str">
            <v>Louis</v>
          </cell>
          <cell r="C1292" t="str">
            <v>CARREZ</v>
          </cell>
          <cell r="D1292">
            <v>14592</v>
          </cell>
          <cell r="E1292" t="str">
            <v>M</v>
          </cell>
          <cell r="F1292" t="str">
            <v>België</v>
          </cell>
          <cell r="G1292" t="str">
            <v>BE</v>
          </cell>
          <cell r="H1292" t="str">
            <v>02-001</v>
          </cell>
          <cell r="I1292" t="str">
            <v>PC KONTICH -</v>
          </cell>
        </row>
        <row r="1293">
          <cell r="A1293">
            <v>4372</v>
          </cell>
          <cell r="B1293" t="str">
            <v>Bernard</v>
          </cell>
          <cell r="C1293" t="str">
            <v>COLLAS</v>
          </cell>
          <cell r="D1293">
            <v>19559</v>
          </cell>
          <cell r="E1293" t="str">
            <v>M</v>
          </cell>
          <cell r="F1293" t="str">
            <v>België</v>
          </cell>
          <cell r="G1293" t="str">
            <v>BE</v>
          </cell>
          <cell r="H1293" t="str">
            <v>02-001</v>
          </cell>
          <cell r="I1293" t="str">
            <v>PC KONTICH -</v>
          </cell>
        </row>
        <row r="1294">
          <cell r="A1294">
            <v>6843</v>
          </cell>
          <cell r="B1294" t="str">
            <v>Ronny</v>
          </cell>
          <cell r="C1294" t="str">
            <v>COOLS</v>
          </cell>
          <cell r="D1294">
            <v>24067</v>
          </cell>
          <cell r="E1294" t="str">
            <v>M</v>
          </cell>
          <cell r="F1294" t="str">
            <v>België</v>
          </cell>
          <cell r="G1294" t="str">
            <v>BE</v>
          </cell>
          <cell r="H1294" t="str">
            <v>02-001</v>
          </cell>
          <cell r="I1294" t="str">
            <v>PC KONTICH -</v>
          </cell>
        </row>
        <row r="1295">
          <cell r="A1295">
            <v>18183</v>
          </cell>
          <cell r="B1295" t="str">
            <v>Etienne</v>
          </cell>
          <cell r="C1295" t="str">
            <v>COPPENS</v>
          </cell>
          <cell r="D1295">
            <v>16999</v>
          </cell>
          <cell r="E1295" t="str">
            <v>M</v>
          </cell>
          <cell r="F1295" t="str">
            <v>België</v>
          </cell>
          <cell r="G1295" t="str">
            <v>BE</v>
          </cell>
          <cell r="H1295" t="str">
            <v>02-001</v>
          </cell>
          <cell r="I1295" t="str">
            <v>PC KONTICH -</v>
          </cell>
        </row>
        <row r="1296">
          <cell r="A1296">
            <v>5653</v>
          </cell>
          <cell r="B1296" t="str">
            <v>Jan</v>
          </cell>
          <cell r="C1296" t="str">
            <v>DE BOECK</v>
          </cell>
          <cell r="D1296">
            <v>19240</v>
          </cell>
          <cell r="E1296" t="str">
            <v>M</v>
          </cell>
          <cell r="F1296" t="str">
            <v>België</v>
          </cell>
          <cell r="G1296" t="str">
            <v>BE</v>
          </cell>
          <cell r="H1296" t="str">
            <v>02-001</v>
          </cell>
          <cell r="I1296" t="str">
            <v>PC KONTICH -</v>
          </cell>
        </row>
        <row r="1297">
          <cell r="A1297">
            <v>18184</v>
          </cell>
          <cell r="B1297" t="str">
            <v>Rita</v>
          </cell>
          <cell r="C1297" t="str">
            <v>DE NOCKER</v>
          </cell>
          <cell r="D1297">
            <v>19914</v>
          </cell>
          <cell r="E1297" t="str">
            <v>V</v>
          </cell>
          <cell r="F1297" t="str">
            <v>België</v>
          </cell>
          <cell r="G1297" t="str">
            <v>BE</v>
          </cell>
          <cell r="H1297" t="str">
            <v>02-001</v>
          </cell>
          <cell r="I1297" t="str">
            <v>PC KONTICH -</v>
          </cell>
        </row>
        <row r="1298">
          <cell r="A1298">
            <v>5032</v>
          </cell>
          <cell r="B1298" t="str">
            <v>Willy</v>
          </cell>
          <cell r="C1298" t="str">
            <v>DE WACHTER</v>
          </cell>
          <cell r="D1298">
            <v>16874</v>
          </cell>
          <cell r="E1298" t="str">
            <v>M</v>
          </cell>
          <cell r="F1298" t="str">
            <v>België</v>
          </cell>
          <cell r="G1298" t="str">
            <v>BE</v>
          </cell>
          <cell r="H1298" t="str">
            <v>02-001</v>
          </cell>
          <cell r="I1298" t="str">
            <v>PC KONTICH -</v>
          </cell>
        </row>
        <row r="1299">
          <cell r="A1299">
            <v>20852</v>
          </cell>
          <cell r="B1299" t="str">
            <v>Rene</v>
          </cell>
          <cell r="C1299" t="str">
            <v>DE WINTER</v>
          </cell>
          <cell r="D1299">
            <v>18161</v>
          </cell>
          <cell r="E1299" t="str">
            <v>M</v>
          </cell>
          <cell r="F1299" t="str">
            <v>België</v>
          </cell>
          <cell r="G1299" t="str">
            <v>BE</v>
          </cell>
          <cell r="H1299" t="str">
            <v>02-001</v>
          </cell>
          <cell r="I1299" t="str">
            <v>PC KONTICH -</v>
          </cell>
        </row>
        <row r="1300">
          <cell r="A1300">
            <v>3030</v>
          </cell>
          <cell r="B1300" t="str">
            <v>Danny</v>
          </cell>
          <cell r="C1300" t="str">
            <v>DEFLO</v>
          </cell>
          <cell r="D1300">
            <v>22771</v>
          </cell>
          <cell r="E1300" t="str">
            <v>M</v>
          </cell>
          <cell r="F1300" t="str">
            <v>België</v>
          </cell>
          <cell r="G1300" t="str">
            <v>BE</v>
          </cell>
          <cell r="H1300" t="str">
            <v>02-001</v>
          </cell>
          <cell r="I1300" t="str">
            <v>PC KONTICH -</v>
          </cell>
        </row>
        <row r="1301">
          <cell r="A1301">
            <v>17617</v>
          </cell>
          <cell r="B1301" t="str">
            <v>Irena Maria</v>
          </cell>
          <cell r="C1301" t="str">
            <v>GEYSEMANS</v>
          </cell>
          <cell r="D1301">
            <v>13559</v>
          </cell>
          <cell r="E1301" t="str">
            <v>V</v>
          </cell>
          <cell r="F1301" t="str">
            <v>België</v>
          </cell>
          <cell r="G1301" t="str">
            <v>BE</v>
          </cell>
          <cell r="H1301" t="str">
            <v>02-001</v>
          </cell>
          <cell r="I1301" t="str">
            <v>PC KONTICH -</v>
          </cell>
        </row>
        <row r="1302">
          <cell r="A1302">
            <v>15641</v>
          </cell>
          <cell r="B1302" t="str">
            <v>Eugeen</v>
          </cell>
          <cell r="C1302" t="str">
            <v>HENDRICKX</v>
          </cell>
          <cell r="D1302">
            <v>13985</v>
          </cell>
          <cell r="E1302" t="str">
            <v>M</v>
          </cell>
          <cell r="F1302" t="str">
            <v>België</v>
          </cell>
          <cell r="G1302" t="str">
            <v>BE</v>
          </cell>
          <cell r="H1302" t="str">
            <v>02-001</v>
          </cell>
          <cell r="I1302" t="str">
            <v>PC KONTICH -</v>
          </cell>
        </row>
        <row r="1303">
          <cell r="A1303">
            <v>3674</v>
          </cell>
          <cell r="B1303" t="str">
            <v>Paulette</v>
          </cell>
          <cell r="C1303" t="str">
            <v>HENS</v>
          </cell>
          <cell r="D1303">
            <v>17411</v>
          </cell>
          <cell r="E1303" t="str">
            <v>V</v>
          </cell>
          <cell r="F1303" t="str">
            <v>België</v>
          </cell>
          <cell r="G1303" t="str">
            <v>BE</v>
          </cell>
          <cell r="H1303" t="str">
            <v>02-001</v>
          </cell>
          <cell r="I1303" t="str">
            <v>PC KONTICH -</v>
          </cell>
        </row>
        <row r="1304">
          <cell r="A1304">
            <v>17125</v>
          </cell>
          <cell r="B1304" t="str">
            <v>Florent</v>
          </cell>
          <cell r="C1304" t="str">
            <v>MAES</v>
          </cell>
          <cell r="D1304">
            <v>17366</v>
          </cell>
          <cell r="E1304" t="str">
            <v>M</v>
          </cell>
          <cell r="F1304" t="str">
            <v>België</v>
          </cell>
          <cell r="G1304" t="str">
            <v>BE</v>
          </cell>
          <cell r="H1304" t="str">
            <v>02-001</v>
          </cell>
          <cell r="I1304" t="str">
            <v>PC KONTICH -</v>
          </cell>
        </row>
        <row r="1305">
          <cell r="A1305">
            <v>21521</v>
          </cell>
          <cell r="B1305" t="str">
            <v>Lucrèce</v>
          </cell>
          <cell r="C1305" t="str">
            <v>MATON</v>
          </cell>
          <cell r="D1305">
            <v>19755</v>
          </cell>
          <cell r="E1305" t="str">
            <v>V</v>
          </cell>
          <cell r="F1305" t="str">
            <v>België</v>
          </cell>
          <cell r="G1305" t="str">
            <v>BE</v>
          </cell>
          <cell r="H1305" t="str">
            <v>02-001</v>
          </cell>
          <cell r="I1305" t="str">
            <v>PC KONTICH -</v>
          </cell>
        </row>
        <row r="1306">
          <cell r="A1306">
            <v>3487</v>
          </cell>
          <cell r="B1306" t="str">
            <v>Raymond</v>
          </cell>
          <cell r="C1306" t="str">
            <v>MATTHIJS</v>
          </cell>
          <cell r="D1306">
            <v>20388</v>
          </cell>
          <cell r="E1306" t="str">
            <v>M</v>
          </cell>
          <cell r="F1306" t="str">
            <v>België</v>
          </cell>
          <cell r="G1306" t="str">
            <v>BE</v>
          </cell>
          <cell r="H1306" t="str">
            <v>02-001</v>
          </cell>
          <cell r="I1306" t="str">
            <v>PC KONTICH -</v>
          </cell>
        </row>
        <row r="1307">
          <cell r="A1307">
            <v>17124</v>
          </cell>
          <cell r="B1307" t="str">
            <v>Ann</v>
          </cell>
          <cell r="C1307" t="str">
            <v>MEEUWSSEN</v>
          </cell>
          <cell r="D1307">
            <v>19451</v>
          </cell>
          <cell r="E1307" t="str">
            <v>V</v>
          </cell>
          <cell r="F1307" t="str">
            <v>België</v>
          </cell>
          <cell r="G1307" t="str">
            <v>BE</v>
          </cell>
          <cell r="H1307" t="str">
            <v>02-001</v>
          </cell>
          <cell r="I1307" t="str">
            <v>PC KONTICH -</v>
          </cell>
        </row>
        <row r="1308">
          <cell r="A1308">
            <v>4373</v>
          </cell>
          <cell r="B1308" t="str">
            <v>Willy</v>
          </cell>
          <cell r="C1308" t="str">
            <v>PAUWELS</v>
          </cell>
          <cell r="D1308">
            <v>12412</v>
          </cell>
          <cell r="E1308" t="str">
            <v>M</v>
          </cell>
          <cell r="F1308" t="str">
            <v>België</v>
          </cell>
          <cell r="G1308" t="str">
            <v>BE</v>
          </cell>
          <cell r="H1308" t="str">
            <v>02-001</v>
          </cell>
          <cell r="I1308" t="str">
            <v>PC KONTICH -</v>
          </cell>
        </row>
        <row r="1309">
          <cell r="A1309">
            <v>9205</v>
          </cell>
          <cell r="B1309" t="str">
            <v>Jeanine</v>
          </cell>
          <cell r="C1309" t="str">
            <v>PYIS</v>
          </cell>
          <cell r="D1309">
            <v>15555</v>
          </cell>
          <cell r="E1309" t="str">
            <v>V</v>
          </cell>
          <cell r="F1309" t="str">
            <v>België</v>
          </cell>
          <cell r="G1309" t="str">
            <v>BE</v>
          </cell>
          <cell r="H1309" t="str">
            <v>02-001</v>
          </cell>
          <cell r="I1309" t="str">
            <v>PC KONTICH -</v>
          </cell>
        </row>
        <row r="1310">
          <cell r="A1310">
            <v>14354</v>
          </cell>
          <cell r="B1310" t="str">
            <v>HASSEN</v>
          </cell>
          <cell r="C1310" t="str">
            <v>TOUMI</v>
          </cell>
          <cell r="D1310">
            <v>29804</v>
          </cell>
          <cell r="E1310" t="str">
            <v>M</v>
          </cell>
          <cell r="F1310" t="str">
            <v>België</v>
          </cell>
          <cell r="G1310" t="str">
            <v>TN</v>
          </cell>
          <cell r="H1310" t="str">
            <v>02-001</v>
          </cell>
          <cell r="I1310" t="str">
            <v>PC KONTICH -</v>
          </cell>
        </row>
        <row r="1311">
          <cell r="A1311">
            <v>4489</v>
          </cell>
          <cell r="B1311" t="str">
            <v>Ronny</v>
          </cell>
          <cell r="C1311" t="str">
            <v>VAN DEN BOSCH</v>
          </cell>
          <cell r="D1311">
            <v>25506</v>
          </cell>
          <cell r="E1311" t="str">
            <v>M</v>
          </cell>
          <cell r="F1311" t="str">
            <v>België</v>
          </cell>
          <cell r="G1311" t="str">
            <v>BE</v>
          </cell>
          <cell r="H1311" t="str">
            <v>02-001</v>
          </cell>
          <cell r="I1311" t="str">
            <v>PC KONTICH -</v>
          </cell>
        </row>
        <row r="1312">
          <cell r="A1312">
            <v>15640</v>
          </cell>
          <cell r="B1312" t="str">
            <v>Eduard</v>
          </cell>
          <cell r="C1312" t="str">
            <v>VAN DER AUWERA</v>
          </cell>
          <cell r="D1312">
            <v>17705</v>
          </cell>
          <cell r="E1312" t="str">
            <v>M</v>
          </cell>
          <cell r="F1312" t="str">
            <v>België</v>
          </cell>
          <cell r="G1312" t="str">
            <v>BE</v>
          </cell>
          <cell r="H1312" t="str">
            <v>02-001</v>
          </cell>
          <cell r="I1312" t="str">
            <v>PC KONTICH -</v>
          </cell>
        </row>
        <row r="1313">
          <cell r="A1313">
            <v>4407</v>
          </cell>
          <cell r="B1313" t="str">
            <v>Camiel</v>
          </cell>
          <cell r="C1313" t="str">
            <v>VAN KEER</v>
          </cell>
          <cell r="D1313">
            <v>13217</v>
          </cell>
          <cell r="E1313" t="str">
            <v>M</v>
          </cell>
          <cell r="F1313" t="str">
            <v>België</v>
          </cell>
          <cell r="G1313" t="str">
            <v>BE</v>
          </cell>
          <cell r="H1313" t="str">
            <v>02-001</v>
          </cell>
          <cell r="I1313" t="str">
            <v>PC KONTICH -</v>
          </cell>
        </row>
        <row r="1314">
          <cell r="A1314">
            <v>9902</v>
          </cell>
          <cell r="B1314" t="str">
            <v>François</v>
          </cell>
          <cell r="C1314" t="str">
            <v>VAN STEENWINKEL</v>
          </cell>
          <cell r="D1314">
            <v>17985</v>
          </cell>
          <cell r="E1314" t="str">
            <v>M</v>
          </cell>
          <cell r="F1314" t="str">
            <v>België</v>
          </cell>
          <cell r="G1314" t="str">
            <v>BE</v>
          </cell>
          <cell r="H1314" t="str">
            <v>02-001</v>
          </cell>
          <cell r="I1314" t="str">
            <v>PC KONTICH -</v>
          </cell>
        </row>
        <row r="1315">
          <cell r="A1315">
            <v>16699</v>
          </cell>
          <cell r="B1315" t="str">
            <v>Emiel - Marcel</v>
          </cell>
          <cell r="C1315" t="str">
            <v>VEKEMANS</v>
          </cell>
          <cell r="D1315">
            <v>13315</v>
          </cell>
          <cell r="E1315" t="str">
            <v>M</v>
          </cell>
          <cell r="F1315" t="str">
            <v>België</v>
          </cell>
          <cell r="G1315" t="str">
            <v>BE</v>
          </cell>
          <cell r="H1315" t="str">
            <v>02-001</v>
          </cell>
          <cell r="I1315" t="str">
            <v>PC KONTICH -</v>
          </cell>
        </row>
        <row r="1316">
          <cell r="A1316">
            <v>17673</v>
          </cell>
          <cell r="B1316" t="str">
            <v>Liliane</v>
          </cell>
          <cell r="C1316" t="str">
            <v>VERBIST</v>
          </cell>
          <cell r="D1316">
            <v>18832</v>
          </cell>
          <cell r="E1316" t="str">
            <v>V</v>
          </cell>
          <cell r="F1316" t="str">
            <v>België</v>
          </cell>
          <cell r="G1316" t="str">
            <v>BE</v>
          </cell>
          <cell r="H1316" t="str">
            <v>02-001</v>
          </cell>
          <cell r="I1316" t="str">
            <v>PC KONTICH -</v>
          </cell>
        </row>
        <row r="1317">
          <cell r="A1317">
            <v>17123</v>
          </cell>
          <cell r="B1317" t="str">
            <v>Willy</v>
          </cell>
          <cell r="C1317" t="str">
            <v>VERBRUGGEN</v>
          </cell>
          <cell r="D1317">
            <v>19626</v>
          </cell>
          <cell r="E1317" t="str">
            <v>M</v>
          </cell>
          <cell r="F1317" t="str">
            <v>België</v>
          </cell>
          <cell r="G1317" t="str">
            <v>BE</v>
          </cell>
          <cell r="H1317" t="str">
            <v>02-001</v>
          </cell>
          <cell r="I1317" t="str">
            <v>PC KONTICH -</v>
          </cell>
        </row>
        <row r="1318">
          <cell r="A1318">
            <v>1028</v>
          </cell>
          <cell r="B1318" t="str">
            <v>Ludo</v>
          </cell>
          <cell r="C1318" t="str">
            <v>VOETS</v>
          </cell>
          <cell r="D1318">
            <v>20264</v>
          </cell>
          <cell r="E1318" t="str">
            <v>M</v>
          </cell>
          <cell r="F1318" t="str">
            <v>België</v>
          </cell>
          <cell r="G1318" t="str">
            <v>BE</v>
          </cell>
          <cell r="H1318" t="str">
            <v>02-001</v>
          </cell>
          <cell r="I1318" t="str">
            <v>PC KONTICH -</v>
          </cell>
        </row>
        <row r="1319">
          <cell r="A1319">
            <v>1493</v>
          </cell>
          <cell r="B1319" t="str">
            <v>Pascal</v>
          </cell>
          <cell r="C1319" t="str">
            <v>BOURGEOIS</v>
          </cell>
          <cell r="D1319">
            <v>17302</v>
          </cell>
          <cell r="E1319" t="str">
            <v>M</v>
          </cell>
          <cell r="F1319" t="str">
            <v>België</v>
          </cell>
          <cell r="G1319" t="str">
            <v>FR</v>
          </cell>
          <cell r="H1319" t="str">
            <v>02-002</v>
          </cell>
          <cell r="I1319" t="str">
            <v>PONDEROSA PC -</v>
          </cell>
        </row>
        <row r="1320">
          <cell r="A1320">
            <v>5748</v>
          </cell>
          <cell r="B1320" t="str">
            <v>Lucienne</v>
          </cell>
          <cell r="C1320" t="str">
            <v>CAMBERLIN</v>
          </cell>
          <cell r="D1320">
            <v>22399</v>
          </cell>
          <cell r="E1320" t="str">
            <v>V</v>
          </cell>
          <cell r="F1320" t="str">
            <v>België</v>
          </cell>
          <cell r="G1320" t="str">
            <v>BE</v>
          </cell>
          <cell r="H1320" t="str">
            <v>02-002</v>
          </cell>
          <cell r="I1320" t="str">
            <v>PONDEROSA PC -</v>
          </cell>
        </row>
        <row r="1321">
          <cell r="A1321">
            <v>8718</v>
          </cell>
          <cell r="B1321" t="str">
            <v>Paul</v>
          </cell>
          <cell r="C1321" t="str">
            <v>CANTAREUL</v>
          </cell>
          <cell r="D1321">
            <v>14331</v>
          </cell>
          <cell r="E1321" t="str">
            <v>M</v>
          </cell>
          <cell r="F1321" t="str">
            <v>België</v>
          </cell>
          <cell r="G1321" t="str">
            <v>FR</v>
          </cell>
          <cell r="H1321" t="str">
            <v>02-002</v>
          </cell>
          <cell r="I1321" t="str">
            <v>PONDEROSA PC -</v>
          </cell>
        </row>
        <row r="1322">
          <cell r="A1322">
            <v>1500</v>
          </cell>
          <cell r="B1322" t="str">
            <v>Jean</v>
          </cell>
          <cell r="C1322" t="str">
            <v>CAPEAU</v>
          </cell>
          <cell r="D1322">
            <v>15498</v>
          </cell>
          <cell r="E1322" t="str">
            <v>M</v>
          </cell>
          <cell r="F1322" t="str">
            <v>België</v>
          </cell>
          <cell r="G1322" t="str">
            <v>FR</v>
          </cell>
          <cell r="H1322" t="str">
            <v>02-002</v>
          </cell>
          <cell r="I1322" t="str">
            <v>PONDEROSA PC -</v>
          </cell>
        </row>
        <row r="1323">
          <cell r="A1323">
            <v>2075</v>
          </cell>
          <cell r="B1323" t="str">
            <v>Alex</v>
          </cell>
          <cell r="C1323" t="str">
            <v>CAUWENBERGH</v>
          </cell>
          <cell r="D1323">
            <v>21407</v>
          </cell>
          <cell r="E1323" t="str">
            <v>M</v>
          </cell>
          <cell r="F1323" t="str">
            <v>België</v>
          </cell>
          <cell r="G1323" t="str">
            <v>BE</v>
          </cell>
          <cell r="H1323" t="str">
            <v>02-002</v>
          </cell>
          <cell r="I1323" t="str">
            <v>PONDEROSA PC -</v>
          </cell>
        </row>
        <row r="1324">
          <cell r="A1324">
            <v>16953</v>
          </cell>
          <cell r="B1324" t="str">
            <v>Jeannine</v>
          </cell>
          <cell r="C1324" t="str">
            <v>CONINCKX</v>
          </cell>
          <cell r="D1324">
            <v>17863</v>
          </cell>
          <cell r="E1324" t="str">
            <v>V</v>
          </cell>
          <cell r="F1324" t="str">
            <v>België</v>
          </cell>
          <cell r="G1324" t="str">
            <v>BE</v>
          </cell>
          <cell r="H1324" t="str">
            <v>02-002</v>
          </cell>
          <cell r="I1324" t="str">
            <v>PONDEROSA PC -</v>
          </cell>
        </row>
        <row r="1325">
          <cell r="A1325">
            <v>13491</v>
          </cell>
          <cell r="B1325" t="str">
            <v>Ivo</v>
          </cell>
          <cell r="C1325" t="str">
            <v>DE CROP</v>
          </cell>
          <cell r="D1325">
            <v>19414</v>
          </cell>
          <cell r="E1325" t="str">
            <v>M</v>
          </cell>
          <cell r="F1325" t="str">
            <v>België</v>
          </cell>
          <cell r="G1325" t="str">
            <v>BE</v>
          </cell>
          <cell r="H1325" t="str">
            <v>02-002</v>
          </cell>
          <cell r="I1325" t="str">
            <v>PONDEROSA PC -</v>
          </cell>
        </row>
        <row r="1326">
          <cell r="A1326">
            <v>17089</v>
          </cell>
          <cell r="B1326" t="str">
            <v>Maria</v>
          </cell>
          <cell r="C1326" t="str">
            <v>DE KEYSER</v>
          </cell>
          <cell r="D1326">
            <v>22746</v>
          </cell>
          <cell r="E1326" t="str">
            <v>V</v>
          </cell>
          <cell r="F1326" t="str">
            <v>België</v>
          </cell>
          <cell r="G1326" t="str">
            <v>BE</v>
          </cell>
          <cell r="H1326" t="str">
            <v>02-002</v>
          </cell>
          <cell r="I1326" t="str">
            <v>PONDEROSA PC -</v>
          </cell>
        </row>
        <row r="1327">
          <cell r="A1327">
            <v>16635</v>
          </cell>
          <cell r="B1327" t="str">
            <v>Ludo</v>
          </cell>
          <cell r="C1327" t="str">
            <v>DE LEEUW</v>
          </cell>
          <cell r="D1327">
            <v>13969</v>
          </cell>
          <cell r="E1327" t="str">
            <v>M</v>
          </cell>
          <cell r="F1327" t="str">
            <v>België</v>
          </cell>
          <cell r="G1327" t="str">
            <v>BE</v>
          </cell>
          <cell r="H1327" t="str">
            <v>02-002</v>
          </cell>
          <cell r="I1327" t="str">
            <v>PONDEROSA PC -</v>
          </cell>
        </row>
        <row r="1328">
          <cell r="A1328">
            <v>15216</v>
          </cell>
          <cell r="B1328" t="str">
            <v>Marc</v>
          </cell>
          <cell r="C1328" t="str">
            <v>DE SUTTER</v>
          </cell>
          <cell r="D1328">
            <v>20194</v>
          </cell>
          <cell r="E1328" t="str">
            <v>M</v>
          </cell>
          <cell r="F1328" t="str">
            <v>België</v>
          </cell>
          <cell r="G1328" t="str">
            <v>BE</v>
          </cell>
          <cell r="H1328" t="str">
            <v>02-002</v>
          </cell>
          <cell r="I1328" t="str">
            <v>PONDEROSA PC -</v>
          </cell>
        </row>
        <row r="1329">
          <cell r="A1329">
            <v>18284</v>
          </cell>
          <cell r="B1329" t="str">
            <v>Demi</v>
          </cell>
          <cell r="C1329" t="str">
            <v>DELISSEN</v>
          </cell>
          <cell r="D1329">
            <v>37924</v>
          </cell>
          <cell r="E1329" t="str">
            <v>V</v>
          </cell>
          <cell r="F1329" t="str">
            <v>België</v>
          </cell>
          <cell r="G1329" t="str">
            <v>BJ</v>
          </cell>
          <cell r="H1329" t="str">
            <v>02-002</v>
          </cell>
          <cell r="I1329" t="str">
            <v>PONDEROSA PC -</v>
          </cell>
        </row>
        <row r="1330">
          <cell r="A1330">
            <v>4085</v>
          </cell>
          <cell r="B1330" t="str">
            <v>Marc</v>
          </cell>
          <cell r="C1330" t="str">
            <v>HERWIJN</v>
          </cell>
          <cell r="D1330">
            <v>21677</v>
          </cell>
          <cell r="E1330" t="str">
            <v>M</v>
          </cell>
          <cell r="F1330" t="str">
            <v>België</v>
          </cell>
          <cell r="G1330" t="str">
            <v>BE</v>
          </cell>
          <cell r="H1330" t="str">
            <v>02-002</v>
          </cell>
          <cell r="I1330" t="str">
            <v>PONDEROSA PC -</v>
          </cell>
        </row>
        <row r="1331">
          <cell r="A1331">
            <v>140</v>
          </cell>
          <cell r="B1331" t="str">
            <v>Fernand</v>
          </cell>
          <cell r="C1331" t="str">
            <v>KAAK</v>
          </cell>
          <cell r="D1331">
            <v>12761</v>
          </cell>
          <cell r="E1331" t="str">
            <v>M</v>
          </cell>
          <cell r="F1331" t="str">
            <v>België</v>
          </cell>
          <cell r="G1331" t="str">
            <v>BE</v>
          </cell>
          <cell r="H1331" t="str">
            <v>02-002</v>
          </cell>
          <cell r="I1331" t="str">
            <v>PONDEROSA PC -</v>
          </cell>
        </row>
        <row r="1332">
          <cell r="A1332">
            <v>141</v>
          </cell>
          <cell r="B1332" t="str">
            <v>Christine</v>
          </cell>
          <cell r="C1332" t="str">
            <v>KAAK</v>
          </cell>
          <cell r="D1332">
            <v>23414</v>
          </cell>
          <cell r="E1332" t="str">
            <v>V</v>
          </cell>
          <cell r="F1332" t="str">
            <v>België</v>
          </cell>
          <cell r="G1332" t="str">
            <v>BE</v>
          </cell>
          <cell r="H1332" t="str">
            <v>02-002</v>
          </cell>
          <cell r="I1332" t="str">
            <v>PONDEROSA PC -</v>
          </cell>
        </row>
        <row r="1333">
          <cell r="A1333">
            <v>19306</v>
          </cell>
          <cell r="B1333" t="str">
            <v>Diane</v>
          </cell>
          <cell r="C1333" t="str">
            <v xml:space="preserve">KEEPERS </v>
          </cell>
          <cell r="D1333">
            <v>22400</v>
          </cell>
          <cell r="E1333" t="str">
            <v>V</v>
          </cell>
          <cell r="F1333" t="str">
            <v>België</v>
          </cell>
          <cell r="G1333" t="str">
            <v>BE</v>
          </cell>
          <cell r="H1333" t="str">
            <v>02-002</v>
          </cell>
          <cell r="I1333" t="str">
            <v>PONDEROSA PC -</v>
          </cell>
        </row>
        <row r="1334">
          <cell r="A1334">
            <v>1641</v>
          </cell>
          <cell r="B1334" t="str">
            <v>Annie</v>
          </cell>
          <cell r="C1334" t="str">
            <v>LANGUE</v>
          </cell>
          <cell r="D1334">
            <v>14410</v>
          </cell>
          <cell r="E1334" t="str">
            <v>V</v>
          </cell>
          <cell r="F1334" t="str">
            <v>België</v>
          </cell>
          <cell r="G1334" t="str">
            <v>BE</v>
          </cell>
          <cell r="H1334" t="str">
            <v>02-002</v>
          </cell>
          <cell r="I1334" t="str">
            <v>PONDEROSA PC -</v>
          </cell>
        </row>
        <row r="1335">
          <cell r="A1335">
            <v>1539</v>
          </cell>
          <cell r="B1335" t="str">
            <v>Lucie</v>
          </cell>
          <cell r="C1335" t="str">
            <v>LUGARO</v>
          </cell>
          <cell r="D1335">
            <v>17977</v>
          </cell>
          <cell r="E1335" t="str">
            <v>V</v>
          </cell>
          <cell r="F1335" t="str">
            <v>België</v>
          </cell>
          <cell r="G1335" t="str">
            <v>FR</v>
          </cell>
          <cell r="H1335" t="str">
            <v>02-002</v>
          </cell>
          <cell r="I1335" t="str">
            <v>PONDEROSA PC -</v>
          </cell>
        </row>
        <row r="1336">
          <cell r="A1336">
            <v>15293</v>
          </cell>
          <cell r="B1336" t="str">
            <v>Annie</v>
          </cell>
          <cell r="C1336" t="str">
            <v>MARIEN</v>
          </cell>
          <cell r="D1336">
            <v>20310</v>
          </cell>
          <cell r="E1336" t="str">
            <v>V</v>
          </cell>
          <cell r="F1336" t="str">
            <v>België</v>
          </cell>
          <cell r="G1336" t="str">
            <v>BE</v>
          </cell>
          <cell r="H1336" t="str">
            <v>02-002</v>
          </cell>
          <cell r="I1336" t="str">
            <v>PONDEROSA PC -</v>
          </cell>
        </row>
        <row r="1337">
          <cell r="A1337">
            <v>19307</v>
          </cell>
          <cell r="B1337" t="str">
            <v>Tony</v>
          </cell>
          <cell r="C1337" t="str">
            <v>NAUWELAERS</v>
          </cell>
          <cell r="D1337">
            <v>21255</v>
          </cell>
          <cell r="E1337" t="str">
            <v>M</v>
          </cell>
          <cell r="F1337" t="str">
            <v>België</v>
          </cell>
          <cell r="G1337" t="str">
            <v>BE</v>
          </cell>
          <cell r="H1337" t="str">
            <v>02-002</v>
          </cell>
          <cell r="I1337" t="str">
            <v>PONDEROSA PC -</v>
          </cell>
        </row>
        <row r="1338">
          <cell r="A1338">
            <v>84</v>
          </cell>
          <cell r="B1338" t="str">
            <v>Angelina</v>
          </cell>
          <cell r="C1338" t="str">
            <v>ODENA</v>
          </cell>
          <cell r="D1338">
            <v>13800</v>
          </cell>
          <cell r="E1338" t="str">
            <v>V</v>
          </cell>
          <cell r="F1338" t="str">
            <v>België</v>
          </cell>
          <cell r="G1338" t="str">
            <v>BE</v>
          </cell>
          <cell r="H1338" t="str">
            <v>02-002</v>
          </cell>
          <cell r="I1338" t="str">
            <v>PONDEROSA PC -</v>
          </cell>
        </row>
        <row r="1339">
          <cell r="A1339">
            <v>148</v>
          </cell>
          <cell r="B1339" t="str">
            <v>Andres</v>
          </cell>
          <cell r="C1339" t="str">
            <v>PASCUAL</v>
          </cell>
          <cell r="D1339">
            <v>14838</v>
          </cell>
          <cell r="E1339" t="str">
            <v>M</v>
          </cell>
          <cell r="F1339" t="str">
            <v>België</v>
          </cell>
          <cell r="G1339" t="str">
            <v>ES</v>
          </cell>
          <cell r="H1339" t="str">
            <v>02-002</v>
          </cell>
          <cell r="I1339" t="str">
            <v>PONDEROSA PC -</v>
          </cell>
        </row>
        <row r="1340">
          <cell r="A1340">
            <v>13279</v>
          </cell>
          <cell r="B1340" t="str">
            <v>Arno</v>
          </cell>
          <cell r="C1340" t="str">
            <v>PASCUAL</v>
          </cell>
          <cell r="D1340">
            <v>36664</v>
          </cell>
          <cell r="E1340" t="str">
            <v>M</v>
          </cell>
          <cell r="F1340" t="str">
            <v>België</v>
          </cell>
          <cell r="G1340" t="str">
            <v>BE</v>
          </cell>
          <cell r="H1340" t="str">
            <v>02-002</v>
          </cell>
          <cell r="I1340" t="str">
            <v>PONDEROSA PC -</v>
          </cell>
        </row>
        <row r="1341">
          <cell r="A1341">
            <v>20319</v>
          </cell>
          <cell r="B1341" t="str">
            <v>ROBERT</v>
          </cell>
          <cell r="C1341" t="str">
            <v xml:space="preserve">PEETERS </v>
          </cell>
          <cell r="D1341">
            <v>14387</v>
          </cell>
          <cell r="E1341" t="str">
            <v>M</v>
          </cell>
          <cell r="F1341" t="str">
            <v>België</v>
          </cell>
          <cell r="G1341" t="str">
            <v>BE</v>
          </cell>
          <cell r="H1341" t="str">
            <v>02-002</v>
          </cell>
          <cell r="I1341" t="str">
            <v>PONDEROSA PC -</v>
          </cell>
        </row>
        <row r="1342">
          <cell r="A1342">
            <v>15292</v>
          </cell>
          <cell r="B1342" t="str">
            <v>Marc</v>
          </cell>
          <cell r="C1342" t="str">
            <v>RAMIOULLE</v>
          </cell>
          <cell r="D1342">
            <v>19623</v>
          </cell>
          <cell r="E1342" t="str">
            <v>M</v>
          </cell>
          <cell r="F1342" t="str">
            <v>België</v>
          </cell>
          <cell r="G1342" t="str">
            <v>BE</v>
          </cell>
          <cell r="H1342" t="str">
            <v>02-002</v>
          </cell>
          <cell r="I1342" t="str">
            <v>PONDEROSA PC -</v>
          </cell>
        </row>
        <row r="1343">
          <cell r="A1343">
            <v>9678</v>
          </cell>
          <cell r="B1343" t="str">
            <v>Maria</v>
          </cell>
          <cell r="C1343" t="str">
            <v>ROOMAN</v>
          </cell>
          <cell r="D1343">
            <v>14289</v>
          </cell>
          <cell r="E1343" t="str">
            <v>V</v>
          </cell>
          <cell r="F1343" t="str">
            <v>België</v>
          </cell>
          <cell r="G1343" t="str">
            <v>BE</v>
          </cell>
          <cell r="H1343" t="str">
            <v>02-002</v>
          </cell>
          <cell r="I1343" t="str">
            <v>PONDEROSA PC -</v>
          </cell>
        </row>
        <row r="1344">
          <cell r="A1344">
            <v>156</v>
          </cell>
          <cell r="B1344" t="str">
            <v>Jeannine</v>
          </cell>
          <cell r="C1344" t="str">
            <v>ROUSSELLE</v>
          </cell>
          <cell r="D1344">
            <v>14144</v>
          </cell>
          <cell r="E1344" t="str">
            <v>V</v>
          </cell>
          <cell r="F1344" t="str">
            <v>België</v>
          </cell>
          <cell r="G1344" t="str">
            <v>BE</v>
          </cell>
          <cell r="H1344" t="str">
            <v>02-002</v>
          </cell>
          <cell r="I1344" t="str">
            <v>PONDEROSA PC -</v>
          </cell>
        </row>
        <row r="1345">
          <cell r="A1345">
            <v>1557</v>
          </cell>
          <cell r="B1345" t="str">
            <v>Michel</v>
          </cell>
          <cell r="C1345" t="str">
            <v>SELLE</v>
          </cell>
          <cell r="D1345">
            <v>17333</v>
          </cell>
          <cell r="E1345" t="str">
            <v>M</v>
          </cell>
          <cell r="F1345" t="str">
            <v>België</v>
          </cell>
          <cell r="G1345" t="str">
            <v>FR</v>
          </cell>
          <cell r="H1345" t="str">
            <v>02-002</v>
          </cell>
          <cell r="I1345" t="str">
            <v>PONDEROSA PC -</v>
          </cell>
        </row>
        <row r="1346">
          <cell r="A1346">
            <v>16954</v>
          </cell>
          <cell r="B1346" t="str">
            <v>Paul</v>
          </cell>
          <cell r="C1346" t="str">
            <v>SERRIEN</v>
          </cell>
          <cell r="D1346">
            <v>17930</v>
          </cell>
          <cell r="E1346" t="str">
            <v>M</v>
          </cell>
          <cell r="F1346" t="str">
            <v>België</v>
          </cell>
          <cell r="G1346" t="str">
            <v>BE</v>
          </cell>
          <cell r="H1346" t="str">
            <v>02-002</v>
          </cell>
          <cell r="I1346" t="str">
            <v>PONDEROSA PC -</v>
          </cell>
        </row>
        <row r="1347">
          <cell r="A1347">
            <v>6514</v>
          </cell>
          <cell r="B1347" t="str">
            <v>François</v>
          </cell>
          <cell r="C1347" t="str">
            <v>SMITS</v>
          </cell>
          <cell r="D1347">
            <v>20154</v>
          </cell>
          <cell r="E1347" t="str">
            <v>M</v>
          </cell>
          <cell r="F1347" t="str">
            <v>België</v>
          </cell>
          <cell r="G1347" t="str">
            <v>BE</v>
          </cell>
          <cell r="H1347" t="str">
            <v>02-002</v>
          </cell>
          <cell r="I1347" t="str">
            <v>PONDEROSA PC -</v>
          </cell>
        </row>
        <row r="1348">
          <cell r="A1348">
            <v>2573</v>
          </cell>
          <cell r="B1348" t="str">
            <v>Ernest</v>
          </cell>
          <cell r="C1348" t="str">
            <v>SMOLDERS</v>
          </cell>
          <cell r="D1348">
            <v>11873</v>
          </cell>
          <cell r="E1348" t="str">
            <v>M</v>
          </cell>
          <cell r="F1348" t="str">
            <v>België</v>
          </cell>
          <cell r="G1348" t="str">
            <v>BE</v>
          </cell>
          <cell r="H1348" t="str">
            <v>02-002</v>
          </cell>
          <cell r="I1348" t="str">
            <v>PONDEROSA PC -</v>
          </cell>
        </row>
        <row r="1349">
          <cell r="A1349">
            <v>18301</v>
          </cell>
          <cell r="B1349" t="str">
            <v>Ellen</v>
          </cell>
          <cell r="C1349" t="str">
            <v>SPIETAELS</v>
          </cell>
          <cell r="D1349">
            <v>27905</v>
          </cell>
          <cell r="E1349" t="str">
            <v>V</v>
          </cell>
          <cell r="F1349" t="str">
            <v>België</v>
          </cell>
          <cell r="G1349" t="str">
            <v>BE</v>
          </cell>
          <cell r="H1349" t="str">
            <v>02-002</v>
          </cell>
          <cell r="I1349" t="str">
            <v>PONDEROSA PC -</v>
          </cell>
        </row>
        <row r="1350">
          <cell r="A1350">
            <v>13494</v>
          </cell>
          <cell r="B1350" t="str">
            <v>Joannes</v>
          </cell>
          <cell r="C1350" t="str">
            <v>TORFS</v>
          </cell>
          <cell r="D1350">
            <v>17026</v>
          </cell>
          <cell r="E1350" t="str">
            <v>M</v>
          </cell>
          <cell r="F1350" t="str">
            <v>België</v>
          </cell>
          <cell r="G1350" t="str">
            <v>BE</v>
          </cell>
          <cell r="H1350" t="str">
            <v>02-002</v>
          </cell>
          <cell r="I1350" t="str">
            <v>PONDEROSA PC -</v>
          </cell>
        </row>
        <row r="1351">
          <cell r="A1351">
            <v>5746</v>
          </cell>
          <cell r="B1351" t="str">
            <v>Julien</v>
          </cell>
          <cell r="C1351" t="str">
            <v>VAN DEN BROECK</v>
          </cell>
          <cell r="D1351">
            <v>19719</v>
          </cell>
          <cell r="E1351" t="str">
            <v>M</v>
          </cell>
          <cell r="F1351" t="str">
            <v>België</v>
          </cell>
          <cell r="G1351" t="str">
            <v>BE</v>
          </cell>
          <cell r="H1351" t="str">
            <v>02-002</v>
          </cell>
          <cell r="I1351" t="str">
            <v>PONDEROSA PC -</v>
          </cell>
        </row>
        <row r="1352">
          <cell r="A1352">
            <v>5750</v>
          </cell>
          <cell r="B1352" t="str">
            <v>Thierry</v>
          </cell>
          <cell r="C1352" t="str">
            <v>VAN DEN BROECK</v>
          </cell>
          <cell r="D1352">
            <v>29431</v>
          </cell>
          <cell r="E1352" t="str">
            <v>M</v>
          </cell>
          <cell r="F1352" t="str">
            <v>België</v>
          </cell>
          <cell r="G1352" t="str">
            <v>BE</v>
          </cell>
          <cell r="H1352" t="str">
            <v>02-002</v>
          </cell>
          <cell r="I1352" t="str">
            <v>PONDEROSA PC -</v>
          </cell>
        </row>
        <row r="1353">
          <cell r="A1353">
            <v>14421</v>
          </cell>
          <cell r="B1353" t="str">
            <v>Eric</v>
          </cell>
          <cell r="C1353" t="str">
            <v>VAN DER PLAS</v>
          </cell>
          <cell r="D1353">
            <v>23153</v>
          </cell>
          <cell r="E1353" t="str">
            <v>M</v>
          </cell>
          <cell r="F1353" t="str">
            <v>België</v>
          </cell>
          <cell r="G1353" t="str">
            <v>BE</v>
          </cell>
          <cell r="H1353" t="str">
            <v>02-002</v>
          </cell>
          <cell r="I1353" t="str">
            <v>PONDEROSA PC -</v>
          </cell>
        </row>
        <row r="1354">
          <cell r="A1354">
            <v>18067</v>
          </cell>
          <cell r="B1354" t="str">
            <v>Christiane</v>
          </cell>
          <cell r="C1354" t="str">
            <v>VAN DER VEE</v>
          </cell>
          <cell r="D1354">
            <v>21047</v>
          </cell>
          <cell r="E1354" t="str">
            <v>V</v>
          </cell>
          <cell r="F1354" t="str">
            <v>België</v>
          </cell>
          <cell r="G1354" t="str">
            <v>BE</v>
          </cell>
          <cell r="H1354" t="str">
            <v>02-002</v>
          </cell>
          <cell r="I1354" t="str">
            <v>PONDEROSA PC -</v>
          </cell>
        </row>
        <row r="1355">
          <cell r="A1355">
            <v>265</v>
          </cell>
          <cell r="B1355" t="str">
            <v>Jeanne</v>
          </cell>
          <cell r="C1355" t="str">
            <v>VAN GORP</v>
          </cell>
          <cell r="D1355">
            <v>9508</v>
          </cell>
          <cell r="E1355" t="str">
            <v>V</v>
          </cell>
          <cell r="F1355" t="str">
            <v>België</v>
          </cell>
          <cell r="G1355" t="str">
            <v>BE</v>
          </cell>
          <cell r="H1355" t="str">
            <v>02-002</v>
          </cell>
          <cell r="I1355" t="str">
            <v>PONDEROSA PC -</v>
          </cell>
        </row>
        <row r="1356">
          <cell r="A1356">
            <v>5747</v>
          </cell>
          <cell r="B1356" t="str">
            <v>Jacobus</v>
          </cell>
          <cell r="C1356" t="str">
            <v>VAN PUT</v>
          </cell>
          <cell r="D1356">
            <v>21455</v>
          </cell>
          <cell r="E1356" t="str">
            <v>M</v>
          </cell>
          <cell r="F1356" t="str">
            <v>België</v>
          </cell>
          <cell r="G1356" t="str">
            <v>BE</v>
          </cell>
          <cell r="H1356" t="str">
            <v>02-002</v>
          </cell>
          <cell r="I1356" t="str">
            <v>PONDEROSA PC -</v>
          </cell>
        </row>
        <row r="1357">
          <cell r="A1357">
            <v>18529</v>
          </cell>
          <cell r="B1357" t="str">
            <v>Daisy</v>
          </cell>
          <cell r="C1357" t="str">
            <v xml:space="preserve">VAN PUT </v>
          </cell>
          <cell r="D1357">
            <v>29706</v>
          </cell>
          <cell r="E1357" t="str">
            <v>V</v>
          </cell>
          <cell r="F1357" t="str">
            <v>België</v>
          </cell>
          <cell r="G1357" t="str">
            <v>BE</v>
          </cell>
          <cell r="H1357" t="str">
            <v>02-002</v>
          </cell>
          <cell r="I1357" t="str">
            <v>PONDEROSA PC -</v>
          </cell>
        </row>
        <row r="1358">
          <cell r="A1358">
            <v>13490</v>
          </cell>
          <cell r="B1358" t="str">
            <v>Elza</v>
          </cell>
          <cell r="C1358" t="str">
            <v>VERBERCK</v>
          </cell>
          <cell r="D1358">
            <v>18217</v>
          </cell>
          <cell r="E1358" t="str">
            <v>V</v>
          </cell>
          <cell r="F1358" t="str">
            <v>België</v>
          </cell>
          <cell r="G1358" t="str">
            <v>BE</v>
          </cell>
          <cell r="H1358" t="str">
            <v>02-002</v>
          </cell>
          <cell r="I1358" t="str">
            <v>PONDEROSA PC -</v>
          </cell>
        </row>
        <row r="1359">
          <cell r="A1359">
            <v>176</v>
          </cell>
          <cell r="B1359" t="str">
            <v>Andreas</v>
          </cell>
          <cell r="C1359" t="str">
            <v>VERBRAAK</v>
          </cell>
          <cell r="D1359">
            <v>17626</v>
          </cell>
          <cell r="E1359" t="str">
            <v>M</v>
          </cell>
          <cell r="F1359" t="str">
            <v>België</v>
          </cell>
          <cell r="G1359" t="str">
            <v>BE</v>
          </cell>
          <cell r="H1359" t="str">
            <v>02-002</v>
          </cell>
          <cell r="I1359" t="str">
            <v>PONDEROSA PC -</v>
          </cell>
        </row>
        <row r="1360">
          <cell r="A1360">
            <v>177</v>
          </cell>
          <cell r="B1360" t="str">
            <v>Jacques</v>
          </cell>
          <cell r="C1360" t="str">
            <v>VERHAEGEN</v>
          </cell>
          <cell r="D1360">
            <v>12591</v>
          </cell>
          <cell r="E1360" t="str">
            <v>M</v>
          </cell>
          <cell r="F1360" t="str">
            <v>België</v>
          </cell>
          <cell r="G1360" t="str">
            <v>BE</v>
          </cell>
          <cell r="H1360" t="str">
            <v>02-002</v>
          </cell>
          <cell r="I1360" t="str">
            <v>PONDEROSA PC -</v>
          </cell>
        </row>
        <row r="1361">
          <cell r="A1361">
            <v>2912</v>
          </cell>
          <cell r="B1361" t="str">
            <v>Francis</v>
          </cell>
          <cell r="C1361" t="str">
            <v>VERMEULEN</v>
          </cell>
          <cell r="D1361">
            <v>18440</v>
          </cell>
          <cell r="E1361" t="str">
            <v>M</v>
          </cell>
          <cell r="F1361" t="str">
            <v>België</v>
          </cell>
          <cell r="G1361" t="str">
            <v>BE</v>
          </cell>
          <cell r="H1361" t="str">
            <v>02-002</v>
          </cell>
          <cell r="I1361" t="str">
            <v>PONDEROSA PC -</v>
          </cell>
        </row>
        <row r="1362">
          <cell r="A1362">
            <v>17526</v>
          </cell>
          <cell r="B1362" t="str">
            <v>Joannes</v>
          </cell>
          <cell r="C1362" t="str">
            <v>VERRESEN</v>
          </cell>
          <cell r="D1362">
            <v>20063</v>
          </cell>
          <cell r="E1362" t="str">
            <v>M</v>
          </cell>
          <cell r="F1362" t="str">
            <v>België</v>
          </cell>
          <cell r="G1362" t="str">
            <v>BE</v>
          </cell>
          <cell r="H1362" t="str">
            <v>02-002</v>
          </cell>
          <cell r="I1362" t="str">
            <v>PONDEROSA PC -</v>
          </cell>
        </row>
        <row r="1363">
          <cell r="A1363">
            <v>19757</v>
          </cell>
          <cell r="B1363" t="str">
            <v>Carise</v>
          </cell>
          <cell r="C1363" t="str">
            <v>VERRIJCKE</v>
          </cell>
          <cell r="D1363">
            <v>18547</v>
          </cell>
          <cell r="E1363" t="str">
            <v>V</v>
          </cell>
          <cell r="F1363" t="str">
            <v>België</v>
          </cell>
          <cell r="G1363" t="str">
            <v>BE</v>
          </cell>
          <cell r="H1363" t="str">
            <v>02-002</v>
          </cell>
          <cell r="I1363" t="str">
            <v>PONDEROSA PC -</v>
          </cell>
        </row>
        <row r="1364">
          <cell r="A1364">
            <v>18300</v>
          </cell>
          <cell r="B1364" t="str">
            <v>Walter</v>
          </cell>
          <cell r="C1364" t="str">
            <v>VERSCHUEREN</v>
          </cell>
          <cell r="D1364">
            <v>23713</v>
          </cell>
          <cell r="E1364" t="str">
            <v>M</v>
          </cell>
          <cell r="F1364" t="str">
            <v>België</v>
          </cell>
          <cell r="G1364" t="str">
            <v>BE</v>
          </cell>
          <cell r="H1364" t="str">
            <v>02-002</v>
          </cell>
          <cell r="I1364" t="str">
            <v>PONDEROSA PC -</v>
          </cell>
        </row>
        <row r="1365">
          <cell r="A1365">
            <v>16459</v>
          </cell>
          <cell r="B1365" t="str">
            <v>Rita</v>
          </cell>
          <cell r="C1365" t="str">
            <v>WEYMANS</v>
          </cell>
          <cell r="D1365">
            <v>18131</v>
          </cell>
          <cell r="E1365" t="str">
            <v>V</v>
          </cell>
          <cell r="F1365" t="str">
            <v>België</v>
          </cell>
          <cell r="G1365" t="str">
            <v>BE</v>
          </cell>
          <cell r="H1365" t="str">
            <v>02-002</v>
          </cell>
          <cell r="I1365" t="str">
            <v>PONDEROSA PC -</v>
          </cell>
        </row>
        <row r="1366">
          <cell r="A1366">
            <v>116</v>
          </cell>
          <cell r="B1366" t="str">
            <v>Danny</v>
          </cell>
          <cell r="C1366" t="str">
            <v>AERTS</v>
          </cell>
          <cell r="D1366">
            <v>25310</v>
          </cell>
          <cell r="E1366" t="str">
            <v>M</v>
          </cell>
          <cell r="F1366" t="str">
            <v>België</v>
          </cell>
          <cell r="G1366" t="str">
            <v>BE</v>
          </cell>
          <cell r="H1366" t="str">
            <v>02-003</v>
          </cell>
          <cell r="I1366" t="str">
            <v>PC LINT -</v>
          </cell>
        </row>
        <row r="1367">
          <cell r="A1367">
            <v>683</v>
          </cell>
          <cell r="B1367" t="str">
            <v>Paul</v>
          </cell>
          <cell r="C1367" t="str">
            <v>AERTS</v>
          </cell>
          <cell r="D1367">
            <v>19542</v>
          </cell>
          <cell r="E1367" t="str">
            <v>M</v>
          </cell>
          <cell r="F1367" t="str">
            <v>België</v>
          </cell>
          <cell r="G1367" t="str">
            <v>BE</v>
          </cell>
          <cell r="H1367" t="str">
            <v>02-003</v>
          </cell>
          <cell r="I1367" t="str">
            <v>PC LINT -</v>
          </cell>
        </row>
        <row r="1368">
          <cell r="A1368">
            <v>1789</v>
          </cell>
          <cell r="B1368" t="str">
            <v>Benny</v>
          </cell>
          <cell r="C1368" t="str">
            <v>AERTS</v>
          </cell>
          <cell r="D1368">
            <v>28261</v>
          </cell>
          <cell r="E1368" t="str">
            <v>M</v>
          </cell>
          <cell r="F1368" t="str">
            <v>België</v>
          </cell>
          <cell r="G1368" t="str">
            <v>BE</v>
          </cell>
          <cell r="H1368" t="str">
            <v>02-003</v>
          </cell>
          <cell r="I1368" t="str">
            <v>PC LINT -</v>
          </cell>
        </row>
        <row r="1369">
          <cell r="A1369">
            <v>7958</v>
          </cell>
          <cell r="B1369" t="str">
            <v>François</v>
          </cell>
          <cell r="C1369" t="str">
            <v>AERTS</v>
          </cell>
          <cell r="D1369">
            <v>16682</v>
          </cell>
          <cell r="E1369" t="str">
            <v>M</v>
          </cell>
          <cell r="F1369" t="str">
            <v>België</v>
          </cell>
          <cell r="G1369" t="str">
            <v>BE</v>
          </cell>
          <cell r="H1369" t="str">
            <v>02-003</v>
          </cell>
          <cell r="I1369" t="str">
            <v>PC LINT -</v>
          </cell>
        </row>
        <row r="1370">
          <cell r="A1370">
            <v>13456</v>
          </cell>
          <cell r="B1370" t="str">
            <v>Jana</v>
          </cell>
          <cell r="C1370" t="str">
            <v>AERTS</v>
          </cell>
          <cell r="D1370">
            <v>37431</v>
          </cell>
          <cell r="E1370" t="str">
            <v>V</v>
          </cell>
          <cell r="F1370" t="str">
            <v>België</v>
          </cell>
          <cell r="G1370" t="str">
            <v>BE</v>
          </cell>
          <cell r="H1370" t="str">
            <v>02-003</v>
          </cell>
          <cell r="I1370" t="str">
            <v>PC LINT -</v>
          </cell>
        </row>
        <row r="1371">
          <cell r="A1371">
            <v>21165</v>
          </cell>
          <cell r="B1371" t="str">
            <v>Yannick</v>
          </cell>
          <cell r="C1371" t="str">
            <v>AERTS</v>
          </cell>
          <cell r="D1371">
            <v>39573</v>
          </cell>
          <cell r="E1371" t="str">
            <v>M</v>
          </cell>
          <cell r="F1371" t="str">
            <v>België</v>
          </cell>
          <cell r="G1371" t="str">
            <v>BE</v>
          </cell>
          <cell r="H1371" t="str">
            <v>02-003</v>
          </cell>
          <cell r="I1371" t="str">
            <v>PC LINT -</v>
          </cell>
        </row>
        <row r="1372">
          <cell r="A1372">
            <v>12304</v>
          </cell>
          <cell r="B1372" t="str">
            <v>Annick</v>
          </cell>
          <cell r="C1372" t="str">
            <v>BLOMMAERTS</v>
          </cell>
          <cell r="D1372">
            <v>26066</v>
          </cell>
          <cell r="E1372" t="str">
            <v>V</v>
          </cell>
          <cell r="F1372" t="str">
            <v>België</v>
          </cell>
          <cell r="G1372" t="str">
            <v>BE</v>
          </cell>
          <cell r="H1372" t="str">
            <v>02-003</v>
          </cell>
          <cell r="I1372" t="str">
            <v>PC LINT -</v>
          </cell>
        </row>
        <row r="1373">
          <cell r="A1373">
            <v>8031</v>
          </cell>
          <cell r="B1373" t="str">
            <v>Fred</v>
          </cell>
          <cell r="C1373" t="str">
            <v>BROERS</v>
          </cell>
          <cell r="D1373">
            <v>27149</v>
          </cell>
          <cell r="E1373" t="str">
            <v>M</v>
          </cell>
          <cell r="F1373" t="str">
            <v>België</v>
          </cell>
          <cell r="G1373" t="str">
            <v>BE</v>
          </cell>
          <cell r="H1373" t="str">
            <v>02-003</v>
          </cell>
          <cell r="I1373" t="str">
            <v>PC LINT -</v>
          </cell>
        </row>
        <row r="1374">
          <cell r="A1374">
            <v>17261</v>
          </cell>
          <cell r="B1374" t="str">
            <v>Dirk</v>
          </cell>
          <cell r="C1374" t="str">
            <v>COUCK</v>
          </cell>
          <cell r="D1374">
            <v>22823</v>
          </cell>
          <cell r="E1374" t="str">
            <v>M</v>
          </cell>
          <cell r="F1374" t="str">
            <v>België</v>
          </cell>
          <cell r="G1374" t="str">
            <v>BE</v>
          </cell>
          <cell r="H1374" t="str">
            <v>02-003</v>
          </cell>
          <cell r="I1374" t="str">
            <v>PC LINT -</v>
          </cell>
        </row>
        <row r="1375">
          <cell r="A1375">
            <v>4291</v>
          </cell>
          <cell r="B1375" t="str">
            <v>Mario</v>
          </cell>
          <cell r="C1375" t="str">
            <v>CRIACO</v>
          </cell>
          <cell r="D1375">
            <v>23099</v>
          </cell>
          <cell r="E1375" t="str">
            <v>M</v>
          </cell>
          <cell r="F1375" t="str">
            <v>België</v>
          </cell>
          <cell r="G1375" t="str">
            <v>IT</v>
          </cell>
          <cell r="H1375" t="str">
            <v>02-003</v>
          </cell>
          <cell r="I1375" t="str">
            <v>PC LINT -</v>
          </cell>
        </row>
        <row r="1376">
          <cell r="A1376">
            <v>11992</v>
          </cell>
          <cell r="B1376" t="str">
            <v>Martha</v>
          </cell>
          <cell r="C1376" t="str">
            <v>DE BRUYNE</v>
          </cell>
          <cell r="D1376">
            <v>21984</v>
          </cell>
          <cell r="E1376" t="str">
            <v>V</v>
          </cell>
          <cell r="F1376" t="str">
            <v>België</v>
          </cell>
          <cell r="G1376" t="str">
            <v>BE</v>
          </cell>
          <cell r="H1376" t="str">
            <v>02-003</v>
          </cell>
          <cell r="I1376" t="str">
            <v>PC LINT -</v>
          </cell>
        </row>
        <row r="1377">
          <cell r="A1377">
            <v>9858</v>
          </cell>
          <cell r="B1377" t="str">
            <v>Alain</v>
          </cell>
          <cell r="C1377" t="str">
            <v>DE GREEF</v>
          </cell>
          <cell r="D1377">
            <v>22449</v>
          </cell>
          <cell r="E1377" t="str">
            <v>M</v>
          </cell>
          <cell r="F1377" t="str">
            <v>België</v>
          </cell>
          <cell r="G1377" t="str">
            <v>BE</v>
          </cell>
          <cell r="H1377" t="str">
            <v>02-003</v>
          </cell>
          <cell r="I1377" t="str">
            <v>PC LINT -</v>
          </cell>
        </row>
        <row r="1378">
          <cell r="A1378">
            <v>1038</v>
          </cell>
          <cell r="B1378" t="str">
            <v>Gommaar</v>
          </cell>
          <cell r="C1378" t="str">
            <v>DE GROOF</v>
          </cell>
          <cell r="D1378">
            <v>19126</v>
          </cell>
          <cell r="E1378" t="str">
            <v>M</v>
          </cell>
          <cell r="F1378" t="str">
            <v>België</v>
          </cell>
          <cell r="G1378" t="str">
            <v>BE</v>
          </cell>
          <cell r="H1378" t="str">
            <v>02-003</v>
          </cell>
          <cell r="I1378" t="str">
            <v>PC LINT -</v>
          </cell>
        </row>
        <row r="1379">
          <cell r="A1379">
            <v>11047</v>
          </cell>
          <cell r="B1379" t="str">
            <v>Eddy</v>
          </cell>
          <cell r="C1379" t="str">
            <v>DE GROOTE</v>
          </cell>
          <cell r="D1379">
            <v>19622</v>
          </cell>
          <cell r="E1379" t="str">
            <v>M</v>
          </cell>
          <cell r="F1379" t="str">
            <v>België</v>
          </cell>
          <cell r="G1379" t="str">
            <v>BE</v>
          </cell>
          <cell r="H1379" t="str">
            <v>02-003</v>
          </cell>
          <cell r="I1379" t="str">
            <v>PC LINT -</v>
          </cell>
        </row>
        <row r="1380">
          <cell r="A1380">
            <v>8312</v>
          </cell>
          <cell r="B1380" t="str">
            <v>Karin</v>
          </cell>
          <cell r="C1380" t="str">
            <v>DE PAUW</v>
          </cell>
          <cell r="D1380">
            <v>21666</v>
          </cell>
          <cell r="E1380" t="str">
            <v>V</v>
          </cell>
          <cell r="F1380" t="str">
            <v>België</v>
          </cell>
          <cell r="G1380" t="str">
            <v>BE</v>
          </cell>
          <cell r="H1380" t="str">
            <v>02-003</v>
          </cell>
          <cell r="I1380" t="str">
            <v>PC LINT -</v>
          </cell>
        </row>
        <row r="1381">
          <cell r="A1381">
            <v>7478</v>
          </cell>
          <cell r="B1381" t="str">
            <v>Eddy</v>
          </cell>
          <cell r="C1381" t="str">
            <v>DE VOS</v>
          </cell>
          <cell r="D1381">
            <v>19967</v>
          </cell>
          <cell r="E1381" t="str">
            <v>M</v>
          </cell>
          <cell r="F1381" t="str">
            <v>België</v>
          </cell>
          <cell r="G1381" t="str">
            <v>BE</v>
          </cell>
          <cell r="H1381" t="str">
            <v>02-003</v>
          </cell>
          <cell r="I1381" t="str">
            <v>PC LINT -</v>
          </cell>
        </row>
        <row r="1382">
          <cell r="A1382">
            <v>824</v>
          </cell>
          <cell r="B1382" t="str">
            <v>Steven</v>
          </cell>
          <cell r="C1382" t="str">
            <v>DESCHAMPS</v>
          </cell>
          <cell r="D1382">
            <v>27145</v>
          </cell>
          <cell r="E1382" t="str">
            <v>M</v>
          </cell>
          <cell r="F1382" t="str">
            <v>België</v>
          </cell>
          <cell r="G1382" t="str">
            <v>BE</v>
          </cell>
          <cell r="H1382" t="str">
            <v>02-003</v>
          </cell>
          <cell r="I1382" t="str">
            <v>PC LINT -</v>
          </cell>
        </row>
        <row r="1383">
          <cell r="A1383">
            <v>13773</v>
          </cell>
          <cell r="B1383" t="str">
            <v>Joppe</v>
          </cell>
          <cell r="C1383" t="str">
            <v>DESCHAMPS</v>
          </cell>
          <cell r="D1383">
            <v>38037</v>
          </cell>
          <cell r="E1383" t="str">
            <v>M</v>
          </cell>
          <cell r="F1383" t="str">
            <v>België</v>
          </cell>
          <cell r="G1383" t="str">
            <v>BE</v>
          </cell>
          <cell r="H1383" t="str">
            <v>02-003</v>
          </cell>
          <cell r="I1383" t="str">
            <v>PC LINT -</v>
          </cell>
        </row>
        <row r="1384">
          <cell r="A1384">
            <v>1952</v>
          </cell>
          <cell r="B1384" t="str">
            <v>Danny</v>
          </cell>
          <cell r="C1384" t="str">
            <v>EYSACKERS</v>
          </cell>
          <cell r="D1384">
            <v>23218</v>
          </cell>
          <cell r="E1384" t="str">
            <v>M</v>
          </cell>
          <cell r="F1384" t="str">
            <v>België</v>
          </cell>
          <cell r="G1384" t="str">
            <v>BE</v>
          </cell>
          <cell r="H1384" t="str">
            <v>02-003</v>
          </cell>
          <cell r="I1384" t="str">
            <v>PC LINT -</v>
          </cell>
        </row>
        <row r="1385">
          <cell r="A1385">
            <v>1041</v>
          </cell>
          <cell r="B1385" t="str">
            <v>Pascal</v>
          </cell>
          <cell r="C1385" t="str">
            <v>FRIESS</v>
          </cell>
          <cell r="D1385">
            <v>26030</v>
          </cell>
          <cell r="E1385" t="str">
            <v>M</v>
          </cell>
          <cell r="F1385" t="str">
            <v>België</v>
          </cell>
          <cell r="G1385" t="str">
            <v>BE</v>
          </cell>
          <cell r="H1385" t="str">
            <v>02-003</v>
          </cell>
          <cell r="I1385" t="str">
            <v>PC LINT -</v>
          </cell>
        </row>
        <row r="1386">
          <cell r="A1386">
            <v>17253</v>
          </cell>
          <cell r="B1386" t="str">
            <v>Assunta</v>
          </cell>
          <cell r="C1386" t="str">
            <v>GHERSIN</v>
          </cell>
          <cell r="D1386">
            <v>13815</v>
          </cell>
          <cell r="E1386" t="str">
            <v>V</v>
          </cell>
          <cell r="F1386" t="str">
            <v>België</v>
          </cell>
          <cell r="G1386" t="str">
            <v>BE</v>
          </cell>
          <cell r="H1386" t="str">
            <v>02-003</v>
          </cell>
          <cell r="I1386" t="str">
            <v>PC LINT -</v>
          </cell>
        </row>
        <row r="1387">
          <cell r="A1387">
            <v>3637</v>
          </cell>
          <cell r="B1387" t="str">
            <v>Dirk</v>
          </cell>
          <cell r="C1387" t="str">
            <v>GOYVAERTS</v>
          </cell>
          <cell r="D1387">
            <v>18477</v>
          </cell>
          <cell r="E1387" t="str">
            <v>M</v>
          </cell>
          <cell r="F1387" t="str">
            <v>België</v>
          </cell>
          <cell r="G1387" t="str">
            <v>BE</v>
          </cell>
          <cell r="H1387" t="str">
            <v>02-003</v>
          </cell>
          <cell r="I1387" t="str">
            <v>PC LINT -</v>
          </cell>
        </row>
        <row r="1388">
          <cell r="A1388">
            <v>7329</v>
          </cell>
          <cell r="B1388" t="str">
            <v>Kelly</v>
          </cell>
          <cell r="C1388" t="str">
            <v>GOYVAERTS</v>
          </cell>
          <cell r="D1388">
            <v>29329</v>
          </cell>
          <cell r="E1388" t="str">
            <v>V</v>
          </cell>
          <cell r="F1388" t="str">
            <v>België</v>
          </cell>
          <cell r="G1388" t="str">
            <v>BE</v>
          </cell>
          <cell r="H1388" t="str">
            <v>02-003</v>
          </cell>
          <cell r="I1388" t="str">
            <v>PC LINT -</v>
          </cell>
        </row>
        <row r="1389">
          <cell r="A1389">
            <v>15610</v>
          </cell>
          <cell r="B1389" t="str">
            <v>Dirk</v>
          </cell>
          <cell r="C1389" t="str">
            <v>GOYVAERTS</v>
          </cell>
          <cell r="D1389">
            <v>20453</v>
          </cell>
          <cell r="E1389" t="str">
            <v>M</v>
          </cell>
          <cell r="F1389" t="str">
            <v>België</v>
          </cell>
          <cell r="G1389" t="str">
            <v>BE</v>
          </cell>
          <cell r="H1389" t="str">
            <v>02-003</v>
          </cell>
          <cell r="I1389" t="str">
            <v>PC LINT -</v>
          </cell>
        </row>
        <row r="1390">
          <cell r="A1390">
            <v>1856</v>
          </cell>
          <cell r="B1390" t="str">
            <v>Germaine</v>
          </cell>
          <cell r="C1390" t="str">
            <v>GYSEMANS</v>
          </cell>
          <cell r="D1390">
            <v>12361</v>
          </cell>
          <cell r="E1390" t="str">
            <v>V</v>
          </cell>
          <cell r="F1390" t="str">
            <v>België</v>
          </cell>
          <cell r="G1390" t="str">
            <v>BE</v>
          </cell>
          <cell r="H1390" t="str">
            <v>02-003</v>
          </cell>
          <cell r="I1390" t="str">
            <v>PC LINT -</v>
          </cell>
        </row>
        <row r="1391">
          <cell r="A1391">
            <v>13277</v>
          </cell>
          <cell r="B1391" t="str">
            <v>Glenn</v>
          </cell>
          <cell r="C1391" t="str">
            <v>HACKENJOS</v>
          </cell>
          <cell r="D1391">
            <v>32673</v>
          </cell>
          <cell r="E1391" t="str">
            <v>M</v>
          </cell>
          <cell r="F1391" t="str">
            <v>België</v>
          </cell>
          <cell r="G1391" t="str">
            <v>BE</v>
          </cell>
          <cell r="H1391" t="str">
            <v>02-003</v>
          </cell>
          <cell r="I1391" t="str">
            <v>PC LINT -</v>
          </cell>
        </row>
        <row r="1392">
          <cell r="A1392">
            <v>13297</v>
          </cell>
          <cell r="B1392" t="str">
            <v>Martine</v>
          </cell>
          <cell r="C1392" t="str">
            <v>HELLINX</v>
          </cell>
          <cell r="D1392">
            <v>21937</v>
          </cell>
          <cell r="E1392" t="str">
            <v>V</v>
          </cell>
          <cell r="F1392" t="str">
            <v>België</v>
          </cell>
          <cell r="G1392" t="str">
            <v>BE</v>
          </cell>
          <cell r="H1392" t="str">
            <v>02-003</v>
          </cell>
          <cell r="I1392" t="str">
            <v>PC LINT -</v>
          </cell>
        </row>
        <row r="1393">
          <cell r="A1393">
            <v>5377</v>
          </cell>
          <cell r="B1393" t="str">
            <v>Werner</v>
          </cell>
          <cell r="C1393" t="str">
            <v>HENDERYCKX</v>
          </cell>
          <cell r="D1393">
            <v>21711</v>
          </cell>
          <cell r="E1393" t="str">
            <v>M</v>
          </cell>
          <cell r="F1393" t="str">
            <v>België</v>
          </cell>
          <cell r="G1393" t="str">
            <v>BE</v>
          </cell>
          <cell r="H1393" t="str">
            <v>02-003</v>
          </cell>
          <cell r="I1393" t="str">
            <v>PC LINT -</v>
          </cell>
        </row>
        <row r="1394">
          <cell r="A1394">
            <v>21676</v>
          </cell>
          <cell r="B1394" t="str">
            <v>Kevin</v>
          </cell>
          <cell r="C1394" t="str">
            <v>HOYDONCKX</v>
          </cell>
          <cell r="D1394">
            <v>29629</v>
          </cell>
          <cell r="E1394" t="str">
            <v>M</v>
          </cell>
          <cell r="F1394" t="str">
            <v>België</v>
          </cell>
          <cell r="G1394" t="str">
            <v>BE</v>
          </cell>
          <cell r="H1394" t="str">
            <v>02-003</v>
          </cell>
          <cell r="I1394" t="str">
            <v>PC LINT -</v>
          </cell>
        </row>
        <row r="1395">
          <cell r="A1395">
            <v>139</v>
          </cell>
          <cell r="B1395" t="str">
            <v>Paul</v>
          </cell>
          <cell r="C1395" t="str">
            <v>JERUSALEM</v>
          </cell>
          <cell r="D1395">
            <v>24205</v>
          </cell>
          <cell r="E1395" t="str">
            <v>M</v>
          </cell>
          <cell r="F1395" t="str">
            <v>België</v>
          </cell>
          <cell r="G1395" t="str">
            <v>BE</v>
          </cell>
          <cell r="H1395" t="str">
            <v>02-003</v>
          </cell>
          <cell r="I1395" t="str">
            <v>PC LINT -</v>
          </cell>
        </row>
        <row r="1396">
          <cell r="A1396">
            <v>16808</v>
          </cell>
          <cell r="B1396" t="str">
            <v>Sam</v>
          </cell>
          <cell r="C1396" t="str">
            <v>JERUSALEM</v>
          </cell>
          <cell r="D1396">
            <v>38208</v>
          </cell>
          <cell r="E1396" t="str">
            <v>M</v>
          </cell>
          <cell r="F1396" t="str">
            <v>België</v>
          </cell>
          <cell r="G1396" t="str">
            <v>BE</v>
          </cell>
          <cell r="H1396" t="str">
            <v>02-003</v>
          </cell>
          <cell r="I1396" t="str">
            <v>PC LINT -</v>
          </cell>
        </row>
        <row r="1397">
          <cell r="A1397">
            <v>6342</v>
          </cell>
          <cell r="B1397" t="str">
            <v>Liliane</v>
          </cell>
          <cell r="C1397" t="str">
            <v>KEUSTERMANS</v>
          </cell>
          <cell r="D1397">
            <v>20581</v>
          </cell>
          <cell r="E1397" t="str">
            <v>V</v>
          </cell>
          <cell r="F1397" t="str">
            <v>België</v>
          </cell>
          <cell r="G1397" t="str">
            <v>BE</v>
          </cell>
          <cell r="H1397" t="str">
            <v>02-003</v>
          </cell>
          <cell r="I1397" t="str">
            <v>PC LINT -</v>
          </cell>
        </row>
        <row r="1398">
          <cell r="A1398">
            <v>13295</v>
          </cell>
          <cell r="B1398" t="str">
            <v>Jan</v>
          </cell>
          <cell r="C1398" t="str">
            <v>KLEIN</v>
          </cell>
          <cell r="D1398">
            <v>21749</v>
          </cell>
          <cell r="E1398" t="str">
            <v>M</v>
          </cell>
          <cell r="F1398" t="str">
            <v>België</v>
          </cell>
          <cell r="G1398" t="str">
            <v>BE</v>
          </cell>
          <cell r="H1398" t="str">
            <v>02-003</v>
          </cell>
          <cell r="I1398" t="str">
            <v>PC LINT -</v>
          </cell>
        </row>
        <row r="1399">
          <cell r="A1399">
            <v>8141</v>
          </cell>
          <cell r="B1399" t="str">
            <v>Maria</v>
          </cell>
          <cell r="C1399" t="str">
            <v>KUSTERMANS</v>
          </cell>
          <cell r="D1399">
            <v>15795</v>
          </cell>
          <cell r="E1399" t="str">
            <v>V</v>
          </cell>
          <cell r="F1399" t="str">
            <v>België</v>
          </cell>
          <cell r="G1399" t="str">
            <v>BE</v>
          </cell>
          <cell r="H1399" t="str">
            <v>02-003</v>
          </cell>
          <cell r="I1399" t="str">
            <v>PC LINT -</v>
          </cell>
        </row>
        <row r="1400">
          <cell r="A1400">
            <v>80</v>
          </cell>
          <cell r="B1400" t="str">
            <v>Kurt</v>
          </cell>
          <cell r="C1400" t="str">
            <v>LUNDERS</v>
          </cell>
          <cell r="D1400">
            <v>31189</v>
          </cell>
          <cell r="E1400" t="str">
            <v>M</v>
          </cell>
          <cell r="F1400" t="str">
            <v>België</v>
          </cell>
          <cell r="G1400" t="str">
            <v>BE</v>
          </cell>
          <cell r="H1400" t="str">
            <v>02-003</v>
          </cell>
          <cell r="I1400" t="str">
            <v>PC LINT -</v>
          </cell>
        </row>
        <row r="1401">
          <cell r="A1401">
            <v>19577</v>
          </cell>
          <cell r="B1401" t="str">
            <v>Ronny</v>
          </cell>
          <cell r="C1401" t="str">
            <v>MARISSEN</v>
          </cell>
          <cell r="D1401">
            <v>23162</v>
          </cell>
          <cell r="E1401" t="str">
            <v>M</v>
          </cell>
          <cell r="F1401" t="str">
            <v>België</v>
          </cell>
          <cell r="G1401" t="str">
            <v>BE</v>
          </cell>
          <cell r="H1401" t="str">
            <v>02-003</v>
          </cell>
          <cell r="I1401" t="str">
            <v>PC LINT -</v>
          </cell>
        </row>
        <row r="1402">
          <cell r="A1402">
            <v>5381</v>
          </cell>
          <cell r="B1402" t="str">
            <v>Joannes</v>
          </cell>
          <cell r="C1402" t="str">
            <v>MEYER</v>
          </cell>
          <cell r="D1402">
            <v>18910</v>
          </cell>
          <cell r="E1402" t="str">
            <v>M</v>
          </cell>
          <cell r="F1402" t="str">
            <v>België</v>
          </cell>
          <cell r="G1402" t="str">
            <v>BE</v>
          </cell>
          <cell r="H1402" t="str">
            <v>02-003</v>
          </cell>
          <cell r="I1402" t="str">
            <v>PC LINT -</v>
          </cell>
        </row>
        <row r="1403">
          <cell r="A1403">
            <v>12788</v>
          </cell>
          <cell r="B1403" t="str">
            <v>Claudia</v>
          </cell>
          <cell r="C1403" t="str">
            <v>MILNER BURGOA</v>
          </cell>
          <cell r="D1403">
            <v>24054</v>
          </cell>
          <cell r="E1403" t="str">
            <v>V</v>
          </cell>
          <cell r="F1403" t="str">
            <v>België</v>
          </cell>
          <cell r="G1403" t="str">
            <v>BE</v>
          </cell>
          <cell r="H1403" t="str">
            <v>02-003</v>
          </cell>
          <cell r="I1403" t="str">
            <v>PC LINT -</v>
          </cell>
        </row>
        <row r="1404">
          <cell r="A1404">
            <v>5380</v>
          </cell>
          <cell r="B1404" t="str">
            <v>Marc</v>
          </cell>
          <cell r="C1404" t="str">
            <v>OP DE BEECK</v>
          </cell>
          <cell r="D1404">
            <v>24414</v>
          </cell>
          <cell r="E1404" t="str">
            <v>M</v>
          </cell>
          <cell r="F1404" t="str">
            <v>België</v>
          </cell>
          <cell r="G1404" t="str">
            <v>BE</v>
          </cell>
          <cell r="H1404" t="str">
            <v>02-003</v>
          </cell>
          <cell r="I1404" t="str">
            <v>PC LINT -</v>
          </cell>
        </row>
        <row r="1405">
          <cell r="A1405">
            <v>18565</v>
          </cell>
          <cell r="B1405" t="str">
            <v>Frans</v>
          </cell>
          <cell r="C1405" t="str">
            <v>OYEN</v>
          </cell>
          <cell r="D1405">
            <v>18427</v>
          </cell>
          <cell r="E1405" t="str">
            <v>M</v>
          </cell>
          <cell r="F1405" t="str">
            <v>België</v>
          </cell>
          <cell r="G1405" t="str">
            <v>BE</v>
          </cell>
          <cell r="H1405" t="str">
            <v>02-003</v>
          </cell>
          <cell r="I1405" t="str">
            <v>PC LINT -</v>
          </cell>
        </row>
        <row r="1406">
          <cell r="A1406">
            <v>7781</v>
          </cell>
          <cell r="B1406" t="str">
            <v>Edwin</v>
          </cell>
          <cell r="C1406" t="str">
            <v>PEELMANS</v>
          </cell>
          <cell r="D1406">
            <v>15818</v>
          </cell>
          <cell r="E1406" t="str">
            <v>M</v>
          </cell>
          <cell r="F1406" t="str">
            <v>België</v>
          </cell>
          <cell r="G1406" t="str">
            <v>BE</v>
          </cell>
          <cell r="H1406" t="str">
            <v>02-003</v>
          </cell>
          <cell r="I1406" t="str">
            <v>PC LINT -</v>
          </cell>
        </row>
        <row r="1407">
          <cell r="A1407">
            <v>4533</v>
          </cell>
          <cell r="B1407" t="str">
            <v>Richard</v>
          </cell>
          <cell r="C1407" t="str">
            <v>PEETERS</v>
          </cell>
          <cell r="D1407">
            <v>15702</v>
          </cell>
          <cell r="E1407" t="str">
            <v>M</v>
          </cell>
          <cell r="F1407" t="str">
            <v>België</v>
          </cell>
          <cell r="G1407" t="str">
            <v>BE</v>
          </cell>
          <cell r="H1407" t="str">
            <v>02-003</v>
          </cell>
          <cell r="I1407" t="str">
            <v>PC LINT -</v>
          </cell>
        </row>
        <row r="1408">
          <cell r="A1408">
            <v>11738</v>
          </cell>
          <cell r="B1408" t="str">
            <v>Frans Filip</v>
          </cell>
          <cell r="C1408" t="str">
            <v>PEETERS</v>
          </cell>
          <cell r="D1408">
            <v>16584</v>
          </cell>
          <cell r="E1408" t="str">
            <v>M</v>
          </cell>
          <cell r="F1408" t="str">
            <v>België</v>
          </cell>
          <cell r="G1408" t="str">
            <v>BE</v>
          </cell>
          <cell r="H1408" t="str">
            <v>02-003</v>
          </cell>
          <cell r="I1408" t="str">
            <v>PC LINT -</v>
          </cell>
        </row>
        <row r="1409">
          <cell r="A1409">
            <v>12303</v>
          </cell>
          <cell r="B1409" t="str">
            <v>Daisy</v>
          </cell>
          <cell r="C1409" t="str">
            <v>PELGRIMS</v>
          </cell>
          <cell r="D1409">
            <v>19262</v>
          </cell>
          <cell r="E1409" t="str">
            <v>V</v>
          </cell>
          <cell r="F1409" t="str">
            <v>België</v>
          </cell>
          <cell r="G1409" t="str">
            <v>BE</v>
          </cell>
          <cell r="H1409" t="str">
            <v>02-003</v>
          </cell>
          <cell r="I1409" t="str">
            <v>PC LINT -</v>
          </cell>
        </row>
        <row r="1410">
          <cell r="A1410">
            <v>15490</v>
          </cell>
          <cell r="B1410" t="str">
            <v>Marc</v>
          </cell>
          <cell r="C1410" t="str">
            <v>ROSSEY</v>
          </cell>
          <cell r="D1410">
            <v>20198</v>
          </cell>
          <cell r="E1410" t="str">
            <v>M</v>
          </cell>
          <cell r="F1410" t="str">
            <v>België</v>
          </cell>
          <cell r="G1410" t="str">
            <v>BE</v>
          </cell>
          <cell r="H1410" t="str">
            <v>02-003</v>
          </cell>
          <cell r="I1410" t="str">
            <v>PC LINT -</v>
          </cell>
        </row>
        <row r="1411">
          <cell r="A1411">
            <v>15325</v>
          </cell>
          <cell r="B1411" t="str">
            <v>Stefan</v>
          </cell>
          <cell r="C1411" t="str">
            <v>SCHEERENS</v>
          </cell>
          <cell r="D1411">
            <v>25323</v>
          </cell>
          <cell r="E1411" t="str">
            <v>M</v>
          </cell>
          <cell r="F1411" t="str">
            <v>België</v>
          </cell>
          <cell r="G1411" t="str">
            <v>BE</v>
          </cell>
          <cell r="H1411" t="str">
            <v>02-003</v>
          </cell>
          <cell r="I1411" t="str">
            <v>PC LINT -</v>
          </cell>
        </row>
        <row r="1412">
          <cell r="A1412">
            <v>9974</v>
          </cell>
          <cell r="B1412" t="str">
            <v>Frie</v>
          </cell>
          <cell r="C1412" t="str">
            <v>SCHOOFS</v>
          </cell>
          <cell r="D1412">
            <v>21493</v>
          </cell>
          <cell r="E1412" t="str">
            <v>V</v>
          </cell>
          <cell r="F1412" t="str">
            <v>België</v>
          </cell>
          <cell r="G1412" t="str">
            <v>BE</v>
          </cell>
          <cell r="H1412" t="str">
            <v>02-003</v>
          </cell>
          <cell r="I1412" t="str">
            <v>PC LINT -</v>
          </cell>
        </row>
        <row r="1413">
          <cell r="A1413">
            <v>2313</v>
          </cell>
          <cell r="B1413" t="str">
            <v>Patrick</v>
          </cell>
          <cell r="C1413" t="str">
            <v>SMITS</v>
          </cell>
          <cell r="D1413">
            <v>20924</v>
          </cell>
          <cell r="E1413" t="str">
            <v>M</v>
          </cell>
          <cell r="F1413" t="str">
            <v>België</v>
          </cell>
          <cell r="G1413" t="str">
            <v>BE</v>
          </cell>
          <cell r="H1413" t="str">
            <v>02-003</v>
          </cell>
          <cell r="I1413" t="str">
            <v>PC LINT -</v>
          </cell>
        </row>
        <row r="1414">
          <cell r="A1414">
            <v>18822</v>
          </cell>
          <cell r="B1414" t="str">
            <v>Walter</v>
          </cell>
          <cell r="C1414" t="str">
            <v>STEVENS</v>
          </cell>
          <cell r="D1414">
            <v>19362</v>
          </cell>
          <cell r="E1414" t="str">
            <v>M</v>
          </cell>
          <cell r="F1414" t="str">
            <v>België</v>
          </cell>
          <cell r="G1414" t="str">
            <v>BE</v>
          </cell>
          <cell r="H1414" t="str">
            <v>02-003</v>
          </cell>
          <cell r="I1414" t="str">
            <v>PC LINT -</v>
          </cell>
        </row>
        <row r="1415">
          <cell r="A1415">
            <v>17397</v>
          </cell>
          <cell r="B1415" t="str">
            <v>Jan</v>
          </cell>
          <cell r="C1415" t="str">
            <v>TACHELET</v>
          </cell>
          <cell r="D1415">
            <v>23044</v>
          </cell>
          <cell r="E1415" t="str">
            <v>M</v>
          </cell>
          <cell r="F1415" t="str">
            <v>België</v>
          </cell>
          <cell r="G1415" t="str">
            <v>BE</v>
          </cell>
          <cell r="H1415" t="str">
            <v>02-003</v>
          </cell>
          <cell r="I1415" t="str">
            <v>PC LINT -</v>
          </cell>
        </row>
        <row r="1416">
          <cell r="A1416">
            <v>14846</v>
          </cell>
          <cell r="B1416" t="str">
            <v>THOMAS</v>
          </cell>
          <cell r="C1416" t="str">
            <v>THOMAS</v>
          </cell>
          <cell r="D1416">
            <v>35765</v>
          </cell>
          <cell r="E1416" t="str">
            <v>M</v>
          </cell>
          <cell r="F1416" t="str">
            <v>België</v>
          </cell>
          <cell r="G1416" t="str">
            <v>BE</v>
          </cell>
          <cell r="H1416" t="str">
            <v>02-003</v>
          </cell>
          <cell r="I1416" t="str">
            <v>PC LINT -</v>
          </cell>
        </row>
        <row r="1417">
          <cell r="A1417">
            <v>17672</v>
          </cell>
          <cell r="B1417" t="str">
            <v>Rene</v>
          </cell>
          <cell r="C1417" t="str">
            <v>VAN DE VELDE</v>
          </cell>
          <cell r="D1417">
            <v>23657</v>
          </cell>
          <cell r="E1417" t="str">
            <v>M</v>
          </cell>
          <cell r="F1417" t="str">
            <v>België</v>
          </cell>
          <cell r="G1417" t="str">
            <v>BE</v>
          </cell>
          <cell r="H1417" t="str">
            <v>02-003</v>
          </cell>
          <cell r="I1417" t="str">
            <v>PC LINT -</v>
          </cell>
        </row>
        <row r="1418">
          <cell r="A1418">
            <v>19916</v>
          </cell>
          <cell r="B1418" t="str">
            <v>Ben</v>
          </cell>
          <cell r="C1418" t="str">
            <v>VAN GILS</v>
          </cell>
          <cell r="D1418">
            <v>23409</v>
          </cell>
          <cell r="E1418" t="str">
            <v>M</v>
          </cell>
          <cell r="F1418" t="str">
            <v>België</v>
          </cell>
          <cell r="G1418" t="str">
            <v>NL</v>
          </cell>
          <cell r="H1418" t="str">
            <v>02-003</v>
          </cell>
          <cell r="I1418" t="str">
            <v>PC LINT -</v>
          </cell>
        </row>
        <row r="1419">
          <cell r="A1419">
            <v>7499</v>
          </cell>
          <cell r="B1419" t="str">
            <v>Hedwige</v>
          </cell>
          <cell r="C1419" t="str">
            <v>VAN HOOF</v>
          </cell>
          <cell r="D1419">
            <v>18631</v>
          </cell>
          <cell r="E1419" t="str">
            <v>V</v>
          </cell>
          <cell r="F1419" t="str">
            <v>België</v>
          </cell>
          <cell r="G1419" t="str">
            <v>BE</v>
          </cell>
          <cell r="H1419" t="str">
            <v>02-003</v>
          </cell>
          <cell r="I1419" t="str">
            <v>PC LINT -</v>
          </cell>
        </row>
        <row r="1420">
          <cell r="A1420">
            <v>5291</v>
          </cell>
          <cell r="B1420" t="str">
            <v>Walter</v>
          </cell>
          <cell r="C1420" t="str">
            <v>VAN LECKWYCK</v>
          </cell>
          <cell r="D1420">
            <v>17232</v>
          </cell>
          <cell r="E1420" t="str">
            <v>M</v>
          </cell>
          <cell r="F1420" t="str">
            <v>België</v>
          </cell>
          <cell r="G1420" t="str">
            <v>BE</v>
          </cell>
          <cell r="H1420" t="str">
            <v>02-003</v>
          </cell>
          <cell r="I1420" t="str">
            <v>PC LINT -</v>
          </cell>
        </row>
        <row r="1421">
          <cell r="A1421">
            <v>6042</v>
          </cell>
          <cell r="B1421" t="str">
            <v>Eric</v>
          </cell>
          <cell r="C1421" t="str">
            <v>VAN LIERDE</v>
          </cell>
          <cell r="D1421">
            <v>22003</v>
          </cell>
          <cell r="E1421" t="str">
            <v>M</v>
          </cell>
          <cell r="F1421" t="str">
            <v>België</v>
          </cell>
          <cell r="G1421" t="str">
            <v>BE</v>
          </cell>
          <cell r="H1421" t="str">
            <v>02-003</v>
          </cell>
          <cell r="I1421" t="str">
            <v>PC LINT -</v>
          </cell>
        </row>
        <row r="1422">
          <cell r="A1422">
            <v>8290</v>
          </cell>
          <cell r="B1422" t="str">
            <v>Augusta</v>
          </cell>
          <cell r="C1422" t="str">
            <v>VAN MENXEL</v>
          </cell>
          <cell r="D1422">
            <v>19645</v>
          </cell>
          <cell r="E1422" t="str">
            <v>V</v>
          </cell>
          <cell r="F1422" t="str">
            <v>België</v>
          </cell>
          <cell r="G1422" t="str">
            <v>BE</v>
          </cell>
          <cell r="H1422" t="str">
            <v>02-003</v>
          </cell>
          <cell r="I1422" t="str">
            <v>PC LINT -</v>
          </cell>
        </row>
        <row r="1423">
          <cell r="A1423">
            <v>18714</v>
          </cell>
          <cell r="B1423" t="str">
            <v>Werner</v>
          </cell>
          <cell r="C1423" t="str">
            <v xml:space="preserve">VAN RANSBEECK </v>
          </cell>
          <cell r="D1423">
            <v>18121</v>
          </cell>
          <cell r="E1423" t="str">
            <v>M</v>
          </cell>
          <cell r="F1423" t="str">
            <v>België</v>
          </cell>
          <cell r="G1423" t="str">
            <v>BE</v>
          </cell>
          <cell r="H1423" t="str">
            <v>02-003</v>
          </cell>
          <cell r="I1423" t="str">
            <v>PC LINT -</v>
          </cell>
        </row>
        <row r="1424">
          <cell r="A1424">
            <v>5500</v>
          </cell>
          <cell r="B1424" t="str">
            <v>Hubert</v>
          </cell>
          <cell r="C1424" t="str">
            <v>VAN REGENMORTEL</v>
          </cell>
          <cell r="D1424">
            <v>18617</v>
          </cell>
          <cell r="E1424" t="str">
            <v>M</v>
          </cell>
          <cell r="F1424" t="str">
            <v>België</v>
          </cell>
          <cell r="G1424" t="str">
            <v>BE</v>
          </cell>
          <cell r="H1424" t="str">
            <v>02-003</v>
          </cell>
          <cell r="I1424" t="str">
            <v>PC LINT -</v>
          </cell>
        </row>
        <row r="1425">
          <cell r="A1425">
            <v>13453</v>
          </cell>
          <cell r="B1425" t="str">
            <v>Kevin</v>
          </cell>
          <cell r="C1425" t="str">
            <v>VERELST</v>
          </cell>
          <cell r="D1425">
            <v>37494</v>
          </cell>
          <cell r="E1425" t="str">
            <v>M</v>
          </cell>
          <cell r="F1425" t="str">
            <v>België</v>
          </cell>
          <cell r="G1425" t="str">
            <v>BE</v>
          </cell>
          <cell r="H1425" t="str">
            <v>02-003</v>
          </cell>
          <cell r="I1425" t="str">
            <v>PC LINT -</v>
          </cell>
        </row>
        <row r="1426">
          <cell r="A1426">
            <v>21491</v>
          </cell>
          <cell r="B1426" t="str">
            <v>Tom</v>
          </cell>
          <cell r="C1426" t="str">
            <v>VERIJKE</v>
          </cell>
          <cell r="D1426">
            <v>25288</v>
          </cell>
          <cell r="E1426" t="str">
            <v>M</v>
          </cell>
          <cell r="F1426" t="str">
            <v>België</v>
          </cell>
          <cell r="G1426" t="str">
            <v>BE</v>
          </cell>
          <cell r="H1426" t="str">
            <v>02-003</v>
          </cell>
          <cell r="I1426" t="str">
            <v>PC LINT -</v>
          </cell>
        </row>
        <row r="1427">
          <cell r="A1427">
            <v>7479</v>
          </cell>
          <cell r="B1427" t="str">
            <v>Diana</v>
          </cell>
          <cell r="C1427" t="str">
            <v>VERMEULEN</v>
          </cell>
          <cell r="D1427">
            <v>21004</v>
          </cell>
          <cell r="E1427" t="str">
            <v>V</v>
          </cell>
          <cell r="F1427" t="str">
            <v>België</v>
          </cell>
          <cell r="G1427" t="str">
            <v>BE</v>
          </cell>
          <cell r="H1427" t="str">
            <v>02-003</v>
          </cell>
          <cell r="I1427" t="str">
            <v>PC LINT -</v>
          </cell>
        </row>
        <row r="1428">
          <cell r="A1428">
            <v>11272</v>
          </cell>
          <cell r="B1428" t="str">
            <v>Vicky</v>
          </cell>
          <cell r="C1428" t="str">
            <v>WAUTERS</v>
          </cell>
          <cell r="D1428">
            <v>28401</v>
          </cell>
          <cell r="E1428" t="str">
            <v>V</v>
          </cell>
          <cell r="F1428" t="str">
            <v>België</v>
          </cell>
          <cell r="G1428" t="str">
            <v>BE</v>
          </cell>
          <cell r="H1428" t="str">
            <v>02-003</v>
          </cell>
          <cell r="I1428" t="str">
            <v>PC LINT -</v>
          </cell>
        </row>
        <row r="1429">
          <cell r="A1429">
            <v>5288</v>
          </cell>
          <cell r="B1429" t="str">
            <v>Joannes</v>
          </cell>
          <cell r="C1429" t="str">
            <v>WINTERS</v>
          </cell>
          <cell r="D1429">
            <v>18686</v>
          </cell>
          <cell r="E1429" t="str">
            <v>M</v>
          </cell>
          <cell r="F1429" t="str">
            <v>België</v>
          </cell>
          <cell r="G1429" t="str">
            <v>BE</v>
          </cell>
          <cell r="H1429" t="str">
            <v>02-003</v>
          </cell>
          <cell r="I1429" t="str">
            <v>PC LINT -</v>
          </cell>
        </row>
        <row r="1430">
          <cell r="A1430">
            <v>13580</v>
          </cell>
          <cell r="B1430" t="str">
            <v>Julianus</v>
          </cell>
          <cell r="C1430" t="str">
            <v>ANDRIES</v>
          </cell>
          <cell r="D1430">
            <v>17311</v>
          </cell>
          <cell r="E1430" t="str">
            <v>M</v>
          </cell>
          <cell r="F1430" t="str">
            <v>België</v>
          </cell>
          <cell r="G1430" t="str">
            <v>BE</v>
          </cell>
          <cell r="H1430" t="str">
            <v>02-004</v>
          </cell>
          <cell r="I1430" t="str">
            <v>AARTSELAAR PC -</v>
          </cell>
        </row>
        <row r="1431">
          <cell r="A1431">
            <v>12774</v>
          </cell>
          <cell r="B1431" t="str">
            <v>Wilfried</v>
          </cell>
          <cell r="C1431" t="str">
            <v>AUDENAERT</v>
          </cell>
          <cell r="D1431">
            <v>13238</v>
          </cell>
          <cell r="E1431" t="str">
            <v>M</v>
          </cell>
          <cell r="F1431" t="str">
            <v>België</v>
          </cell>
          <cell r="G1431" t="str">
            <v>BE</v>
          </cell>
          <cell r="H1431" t="str">
            <v>02-004</v>
          </cell>
          <cell r="I1431" t="str">
            <v>AARTSELAAR PC -</v>
          </cell>
        </row>
        <row r="1432">
          <cell r="A1432">
            <v>21020</v>
          </cell>
          <cell r="B1432" t="str">
            <v>JEAN</v>
          </cell>
          <cell r="C1432" t="str">
            <v>AVERALS</v>
          </cell>
          <cell r="D1432">
            <v>17981</v>
          </cell>
          <cell r="E1432" t="str">
            <v>M</v>
          </cell>
          <cell r="F1432" t="str">
            <v>België</v>
          </cell>
          <cell r="G1432" t="str">
            <v>BE</v>
          </cell>
          <cell r="H1432" t="str">
            <v>02-004</v>
          </cell>
          <cell r="I1432" t="str">
            <v>AARTSELAAR PC -</v>
          </cell>
        </row>
        <row r="1433">
          <cell r="A1433">
            <v>2164</v>
          </cell>
          <cell r="B1433" t="str">
            <v>Hans</v>
          </cell>
          <cell r="C1433" t="str">
            <v>BRAECKMANS</v>
          </cell>
          <cell r="D1433">
            <v>27844</v>
          </cell>
          <cell r="E1433" t="str">
            <v>M</v>
          </cell>
          <cell r="F1433" t="str">
            <v>België</v>
          </cell>
          <cell r="G1433" t="str">
            <v>BE</v>
          </cell>
          <cell r="H1433" t="str">
            <v>02-004</v>
          </cell>
          <cell r="I1433" t="str">
            <v>AARTSELAAR PC -</v>
          </cell>
        </row>
        <row r="1434">
          <cell r="A1434">
            <v>5220</v>
          </cell>
          <cell r="B1434" t="str">
            <v>Guido</v>
          </cell>
          <cell r="C1434" t="str">
            <v>CAUBERGHS</v>
          </cell>
          <cell r="D1434">
            <v>17503</v>
          </cell>
          <cell r="E1434" t="str">
            <v>M</v>
          </cell>
          <cell r="F1434" t="str">
            <v>België</v>
          </cell>
          <cell r="G1434" t="str">
            <v>BE</v>
          </cell>
          <cell r="H1434" t="str">
            <v>02-004</v>
          </cell>
          <cell r="I1434" t="str">
            <v>AARTSELAAR PC -</v>
          </cell>
        </row>
        <row r="1435">
          <cell r="A1435">
            <v>21063</v>
          </cell>
          <cell r="B1435" t="str">
            <v>MAGGY</v>
          </cell>
          <cell r="C1435" t="str">
            <v>DANIELS</v>
          </cell>
          <cell r="D1435">
            <v>19564</v>
          </cell>
          <cell r="E1435" t="str">
            <v>V</v>
          </cell>
          <cell r="F1435" t="str">
            <v>België</v>
          </cell>
          <cell r="G1435" t="str">
            <v>BE</v>
          </cell>
          <cell r="H1435" t="str">
            <v>02-004</v>
          </cell>
          <cell r="I1435" t="str">
            <v>AARTSELAAR PC -</v>
          </cell>
        </row>
        <row r="1436">
          <cell r="A1436">
            <v>21064</v>
          </cell>
          <cell r="B1436" t="str">
            <v>LISETTE</v>
          </cell>
          <cell r="C1436" t="str">
            <v>DANIELS</v>
          </cell>
          <cell r="D1436">
            <v>17720</v>
          </cell>
          <cell r="E1436" t="str">
            <v>V</v>
          </cell>
          <cell r="F1436" t="str">
            <v>België</v>
          </cell>
          <cell r="G1436" t="str">
            <v>BE</v>
          </cell>
          <cell r="H1436" t="str">
            <v>02-004</v>
          </cell>
          <cell r="I1436" t="str">
            <v>AARTSELAAR PC -</v>
          </cell>
        </row>
        <row r="1437">
          <cell r="A1437">
            <v>1514</v>
          </cell>
          <cell r="B1437" t="str">
            <v>Frank</v>
          </cell>
          <cell r="C1437" t="str">
            <v>DE CEULAERDE</v>
          </cell>
          <cell r="D1437">
            <v>10788</v>
          </cell>
          <cell r="E1437" t="str">
            <v>M</v>
          </cell>
          <cell r="F1437" t="str">
            <v>België</v>
          </cell>
          <cell r="G1437" t="str">
            <v>BE</v>
          </cell>
          <cell r="H1437" t="str">
            <v>02-004</v>
          </cell>
          <cell r="I1437" t="str">
            <v>AARTSELAAR PC -</v>
          </cell>
        </row>
        <row r="1438">
          <cell r="A1438">
            <v>1517</v>
          </cell>
          <cell r="B1438" t="str">
            <v>KATIA</v>
          </cell>
          <cell r="C1438" t="str">
            <v>DE CEULAERDE</v>
          </cell>
          <cell r="D1438">
            <v>23040</v>
          </cell>
          <cell r="E1438" t="str">
            <v>V</v>
          </cell>
          <cell r="F1438" t="str">
            <v>België</v>
          </cell>
          <cell r="G1438" t="str">
            <v>BE</v>
          </cell>
          <cell r="H1438" t="str">
            <v>02-004</v>
          </cell>
          <cell r="I1438" t="str">
            <v>AARTSELAAR PC -</v>
          </cell>
        </row>
        <row r="1439">
          <cell r="A1439">
            <v>17088</v>
          </cell>
          <cell r="B1439" t="str">
            <v>Hilde</v>
          </cell>
          <cell r="C1439" t="str">
            <v>DE COCK</v>
          </cell>
          <cell r="D1439">
            <v>22179</v>
          </cell>
          <cell r="E1439" t="str">
            <v>V</v>
          </cell>
          <cell r="F1439" t="str">
            <v>België</v>
          </cell>
          <cell r="G1439" t="str">
            <v>BE</v>
          </cell>
          <cell r="H1439" t="str">
            <v>02-004</v>
          </cell>
          <cell r="I1439" t="str">
            <v>AARTSELAAR PC -</v>
          </cell>
        </row>
        <row r="1440">
          <cell r="A1440">
            <v>2093</v>
          </cell>
          <cell r="B1440" t="str">
            <v>Erik</v>
          </cell>
          <cell r="C1440" t="str">
            <v>DE JAEGER</v>
          </cell>
          <cell r="D1440">
            <v>31965</v>
          </cell>
          <cell r="E1440" t="str">
            <v>M</v>
          </cell>
          <cell r="F1440" t="str">
            <v>België</v>
          </cell>
          <cell r="G1440" t="str">
            <v>BE</v>
          </cell>
          <cell r="H1440" t="str">
            <v>02-004</v>
          </cell>
          <cell r="I1440" t="str">
            <v>AARTSELAAR PC -</v>
          </cell>
        </row>
        <row r="1441">
          <cell r="A1441">
            <v>16838</v>
          </cell>
          <cell r="B1441" t="str">
            <v>Jeroen</v>
          </cell>
          <cell r="C1441" t="str">
            <v>DE MAEYER</v>
          </cell>
          <cell r="D1441">
            <v>30555</v>
          </cell>
          <cell r="E1441" t="str">
            <v>M</v>
          </cell>
          <cell r="F1441" t="str">
            <v>België</v>
          </cell>
          <cell r="G1441" t="str">
            <v>BE</v>
          </cell>
          <cell r="H1441" t="str">
            <v>02-004</v>
          </cell>
          <cell r="I1441" t="str">
            <v>AARTSELAAR PC -</v>
          </cell>
        </row>
        <row r="1442">
          <cell r="A1442">
            <v>8727</v>
          </cell>
          <cell r="B1442" t="str">
            <v>JAN</v>
          </cell>
          <cell r="C1442" t="str">
            <v>DECKERS</v>
          </cell>
          <cell r="D1442">
            <v>20583</v>
          </cell>
          <cell r="E1442" t="str">
            <v>M</v>
          </cell>
          <cell r="F1442" t="str">
            <v>België</v>
          </cell>
          <cell r="G1442" t="str">
            <v>BE</v>
          </cell>
          <cell r="H1442" t="str">
            <v>02-004</v>
          </cell>
          <cell r="I1442" t="str">
            <v>AARTSELAAR PC -</v>
          </cell>
        </row>
        <row r="1443">
          <cell r="A1443">
            <v>17535</v>
          </cell>
          <cell r="B1443" t="str">
            <v>Sandra</v>
          </cell>
          <cell r="C1443" t="str">
            <v>DELIÈRE</v>
          </cell>
          <cell r="D1443">
            <v>26201</v>
          </cell>
          <cell r="E1443" t="str">
            <v>V</v>
          </cell>
          <cell r="F1443" t="str">
            <v>België</v>
          </cell>
          <cell r="G1443" t="str">
            <v>BE</v>
          </cell>
          <cell r="H1443" t="str">
            <v>02-004</v>
          </cell>
          <cell r="I1443" t="str">
            <v>AARTSELAAR PC -</v>
          </cell>
        </row>
        <row r="1444">
          <cell r="A1444">
            <v>11611</v>
          </cell>
          <cell r="B1444" t="str">
            <v>Sara</v>
          </cell>
          <cell r="C1444" t="str">
            <v>DHONT</v>
          </cell>
          <cell r="D1444">
            <v>36309</v>
          </cell>
          <cell r="E1444" t="str">
            <v>V</v>
          </cell>
          <cell r="F1444" t="str">
            <v>België</v>
          </cell>
          <cell r="G1444" t="str">
            <v>BE</v>
          </cell>
          <cell r="H1444" t="str">
            <v>02-004</v>
          </cell>
          <cell r="I1444" t="str">
            <v>AARTSELAAR PC -</v>
          </cell>
        </row>
        <row r="1445">
          <cell r="A1445">
            <v>19458</v>
          </cell>
          <cell r="B1445" t="str">
            <v>Christiane</v>
          </cell>
          <cell r="C1445" t="str">
            <v>D'HOOGHE</v>
          </cell>
          <cell r="D1445">
            <v>18716</v>
          </cell>
          <cell r="E1445" t="str">
            <v>V</v>
          </cell>
          <cell r="F1445" t="str">
            <v>België</v>
          </cell>
          <cell r="G1445" t="str">
            <v>BE</v>
          </cell>
          <cell r="H1445" t="str">
            <v>02-004</v>
          </cell>
          <cell r="I1445" t="str">
            <v>AARTSELAAR PC -</v>
          </cell>
        </row>
        <row r="1446">
          <cell r="A1446">
            <v>8692</v>
          </cell>
          <cell r="B1446" t="str">
            <v>Eddy</v>
          </cell>
          <cell r="C1446" t="str">
            <v>EVERAERT</v>
          </cell>
          <cell r="D1446">
            <v>32548</v>
          </cell>
          <cell r="E1446" t="str">
            <v>M</v>
          </cell>
          <cell r="F1446" t="str">
            <v>België</v>
          </cell>
          <cell r="G1446" t="str">
            <v>BE</v>
          </cell>
          <cell r="H1446" t="str">
            <v>02-004</v>
          </cell>
          <cell r="I1446" t="str">
            <v>AARTSELAAR PC -</v>
          </cell>
        </row>
        <row r="1447">
          <cell r="A1447">
            <v>19116</v>
          </cell>
          <cell r="B1447" t="str">
            <v>Marc</v>
          </cell>
          <cell r="C1447" t="str">
            <v>FERRARI</v>
          </cell>
          <cell r="D1447">
            <v>23221</v>
          </cell>
          <cell r="E1447" t="str">
            <v>M</v>
          </cell>
          <cell r="F1447" t="str">
            <v>België</v>
          </cell>
          <cell r="G1447" t="str">
            <v>BE</v>
          </cell>
          <cell r="H1447" t="str">
            <v>02-004</v>
          </cell>
          <cell r="I1447" t="str">
            <v>AARTSELAAR PC -</v>
          </cell>
        </row>
        <row r="1448">
          <cell r="A1448">
            <v>12836</v>
          </cell>
          <cell r="B1448" t="str">
            <v>Jacques</v>
          </cell>
          <cell r="C1448" t="str">
            <v>GALLE</v>
          </cell>
          <cell r="D1448">
            <v>14553</v>
          </cell>
          <cell r="E1448" t="str">
            <v>M</v>
          </cell>
          <cell r="F1448" t="str">
            <v>België</v>
          </cell>
          <cell r="G1448" t="str">
            <v>BE</v>
          </cell>
          <cell r="H1448" t="str">
            <v>02-004</v>
          </cell>
          <cell r="I1448" t="str">
            <v>AARTSELAAR PC -</v>
          </cell>
        </row>
        <row r="1449">
          <cell r="A1449">
            <v>13535</v>
          </cell>
          <cell r="B1449" t="str">
            <v>Luc</v>
          </cell>
          <cell r="C1449" t="str">
            <v>GEERAERTS</v>
          </cell>
          <cell r="D1449">
            <v>19453</v>
          </cell>
          <cell r="E1449" t="str">
            <v>M</v>
          </cell>
          <cell r="F1449" t="str">
            <v>België</v>
          </cell>
          <cell r="G1449" t="str">
            <v>BE</v>
          </cell>
          <cell r="H1449" t="str">
            <v>02-004</v>
          </cell>
          <cell r="I1449" t="str">
            <v>AARTSELAAR PC -</v>
          </cell>
        </row>
        <row r="1450">
          <cell r="A1450">
            <v>3907</v>
          </cell>
          <cell r="B1450" t="str">
            <v>Rita</v>
          </cell>
          <cell r="C1450" t="str">
            <v>GOORMANS</v>
          </cell>
          <cell r="D1450">
            <v>19855</v>
          </cell>
          <cell r="E1450" t="str">
            <v>V</v>
          </cell>
          <cell r="F1450" t="str">
            <v>België</v>
          </cell>
          <cell r="G1450" t="str">
            <v>BE</v>
          </cell>
          <cell r="H1450" t="str">
            <v>02-004</v>
          </cell>
          <cell r="I1450" t="str">
            <v>AARTSELAAR PC -</v>
          </cell>
        </row>
        <row r="1451">
          <cell r="A1451">
            <v>16958</v>
          </cell>
          <cell r="B1451" t="str">
            <v>Walter</v>
          </cell>
          <cell r="C1451" t="str">
            <v>GOVAERTS</v>
          </cell>
          <cell r="D1451">
            <v>19088</v>
          </cell>
          <cell r="E1451" t="str">
            <v>M</v>
          </cell>
          <cell r="F1451" t="str">
            <v>België</v>
          </cell>
          <cell r="G1451" t="str">
            <v>BE</v>
          </cell>
          <cell r="H1451" t="str">
            <v>02-004</v>
          </cell>
          <cell r="I1451" t="str">
            <v>AARTSELAAR PC -</v>
          </cell>
        </row>
        <row r="1452">
          <cell r="A1452">
            <v>12848</v>
          </cell>
          <cell r="B1452" t="str">
            <v>Alex</v>
          </cell>
          <cell r="C1452" t="str">
            <v>HANTSON</v>
          </cell>
          <cell r="D1452">
            <v>20750</v>
          </cell>
          <cell r="E1452" t="str">
            <v>M</v>
          </cell>
          <cell r="F1452" t="str">
            <v>België</v>
          </cell>
          <cell r="G1452" t="str">
            <v>BE</v>
          </cell>
          <cell r="H1452" t="str">
            <v>02-004</v>
          </cell>
          <cell r="I1452" t="str">
            <v>AARTSELAAR PC -</v>
          </cell>
        </row>
        <row r="1453">
          <cell r="A1453">
            <v>20205</v>
          </cell>
          <cell r="B1453" t="str">
            <v>Sonia</v>
          </cell>
          <cell r="C1453" t="str">
            <v>JACQUES</v>
          </cell>
          <cell r="D1453">
            <v>21231</v>
          </cell>
          <cell r="E1453" t="str">
            <v>V</v>
          </cell>
          <cell r="F1453" t="str">
            <v>België</v>
          </cell>
          <cell r="G1453" t="str">
            <v>BE</v>
          </cell>
          <cell r="H1453" t="str">
            <v>02-004</v>
          </cell>
          <cell r="I1453" t="str">
            <v>AARTSELAAR PC -</v>
          </cell>
        </row>
        <row r="1454">
          <cell r="A1454">
            <v>7020</v>
          </cell>
          <cell r="B1454" t="str">
            <v>Sandra</v>
          </cell>
          <cell r="C1454" t="str">
            <v>LEEMANS</v>
          </cell>
          <cell r="D1454">
            <v>26433</v>
          </cell>
          <cell r="E1454" t="str">
            <v>V</v>
          </cell>
          <cell r="F1454" t="str">
            <v>België</v>
          </cell>
          <cell r="G1454" t="str">
            <v>BE</v>
          </cell>
          <cell r="H1454" t="str">
            <v>02-004</v>
          </cell>
          <cell r="I1454" t="str">
            <v>AARTSELAAR PC -</v>
          </cell>
        </row>
        <row r="1455">
          <cell r="A1455">
            <v>1354</v>
          </cell>
          <cell r="B1455" t="str">
            <v>Roland</v>
          </cell>
          <cell r="C1455" t="str">
            <v>MESTACH</v>
          </cell>
          <cell r="D1455">
            <v>14368</v>
          </cell>
          <cell r="E1455" t="str">
            <v>M</v>
          </cell>
          <cell r="F1455" t="str">
            <v>België</v>
          </cell>
          <cell r="G1455" t="str">
            <v>BE</v>
          </cell>
          <cell r="H1455" t="str">
            <v>02-004</v>
          </cell>
          <cell r="I1455" t="str">
            <v>AARTSELAAR PC -</v>
          </cell>
        </row>
        <row r="1456">
          <cell r="A1456">
            <v>19230</v>
          </cell>
          <cell r="B1456" t="str">
            <v>Danny</v>
          </cell>
          <cell r="C1456" t="str">
            <v>MICHIELSENS</v>
          </cell>
          <cell r="D1456">
            <v>26766</v>
          </cell>
          <cell r="E1456" t="str">
            <v>M</v>
          </cell>
          <cell r="F1456" t="str">
            <v>België</v>
          </cell>
          <cell r="G1456" t="str">
            <v>BE</v>
          </cell>
          <cell r="H1456" t="str">
            <v>02-004</v>
          </cell>
          <cell r="I1456" t="str">
            <v>AARTSELAAR PC -</v>
          </cell>
        </row>
        <row r="1457">
          <cell r="A1457">
            <v>2608</v>
          </cell>
          <cell r="B1457" t="str">
            <v>Alain</v>
          </cell>
          <cell r="C1457" t="str">
            <v>MORTIER</v>
          </cell>
          <cell r="D1457">
            <v>24280</v>
          </cell>
          <cell r="E1457" t="str">
            <v>M</v>
          </cell>
          <cell r="F1457" t="str">
            <v>België</v>
          </cell>
          <cell r="G1457" t="str">
            <v>BE</v>
          </cell>
          <cell r="H1457" t="str">
            <v>02-004</v>
          </cell>
          <cell r="I1457" t="str">
            <v>AARTSELAAR PC -</v>
          </cell>
        </row>
        <row r="1458">
          <cell r="A1458">
            <v>18194</v>
          </cell>
          <cell r="B1458" t="str">
            <v>Mariette</v>
          </cell>
          <cell r="C1458" t="str">
            <v>NIJSTEN</v>
          </cell>
          <cell r="D1458">
            <v>15982</v>
          </cell>
          <cell r="E1458" t="str">
            <v>V</v>
          </cell>
          <cell r="F1458" t="str">
            <v>België</v>
          </cell>
          <cell r="G1458" t="str">
            <v>BE</v>
          </cell>
          <cell r="H1458" t="str">
            <v>02-004</v>
          </cell>
          <cell r="I1458" t="str">
            <v>AARTSELAAR PC -</v>
          </cell>
        </row>
        <row r="1459">
          <cell r="A1459">
            <v>85</v>
          </cell>
          <cell r="B1459" t="str">
            <v>Henriette</v>
          </cell>
          <cell r="C1459" t="str">
            <v>ODENA</v>
          </cell>
          <cell r="D1459">
            <v>14701</v>
          </cell>
          <cell r="E1459" t="str">
            <v>V</v>
          </cell>
          <cell r="F1459" t="str">
            <v>België</v>
          </cell>
          <cell r="G1459" t="str">
            <v>BE</v>
          </cell>
          <cell r="H1459" t="str">
            <v>02-004</v>
          </cell>
          <cell r="I1459" t="str">
            <v>AARTSELAAR PC -</v>
          </cell>
        </row>
        <row r="1460">
          <cell r="A1460">
            <v>86</v>
          </cell>
          <cell r="B1460" t="str">
            <v>Alida</v>
          </cell>
          <cell r="C1460" t="str">
            <v>PASKE</v>
          </cell>
          <cell r="D1460">
            <v>16139</v>
          </cell>
          <cell r="E1460" t="str">
            <v>V</v>
          </cell>
          <cell r="F1460" t="str">
            <v>België</v>
          </cell>
          <cell r="G1460" t="str">
            <v>BE</v>
          </cell>
          <cell r="H1460" t="str">
            <v>02-004</v>
          </cell>
          <cell r="I1460" t="str">
            <v>AARTSELAAR PC -</v>
          </cell>
        </row>
        <row r="1461">
          <cell r="A1461">
            <v>21283</v>
          </cell>
          <cell r="B1461" t="str">
            <v>NICOLE</v>
          </cell>
          <cell r="C1461" t="str">
            <v>PIRE</v>
          </cell>
          <cell r="D1461">
            <v>13841</v>
          </cell>
          <cell r="E1461" t="str">
            <v>V</v>
          </cell>
          <cell r="F1461" t="str">
            <v>België</v>
          </cell>
          <cell r="G1461" t="str">
            <v>BE</v>
          </cell>
          <cell r="H1461" t="str">
            <v>02-004</v>
          </cell>
          <cell r="I1461" t="str">
            <v>AARTSELAAR PC -</v>
          </cell>
        </row>
        <row r="1462">
          <cell r="A1462">
            <v>14389</v>
          </cell>
          <cell r="B1462" t="str">
            <v>Francine</v>
          </cell>
          <cell r="C1462" t="str">
            <v>PONSAERT</v>
          </cell>
          <cell r="D1462">
            <v>17614</v>
          </cell>
          <cell r="E1462" t="str">
            <v>V</v>
          </cell>
          <cell r="F1462" t="str">
            <v>België</v>
          </cell>
          <cell r="G1462" t="str">
            <v>BE</v>
          </cell>
          <cell r="H1462" t="str">
            <v>02-004</v>
          </cell>
          <cell r="I1462" t="str">
            <v>AARTSELAAR PC -</v>
          </cell>
        </row>
        <row r="1463">
          <cell r="A1463">
            <v>8118</v>
          </cell>
          <cell r="B1463" t="str">
            <v>Gerard</v>
          </cell>
          <cell r="C1463" t="str">
            <v>REMACLE</v>
          </cell>
          <cell r="D1463">
            <v>19338</v>
          </cell>
          <cell r="E1463" t="str">
            <v>M</v>
          </cell>
          <cell r="F1463" t="str">
            <v>België</v>
          </cell>
          <cell r="G1463" t="str">
            <v>BE</v>
          </cell>
          <cell r="H1463" t="str">
            <v>02-004</v>
          </cell>
          <cell r="I1463" t="str">
            <v>AARTSELAAR PC -</v>
          </cell>
        </row>
        <row r="1464">
          <cell r="A1464">
            <v>7830</v>
          </cell>
          <cell r="B1464" t="str">
            <v>Raoul</v>
          </cell>
          <cell r="C1464" t="str">
            <v>SERRIEN</v>
          </cell>
          <cell r="D1464">
            <v>17516</v>
          </cell>
          <cell r="E1464" t="str">
            <v>M</v>
          </cell>
          <cell r="F1464" t="str">
            <v>België</v>
          </cell>
          <cell r="G1464" t="str">
            <v>BE</v>
          </cell>
          <cell r="H1464" t="str">
            <v>02-004</v>
          </cell>
          <cell r="I1464" t="str">
            <v>AARTSELAAR PC -</v>
          </cell>
        </row>
        <row r="1465">
          <cell r="A1465">
            <v>12614</v>
          </cell>
          <cell r="B1465" t="str">
            <v>Paul</v>
          </cell>
          <cell r="C1465" t="str">
            <v>SIJTSMA</v>
          </cell>
          <cell r="D1465">
            <v>19188</v>
          </cell>
          <cell r="E1465" t="str">
            <v>M</v>
          </cell>
          <cell r="F1465" t="str">
            <v>België</v>
          </cell>
          <cell r="G1465" t="str">
            <v>BE</v>
          </cell>
          <cell r="H1465" t="str">
            <v>02-004</v>
          </cell>
          <cell r="I1465" t="str">
            <v>AARTSELAAR PC -</v>
          </cell>
        </row>
        <row r="1466">
          <cell r="A1466">
            <v>6936</v>
          </cell>
          <cell r="B1466" t="str">
            <v>Luc</v>
          </cell>
          <cell r="C1466" t="str">
            <v>SNELDERS</v>
          </cell>
          <cell r="D1466">
            <v>25400</v>
          </cell>
          <cell r="E1466" t="str">
            <v>M</v>
          </cell>
          <cell r="F1466" t="str">
            <v>België</v>
          </cell>
          <cell r="G1466" t="str">
            <v>BE</v>
          </cell>
          <cell r="H1466" t="str">
            <v>02-004</v>
          </cell>
          <cell r="I1466" t="str">
            <v>AARTSELAAR PC -</v>
          </cell>
        </row>
        <row r="1467">
          <cell r="A1467">
            <v>21159</v>
          </cell>
          <cell r="B1467" t="str">
            <v>JO</v>
          </cell>
          <cell r="C1467" t="str">
            <v>STEVENS</v>
          </cell>
          <cell r="D1467">
            <v>27873</v>
          </cell>
          <cell r="E1467" t="str">
            <v>M</v>
          </cell>
          <cell r="F1467" t="str">
            <v>België</v>
          </cell>
          <cell r="G1467" t="str">
            <v>BE</v>
          </cell>
          <cell r="H1467" t="str">
            <v>02-004</v>
          </cell>
          <cell r="I1467" t="str">
            <v>AARTSELAAR PC -</v>
          </cell>
        </row>
        <row r="1468">
          <cell r="A1468">
            <v>21160</v>
          </cell>
          <cell r="B1468" t="str">
            <v>JACK</v>
          </cell>
          <cell r="C1468" t="str">
            <v>STEVENS</v>
          </cell>
          <cell r="D1468">
            <v>39785</v>
          </cell>
          <cell r="E1468" t="str">
            <v>M</v>
          </cell>
          <cell r="F1468" t="str">
            <v>België</v>
          </cell>
          <cell r="G1468" t="str">
            <v>BE</v>
          </cell>
          <cell r="H1468" t="str">
            <v>02-004</v>
          </cell>
          <cell r="I1468" t="str">
            <v>AARTSELAAR PC -</v>
          </cell>
        </row>
        <row r="1469">
          <cell r="A1469">
            <v>18654</v>
          </cell>
          <cell r="B1469" t="str">
            <v>Josée</v>
          </cell>
          <cell r="C1469" t="str">
            <v>THIELEMANS</v>
          </cell>
          <cell r="D1469">
            <v>17761</v>
          </cell>
          <cell r="E1469" t="str">
            <v>V</v>
          </cell>
          <cell r="F1469" t="str">
            <v>België</v>
          </cell>
          <cell r="G1469" t="str">
            <v>BE</v>
          </cell>
          <cell r="H1469" t="str">
            <v>02-004</v>
          </cell>
          <cell r="I1469" t="str">
            <v>AARTSELAAR PC -</v>
          </cell>
        </row>
        <row r="1470">
          <cell r="A1470">
            <v>18655</v>
          </cell>
          <cell r="B1470" t="str">
            <v>Willy</v>
          </cell>
          <cell r="C1470" t="str">
            <v>VAN DE VELDE</v>
          </cell>
          <cell r="D1470">
            <v>15291</v>
          </cell>
          <cell r="E1470" t="str">
            <v>M</v>
          </cell>
          <cell r="F1470" t="str">
            <v>België</v>
          </cell>
          <cell r="G1470" t="str">
            <v>BE</v>
          </cell>
          <cell r="H1470" t="str">
            <v>02-004</v>
          </cell>
          <cell r="I1470" t="str">
            <v>AARTSELAAR PC -</v>
          </cell>
        </row>
        <row r="1471">
          <cell r="A1471">
            <v>2510</v>
          </cell>
          <cell r="B1471" t="str">
            <v>Serina</v>
          </cell>
          <cell r="C1471" t="str">
            <v>VAN DEN BERGH</v>
          </cell>
          <cell r="D1471">
            <v>25820</v>
          </cell>
          <cell r="E1471" t="str">
            <v>V</v>
          </cell>
          <cell r="F1471" t="str">
            <v>België</v>
          </cell>
          <cell r="G1471" t="str">
            <v>BE</v>
          </cell>
          <cell r="H1471" t="str">
            <v>02-004</v>
          </cell>
          <cell r="I1471" t="str">
            <v>AARTSELAAR PC -</v>
          </cell>
        </row>
        <row r="1472">
          <cell r="A1472">
            <v>13446</v>
          </cell>
          <cell r="B1472" t="str">
            <v>Robby</v>
          </cell>
          <cell r="C1472" t="str">
            <v>VAN DEN BOSCH</v>
          </cell>
          <cell r="D1472">
            <v>35238</v>
          </cell>
          <cell r="E1472" t="str">
            <v>M</v>
          </cell>
          <cell r="F1472" t="str">
            <v>België</v>
          </cell>
          <cell r="G1472" t="str">
            <v>BE</v>
          </cell>
          <cell r="H1472" t="str">
            <v>02-004</v>
          </cell>
          <cell r="I1472" t="str">
            <v>AARTSELAAR PC -</v>
          </cell>
        </row>
        <row r="1473">
          <cell r="A1473">
            <v>19608</v>
          </cell>
          <cell r="B1473" t="str">
            <v>Josette</v>
          </cell>
          <cell r="C1473" t="str">
            <v>VAN DEN BRIL</v>
          </cell>
          <cell r="D1473">
            <v>22287</v>
          </cell>
          <cell r="E1473" t="str">
            <v>V</v>
          </cell>
          <cell r="F1473" t="str">
            <v>België</v>
          </cell>
          <cell r="G1473" t="str">
            <v>BE</v>
          </cell>
          <cell r="H1473" t="str">
            <v>02-004</v>
          </cell>
          <cell r="I1473" t="str">
            <v>AARTSELAAR PC -</v>
          </cell>
        </row>
        <row r="1474">
          <cell r="A1474">
            <v>3881</v>
          </cell>
          <cell r="B1474" t="str">
            <v>Ann</v>
          </cell>
          <cell r="C1474" t="str">
            <v>VAN DESSEL</v>
          </cell>
          <cell r="D1474">
            <v>26214</v>
          </cell>
          <cell r="E1474" t="str">
            <v>V</v>
          </cell>
          <cell r="F1474" t="str">
            <v>België</v>
          </cell>
          <cell r="G1474" t="str">
            <v>BE</v>
          </cell>
          <cell r="H1474" t="str">
            <v>02-004</v>
          </cell>
          <cell r="I1474" t="str">
            <v>AARTSELAAR PC -</v>
          </cell>
        </row>
        <row r="1475">
          <cell r="A1475">
            <v>13894</v>
          </cell>
          <cell r="B1475" t="str">
            <v>Eric</v>
          </cell>
          <cell r="C1475" t="str">
            <v>VAN HOOF</v>
          </cell>
          <cell r="D1475">
            <v>18753</v>
          </cell>
          <cell r="E1475" t="str">
            <v>M</v>
          </cell>
          <cell r="F1475" t="str">
            <v>België</v>
          </cell>
          <cell r="G1475" t="str">
            <v>BE</v>
          </cell>
          <cell r="H1475" t="str">
            <v>02-004</v>
          </cell>
          <cell r="I1475" t="str">
            <v>AARTSELAAR PC -</v>
          </cell>
        </row>
        <row r="1476">
          <cell r="A1476">
            <v>18193</v>
          </cell>
          <cell r="B1476" t="str">
            <v>Jean</v>
          </cell>
          <cell r="C1476" t="str">
            <v>VAN HOYWEGHEN</v>
          </cell>
          <cell r="D1476">
            <v>15026</v>
          </cell>
          <cell r="E1476" t="str">
            <v>M</v>
          </cell>
          <cell r="F1476" t="str">
            <v>België</v>
          </cell>
          <cell r="G1476" t="str">
            <v>BE</v>
          </cell>
          <cell r="H1476" t="str">
            <v>02-004</v>
          </cell>
          <cell r="I1476" t="str">
            <v>AARTSELAAR PC -</v>
          </cell>
        </row>
        <row r="1477">
          <cell r="A1477">
            <v>2821</v>
          </cell>
          <cell r="B1477" t="str">
            <v>Rita</v>
          </cell>
          <cell r="C1477" t="str">
            <v>VAN ROEY</v>
          </cell>
          <cell r="D1477">
            <v>18115</v>
          </cell>
          <cell r="E1477" t="str">
            <v>V</v>
          </cell>
          <cell r="F1477" t="str">
            <v>België</v>
          </cell>
          <cell r="G1477" t="str">
            <v>BE</v>
          </cell>
          <cell r="H1477" t="str">
            <v>02-004</v>
          </cell>
          <cell r="I1477" t="str">
            <v>AARTSELAAR PC -</v>
          </cell>
        </row>
        <row r="1478">
          <cell r="A1478">
            <v>19609</v>
          </cell>
          <cell r="B1478" t="str">
            <v>Michel</v>
          </cell>
          <cell r="C1478" t="str">
            <v>VAN TONGERLOO</v>
          </cell>
          <cell r="D1478">
            <v>18825</v>
          </cell>
          <cell r="E1478" t="str">
            <v>M</v>
          </cell>
          <cell r="F1478" t="str">
            <v>België</v>
          </cell>
          <cell r="G1478" t="str">
            <v>BE</v>
          </cell>
          <cell r="H1478" t="str">
            <v>02-004</v>
          </cell>
          <cell r="I1478" t="str">
            <v>AARTSELAAR PC -</v>
          </cell>
        </row>
        <row r="1479">
          <cell r="A1479">
            <v>14388</v>
          </cell>
          <cell r="B1479" t="str">
            <v>Jean</v>
          </cell>
          <cell r="C1479" t="str">
            <v>VAN WINT</v>
          </cell>
          <cell r="D1479">
            <v>18517</v>
          </cell>
          <cell r="E1479" t="str">
            <v>M</v>
          </cell>
          <cell r="F1479" t="str">
            <v>België</v>
          </cell>
          <cell r="G1479" t="str">
            <v>BE</v>
          </cell>
          <cell r="H1479" t="str">
            <v>02-004</v>
          </cell>
          <cell r="I1479" t="str">
            <v>AARTSELAAR PC -</v>
          </cell>
        </row>
        <row r="1480">
          <cell r="A1480">
            <v>21224</v>
          </cell>
          <cell r="B1480" t="str">
            <v>GUSTAAF</v>
          </cell>
          <cell r="C1480" t="str">
            <v>VERBERCKMOES</v>
          </cell>
          <cell r="D1480">
            <v>15318</v>
          </cell>
          <cell r="E1480" t="str">
            <v>M</v>
          </cell>
          <cell r="F1480" t="str">
            <v>België</v>
          </cell>
          <cell r="G1480" t="str">
            <v>BE</v>
          </cell>
          <cell r="H1480" t="str">
            <v>02-004</v>
          </cell>
          <cell r="I1480" t="str">
            <v>AARTSELAAR PC -</v>
          </cell>
        </row>
        <row r="1481">
          <cell r="A1481">
            <v>19607</v>
          </cell>
          <cell r="B1481" t="str">
            <v>Peter</v>
          </cell>
          <cell r="C1481" t="str">
            <v>VERHEYEN</v>
          </cell>
          <cell r="D1481">
            <v>22817</v>
          </cell>
          <cell r="E1481" t="str">
            <v>M</v>
          </cell>
          <cell r="F1481" t="str">
            <v>België</v>
          </cell>
          <cell r="G1481" t="str">
            <v>BE</v>
          </cell>
          <cell r="H1481" t="str">
            <v>02-004</v>
          </cell>
          <cell r="I1481" t="str">
            <v>AARTSELAAR PC -</v>
          </cell>
        </row>
        <row r="1482">
          <cell r="A1482">
            <v>20168</v>
          </cell>
          <cell r="B1482" t="str">
            <v>Stefanie</v>
          </cell>
          <cell r="C1482" t="str">
            <v>VERHEYEN</v>
          </cell>
          <cell r="D1482">
            <v>34048</v>
          </cell>
          <cell r="E1482" t="str">
            <v>V</v>
          </cell>
          <cell r="F1482" t="str">
            <v>België</v>
          </cell>
          <cell r="G1482" t="str">
            <v>BE</v>
          </cell>
          <cell r="H1482" t="str">
            <v>02-004</v>
          </cell>
          <cell r="I1482" t="str">
            <v>AARTSELAAR PC -</v>
          </cell>
        </row>
        <row r="1483">
          <cell r="A1483">
            <v>6076</v>
          </cell>
          <cell r="B1483" t="str">
            <v>Daniela</v>
          </cell>
          <cell r="C1483" t="str">
            <v>VLEMINCKX</v>
          </cell>
          <cell r="D1483">
            <v>22755</v>
          </cell>
          <cell r="E1483" t="str">
            <v>V</v>
          </cell>
          <cell r="F1483" t="str">
            <v>België</v>
          </cell>
          <cell r="G1483" t="str">
            <v>BE</v>
          </cell>
          <cell r="H1483" t="str">
            <v>02-004</v>
          </cell>
          <cell r="I1483" t="str">
            <v>AARTSELAAR PC -</v>
          </cell>
        </row>
        <row r="1484">
          <cell r="A1484">
            <v>6975</v>
          </cell>
          <cell r="B1484" t="str">
            <v>Youri</v>
          </cell>
          <cell r="C1484" t="str">
            <v>VRIESACKER</v>
          </cell>
          <cell r="D1484">
            <v>28868</v>
          </cell>
          <cell r="E1484" t="str">
            <v>M</v>
          </cell>
          <cell r="F1484" t="str">
            <v>België</v>
          </cell>
          <cell r="G1484" t="str">
            <v>BE</v>
          </cell>
          <cell r="H1484" t="str">
            <v>02-004</v>
          </cell>
          <cell r="I1484" t="str">
            <v>AARTSELAAR PC -</v>
          </cell>
        </row>
        <row r="1485">
          <cell r="A1485">
            <v>21552</v>
          </cell>
          <cell r="B1485" t="str">
            <v>CLAUDE</v>
          </cell>
          <cell r="C1485" t="str">
            <v>WILLOCX</v>
          </cell>
          <cell r="D1485">
            <v>25099</v>
          </cell>
          <cell r="E1485" t="str">
            <v>M</v>
          </cell>
          <cell r="F1485" t="str">
            <v>België</v>
          </cell>
          <cell r="G1485" t="str">
            <v>BE</v>
          </cell>
          <cell r="H1485" t="str">
            <v>02-004</v>
          </cell>
          <cell r="I1485" t="str">
            <v>AARTSELAAR PC -</v>
          </cell>
        </row>
        <row r="1486">
          <cell r="A1486">
            <v>18656</v>
          </cell>
          <cell r="B1486" t="str">
            <v>Dave</v>
          </cell>
          <cell r="C1486" t="str">
            <v>BEECKMANS</v>
          </cell>
          <cell r="D1486">
            <v>29081</v>
          </cell>
          <cell r="E1486" t="str">
            <v>M</v>
          </cell>
          <cell r="F1486" t="str">
            <v>België</v>
          </cell>
          <cell r="G1486" t="str">
            <v>BE</v>
          </cell>
          <cell r="H1486" t="str">
            <v>02-005</v>
          </cell>
          <cell r="I1486" t="str">
            <v>PC NIEL -</v>
          </cell>
        </row>
        <row r="1487">
          <cell r="A1487">
            <v>1908</v>
          </cell>
          <cell r="B1487" t="str">
            <v>Rita</v>
          </cell>
          <cell r="C1487" t="str">
            <v>BILLIAU</v>
          </cell>
          <cell r="D1487">
            <v>19703</v>
          </cell>
          <cell r="E1487" t="str">
            <v>V</v>
          </cell>
          <cell r="F1487" t="str">
            <v>België</v>
          </cell>
          <cell r="G1487" t="str">
            <v>BE</v>
          </cell>
          <cell r="H1487" t="str">
            <v>02-005</v>
          </cell>
          <cell r="I1487" t="str">
            <v>PC NIEL -</v>
          </cell>
        </row>
        <row r="1488">
          <cell r="A1488">
            <v>2418</v>
          </cell>
          <cell r="B1488" t="str">
            <v>Jean</v>
          </cell>
          <cell r="C1488" t="str">
            <v>BOUMANS</v>
          </cell>
          <cell r="D1488">
            <v>13889</v>
          </cell>
          <cell r="E1488" t="str">
            <v>M</v>
          </cell>
          <cell r="F1488" t="str">
            <v>België</v>
          </cell>
          <cell r="G1488" t="str">
            <v>BE</v>
          </cell>
          <cell r="H1488" t="str">
            <v>02-005</v>
          </cell>
          <cell r="I1488" t="str">
            <v>PC NIEL -</v>
          </cell>
        </row>
        <row r="1489">
          <cell r="A1489">
            <v>8967</v>
          </cell>
          <cell r="B1489" t="str">
            <v>Fernand</v>
          </cell>
          <cell r="C1489" t="str">
            <v>BROUHON</v>
          </cell>
          <cell r="D1489">
            <v>14888</v>
          </cell>
          <cell r="E1489" t="str">
            <v>M</v>
          </cell>
          <cell r="F1489" t="str">
            <v>België</v>
          </cell>
          <cell r="G1489" t="str">
            <v>BE</v>
          </cell>
          <cell r="H1489" t="str">
            <v>02-005</v>
          </cell>
          <cell r="I1489" t="str">
            <v>PC NIEL -</v>
          </cell>
        </row>
        <row r="1490">
          <cell r="A1490">
            <v>17002</v>
          </cell>
          <cell r="B1490" t="str">
            <v>Camiel</v>
          </cell>
          <cell r="C1490" t="str">
            <v>CLAES</v>
          </cell>
          <cell r="D1490">
            <v>14663</v>
          </cell>
          <cell r="E1490" t="str">
            <v>M</v>
          </cell>
          <cell r="F1490" t="str">
            <v>België</v>
          </cell>
          <cell r="G1490" t="str">
            <v>BE</v>
          </cell>
          <cell r="H1490" t="str">
            <v>02-005</v>
          </cell>
          <cell r="I1490" t="str">
            <v>PC NIEL -</v>
          </cell>
        </row>
        <row r="1491">
          <cell r="A1491">
            <v>8242</v>
          </cell>
          <cell r="B1491" t="str">
            <v>Mariette</v>
          </cell>
          <cell r="C1491" t="str">
            <v>CLAESSENS</v>
          </cell>
          <cell r="D1491">
            <v>18075</v>
          </cell>
          <cell r="E1491" t="str">
            <v>V</v>
          </cell>
          <cell r="F1491" t="str">
            <v>België</v>
          </cell>
          <cell r="G1491" t="str">
            <v>BE</v>
          </cell>
          <cell r="H1491" t="str">
            <v>02-005</v>
          </cell>
          <cell r="I1491" t="str">
            <v>PC NIEL -</v>
          </cell>
        </row>
        <row r="1492">
          <cell r="A1492">
            <v>6797</v>
          </cell>
          <cell r="B1492" t="str">
            <v>Werner</v>
          </cell>
          <cell r="C1492" t="str">
            <v>COPPENS</v>
          </cell>
          <cell r="D1492">
            <v>23266</v>
          </cell>
          <cell r="E1492" t="str">
            <v>M</v>
          </cell>
          <cell r="F1492" t="str">
            <v>België</v>
          </cell>
          <cell r="G1492" t="str">
            <v>BE</v>
          </cell>
          <cell r="H1492" t="str">
            <v>02-005</v>
          </cell>
          <cell r="I1492" t="str">
            <v>PC NIEL -</v>
          </cell>
        </row>
        <row r="1493">
          <cell r="A1493">
            <v>12584</v>
          </cell>
          <cell r="B1493" t="str">
            <v>Anna</v>
          </cell>
          <cell r="C1493" t="str">
            <v>DE BUSSCHER</v>
          </cell>
          <cell r="D1493">
            <v>17923</v>
          </cell>
          <cell r="E1493" t="str">
            <v>V</v>
          </cell>
          <cell r="F1493" t="str">
            <v>België</v>
          </cell>
          <cell r="G1493" t="str">
            <v>BE</v>
          </cell>
          <cell r="H1493" t="str">
            <v>02-005</v>
          </cell>
          <cell r="I1493" t="str">
            <v>PC NIEL -</v>
          </cell>
        </row>
        <row r="1494">
          <cell r="A1494">
            <v>19721</v>
          </cell>
          <cell r="B1494" t="str">
            <v>Marc</v>
          </cell>
          <cell r="C1494" t="str">
            <v>DE BUSSCHERE-CLAES</v>
          </cell>
          <cell r="D1494">
            <v>21246</v>
          </cell>
          <cell r="E1494" t="str">
            <v>M</v>
          </cell>
          <cell r="F1494" t="str">
            <v>België</v>
          </cell>
          <cell r="G1494" t="str">
            <v>BE</v>
          </cell>
          <cell r="H1494" t="str">
            <v>02-005</v>
          </cell>
          <cell r="I1494" t="str">
            <v>PC NIEL -</v>
          </cell>
        </row>
        <row r="1495">
          <cell r="A1495">
            <v>16700</v>
          </cell>
          <cell r="B1495" t="str">
            <v>Marie-josé</v>
          </cell>
          <cell r="C1495" t="str">
            <v>DE JONGHE</v>
          </cell>
          <cell r="D1495">
            <v>14819</v>
          </cell>
          <cell r="E1495" t="str">
            <v>V</v>
          </cell>
          <cell r="F1495" t="str">
            <v>België</v>
          </cell>
          <cell r="G1495" t="str">
            <v>BE</v>
          </cell>
          <cell r="H1495" t="str">
            <v>02-005</v>
          </cell>
          <cell r="I1495" t="str">
            <v>PC NIEL -</v>
          </cell>
        </row>
        <row r="1496">
          <cell r="A1496">
            <v>5650</v>
          </cell>
          <cell r="B1496" t="str">
            <v>Ariane</v>
          </cell>
          <cell r="C1496" t="str">
            <v>DE NEUBOURG</v>
          </cell>
          <cell r="D1496">
            <v>29924</v>
          </cell>
          <cell r="E1496" t="str">
            <v>V</v>
          </cell>
          <cell r="F1496" t="str">
            <v>België</v>
          </cell>
          <cell r="G1496" t="str">
            <v>BE</v>
          </cell>
          <cell r="H1496" t="str">
            <v>02-005</v>
          </cell>
          <cell r="I1496" t="str">
            <v>PC NIEL -</v>
          </cell>
        </row>
        <row r="1497">
          <cell r="A1497">
            <v>8888</v>
          </cell>
          <cell r="B1497" t="str">
            <v>John</v>
          </cell>
          <cell r="C1497" t="str">
            <v>DE RECHTER</v>
          </cell>
          <cell r="D1497">
            <v>12106</v>
          </cell>
          <cell r="E1497" t="str">
            <v>M</v>
          </cell>
          <cell r="F1497" t="str">
            <v>België</v>
          </cell>
          <cell r="G1497" t="str">
            <v>BE</v>
          </cell>
          <cell r="H1497" t="str">
            <v>02-005</v>
          </cell>
          <cell r="I1497" t="str">
            <v>PC NIEL -</v>
          </cell>
        </row>
        <row r="1498">
          <cell r="A1498">
            <v>11776</v>
          </cell>
          <cell r="B1498" t="str">
            <v>Patrick</v>
          </cell>
          <cell r="C1498" t="str">
            <v>DE SCHUTTER</v>
          </cell>
          <cell r="D1498">
            <v>22903</v>
          </cell>
          <cell r="E1498" t="str">
            <v>M</v>
          </cell>
          <cell r="F1498" t="str">
            <v>België</v>
          </cell>
          <cell r="G1498" t="str">
            <v>BE</v>
          </cell>
          <cell r="H1498" t="str">
            <v>02-005</v>
          </cell>
          <cell r="I1498" t="str">
            <v>PC NIEL -</v>
          </cell>
        </row>
        <row r="1499">
          <cell r="A1499">
            <v>15543</v>
          </cell>
          <cell r="B1499" t="str">
            <v>Ilona</v>
          </cell>
          <cell r="C1499" t="str">
            <v>DE SCHUTTER</v>
          </cell>
          <cell r="D1499">
            <v>32370</v>
          </cell>
          <cell r="E1499" t="str">
            <v>V</v>
          </cell>
          <cell r="F1499" t="str">
            <v>België</v>
          </cell>
          <cell r="G1499" t="str">
            <v>BE</v>
          </cell>
          <cell r="H1499" t="str">
            <v>02-005</v>
          </cell>
          <cell r="I1499" t="str">
            <v>PC NIEL -</v>
          </cell>
        </row>
        <row r="1500">
          <cell r="A1500">
            <v>15929</v>
          </cell>
          <cell r="B1500" t="str">
            <v>Jozef</v>
          </cell>
          <cell r="C1500" t="str">
            <v>DE SMET</v>
          </cell>
          <cell r="D1500">
            <v>13518</v>
          </cell>
          <cell r="E1500" t="str">
            <v>M</v>
          </cell>
          <cell r="F1500" t="str">
            <v>België</v>
          </cell>
          <cell r="G1500" t="str">
            <v>BE</v>
          </cell>
          <cell r="H1500" t="str">
            <v>02-005</v>
          </cell>
          <cell r="I1500" t="str">
            <v>PC NIEL -</v>
          </cell>
        </row>
        <row r="1501">
          <cell r="A1501">
            <v>14656</v>
          </cell>
          <cell r="B1501" t="str">
            <v>Georges</v>
          </cell>
          <cell r="C1501" t="str">
            <v>DE WITTE</v>
          </cell>
          <cell r="D1501">
            <v>20141</v>
          </cell>
          <cell r="E1501" t="str">
            <v>M</v>
          </cell>
          <cell r="F1501" t="str">
            <v>België</v>
          </cell>
          <cell r="G1501" t="str">
            <v>BE</v>
          </cell>
          <cell r="H1501" t="str">
            <v>02-005</v>
          </cell>
          <cell r="I1501" t="str">
            <v>PC NIEL -</v>
          </cell>
        </row>
        <row r="1502">
          <cell r="A1502">
            <v>9955</v>
          </cell>
          <cell r="B1502" t="str">
            <v>Ronny</v>
          </cell>
          <cell r="C1502" t="str">
            <v>DELVAUX</v>
          </cell>
          <cell r="D1502">
            <v>24562</v>
          </cell>
          <cell r="E1502" t="str">
            <v>M</v>
          </cell>
          <cell r="F1502" t="str">
            <v>België</v>
          </cell>
          <cell r="G1502" t="str">
            <v>BE</v>
          </cell>
          <cell r="H1502" t="str">
            <v>02-005</v>
          </cell>
          <cell r="I1502" t="str">
            <v>PC NIEL -</v>
          </cell>
        </row>
        <row r="1503">
          <cell r="A1503">
            <v>21639</v>
          </cell>
          <cell r="B1503" t="str">
            <v>Debora</v>
          </cell>
          <cell r="C1503" t="str">
            <v>DELVAUX</v>
          </cell>
          <cell r="D1503">
            <v>37887</v>
          </cell>
          <cell r="E1503" t="str">
            <v>V</v>
          </cell>
          <cell r="F1503" t="str">
            <v>België</v>
          </cell>
          <cell r="G1503" t="str">
            <v>BE</v>
          </cell>
          <cell r="H1503" t="str">
            <v>02-005</v>
          </cell>
          <cell r="I1503" t="str">
            <v>PC NIEL -</v>
          </cell>
        </row>
        <row r="1504">
          <cell r="A1504">
            <v>19488</v>
          </cell>
          <cell r="B1504" t="str">
            <v>Petra</v>
          </cell>
          <cell r="C1504" t="str">
            <v>DU LION</v>
          </cell>
          <cell r="D1504">
            <v>25986</v>
          </cell>
          <cell r="E1504" t="str">
            <v>V</v>
          </cell>
          <cell r="F1504" t="str">
            <v>België</v>
          </cell>
          <cell r="G1504" t="str">
            <v>BE</v>
          </cell>
          <cell r="H1504" t="str">
            <v>02-005</v>
          </cell>
          <cell r="I1504" t="str">
            <v>PC NIEL -</v>
          </cell>
        </row>
        <row r="1505">
          <cell r="A1505">
            <v>71</v>
          </cell>
          <cell r="B1505" t="str">
            <v>Jean</v>
          </cell>
          <cell r="C1505" t="str">
            <v>DUPUIS</v>
          </cell>
          <cell r="D1505">
            <v>21532</v>
          </cell>
          <cell r="E1505" t="str">
            <v>M</v>
          </cell>
          <cell r="F1505" t="str">
            <v>België</v>
          </cell>
          <cell r="G1505" t="str">
            <v>BE</v>
          </cell>
          <cell r="H1505" t="str">
            <v>02-005</v>
          </cell>
          <cell r="I1505" t="str">
            <v>PC NIEL -</v>
          </cell>
        </row>
        <row r="1506">
          <cell r="A1506">
            <v>16805</v>
          </cell>
          <cell r="B1506" t="str">
            <v>Danny</v>
          </cell>
          <cell r="C1506" t="str">
            <v>GENAR</v>
          </cell>
          <cell r="D1506">
            <v>26172</v>
          </cell>
          <cell r="E1506" t="str">
            <v>M</v>
          </cell>
          <cell r="F1506" t="str">
            <v>België</v>
          </cell>
          <cell r="G1506" t="str">
            <v>BE</v>
          </cell>
          <cell r="H1506" t="str">
            <v>02-005</v>
          </cell>
          <cell r="I1506" t="str">
            <v>PC NIEL -</v>
          </cell>
        </row>
        <row r="1507">
          <cell r="A1507">
            <v>20012</v>
          </cell>
          <cell r="B1507" t="str">
            <v>Tomas</v>
          </cell>
          <cell r="C1507" t="str">
            <v>GENAR</v>
          </cell>
          <cell r="D1507">
            <v>40303</v>
          </cell>
          <cell r="E1507" t="str">
            <v>M</v>
          </cell>
          <cell r="F1507" t="str">
            <v>België</v>
          </cell>
          <cell r="G1507" t="str">
            <v>BE</v>
          </cell>
          <cell r="H1507" t="str">
            <v>02-005</v>
          </cell>
          <cell r="I1507" t="str">
            <v>PC NIEL -</v>
          </cell>
        </row>
        <row r="1508">
          <cell r="A1508">
            <v>20013</v>
          </cell>
          <cell r="B1508" t="str">
            <v>Maite</v>
          </cell>
          <cell r="C1508" t="str">
            <v>GENAR</v>
          </cell>
          <cell r="D1508">
            <v>40303</v>
          </cell>
          <cell r="E1508" t="str">
            <v>V</v>
          </cell>
          <cell r="F1508" t="str">
            <v>België</v>
          </cell>
          <cell r="G1508" t="str">
            <v>BE</v>
          </cell>
          <cell r="H1508" t="str">
            <v>02-005</v>
          </cell>
          <cell r="I1508" t="str">
            <v>PC NIEL -</v>
          </cell>
        </row>
        <row r="1509">
          <cell r="A1509">
            <v>5224</v>
          </cell>
          <cell r="B1509" t="str">
            <v>Anja</v>
          </cell>
          <cell r="C1509" t="str">
            <v>GERMANUS</v>
          </cell>
          <cell r="D1509">
            <v>25330</v>
          </cell>
          <cell r="E1509" t="str">
            <v>V</v>
          </cell>
          <cell r="F1509" t="str">
            <v>België</v>
          </cell>
          <cell r="G1509" t="str">
            <v>BE</v>
          </cell>
          <cell r="H1509" t="str">
            <v>02-005</v>
          </cell>
          <cell r="I1509" t="str">
            <v>PC NIEL -</v>
          </cell>
        </row>
        <row r="1510">
          <cell r="A1510">
            <v>15329</v>
          </cell>
          <cell r="B1510" t="str">
            <v>Marleen</v>
          </cell>
          <cell r="C1510" t="str">
            <v>GIEBELER</v>
          </cell>
          <cell r="D1510">
            <v>22315</v>
          </cell>
          <cell r="E1510" t="str">
            <v>V</v>
          </cell>
          <cell r="F1510" t="str">
            <v>België</v>
          </cell>
          <cell r="G1510" t="str">
            <v>BE</v>
          </cell>
          <cell r="H1510" t="str">
            <v>02-005</v>
          </cell>
          <cell r="I1510" t="str">
            <v>PC NIEL -</v>
          </cell>
        </row>
        <row r="1511">
          <cell r="A1511">
            <v>12215</v>
          </cell>
          <cell r="B1511" t="str">
            <v>Jan</v>
          </cell>
          <cell r="C1511" t="str">
            <v>GOERGEN</v>
          </cell>
          <cell r="D1511">
            <v>14798</v>
          </cell>
          <cell r="E1511" t="str">
            <v>M</v>
          </cell>
          <cell r="F1511" t="str">
            <v>België</v>
          </cell>
          <cell r="G1511" t="str">
            <v>BE</v>
          </cell>
          <cell r="H1511" t="str">
            <v>02-005</v>
          </cell>
          <cell r="I1511" t="str">
            <v>PC NIEL -</v>
          </cell>
        </row>
        <row r="1512">
          <cell r="A1512">
            <v>8884</v>
          </cell>
          <cell r="B1512" t="str">
            <v>Fernanda</v>
          </cell>
          <cell r="C1512" t="str">
            <v>GOOSSENS</v>
          </cell>
          <cell r="D1512">
            <v>15611</v>
          </cell>
          <cell r="E1512" t="str">
            <v>V</v>
          </cell>
          <cell r="F1512" t="str">
            <v>België</v>
          </cell>
          <cell r="G1512" t="str">
            <v>BE</v>
          </cell>
          <cell r="H1512" t="str">
            <v>02-005</v>
          </cell>
          <cell r="I1512" t="str">
            <v>PC NIEL -</v>
          </cell>
        </row>
        <row r="1513">
          <cell r="A1513">
            <v>7853</v>
          </cell>
          <cell r="B1513" t="str">
            <v>Suzy</v>
          </cell>
          <cell r="C1513" t="str">
            <v>HELLEMANS</v>
          </cell>
          <cell r="D1513">
            <v>20888</v>
          </cell>
          <cell r="E1513" t="str">
            <v>V</v>
          </cell>
          <cell r="F1513" t="str">
            <v>België</v>
          </cell>
          <cell r="G1513" t="str">
            <v>BE</v>
          </cell>
          <cell r="H1513" t="str">
            <v>02-005</v>
          </cell>
          <cell r="I1513" t="str">
            <v>PC NIEL -</v>
          </cell>
        </row>
        <row r="1514">
          <cell r="A1514">
            <v>19737</v>
          </cell>
          <cell r="B1514" t="str">
            <v>Jozef</v>
          </cell>
          <cell r="C1514" t="str">
            <v>HELLEMANS</v>
          </cell>
          <cell r="D1514">
            <v>14359</v>
          </cell>
          <cell r="E1514" t="str">
            <v>M</v>
          </cell>
          <cell r="F1514" t="str">
            <v>België</v>
          </cell>
          <cell r="G1514" t="str">
            <v>BE</v>
          </cell>
          <cell r="H1514" t="str">
            <v>02-005</v>
          </cell>
          <cell r="I1514" t="str">
            <v>PC NIEL -</v>
          </cell>
        </row>
        <row r="1515">
          <cell r="A1515">
            <v>20020</v>
          </cell>
          <cell r="B1515" t="str">
            <v>Ernest</v>
          </cell>
          <cell r="C1515" t="str">
            <v>HELLEMANS</v>
          </cell>
          <cell r="D1515">
            <v>15102</v>
          </cell>
          <cell r="E1515" t="str">
            <v>M</v>
          </cell>
          <cell r="F1515" t="str">
            <v>België</v>
          </cell>
          <cell r="G1515" t="str">
            <v>BE</v>
          </cell>
          <cell r="H1515" t="str">
            <v>02-005</v>
          </cell>
          <cell r="I1515" t="str">
            <v>PC NIEL -</v>
          </cell>
        </row>
        <row r="1516">
          <cell r="A1516">
            <v>2828</v>
          </cell>
          <cell r="B1516" t="str">
            <v>Joseph</v>
          </cell>
          <cell r="C1516" t="str">
            <v>HENDRICKX</v>
          </cell>
          <cell r="D1516">
            <v>14490</v>
          </cell>
          <cell r="E1516" t="str">
            <v>M</v>
          </cell>
          <cell r="F1516" t="str">
            <v>België</v>
          </cell>
          <cell r="G1516" t="str">
            <v>BE</v>
          </cell>
          <cell r="H1516" t="str">
            <v>02-005</v>
          </cell>
          <cell r="I1516" t="str">
            <v>PC NIEL -</v>
          </cell>
        </row>
        <row r="1517">
          <cell r="A1517">
            <v>17901</v>
          </cell>
          <cell r="B1517" t="str">
            <v>Christiane</v>
          </cell>
          <cell r="C1517" t="str">
            <v>HERMANS</v>
          </cell>
          <cell r="D1517">
            <v>18225</v>
          </cell>
          <cell r="E1517" t="str">
            <v>V</v>
          </cell>
          <cell r="F1517" t="str">
            <v>België</v>
          </cell>
          <cell r="G1517" t="str">
            <v>BE</v>
          </cell>
          <cell r="H1517" t="str">
            <v>02-005</v>
          </cell>
          <cell r="I1517" t="str">
            <v>PC NIEL -</v>
          </cell>
        </row>
        <row r="1518">
          <cell r="A1518">
            <v>8209</v>
          </cell>
          <cell r="B1518" t="str">
            <v>Simonne</v>
          </cell>
          <cell r="C1518" t="str">
            <v>HINRICKS</v>
          </cell>
          <cell r="D1518">
            <v>12315</v>
          </cell>
          <cell r="E1518" t="str">
            <v>V</v>
          </cell>
          <cell r="F1518" t="str">
            <v>België</v>
          </cell>
          <cell r="G1518" t="str">
            <v>BE</v>
          </cell>
          <cell r="H1518" t="str">
            <v>02-005</v>
          </cell>
          <cell r="I1518" t="str">
            <v>PC NIEL -</v>
          </cell>
        </row>
        <row r="1519">
          <cell r="A1519">
            <v>8591</v>
          </cell>
          <cell r="B1519" t="str">
            <v>Lucien</v>
          </cell>
          <cell r="C1519" t="str">
            <v>JACOBS</v>
          </cell>
          <cell r="D1519">
            <v>11498</v>
          </cell>
          <cell r="E1519" t="str">
            <v>M</v>
          </cell>
          <cell r="F1519" t="str">
            <v>België</v>
          </cell>
          <cell r="G1519" t="str">
            <v>BE</v>
          </cell>
          <cell r="H1519" t="str">
            <v>02-005</v>
          </cell>
          <cell r="I1519" t="str">
            <v>PC NIEL -</v>
          </cell>
        </row>
        <row r="1520">
          <cell r="A1520">
            <v>1916</v>
          </cell>
          <cell r="B1520" t="str">
            <v>Harry</v>
          </cell>
          <cell r="C1520" t="str">
            <v>JANSSENS</v>
          </cell>
          <cell r="D1520">
            <v>24026</v>
          </cell>
          <cell r="E1520" t="str">
            <v>M</v>
          </cell>
          <cell r="F1520" t="str">
            <v>België</v>
          </cell>
          <cell r="G1520" t="str">
            <v>BE</v>
          </cell>
          <cell r="H1520" t="str">
            <v>02-005</v>
          </cell>
          <cell r="I1520" t="str">
            <v>PC NIEL -</v>
          </cell>
        </row>
        <row r="1521">
          <cell r="A1521">
            <v>2825</v>
          </cell>
          <cell r="B1521" t="str">
            <v>Angelina</v>
          </cell>
          <cell r="C1521" t="str">
            <v>JANSSENS</v>
          </cell>
          <cell r="D1521">
            <v>14772</v>
          </cell>
          <cell r="E1521" t="str">
            <v>V</v>
          </cell>
          <cell r="F1521" t="str">
            <v>België</v>
          </cell>
          <cell r="G1521" t="str">
            <v>BE</v>
          </cell>
          <cell r="H1521" t="str">
            <v>02-005</v>
          </cell>
          <cell r="I1521" t="str">
            <v>PC NIEL -</v>
          </cell>
        </row>
        <row r="1522">
          <cell r="A1522">
            <v>3406</v>
          </cell>
          <cell r="B1522" t="str">
            <v>Chantal</v>
          </cell>
          <cell r="C1522" t="str">
            <v>JOOSTENS</v>
          </cell>
          <cell r="D1522">
            <v>22030</v>
          </cell>
          <cell r="E1522" t="str">
            <v>V</v>
          </cell>
          <cell r="F1522" t="str">
            <v>België</v>
          </cell>
          <cell r="G1522" t="str">
            <v>BE</v>
          </cell>
          <cell r="H1522" t="str">
            <v>02-005</v>
          </cell>
          <cell r="I1522" t="str">
            <v>PC NIEL -</v>
          </cell>
        </row>
        <row r="1523">
          <cell r="A1523">
            <v>4468</v>
          </cell>
          <cell r="B1523" t="str">
            <v>Ludo</v>
          </cell>
          <cell r="C1523" t="str">
            <v>KIN</v>
          </cell>
          <cell r="D1523">
            <v>14974</v>
          </cell>
          <cell r="E1523" t="str">
            <v>M</v>
          </cell>
          <cell r="F1523" t="str">
            <v>België</v>
          </cell>
          <cell r="G1523" t="str">
            <v>BE</v>
          </cell>
          <cell r="H1523" t="str">
            <v>02-005</v>
          </cell>
          <cell r="I1523" t="str">
            <v>PC NIEL -</v>
          </cell>
        </row>
        <row r="1524">
          <cell r="A1524">
            <v>11777</v>
          </cell>
          <cell r="B1524" t="str">
            <v>Jeannine</v>
          </cell>
          <cell r="C1524" t="str">
            <v>LEEMANS</v>
          </cell>
          <cell r="D1524">
            <v>22362</v>
          </cell>
          <cell r="E1524" t="str">
            <v>V</v>
          </cell>
          <cell r="F1524" t="str">
            <v>België</v>
          </cell>
          <cell r="G1524" t="str">
            <v>BE</v>
          </cell>
          <cell r="H1524" t="str">
            <v>02-005</v>
          </cell>
          <cell r="I1524" t="str">
            <v>PC NIEL -</v>
          </cell>
        </row>
        <row r="1525">
          <cell r="A1525">
            <v>8754</v>
          </cell>
          <cell r="B1525" t="str">
            <v>Diane</v>
          </cell>
          <cell r="C1525" t="str">
            <v>LOOTS</v>
          </cell>
          <cell r="D1525">
            <v>21007</v>
          </cell>
          <cell r="E1525" t="str">
            <v>V</v>
          </cell>
          <cell r="F1525" t="str">
            <v>België</v>
          </cell>
          <cell r="G1525" t="str">
            <v>BE</v>
          </cell>
          <cell r="H1525" t="str">
            <v>02-005</v>
          </cell>
          <cell r="I1525" t="str">
            <v>PC NIEL -</v>
          </cell>
        </row>
        <row r="1526">
          <cell r="A1526">
            <v>14698</v>
          </cell>
          <cell r="B1526" t="str">
            <v>Dirk</v>
          </cell>
          <cell r="C1526" t="str">
            <v>MALFAIT</v>
          </cell>
          <cell r="D1526">
            <v>23615</v>
          </cell>
          <cell r="E1526" t="str">
            <v>M</v>
          </cell>
          <cell r="F1526" t="str">
            <v>België</v>
          </cell>
          <cell r="G1526" t="str">
            <v>BE</v>
          </cell>
          <cell r="H1526" t="str">
            <v>02-005</v>
          </cell>
          <cell r="I1526" t="str">
            <v>PC NIEL -</v>
          </cell>
        </row>
        <row r="1527">
          <cell r="A1527">
            <v>19487</v>
          </cell>
          <cell r="B1527" t="str">
            <v>Inez</v>
          </cell>
          <cell r="C1527" t="str">
            <v>MATHYS</v>
          </cell>
          <cell r="D1527">
            <v>29049</v>
          </cell>
          <cell r="E1527" t="str">
            <v>V</v>
          </cell>
          <cell r="F1527" t="str">
            <v>België</v>
          </cell>
          <cell r="G1527" t="str">
            <v>BE</v>
          </cell>
          <cell r="H1527" t="str">
            <v>02-005</v>
          </cell>
          <cell r="I1527" t="str">
            <v>PC NIEL -</v>
          </cell>
        </row>
        <row r="1528">
          <cell r="A1528">
            <v>17172</v>
          </cell>
          <cell r="B1528" t="str">
            <v>Wendy</v>
          </cell>
          <cell r="C1528" t="str">
            <v>MERMANS</v>
          </cell>
          <cell r="D1528">
            <v>28678</v>
          </cell>
          <cell r="E1528" t="str">
            <v>V</v>
          </cell>
          <cell r="F1528" t="str">
            <v>België</v>
          </cell>
          <cell r="G1528" t="str">
            <v>BE</v>
          </cell>
          <cell r="H1528" t="str">
            <v>02-005</v>
          </cell>
          <cell r="I1528" t="str">
            <v>PC NIEL -</v>
          </cell>
        </row>
        <row r="1529">
          <cell r="A1529">
            <v>12212</v>
          </cell>
          <cell r="B1529" t="str">
            <v>Elza</v>
          </cell>
          <cell r="C1529" t="str">
            <v>MERTENS</v>
          </cell>
          <cell r="D1529">
            <v>15058</v>
          </cell>
          <cell r="E1529" t="str">
            <v>V</v>
          </cell>
          <cell r="F1529" t="str">
            <v>België</v>
          </cell>
          <cell r="G1529" t="str">
            <v>BE</v>
          </cell>
          <cell r="H1529" t="str">
            <v>02-005</v>
          </cell>
          <cell r="I1529" t="str">
            <v>PC NIEL -</v>
          </cell>
        </row>
        <row r="1530">
          <cell r="A1530">
            <v>15330</v>
          </cell>
          <cell r="B1530" t="str">
            <v>Jean-Pierre</v>
          </cell>
          <cell r="C1530" t="str">
            <v>MERTENS</v>
          </cell>
          <cell r="D1530">
            <v>19990</v>
          </cell>
          <cell r="E1530" t="str">
            <v>M</v>
          </cell>
          <cell r="F1530" t="str">
            <v>België</v>
          </cell>
          <cell r="G1530" t="str">
            <v>BE</v>
          </cell>
          <cell r="H1530" t="str">
            <v>02-005</v>
          </cell>
          <cell r="I1530" t="str">
            <v>PC NIEL -</v>
          </cell>
        </row>
        <row r="1531">
          <cell r="A1531">
            <v>4082</v>
          </cell>
          <cell r="B1531" t="str">
            <v>Chantal</v>
          </cell>
          <cell r="C1531" t="str">
            <v>METS</v>
          </cell>
          <cell r="D1531">
            <v>23469</v>
          </cell>
          <cell r="E1531" t="str">
            <v>V</v>
          </cell>
          <cell r="F1531" t="str">
            <v>België</v>
          </cell>
          <cell r="G1531" t="str">
            <v>BE</v>
          </cell>
          <cell r="H1531" t="str">
            <v>02-005</v>
          </cell>
          <cell r="I1531" t="str">
            <v>PC NIEL -</v>
          </cell>
        </row>
        <row r="1532">
          <cell r="A1532">
            <v>11778</v>
          </cell>
          <cell r="B1532" t="str">
            <v>Pascal</v>
          </cell>
          <cell r="C1532" t="str">
            <v>MOENS</v>
          </cell>
          <cell r="D1532">
            <v>23353</v>
          </cell>
          <cell r="E1532" t="str">
            <v>M</v>
          </cell>
          <cell r="F1532" t="str">
            <v>België</v>
          </cell>
          <cell r="G1532" t="str">
            <v>BE</v>
          </cell>
          <cell r="H1532" t="str">
            <v>02-005</v>
          </cell>
          <cell r="I1532" t="str">
            <v>PC NIEL -</v>
          </cell>
        </row>
        <row r="1533">
          <cell r="A1533">
            <v>2080</v>
          </cell>
          <cell r="B1533" t="str">
            <v>Luc</v>
          </cell>
          <cell r="C1533" t="str">
            <v>MOERMAN</v>
          </cell>
          <cell r="D1533">
            <v>25747</v>
          </cell>
          <cell r="E1533" t="str">
            <v>M</v>
          </cell>
          <cell r="F1533" t="str">
            <v>België</v>
          </cell>
          <cell r="G1533" t="str">
            <v>BE</v>
          </cell>
          <cell r="H1533" t="str">
            <v>02-005</v>
          </cell>
          <cell r="I1533" t="str">
            <v>PC NIEL -</v>
          </cell>
        </row>
        <row r="1534">
          <cell r="A1534">
            <v>8092</v>
          </cell>
          <cell r="B1534" t="str">
            <v>Irene</v>
          </cell>
          <cell r="C1534" t="str">
            <v>ONZIA</v>
          </cell>
          <cell r="D1534">
            <v>17064</v>
          </cell>
          <cell r="E1534" t="str">
            <v>V</v>
          </cell>
          <cell r="F1534" t="str">
            <v>België</v>
          </cell>
          <cell r="G1534" t="str">
            <v>BE</v>
          </cell>
          <cell r="H1534" t="str">
            <v>02-005</v>
          </cell>
          <cell r="I1534" t="str">
            <v>PC NIEL -</v>
          </cell>
        </row>
        <row r="1535">
          <cell r="A1535">
            <v>20784</v>
          </cell>
          <cell r="B1535" t="str">
            <v>Louis</v>
          </cell>
          <cell r="C1535" t="str">
            <v>ORIS</v>
          </cell>
          <cell r="D1535">
            <v>15898</v>
          </cell>
          <cell r="E1535" t="str">
            <v>M</v>
          </cell>
          <cell r="F1535" t="str">
            <v>België</v>
          </cell>
          <cell r="G1535" t="str">
            <v>BE</v>
          </cell>
          <cell r="H1535" t="str">
            <v>02-005</v>
          </cell>
          <cell r="I1535" t="str">
            <v>PC NIEL -</v>
          </cell>
        </row>
        <row r="1536">
          <cell r="A1536">
            <v>8886</v>
          </cell>
          <cell r="B1536" t="str">
            <v>Charles</v>
          </cell>
          <cell r="C1536" t="str">
            <v>PAUWELS</v>
          </cell>
          <cell r="D1536">
            <v>14245</v>
          </cell>
          <cell r="E1536" t="str">
            <v>M</v>
          </cell>
          <cell r="F1536" t="str">
            <v>België</v>
          </cell>
          <cell r="G1536" t="str">
            <v>BE</v>
          </cell>
          <cell r="H1536" t="str">
            <v>02-005</v>
          </cell>
          <cell r="I1536" t="str">
            <v>PC NIEL -</v>
          </cell>
        </row>
        <row r="1537">
          <cell r="A1537">
            <v>12211</v>
          </cell>
          <cell r="B1537" t="str">
            <v>Frans</v>
          </cell>
          <cell r="C1537" t="str">
            <v>PEETERS</v>
          </cell>
          <cell r="D1537">
            <v>18680</v>
          </cell>
          <cell r="E1537" t="str">
            <v>M</v>
          </cell>
          <cell r="F1537" t="str">
            <v>België</v>
          </cell>
          <cell r="G1537" t="str">
            <v>BE</v>
          </cell>
          <cell r="H1537" t="str">
            <v>02-005</v>
          </cell>
          <cell r="I1537" t="str">
            <v>PC NIEL -</v>
          </cell>
        </row>
        <row r="1538">
          <cell r="A1538">
            <v>16381</v>
          </cell>
          <cell r="B1538" t="str">
            <v>Tristan</v>
          </cell>
          <cell r="C1538" t="str">
            <v>PHLIPS</v>
          </cell>
          <cell r="D1538">
            <v>37956</v>
          </cell>
          <cell r="E1538" t="str">
            <v>M</v>
          </cell>
          <cell r="F1538" t="str">
            <v>België</v>
          </cell>
          <cell r="G1538" t="str">
            <v>BE</v>
          </cell>
          <cell r="H1538" t="str">
            <v>02-005</v>
          </cell>
          <cell r="I1538" t="str">
            <v>PC NIEL -</v>
          </cell>
        </row>
        <row r="1539">
          <cell r="A1539">
            <v>1548</v>
          </cell>
          <cell r="B1539" t="str">
            <v>Michael</v>
          </cell>
          <cell r="C1539" t="str">
            <v>PRAET</v>
          </cell>
          <cell r="D1539">
            <v>27413</v>
          </cell>
          <cell r="E1539" t="str">
            <v>M</v>
          </cell>
          <cell r="F1539" t="str">
            <v>België</v>
          </cell>
          <cell r="G1539" t="str">
            <v>BE</v>
          </cell>
          <cell r="H1539" t="str">
            <v>02-005</v>
          </cell>
          <cell r="I1539" t="str">
            <v>PC NIEL -</v>
          </cell>
        </row>
        <row r="1540">
          <cell r="A1540">
            <v>1549</v>
          </cell>
          <cell r="B1540" t="str">
            <v>Katja</v>
          </cell>
          <cell r="C1540" t="str">
            <v>PRAET</v>
          </cell>
          <cell r="D1540">
            <v>28022</v>
          </cell>
          <cell r="E1540" t="str">
            <v>V</v>
          </cell>
          <cell r="F1540" t="str">
            <v>België</v>
          </cell>
          <cell r="G1540" t="str">
            <v>BE</v>
          </cell>
          <cell r="H1540" t="str">
            <v>02-005</v>
          </cell>
          <cell r="I1540" t="str">
            <v>PC NIEL -</v>
          </cell>
        </row>
        <row r="1541">
          <cell r="A1541">
            <v>1922</v>
          </cell>
          <cell r="B1541" t="str">
            <v>Magda</v>
          </cell>
          <cell r="C1541" t="str">
            <v>PRAET</v>
          </cell>
          <cell r="D1541">
            <v>21278</v>
          </cell>
          <cell r="E1541" t="str">
            <v>V</v>
          </cell>
          <cell r="F1541" t="str">
            <v>België</v>
          </cell>
          <cell r="G1541" t="str">
            <v>BE</v>
          </cell>
          <cell r="H1541" t="str">
            <v>02-005</v>
          </cell>
          <cell r="I1541" t="str">
            <v>PC NIEL -</v>
          </cell>
        </row>
        <row r="1542">
          <cell r="A1542">
            <v>8625</v>
          </cell>
          <cell r="B1542" t="str">
            <v>Liliane</v>
          </cell>
          <cell r="C1542" t="str">
            <v>RAETS</v>
          </cell>
          <cell r="D1542">
            <v>15394</v>
          </cell>
          <cell r="E1542" t="str">
            <v>V</v>
          </cell>
          <cell r="F1542" t="str">
            <v>België</v>
          </cell>
          <cell r="G1542" t="str">
            <v>BE</v>
          </cell>
          <cell r="H1542" t="str">
            <v>02-005</v>
          </cell>
          <cell r="I1542" t="str">
            <v>PC NIEL -</v>
          </cell>
        </row>
        <row r="1543">
          <cell r="A1543">
            <v>155</v>
          </cell>
          <cell r="B1543" t="str">
            <v>Jean</v>
          </cell>
          <cell r="C1543" t="str">
            <v>RODENS</v>
          </cell>
          <cell r="D1543">
            <v>14165</v>
          </cell>
          <cell r="E1543" t="str">
            <v>M</v>
          </cell>
          <cell r="F1543" t="str">
            <v>België</v>
          </cell>
          <cell r="G1543" t="str">
            <v>BE</v>
          </cell>
          <cell r="H1543" t="str">
            <v>02-005</v>
          </cell>
          <cell r="I1543" t="str">
            <v>PC NIEL -</v>
          </cell>
        </row>
        <row r="1544">
          <cell r="A1544">
            <v>3854</v>
          </cell>
          <cell r="B1544" t="str">
            <v>Monique</v>
          </cell>
          <cell r="C1544" t="str">
            <v>RONDOU</v>
          </cell>
          <cell r="D1544">
            <v>15651</v>
          </cell>
          <cell r="E1544" t="str">
            <v>V</v>
          </cell>
          <cell r="F1544" t="str">
            <v>België</v>
          </cell>
          <cell r="G1544" t="str">
            <v>BE</v>
          </cell>
          <cell r="H1544" t="str">
            <v>02-005</v>
          </cell>
          <cell r="I1544" t="str">
            <v>PC NIEL -</v>
          </cell>
        </row>
        <row r="1545">
          <cell r="A1545">
            <v>10489</v>
          </cell>
          <cell r="B1545" t="str">
            <v>François</v>
          </cell>
          <cell r="C1545" t="str">
            <v>ROOVERS</v>
          </cell>
          <cell r="D1545">
            <v>17758</v>
          </cell>
          <cell r="E1545" t="str">
            <v>M</v>
          </cell>
          <cell r="F1545" t="str">
            <v>België</v>
          </cell>
          <cell r="G1545" t="str">
            <v>BE</v>
          </cell>
          <cell r="H1545" t="str">
            <v>02-005</v>
          </cell>
          <cell r="I1545" t="str">
            <v>PC NIEL -</v>
          </cell>
        </row>
        <row r="1546">
          <cell r="A1546">
            <v>12350</v>
          </cell>
          <cell r="B1546" t="str">
            <v>Godelieve</v>
          </cell>
          <cell r="C1546" t="str">
            <v>SEPS</v>
          </cell>
          <cell r="D1546">
            <v>19493</v>
          </cell>
          <cell r="E1546" t="str">
            <v>V</v>
          </cell>
          <cell r="F1546" t="str">
            <v>België</v>
          </cell>
          <cell r="G1546" t="str">
            <v>BE</v>
          </cell>
          <cell r="H1546" t="str">
            <v>02-005</v>
          </cell>
          <cell r="I1546" t="str">
            <v>PC NIEL -</v>
          </cell>
        </row>
        <row r="1547">
          <cell r="A1547">
            <v>7930</v>
          </cell>
          <cell r="B1547" t="str">
            <v>Louis</v>
          </cell>
          <cell r="C1547" t="str">
            <v>SMETS</v>
          </cell>
          <cell r="D1547">
            <v>20080</v>
          </cell>
          <cell r="E1547" t="str">
            <v>M</v>
          </cell>
          <cell r="F1547" t="str">
            <v>België</v>
          </cell>
          <cell r="G1547" t="str">
            <v>BE</v>
          </cell>
          <cell r="H1547" t="str">
            <v>02-005</v>
          </cell>
          <cell r="I1547" t="str">
            <v>PC NIEL -</v>
          </cell>
        </row>
        <row r="1548">
          <cell r="A1548">
            <v>1924</v>
          </cell>
          <cell r="B1548" t="str">
            <v>Patrick</v>
          </cell>
          <cell r="C1548" t="str">
            <v>SUY</v>
          </cell>
          <cell r="D1548">
            <v>23591</v>
          </cell>
          <cell r="E1548" t="str">
            <v>M</v>
          </cell>
          <cell r="F1548" t="str">
            <v>België</v>
          </cell>
          <cell r="G1548" t="str">
            <v>BE</v>
          </cell>
          <cell r="H1548" t="str">
            <v>02-005</v>
          </cell>
          <cell r="I1548" t="str">
            <v>PC NIEL -</v>
          </cell>
        </row>
        <row r="1549">
          <cell r="A1549">
            <v>18096</v>
          </cell>
          <cell r="B1549" t="str">
            <v>Candice</v>
          </cell>
          <cell r="C1549" t="str">
            <v>TEUGELS</v>
          </cell>
          <cell r="D1549">
            <v>27179</v>
          </cell>
          <cell r="E1549" t="str">
            <v>V</v>
          </cell>
          <cell r="F1549" t="str">
            <v>België</v>
          </cell>
          <cell r="G1549" t="str">
            <v>BE</v>
          </cell>
          <cell r="H1549" t="str">
            <v>02-005</v>
          </cell>
          <cell r="I1549" t="str">
            <v>PC NIEL -</v>
          </cell>
        </row>
        <row r="1550">
          <cell r="A1550">
            <v>99</v>
          </cell>
          <cell r="B1550" t="str">
            <v>Gerard</v>
          </cell>
          <cell r="C1550" t="str">
            <v>ULRICH</v>
          </cell>
          <cell r="D1550">
            <v>15005</v>
          </cell>
          <cell r="E1550" t="str">
            <v>M</v>
          </cell>
          <cell r="F1550" t="str">
            <v>België</v>
          </cell>
          <cell r="G1550" t="str">
            <v>DE</v>
          </cell>
          <cell r="H1550" t="str">
            <v>02-005</v>
          </cell>
          <cell r="I1550" t="str">
            <v>PC NIEL -</v>
          </cell>
        </row>
        <row r="1551">
          <cell r="A1551">
            <v>4820</v>
          </cell>
          <cell r="B1551" t="str">
            <v>Pierre</v>
          </cell>
          <cell r="C1551" t="str">
            <v>VAN AELST</v>
          </cell>
          <cell r="D1551">
            <v>19837</v>
          </cell>
          <cell r="E1551" t="str">
            <v>M</v>
          </cell>
          <cell r="F1551" t="str">
            <v>België</v>
          </cell>
          <cell r="G1551" t="str">
            <v>BE</v>
          </cell>
          <cell r="H1551" t="str">
            <v>02-005</v>
          </cell>
          <cell r="I1551" t="str">
            <v>PC NIEL -</v>
          </cell>
        </row>
        <row r="1552">
          <cell r="A1552">
            <v>19190</v>
          </cell>
          <cell r="B1552" t="str">
            <v>Jean-Pierre</v>
          </cell>
          <cell r="C1552" t="str">
            <v>VAN ASSCHE</v>
          </cell>
          <cell r="D1552">
            <v>18466</v>
          </cell>
          <cell r="E1552" t="str">
            <v>M</v>
          </cell>
          <cell r="F1552" t="str">
            <v>België</v>
          </cell>
          <cell r="G1552" t="str">
            <v>BE</v>
          </cell>
          <cell r="H1552" t="str">
            <v>02-005</v>
          </cell>
          <cell r="I1552" t="str">
            <v>PC NIEL -</v>
          </cell>
        </row>
        <row r="1553">
          <cell r="A1553">
            <v>15598</v>
          </cell>
          <cell r="B1553" t="str">
            <v>SHIRLEY</v>
          </cell>
          <cell r="C1553" t="str">
            <v>VAN BOGAERT</v>
          </cell>
          <cell r="D1553">
            <v>26511</v>
          </cell>
          <cell r="E1553" t="str">
            <v>V</v>
          </cell>
          <cell r="F1553" t="str">
            <v>België</v>
          </cell>
          <cell r="G1553" t="str">
            <v>BE</v>
          </cell>
          <cell r="H1553" t="str">
            <v>02-005</v>
          </cell>
          <cell r="I1553" t="str">
            <v>PC NIEL -</v>
          </cell>
        </row>
        <row r="1554">
          <cell r="A1554">
            <v>21901</v>
          </cell>
          <cell r="B1554" t="str">
            <v>Khalinka</v>
          </cell>
          <cell r="C1554" t="str">
            <v>VAN CAMP</v>
          </cell>
          <cell r="D1554">
            <v>37924</v>
          </cell>
          <cell r="E1554" t="str">
            <v>V</v>
          </cell>
          <cell r="F1554" t="str">
            <v>België</v>
          </cell>
          <cell r="G1554" t="str">
            <v>BE</v>
          </cell>
          <cell r="H1554" t="str">
            <v>02-005</v>
          </cell>
          <cell r="I1554" t="str">
            <v>PC NIEL -</v>
          </cell>
        </row>
        <row r="1555">
          <cell r="A1555">
            <v>933</v>
          </cell>
          <cell r="B1555" t="str">
            <v>François</v>
          </cell>
          <cell r="C1555" t="str">
            <v>VAN DAM</v>
          </cell>
          <cell r="D1555">
            <v>17907</v>
          </cell>
          <cell r="E1555" t="str">
            <v>M</v>
          </cell>
          <cell r="F1555" t="str">
            <v>België</v>
          </cell>
          <cell r="G1555" t="str">
            <v>BE</v>
          </cell>
          <cell r="H1555" t="str">
            <v>02-005</v>
          </cell>
          <cell r="I1555" t="str">
            <v>PC NIEL -</v>
          </cell>
        </row>
        <row r="1556">
          <cell r="A1556">
            <v>2175</v>
          </cell>
          <cell r="B1556" t="str">
            <v>Rachel</v>
          </cell>
          <cell r="C1556" t="str">
            <v>VAN DE VIJVER</v>
          </cell>
          <cell r="D1556">
            <v>12124</v>
          </cell>
          <cell r="E1556" t="str">
            <v>V</v>
          </cell>
          <cell r="F1556" t="str">
            <v>België</v>
          </cell>
          <cell r="G1556" t="str">
            <v>BE</v>
          </cell>
          <cell r="H1556" t="str">
            <v>02-005</v>
          </cell>
          <cell r="I1556" t="str">
            <v>PC NIEL -</v>
          </cell>
        </row>
        <row r="1557">
          <cell r="A1557">
            <v>15910</v>
          </cell>
          <cell r="B1557" t="str">
            <v>Guido</v>
          </cell>
          <cell r="C1557" t="str">
            <v>VAN DEN BRANDEN</v>
          </cell>
          <cell r="D1557">
            <v>17863</v>
          </cell>
          <cell r="E1557" t="str">
            <v>M</v>
          </cell>
          <cell r="F1557" t="str">
            <v>België</v>
          </cell>
          <cell r="G1557" t="str">
            <v>BE</v>
          </cell>
          <cell r="H1557" t="str">
            <v>02-005</v>
          </cell>
          <cell r="I1557" t="str">
            <v>PC NIEL -</v>
          </cell>
        </row>
        <row r="1558">
          <cell r="A1558">
            <v>21902</v>
          </cell>
          <cell r="B1558" t="str">
            <v>Francine</v>
          </cell>
          <cell r="C1558" t="str">
            <v>VAN DEN BROECK</v>
          </cell>
          <cell r="D1558">
            <v>19178</v>
          </cell>
          <cell r="E1558" t="str">
            <v>V</v>
          </cell>
          <cell r="F1558" t="str">
            <v>België</v>
          </cell>
          <cell r="G1558" t="str">
            <v>BE</v>
          </cell>
          <cell r="H1558" t="str">
            <v>02-005</v>
          </cell>
          <cell r="I1558" t="str">
            <v>PC NIEL -</v>
          </cell>
        </row>
        <row r="1559">
          <cell r="A1559">
            <v>1927</v>
          </cell>
          <cell r="B1559" t="str">
            <v>Louis</v>
          </cell>
          <cell r="C1559" t="str">
            <v>VAN ES</v>
          </cell>
          <cell r="D1559">
            <v>13134</v>
          </cell>
          <cell r="E1559" t="str">
            <v>M</v>
          </cell>
          <cell r="F1559" t="str">
            <v>België</v>
          </cell>
          <cell r="G1559" t="str">
            <v>BE</v>
          </cell>
          <cell r="H1559" t="str">
            <v>02-005</v>
          </cell>
          <cell r="I1559" t="str">
            <v>PC NIEL -</v>
          </cell>
        </row>
        <row r="1560">
          <cell r="A1560">
            <v>13921</v>
          </cell>
          <cell r="B1560" t="str">
            <v>Annie</v>
          </cell>
          <cell r="C1560" t="str">
            <v>VAN HOOYMISSEN</v>
          </cell>
          <cell r="D1560">
            <v>16652</v>
          </cell>
          <cell r="E1560" t="str">
            <v>V</v>
          </cell>
          <cell r="F1560" t="str">
            <v>België</v>
          </cell>
          <cell r="G1560" t="str">
            <v>BE</v>
          </cell>
          <cell r="H1560" t="str">
            <v>02-005</v>
          </cell>
          <cell r="I1560" t="str">
            <v>PC NIEL -</v>
          </cell>
        </row>
        <row r="1561">
          <cell r="A1561">
            <v>16703</v>
          </cell>
          <cell r="B1561" t="str">
            <v>Chelsea</v>
          </cell>
          <cell r="C1561" t="str">
            <v>VAN HUL</v>
          </cell>
          <cell r="D1561">
            <v>37456</v>
          </cell>
          <cell r="E1561" t="str">
            <v>V</v>
          </cell>
          <cell r="F1561" t="str">
            <v>België</v>
          </cell>
          <cell r="G1561" t="str">
            <v>BE</v>
          </cell>
          <cell r="H1561" t="str">
            <v>02-005</v>
          </cell>
          <cell r="I1561" t="str">
            <v>PC NIEL -</v>
          </cell>
        </row>
        <row r="1562">
          <cell r="A1562">
            <v>8601</v>
          </cell>
          <cell r="B1562" t="str">
            <v>Charles</v>
          </cell>
          <cell r="C1562" t="str">
            <v>VAN KEILEGEM</v>
          </cell>
          <cell r="D1562">
            <v>18814</v>
          </cell>
          <cell r="E1562" t="str">
            <v>M</v>
          </cell>
          <cell r="F1562" t="str">
            <v>België</v>
          </cell>
          <cell r="G1562" t="str">
            <v>BE</v>
          </cell>
          <cell r="H1562" t="str">
            <v>02-005</v>
          </cell>
          <cell r="I1562" t="str">
            <v>PC NIEL -</v>
          </cell>
        </row>
        <row r="1563">
          <cell r="A1563">
            <v>8795</v>
          </cell>
          <cell r="B1563" t="str">
            <v>Annie</v>
          </cell>
          <cell r="C1563" t="str">
            <v>VAN NIMMEN</v>
          </cell>
          <cell r="D1563">
            <v>12043</v>
          </cell>
          <cell r="E1563" t="str">
            <v>V</v>
          </cell>
          <cell r="F1563" t="str">
            <v>België</v>
          </cell>
          <cell r="G1563" t="str">
            <v>BE</v>
          </cell>
          <cell r="H1563" t="str">
            <v>02-005</v>
          </cell>
          <cell r="I1563" t="str">
            <v>PC NIEL -</v>
          </cell>
        </row>
        <row r="1564">
          <cell r="A1564">
            <v>13208</v>
          </cell>
          <cell r="B1564" t="str">
            <v>Sofie</v>
          </cell>
          <cell r="C1564" t="str">
            <v>VAN REGENMORTEL</v>
          </cell>
          <cell r="D1564">
            <v>28309</v>
          </cell>
          <cell r="E1564" t="str">
            <v>V</v>
          </cell>
          <cell r="F1564" t="str">
            <v>België</v>
          </cell>
          <cell r="G1564" t="str">
            <v>BE</v>
          </cell>
          <cell r="H1564" t="str">
            <v>02-005</v>
          </cell>
          <cell r="I1564" t="str">
            <v>PC NIEL -</v>
          </cell>
        </row>
        <row r="1565">
          <cell r="A1565">
            <v>2654</v>
          </cell>
          <cell r="B1565" t="str">
            <v>Emile</v>
          </cell>
          <cell r="C1565" t="str">
            <v>VANDERBIST</v>
          </cell>
          <cell r="D1565">
            <v>20544</v>
          </cell>
          <cell r="E1565" t="str">
            <v>M</v>
          </cell>
          <cell r="F1565" t="str">
            <v>België</v>
          </cell>
          <cell r="G1565" t="str">
            <v>BE</v>
          </cell>
          <cell r="H1565" t="str">
            <v>02-005</v>
          </cell>
          <cell r="I1565" t="str">
            <v>PC NIEL -</v>
          </cell>
        </row>
        <row r="1566">
          <cell r="A1566">
            <v>3447</v>
          </cell>
          <cell r="B1566" t="str">
            <v>Alfons</v>
          </cell>
          <cell r="C1566" t="str">
            <v>VANHAELST</v>
          </cell>
          <cell r="D1566">
            <v>16013</v>
          </cell>
          <cell r="E1566" t="str">
            <v>M</v>
          </cell>
          <cell r="F1566" t="str">
            <v>België</v>
          </cell>
          <cell r="G1566" t="str">
            <v>BE</v>
          </cell>
          <cell r="H1566" t="str">
            <v>02-005</v>
          </cell>
          <cell r="I1566" t="str">
            <v>PC NIEL -</v>
          </cell>
        </row>
        <row r="1567">
          <cell r="A1567">
            <v>20021</v>
          </cell>
          <cell r="B1567" t="str">
            <v>Hilda</v>
          </cell>
          <cell r="C1567" t="str">
            <v>VERDICKT</v>
          </cell>
          <cell r="D1567">
            <v>14099</v>
          </cell>
          <cell r="E1567" t="str">
            <v>V</v>
          </cell>
          <cell r="F1567" t="str">
            <v>België</v>
          </cell>
          <cell r="G1567" t="str">
            <v>BE</v>
          </cell>
          <cell r="H1567" t="str">
            <v>02-005</v>
          </cell>
          <cell r="I1567" t="str">
            <v>PC NIEL -</v>
          </cell>
        </row>
        <row r="1568">
          <cell r="A1568">
            <v>12210</v>
          </cell>
          <cell r="B1568" t="str">
            <v>Liliane</v>
          </cell>
          <cell r="C1568" t="str">
            <v>VERHAEGEN</v>
          </cell>
          <cell r="D1568">
            <v>14813</v>
          </cell>
          <cell r="E1568" t="str">
            <v>V</v>
          </cell>
          <cell r="F1568" t="str">
            <v>België</v>
          </cell>
          <cell r="G1568" t="str">
            <v>BE</v>
          </cell>
          <cell r="H1568" t="str">
            <v>02-005</v>
          </cell>
          <cell r="I1568" t="str">
            <v>PC NIEL -</v>
          </cell>
        </row>
        <row r="1569">
          <cell r="A1569">
            <v>11105</v>
          </cell>
          <cell r="B1569" t="str">
            <v>Marcel</v>
          </cell>
          <cell r="C1569" t="str">
            <v>VERMEIREN</v>
          </cell>
          <cell r="D1569">
            <v>20224</v>
          </cell>
          <cell r="E1569" t="str">
            <v>M</v>
          </cell>
          <cell r="F1569" t="str">
            <v>België</v>
          </cell>
          <cell r="G1569" t="str">
            <v>BE</v>
          </cell>
          <cell r="H1569" t="str">
            <v>02-005</v>
          </cell>
          <cell r="I1569" t="str">
            <v>PC NIEL -</v>
          </cell>
        </row>
        <row r="1570">
          <cell r="A1570">
            <v>19987</v>
          </cell>
          <cell r="B1570" t="str">
            <v>FREDDY</v>
          </cell>
          <cell r="C1570" t="str">
            <v>VERMEIREN</v>
          </cell>
          <cell r="D1570">
            <v>20415</v>
          </cell>
          <cell r="E1570" t="str">
            <v>M</v>
          </cell>
          <cell r="F1570" t="str">
            <v>België</v>
          </cell>
          <cell r="G1570" t="str">
            <v>BE</v>
          </cell>
          <cell r="H1570" t="str">
            <v>02-005</v>
          </cell>
          <cell r="I1570" t="str">
            <v>PC NIEL -</v>
          </cell>
        </row>
        <row r="1571">
          <cell r="A1571">
            <v>8197</v>
          </cell>
          <cell r="B1571" t="str">
            <v>Rudolf</v>
          </cell>
          <cell r="C1571" t="str">
            <v>VERMEYLEN</v>
          </cell>
          <cell r="D1571">
            <v>20983</v>
          </cell>
          <cell r="E1571" t="str">
            <v>M</v>
          </cell>
          <cell r="F1571" t="str">
            <v>België</v>
          </cell>
          <cell r="G1571" t="str">
            <v>BE</v>
          </cell>
          <cell r="H1571" t="str">
            <v>02-005</v>
          </cell>
          <cell r="I1571" t="str">
            <v>PC NIEL -</v>
          </cell>
        </row>
        <row r="1572">
          <cell r="A1572">
            <v>18092</v>
          </cell>
          <cell r="B1572" t="str">
            <v>Denis</v>
          </cell>
          <cell r="C1572" t="str">
            <v>VERMONT</v>
          </cell>
          <cell r="D1572">
            <v>25641</v>
          </cell>
          <cell r="E1572" t="str">
            <v>M</v>
          </cell>
          <cell r="F1572" t="str">
            <v>België</v>
          </cell>
          <cell r="G1572" t="str">
            <v>BE</v>
          </cell>
          <cell r="H1572" t="str">
            <v>02-005</v>
          </cell>
          <cell r="I1572" t="str">
            <v>PC NIEL -</v>
          </cell>
        </row>
        <row r="1573">
          <cell r="A1573">
            <v>18093</v>
          </cell>
          <cell r="B1573" t="str">
            <v>Xandres</v>
          </cell>
          <cell r="C1573" t="str">
            <v>VERMONT</v>
          </cell>
          <cell r="D1573">
            <v>37499</v>
          </cell>
          <cell r="E1573" t="str">
            <v>M</v>
          </cell>
          <cell r="F1573" t="str">
            <v>België</v>
          </cell>
          <cell r="G1573" t="str">
            <v>BE</v>
          </cell>
          <cell r="H1573" t="str">
            <v>02-005</v>
          </cell>
          <cell r="I1573" t="str">
            <v>PC NIEL -</v>
          </cell>
        </row>
        <row r="1574">
          <cell r="A1574">
            <v>18094</v>
          </cell>
          <cell r="B1574" t="str">
            <v>Cian</v>
          </cell>
          <cell r="C1574" t="str">
            <v>VERMONT</v>
          </cell>
          <cell r="D1574">
            <v>38941</v>
          </cell>
          <cell r="E1574" t="str">
            <v>M</v>
          </cell>
          <cell r="F1574" t="str">
            <v>België</v>
          </cell>
          <cell r="G1574" t="str">
            <v>BE</v>
          </cell>
          <cell r="H1574" t="str">
            <v>02-005</v>
          </cell>
          <cell r="I1574" t="str">
            <v>PC NIEL -</v>
          </cell>
        </row>
        <row r="1575">
          <cell r="A1575">
            <v>19835</v>
          </cell>
          <cell r="B1575" t="str">
            <v>Chris</v>
          </cell>
          <cell r="C1575" t="str">
            <v>VERSTREPEN</v>
          </cell>
          <cell r="D1575">
            <v>18334</v>
          </cell>
          <cell r="E1575" t="str">
            <v>M</v>
          </cell>
          <cell r="F1575" t="str">
            <v>België</v>
          </cell>
          <cell r="G1575" t="str">
            <v>BE</v>
          </cell>
          <cell r="H1575" t="str">
            <v>02-005</v>
          </cell>
          <cell r="I1575" t="str">
            <v>PC NIEL -</v>
          </cell>
        </row>
        <row r="1576">
          <cell r="A1576">
            <v>8648</v>
          </cell>
          <cell r="B1576" t="str">
            <v>Francois</v>
          </cell>
          <cell r="C1576" t="str">
            <v>VRANKEN</v>
          </cell>
          <cell r="D1576">
            <v>14072</v>
          </cell>
          <cell r="E1576" t="str">
            <v>M</v>
          </cell>
          <cell r="F1576" t="str">
            <v>België</v>
          </cell>
          <cell r="G1576" t="str">
            <v>BE</v>
          </cell>
          <cell r="H1576" t="str">
            <v>02-005</v>
          </cell>
          <cell r="I1576" t="str">
            <v>PC NIEL -</v>
          </cell>
        </row>
        <row r="1577">
          <cell r="A1577">
            <v>19720</v>
          </cell>
          <cell r="B1577" t="str">
            <v>Madeleine</v>
          </cell>
          <cell r="C1577" t="str">
            <v>VRANKEN</v>
          </cell>
          <cell r="D1577">
            <v>15244</v>
          </cell>
          <cell r="E1577" t="str">
            <v>V</v>
          </cell>
          <cell r="F1577" t="str">
            <v>België</v>
          </cell>
          <cell r="G1577" t="str">
            <v>BE</v>
          </cell>
          <cell r="H1577" t="str">
            <v>02-005</v>
          </cell>
          <cell r="I1577" t="str">
            <v>PC NIEL -</v>
          </cell>
        </row>
        <row r="1578">
          <cell r="A1578">
            <v>2173</v>
          </cell>
          <cell r="B1578" t="str">
            <v>Maria</v>
          </cell>
          <cell r="C1578" t="str">
            <v>WALCKIERS</v>
          </cell>
          <cell r="D1578">
            <v>15135</v>
          </cell>
          <cell r="E1578" t="str">
            <v>V</v>
          </cell>
          <cell r="F1578" t="str">
            <v>België</v>
          </cell>
          <cell r="G1578" t="str">
            <v>BE</v>
          </cell>
          <cell r="H1578" t="str">
            <v>02-005</v>
          </cell>
          <cell r="I1578" t="str">
            <v>PC NIEL -</v>
          </cell>
        </row>
        <row r="1579">
          <cell r="A1579">
            <v>8594</v>
          </cell>
          <cell r="B1579" t="str">
            <v>Leonard</v>
          </cell>
          <cell r="C1579" t="str">
            <v>WENSELAERS</v>
          </cell>
          <cell r="D1579">
            <v>16075</v>
          </cell>
          <cell r="E1579" t="str">
            <v>M</v>
          </cell>
          <cell r="F1579" t="str">
            <v>België</v>
          </cell>
          <cell r="G1579" t="str">
            <v>BE</v>
          </cell>
          <cell r="H1579" t="str">
            <v>02-005</v>
          </cell>
          <cell r="I1579" t="str">
            <v>PC NIEL -</v>
          </cell>
        </row>
        <row r="1580">
          <cell r="A1580">
            <v>7015</v>
          </cell>
          <cell r="B1580" t="str">
            <v>Liliane</v>
          </cell>
          <cell r="C1580" t="str">
            <v>WILLEMS</v>
          </cell>
          <cell r="D1580">
            <v>18054</v>
          </cell>
          <cell r="E1580" t="str">
            <v>V</v>
          </cell>
          <cell r="F1580" t="str">
            <v>België</v>
          </cell>
          <cell r="G1580" t="str">
            <v>BE</v>
          </cell>
          <cell r="H1580" t="str">
            <v>02-005</v>
          </cell>
          <cell r="I1580" t="str">
            <v>PC NIEL -</v>
          </cell>
        </row>
        <row r="1581">
          <cell r="A1581">
            <v>8541</v>
          </cell>
          <cell r="B1581" t="str">
            <v>Freddie</v>
          </cell>
          <cell r="C1581" t="str">
            <v>WILLEMS</v>
          </cell>
          <cell r="D1581">
            <v>17373</v>
          </cell>
          <cell r="E1581" t="str">
            <v>M</v>
          </cell>
          <cell r="F1581" t="str">
            <v>België</v>
          </cell>
          <cell r="G1581" t="str">
            <v>BE</v>
          </cell>
          <cell r="H1581" t="str">
            <v>02-005</v>
          </cell>
          <cell r="I1581" t="str">
            <v>PC NIEL -</v>
          </cell>
        </row>
        <row r="1582">
          <cell r="A1582">
            <v>17899</v>
          </cell>
          <cell r="B1582" t="str">
            <v>Carlo</v>
          </cell>
          <cell r="C1582" t="str">
            <v>WOESTENBORGHS</v>
          </cell>
          <cell r="D1582">
            <v>22611</v>
          </cell>
          <cell r="E1582" t="str">
            <v>M</v>
          </cell>
          <cell r="F1582" t="str">
            <v>België</v>
          </cell>
          <cell r="G1582" t="str">
            <v>BE</v>
          </cell>
          <cell r="H1582" t="str">
            <v>02-005</v>
          </cell>
          <cell r="I1582" t="str">
            <v>PC NIEL -</v>
          </cell>
        </row>
        <row r="1583">
          <cell r="A1583">
            <v>17900</v>
          </cell>
          <cell r="B1583" t="str">
            <v>Yannick</v>
          </cell>
          <cell r="C1583" t="str">
            <v>WOESTENBORGHS</v>
          </cell>
          <cell r="D1583">
            <v>36335</v>
          </cell>
          <cell r="E1583" t="str">
            <v>M</v>
          </cell>
          <cell r="F1583" t="str">
            <v>België</v>
          </cell>
          <cell r="G1583" t="str">
            <v>BE</v>
          </cell>
          <cell r="H1583" t="str">
            <v>02-005</v>
          </cell>
          <cell r="I1583" t="str">
            <v>PC NIEL -</v>
          </cell>
        </row>
        <row r="1584">
          <cell r="A1584">
            <v>3115</v>
          </cell>
          <cell r="B1584" t="str">
            <v>Steven</v>
          </cell>
          <cell r="C1584" t="str">
            <v>ZWARTS</v>
          </cell>
          <cell r="D1584">
            <v>31684</v>
          </cell>
          <cell r="E1584" t="str">
            <v>M</v>
          </cell>
          <cell r="F1584" t="str">
            <v>België</v>
          </cell>
          <cell r="G1584" t="str">
            <v>BE</v>
          </cell>
          <cell r="H1584" t="str">
            <v>02-005</v>
          </cell>
          <cell r="I1584" t="str">
            <v>PC NIEL -</v>
          </cell>
        </row>
        <row r="1585">
          <cell r="A1585">
            <v>15090</v>
          </cell>
          <cell r="B1585" t="str">
            <v>Roger</v>
          </cell>
          <cell r="C1585" t="str">
            <v>ARNOUTS</v>
          </cell>
          <cell r="D1585">
            <v>18568</v>
          </cell>
          <cell r="E1585" t="str">
            <v>M</v>
          </cell>
          <cell r="F1585" t="str">
            <v>België</v>
          </cell>
          <cell r="G1585" t="str">
            <v>BE</v>
          </cell>
          <cell r="H1585" t="str">
            <v>02-006</v>
          </cell>
          <cell r="I1585" t="str">
            <v>PK DE EVERS</v>
          </cell>
        </row>
        <row r="1586">
          <cell r="A1586">
            <v>18147</v>
          </cell>
          <cell r="B1586" t="str">
            <v>Jean</v>
          </cell>
          <cell r="C1586" t="str">
            <v>ARNOUTS</v>
          </cell>
          <cell r="D1586">
            <v>20081</v>
          </cell>
          <cell r="E1586" t="str">
            <v>M</v>
          </cell>
          <cell r="F1586" t="str">
            <v>België</v>
          </cell>
          <cell r="G1586" t="str">
            <v>BE</v>
          </cell>
          <cell r="H1586" t="str">
            <v>02-006</v>
          </cell>
          <cell r="I1586" t="str">
            <v>PK DE EVERS</v>
          </cell>
        </row>
        <row r="1587">
          <cell r="A1587">
            <v>4963</v>
          </cell>
          <cell r="B1587" t="str">
            <v>Maria</v>
          </cell>
          <cell r="C1587" t="str">
            <v>BENOY</v>
          </cell>
          <cell r="D1587">
            <v>16532</v>
          </cell>
          <cell r="E1587" t="str">
            <v>V</v>
          </cell>
          <cell r="F1587" t="str">
            <v>België</v>
          </cell>
          <cell r="G1587" t="str">
            <v>BE</v>
          </cell>
          <cell r="H1587" t="str">
            <v>02-006</v>
          </cell>
          <cell r="I1587" t="str">
            <v>PK DE EVERS</v>
          </cell>
        </row>
        <row r="1588">
          <cell r="A1588">
            <v>19033</v>
          </cell>
          <cell r="B1588" t="str">
            <v>Ilse</v>
          </cell>
          <cell r="C1588" t="str">
            <v>BOLLAERTS</v>
          </cell>
          <cell r="D1588">
            <v>23550</v>
          </cell>
          <cell r="E1588" t="str">
            <v>V</v>
          </cell>
          <cell r="F1588" t="str">
            <v>België</v>
          </cell>
          <cell r="G1588" t="str">
            <v>BE</v>
          </cell>
          <cell r="H1588" t="str">
            <v>02-006</v>
          </cell>
          <cell r="I1588" t="str">
            <v>PK DE EVERS</v>
          </cell>
        </row>
        <row r="1589">
          <cell r="A1589">
            <v>189</v>
          </cell>
          <cell r="B1589" t="str">
            <v>Anna</v>
          </cell>
          <cell r="C1589" t="str">
            <v>BONROY</v>
          </cell>
          <cell r="D1589">
            <v>14088</v>
          </cell>
          <cell r="E1589" t="str">
            <v>V</v>
          </cell>
          <cell r="F1589" t="str">
            <v>België</v>
          </cell>
          <cell r="G1589" t="str">
            <v>BE</v>
          </cell>
          <cell r="H1589" t="str">
            <v>02-006</v>
          </cell>
          <cell r="I1589" t="str">
            <v>PK DE EVERS</v>
          </cell>
        </row>
        <row r="1590">
          <cell r="A1590">
            <v>20137</v>
          </cell>
          <cell r="B1590" t="str">
            <v>Rudy</v>
          </cell>
          <cell r="C1590" t="str">
            <v xml:space="preserve">BROECKS </v>
          </cell>
          <cell r="D1590">
            <v>21221</v>
          </cell>
          <cell r="E1590" t="str">
            <v>M</v>
          </cell>
          <cell r="F1590" t="str">
            <v>België</v>
          </cell>
          <cell r="G1590" t="str">
            <v>BE</v>
          </cell>
          <cell r="H1590" t="str">
            <v>02-006</v>
          </cell>
          <cell r="I1590" t="str">
            <v>PK DE EVERS</v>
          </cell>
        </row>
        <row r="1591">
          <cell r="A1591">
            <v>190</v>
          </cell>
          <cell r="B1591" t="str">
            <v>Danielle</v>
          </cell>
          <cell r="C1591" t="str">
            <v>BROUWERS</v>
          </cell>
          <cell r="D1591">
            <v>16788</v>
          </cell>
          <cell r="E1591" t="str">
            <v>V</v>
          </cell>
          <cell r="F1591" t="str">
            <v>België</v>
          </cell>
          <cell r="G1591" t="str">
            <v>BE</v>
          </cell>
          <cell r="H1591" t="str">
            <v>02-006</v>
          </cell>
          <cell r="I1591" t="str">
            <v>PK DE EVERS</v>
          </cell>
        </row>
        <row r="1592">
          <cell r="A1592">
            <v>16858</v>
          </cell>
          <cell r="B1592" t="str">
            <v>Marc</v>
          </cell>
          <cell r="C1592" t="str">
            <v>BRYSSINCK</v>
          </cell>
          <cell r="D1592">
            <v>24684</v>
          </cell>
          <cell r="E1592" t="str">
            <v>M</v>
          </cell>
          <cell r="F1592" t="str">
            <v>België</v>
          </cell>
          <cell r="G1592" t="str">
            <v>BE</v>
          </cell>
          <cell r="H1592" t="str">
            <v>02-006</v>
          </cell>
          <cell r="I1592" t="str">
            <v>PK DE EVERS</v>
          </cell>
        </row>
        <row r="1593">
          <cell r="A1593">
            <v>47</v>
          </cell>
          <cell r="B1593" t="str">
            <v>Peter</v>
          </cell>
          <cell r="C1593" t="str">
            <v>CEULEMANS</v>
          </cell>
          <cell r="D1593">
            <v>24300</v>
          </cell>
          <cell r="E1593" t="str">
            <v>M</v>
          </cell>
          <cell r="F1593" t="str">
            <v>België</v>
          </cell>
          <cell r="G1593" t="str">
            <v>BE</v>
          </cell>
          <cell r="H1593" t="str">
            <v>02-006</v>
          </cell>
          <cell r="I1593" t="str">
            <v>PK DE EVERS</v>
          </cell>
        </row>
        <row r="1594">
          <cell r="A1594">
            <v>15628</v>
          </cell>
          <cell r="B1594" t="str">
            <v>Tim</v>
          </cell>
          <cell r="C1594" t="str">
            <v>CLAES</v>
          </cell>
          <cell r="D1594">
            <v>28214</v>
          </cell>
          <cell r="E1594" t="str">
            <v>M</v>
          </cell>
          <cell r="F1594" t="str">
            <v>België</v>
          </cell>
          <cell r="G1594" t="str">
            <v>BE</v>
          </cell>
          <cell r="H1594" t="str">
            <v>02-006</v>
          </cell>
          <cell r="I1594" t="str">
            <v>PK DE EVERS</v>
          </cell>
        </row>
        <row r="1595">
          <cell r="A1595">
            <v>21848</v>
          </cell>
          <cell r="B1595" t="str">
            <v>Lana</v>
          </cell>
          <cell r="C1595" t="str">
            <v>CLAES</v>
          </cell>
          <cell r="D1595">
            <v>39786</v>
          </cell>
          <cell r="E1595" t="str">
            <v>V</v>
          </cell>
          <cell r="F1595" t="str">
            <v>België</v>
          </cell>
          <cell r="G1595" t="str">
            <v>BE</v>
          </cell>
          <cell r="H1595" t="str">
            <v>02-006</v>
          </cell>
          <cell r="I1595" t="str">
            <v>PK DE EVERS</v>
          </cell>
        </row>
        <row r="1596">
          <cell r="A1596">
            <v>12761</v>
          </cell>
          <cell r="B1596" t="str">
            <v>Dominique</v>
          </cell>
          <cell r="C1596" t="str">
            <v>CLOET</v>
          </cell>
          <cell r="D1596">
            <v>25421</v>
          </cell>
          <cell r="E1596" t="str">
            <v>V</v>
          </cell>
          <cell r="F1596" t="str">
            <v>België</v>
          </cell>
          <cell r="G1596" t="str">
            <v>BE</v>
          </cell>
          <cell r="H1596" t="str">
            <v>02-006</v>
          </cell>
          <cell r="I1596" t="str">
            <v>PK DE EVERS</v>
          </cell>
        </row>
        <row r="1597">
          <cell r="A1597">
            <v>18505</v>
          </cell>
          <cell r="B1597" t="str">
            <v>Kristine</v>
          </cell>
          <cell r="C1597" t="str">
            <v>CROES</v>
          </cell>
          <cell r="D1597">
            <v>28647</v>
          </cell>
          <cell r="E1597" t="str">
            <v>V</v>
          </cell>
          <cell r="F1597" t="str">
            <v>België</v>
          </cell>
          <cell r="G1597" t="str">
            <v>BE</v>
          </cell>
          <cell r="H1597" t="str">
            <v>02-006</v>
          </cell>
          <cell r="I1597" t="str">
            <v>PK DE EVERS</v>
          </cell>
        </row>
        <row r="1598">
          <cell r="A1598">
            <v>5889</v>
          </cell>
          <cell r="B1598" t="str">
            <v>Brigitte</v>
          </cell>
          <cell r="C1598" t="str">
            <v>DE BUSSCHERE</v>
          </cell>
          <cell r="D1598">
            <v>24483</v>
          </cell>
          <cell r="E1598" t="str">
            <v>V</v>
          </cell>
          <cell r="F1598" t="str">
            <v>België</v>
          </cell>
          <cell r="G1598" t="str">
            <v>BE</v>
          </cell>
          <cell r="H1598" t="str">
            <v>02-006</v>
          </cell>
          <cell r="I1598" t="str">
            <v>PK DE EVERS</v>
          </cell>
        </row>
        <row r="1599">
          <cell r="A1599">
            <v>1518</v>
          </cell>
          <cell r="B1599" t="str">
            <v>Robert</v>
          </cell>
          <cell r="C1599" t="str">
            <v>DE GRISE</v>
          </cell>
          <cell r="D1599">
            <v>17779</v>
          </cell>
          <cell r="E1599" t="str">
            <v>M</v>
          </cell>
          <cell r="F1599" t="str">
            <v>België</v>
          </cell>
          <cell r="G1599" t="str">
            <v>BE</v>
          </cell>
          <cell r="H1599" t="str">
            <v>02-006</v>
          </cell>
          <cell r="I1599" t="str">
            <v>PK DE EVERS</v>
          </cell>
        </row>
        <row r="1600">
          <cell r="A1600">
            <v>2625</v>
          </cell>
          <cell r="B1600" t="str">
            <v>Robin</v>
          </cell>
          <cell r="C1600" t="str">
            <v>DE MAESSCHALCK</v>
          </cell>
          <cell r="D1600">
            <v>28068</v>
          </cell>
          <cell r="E1600" t="str">
            <v>M</v>
          </cell>
          <cell r="F1600" t="str">
            <v>België</v>
          </cell>
          <cell r="G1600" t="str">
            <v>BE</v>
          </cell>
          <cell r="H1600" t="str">
            <v>02-006</v>
          </cell>
          <cell r="I1600" t="str">
            <v>PK DE EVERS</v>
          </cell>
        </row>
        <row r="1601">
          <cell r="A1601">
            <v>4049</v>
          </cell>
          <cell r="B1601" t="str">
            <v>Raymond</v>
          </cell>
          <cell r="C1601" t="str">
            <v>DE MAESSCHALCK</v>
          </cell>
          <cell r="D1601">
            <v>17945</v>
          </cell>
          <cell r="E1601" t="str">
            <v>M</v>
          </cell>
          <cell r="F1601" t="str">
            <v>België</v>
          </cell>
          <cell r="G1601" t="str">
            <v>BE</v>
          </cell>
          <cell r="H1601" t="str">
            <v>02-006</v>
          </cell>
          <cell r="I1601" t="str">
            <v>PK DE EVERS</v>
          </cell>
        </row>
        <row r="1602">
          <cell r="A1602">
            <v>4317</v>
          </cell>
          <cell r="B1602" t="str">
            <v>Marc</v>
          </cell>
          <cell r="C1602" t="str">
            <v>DE PAUW</v>
          </cell>
          <cell r="D1602">
            <v>22342</v>
          </cell>
          <cell r="E1602" t="str">
            <v>M</v>
          </cell>
          <cell r="F1602" t="str">
            <v>België</v>
          </cell>
          <cell r="G1602" t="str">
            <v>BE</v>
          </cell>
          <cell r="H1602" t="str">
            <v>02-006</v>
          </cell>
          <cell r="I1602" t="str">
            <v>PK DE EVERS</v>
          </cell>
        </row>
        <row r="1603">
          <cell r="A1603">
            <v>4476</v>
          </cell>
          <cell r="B1603" t="str">
            <v>Bruno</v>
          </cell>
          <cell r="C1603" t="str">
            <v>DE VRIESE</v>
          </cell>
          <cell r="D1603">
            <v>26174</v>
          </cell>
          <cell r="E1603" t="str">
            <v>M</v>
          </cell>
          <cell r="F1603" t="str">
            <v>België</v>
          </cell>
          <cell r="G1603" t="str">
            <v>BE</v>
          </cell>
          <cell r="H1603" t="str">
            <v>02-006</v>
          </cell>
          <cell r="I1603" t="str">
            <v>PK DE EVERS</v>
          </cell>
        </row>
        <row r="1604">
          <cell r="A1604">
            <v>211</v>
          </cell>
          <cell r="B1604" t="str">
            <v>François</v>
          </cell>
          <cell r="C1604" t="str">
            <v>DE WILDE</v>
          </cell>
          <cell r="D1604">
            <v>17751</v>
          </cell>
          <cell r="E1604" t="str">
            <v>M</v>
          </cell>
          <cell r="F1604" t="str">
            <v>België</v>
          </cell>
          <cell r="G1604" t="str">
            <v>BE</v>
          </cell>
          <cell r="H1604" t="str">
            <v>02-006</v>
          </cell>
          <cell r="I1604" t="str">
            <v>PK DE EVERS</v>
          </cell>
        </row>
        <row r="1605">
          <cell r="A1605">
            <v>18823</v>
          </cell>
          <cell r="B1605" t="str">
            <v>Marcella</v>
          </cell>
          <cell r="C1605" t="str">
            <v xml:space="preserve">DE ZANGRE  </v>
          </cell>
          <cell r="D1605">
            <v>15833</v>
          </cell>
          <cell r="E1605" t="str">
            <v>V</v>
          </cell>
          <cell r="F1605" t="str">
            <v>België</v>
          </cell>
          <cell r="G1605" t="str">
            <v>BE</v>
          </cell>
          <cell r="H1605" t="str">
            <v>02-006</v>
          </cell>
          <cell r="I1605" t="str">
            <v>PK DE EVERS</v>
          </cell>
        </row>
        <row r="1606">
          <cell r="A1606">
            <v>16378</v>
          </cell>
          <cell r="B1606" t="str">
            <v>Marcel</v>
          </cell>
          <cell r="C1606" t="str">
            <v>DEBRUYN</v>
          </cell>
          <cell r="D1606">
            <v>16892</v>
          </cell>
          <cell r="E1606" t="str">
            <v>M</v>
          </cell>
          <cell r="F1606" t="str">
            <v>België</v>
          </cell>
          <cell r="G1606" t="str">
            <v>BE</v>
          </cell>
          <cell r="H1606" t="str">
            <v>02-006</v>
          </cell>
          <cell r="I1606" t="str">
            <v>PK DE EVERS</v>
          </cell>
        </row>
        <row r="1607">
          <cell r="A1607">
            <v>12827</v>
          </cell>
          <cell r="B1607" t="str">
            <v>Marc</v>
          </cell>
          <cell r="C1607" t="str">
            <v>DENISSE</v>
          </cell>
          <cell r="D1607">
            <v>23060</v>
          </cell>
          <cell r="E1607" t="str">
            <v>M</v>
          </cell>
          <cell r="F1607" t="str">
            <v>België</v>
          </cell>
          <cell r="G1607" t="str">
            <v>BE</v>
          </cell>
          <cell r="H1607" t="str">
            <v>02-006</v>
          </cell>
          <cell r="I1607" t="str">
            <v>PK DE EVERS</v>
          </cell>
        </row>
        <row r="1608">
          <cell r="A1608">
            <v>17763</v>
          </cell>
          <cell r="B1608" t="str">
            <v>Bernard</v>
          </cell>
          <cell r="C1608" t="str">
            <v>DEPUYDT</v>
          </cell>
          <cell r="D1608">
            <v>20677</v>
          </cell>
          <cell r="E1608" t="str">
            <v>M</v>
          </cell>
          <cell r="F1608" t="str">
            <v>België</v>
          </cell>
          <cell r="G1608" t="str">
            <v>BE</v>
          </cell>
          <cell r="H1608" t="str">
            <v>02-006</v>
          </cell>
          <cell r="I1608" t="str">
            <v>PK DE EVERS</v>
          </cell>
        </row>
        <row r="1609">
          <cell r="A1609">
            <v>9487</v>
          </cell>
          <cell r="B1609" t="str">
            <v>Pierre</v>
          </cell>
          <cell r="C1609" t="str">
            <v>DESAERT</v>
          </cell>
          <cell r="D1609">
            <v>17711</v>
          </cell>
          <cell r="E1609" t="str">
            <v>M</v>
          </cell>
          <cell r="F1609" t="str">
            <v>België</v>
          </cell>
          <cell r="G1609" t="str">
            <v>BE</v>
          </cell>
          <cell r="H1609" t="str">
            <v>02-006</v>
          </cell>
          <cell r="I1609" t="str">
            <v>PK DE EVERS</v>
          </cell>
        </row>
        <row r="1610">
          <cell r="A1610">
            <v>14254</v>
          </cell>
          <cell r="B1610" t="str">
            <v>Hugo</v>
          </cell>
          <cell r="C1610" t="str">
            <v>DIERCKX</v>
          </cell>
          <cell r="D1610">
            <v>20906</v>
          </cell>
          <cell r="E1610" t="str">
            <v>M</v>
          </cell>
          <cell r="F1610" t="str">
            <v>België</v>
          </cell>
          <cell r="G1610" t="str">
            <v>BE</v>
          </cell>
          <cell r="H1610" t="str">
            <v>02-006</v>
          </cell>
          <cell r="I1610" t="str">
            <v>PK DE EVERS</v>
          </cell>
        </row>
        <row r="1611">
          <cell r="A1611">
            <v>20771</v>
          </cell>
          <cell r="B1611" t="str">
            <v>Richard</v>
          </cell>
          <cell r="C1611" t="str">
            <v>DRIES</v>
          </cell>
          <cell r="D1611">
            <v>16949</v>
          </cell>
          <cell r="E1611" t="str">
            <v>M</v>
          </cell>
          <cell r="F1611" t="str">
            <v>België</v>
          </cell>
          <cell r="G1611" t="str">
            <v>BE</v>
          </cell>
          <cell r="H1611" t="str">
            <v>02-006</v>
          </cell>
          <cell r="I1611" t="str">
            <v>PK DE EVERS</v>
          </cell>
        </row>
        <row r="1612">
          <cell r="A1612">
            <v>3558</v>
          </cell>
          <cell r="B1612" t="str">
            <v>Virginia</v>
          </cell>
          <cell r="C1612" t="str">
            <v>GEERTS</v>
          </cell>
          <cell r="D1612">
            <v>19849</v>
          </cell>
          <cell r="E1612" t="str">
            <v>V</v>
          </cell>
          <cell r="F1612" t="str">
            <v>België</v>
          </cell>
          <cell r="G1612" t="str">
            <v>BE</v>
          </cell>
          <cell r="H1612" t="str">
            <v>02-006</v>
          </cell>
          <cell r="I1612" t="str">
            <v>PK DE EVERS</v>
          </cell>
        </row>
        <row r="1613">
          <cell r="A1613">
            <v>228</v>
          </cell>
          <cell r="B1613" t="str">
            <v>Alfons</v>
          </cell>
          <cell r="C1613" t="str">
            <v>GOORIS</v>
          </cell>
          <cell r="D1613">
            <v>15849</v>
          </cell>
          <cell r="E1613" t="str">
            <v>M</v>
          </cell>
          <cell r="F1613" t="str">
            <v>België</v>
          </cell>
          <cell r="G1613" t="str">
            <v>BE</v>
          </cell>
          <cell r="H1613" t="str">
            <v>02-006</v>
          </cell>
          <cell r="I1613" t="str">
            <v>PK DE EVERS</v>
          </cell>
        </row>
        <row r="1614">
          <cell r="A1614">
            <v>229</v>
          </cell>
          <cell r="B1614" t="str">
            <v>Marc</v>
          </cell>
          <cell r="C1614" t="str">
            <v>GOORIS</v>
          </cell>
          <cell r="D1614">
            <v>24932</v>
          </cell>
          <cell r="E1614" t="str">
            <v>M</v>
          </cell>
          <cell r="F1614" t="str">
            <v>België</v>
          </cell>
          <cell r="G1614" t="str">
            <v>BE</v>
          </cell>
          <cell r="H1614" t="str">
            <v>02-006</v>
          </cell>
          <cell r="I1614" t="str">
            <v>PK DE EVERS</v>
          </cell>
        </row>
        <row r="1615">
          <cell r="A1615">
            <v>10541</v>
          </cell>
          <cell r="B1615" t="str">
            <v>Marc</v>
          </cell>
          <cell r="C1615" t="str">
            <v>HOREMANS</v>
          </cell>
          <cell r="D1615">
            <v>23606</v>
          </cell>
          <cell r="E1615" t="str">
            <v>M</v>
          </cell>
          <cell r="F1615" t="str">
            <v>België</v>
          </cell>
          <cell r="G1615" t="str">
            <v>BE</v>
          </cell>
          <cell r="H1615" t="str">
            <v>02-006</v>
          </cell>
          <cell r="I1615" t="str">
            <v>PK DE EVERS</v>
          </cell>
        </row>
        <row r="1616">
          <cell r="A1616">
            <v>12600</v>
          </cell>
          <cell r="B1616" t="str">
            <v>Jozef</v>
          </cell>
          <cell r="C1616" t="str">
            <v>HOREMANS</v>
          </cell>
          <cell r="D1616">
            <v>14660</v>
          </cell>
          <cell r="E1616" t="str">
            <v>M</v>
          </cell>
          <cell r="F1616" t="str">
            <v>België</v>
          </cell>
          <cell r="G1616" t="str">
            <v>BE</v>
          </cell>
          <cell r="H1616" t="str">
            <v>02-006</v>
          </cell>
          <cell r="I1616" t="str">
            <v>PK DE EVERS</v>
          </cell>
        </row>
        <row r="1617">
          <cell r="A1617">
            <v>17730</v>
          </cell>
          <cell r="B1617" t="str">
            <v>Eddy</v>
          </cell>
          <cell r="C1617" t="str">
            <v>HOREMANS</v>
          </cell>
          <cell r="D1617">
            <v>16558</v>
          </cell>
          <cell r="E1617" t="str">
            <v>M</v>
          </cell>
          <cell r="F1617" t="str">
            <v>België</v>
          </cell>
          <cell r="G1617" t="str">
            <v>BE</v>
          </cell>
          <cell r="H1617" t="str">
            <v>02-006</v>
          </cell>
          <cell r="I1617" t="str">
            <v>PK DE EVERS</v>
          </cell>
        </row>
        <row r="1618">
          <cell r="A1618">
            <v>19254</v>
          </cell>
          <cell r="B1618" t="str">
            <v>Frank</v>
          </cell>
          <cell r="C1618" t="str">
            <v xml:space="preserve">HOREMANS </v>
          </cell>
          <cell r="D1618">
            <v>21997</v>
          </cell>
          <cell r="E1618" t="str">
            <v>M</v>
          </cell>
          <cell r="F1618" t="str">
            <v>België</v>
          </cell>
          <cell r="G1618" t="str">
            <v>BE</v>
          </cell>
          <cell r="H1618" t="str">
            <v>02-006</v>
          </cell>
          <cell r="I1618" t="str">
            <v>PK DE EVERS</v>
          </cell>
        </row>
        <row r="1619">
          <cell r="A1619">
            <v>16831</v>
          </cell>
          <cell r="B1619" t="str">
            <v>Marc</v>
          </cell>
          <cell r="C1619" t="str">
            <v>JANSEGERS</v>
          </cell>
          <cell r="D1619">
            <v>21613</v>
          </cell>
          <cell r="E1619" t="str">
            <v>M</v>
          </cell>
          <cell r="F1619" t="str">
            <v>België</v>
          </cell>
          <cell r="G1619" t="str">
            <v>BE</v>
          </cell>
          <cell r="H1619" t="str">
            <v>02-006</v>
          </cell>
          <cell r="I1619" t="str">
            <v>PK DE EVERS</v>
          </cell>
        </row>
        <row r="1620">
          <cell r="A1620">
            <v>996</v>
          </cell>
          <cell r="B1620" t="str">
            <v>Anja</v>
          </cell>
          <cell r="C1620" t="str">
            <v>JANSSENS</v>
          </cell>
          <cell r="D1620">
            <v>25869</v>
          </cell>
          <cell r="E1620" t="str">
            <v>V</v>
          </cell>
          <cell r="F1620" t="str">
            <v>België</v>
          </cell>
          <cell r="G1620" t="str">
            <v>BE</v>
          </cell>
          <cell r="H1620" t="str">
            <v>02-006</v>
          </cell>
          <cell r="I1620" t="str">
            <v>PK DE EVERS</v>
          </cell>
        </row>
        <row r="1621">
          <cell r="A1621">
            <v>4839</v>
          </cell>
          <cell r="B1621" t="str">
            <v>François</v>
          </cell>
          <cell r="C1621" t="str">
            <v>JOHNSON</v>
          </cell>
          <cell r="D1621">
            <v>17155</v>
          </cell>
          <cell r="E1621" t="str">
            <v>M</v>
          </cell>
          <cell r="F1621" t="str">
            <v>België</v>
          </cell>
          <cell r="G1621" t="str">
            <v>BE</v>
          </cell>
          <cell r="H1621" t="str">
            <v>02-006</v>
          </cell>
          <cell r="I1621" t="str">
            <v>PK DE EVERS</v>
          </cell>
        </row>
        <row r="1622">
          <cell r="A1622">
            <v>6367</v>
          </cell>
          <cell r="B1622" t="str">
            <v>Jacobus</v>
          </cell>
          <cell r="C1622" t="str">
            <v>JOOSENS</v>
          </cell>
          <cell r="D1622">
            <v>13799</v>
          </cell>
          <cell r="E1622" t="str">
            <v>M</v>
          </cell>
          <cell r="F1622" t="str">
            <v>België</v>
          </cell>
          <cell r="G1622" t="str">
            <v>BE</v>
          </cell>
          <cell r="H1622" t="str">
            <v>02-006</v>
          </cell>
          <cell r="I1622" t="str">
            <v>PK DE EVERS</v>
          </cell>
        </row>
        <row r="1623">
          <cell r="A1623">
            <v>12627</v>
          </cell>
          <cell r="B1623" t="str">
            <v>Guy</v>
          </cell>
          <cell r="C1623" t="str">
            <v>KERCKHOFS</v>
          </cell>
          <cell r="D1623">
            <v>24887</v>
          </cell>
          <cell r="E1623" t="str">
            <v>M</v>
          </cell>
          <cell r="F1623" t="str">
            <v>België</v>
          </cell>
          <cell r="G1623" t="str">
            <v>BE</v>
          </cell>
          <cell r="H1623" t="str">
            <v>02-006</v>
          </cell>
          <cell r="I1623" t="str">
            <v>PK DE EVERS</v>
          </cell>
        </row>
        <row r="1624">
          <cell r="A1624">
            <v>15571</v>
          </cell>
          <cell r="B1624" t="str">
            <v>Margaretha</v>
          </cell>
          <cell r="C1624" t="str">
            <v>KERKHOF</v>
          </cell>
          <cell r="D1624">
            <v>21560</v>
          </cell>
          <cell r="E1624" t="str">
            <v>V</v>
          </cell>
          <cell r="F1624" t="str">
            <v>België</v>
          </cell>
          <cell r="G1624" t="str">
            <v>BE</v>
          </cell>
          <cell r="H1624" t="str">
            <v>02-006</v>
          </cell>
          <cell r="I1624" t="str">
            <v>PK DE EVERS</v>
          </cell>
        </row>
        <row r="1625">
          <cell r="A1625">
            <v>3980</v>
          </cell>
          <cell r="B1625" t="str">
            <v>Elvire</v>
          </cell>
          <cell r="C1625" t="str">
            <v>LERNO</v>
          </cell>
          <cell r="D1625">
            <v>11884</v>
          </cell>
          <cell r="E1625" t="str">
            <v>V</v>
          </cell>
          <cell r="F1625" t="str">
            <v>België</v>
          </cell>
          <cell r="G1625" t="str">
            <v>BE</v>
          </cell>
          <cell r="H1625" t="str">
            <v>02-006</v>
          </cell>
          <cell r="I1625" t="str">
            <v>PK DE EVERS</v>
          </cell>
        </row>
        <row r="1626">
          <cell r="A1626">
            <v>17762</v>
          </cell>
          <cell r="B1626" t="str">
            <v>Anja</v>
          </cell>
          <cell r="C1626" t="str">
            <v>LESIRE</v>
          </cell>
          <cell r="D1626">
            <v>29145</v>
          </cell>
          <cell r="E1626" t="str">
            <v>V</v>
          </cell>
          <cell r="F1626" t="str">
            <v>België</v>
          </cell>
          <cell r="G1626" t="str">
            <v>BE</v>
          </cell>
          <cell r="H1626" t="str">
            <v>02-006</v>
          </cell>
          <cell r="I1626" t="str">
            <v>PK DE EVERS</v>
          </cell>
        </row>
        <row r="1627">
          <cell r="A1627">
            <v>12826</v>
          </cell>
          <cell r="B1627" t="str">
            <v>Salvia</v>
          </cell>
          <cell r="C1627" t="str">
            <v>MEES</v>
          </cell>
          <cell r="D1627">
            <v>23084</v>
          </cell>
          <cell r="E1627" t="str">
            <v>V</v>
          </cell>
          <cell r="F1627" t="str">
            <v>België</v>
          </cell>
          <cell r="G1627" t="str">
            <v>BE</v>
          </cell>
          <cell r="H1627" t="str">
            <v>02-006</v>
          </cell>
          <cell r="I1627" t="str">
            <v>PK DE EVERS</v>
          </cell>
        </row>
        <row r="1628">
          <cell r="A1628">
            <v>5909</v>
          </cell>
          <cell r="B1628" t="str">
            <v>Sandra</v>
          </cell>
          <cell r="C1628" t="str">
            <v>MERKET</v>
          </cell>
          <cell r="D1628">
            <v>25970</v>
          </cell>
          <cell r="E1628" t="str">
            <v>V</v>
          </cell>
          <cell r="F1628" t="str">
            <v>België</v>
          </cell>
          <cell r="G1628" t="str">
            <v>BE</v>
          </cell>
          <cell r="H1628" t="str">
            <v>02-006</v>
          </cell>
          <cell r="I1628" t="str">
            <v>PK DE EVERS</v>
          </cell>
        </row>
        <row r="1629">
          <cell r="A1629">
            <v>6848</v>
          </cell>
          <cell r="B1629" t="str">
            <v>Ronny</v>
          </cell>
          <cell r="C1629" t="str">
            <v>MEYERS</v>
          </cell>
          <cell r="D1629">
            <v>23460</v>
          </cell>
          <cell r="E1629" t="str">
            <v>M</v>
          </cell>
          <cell r="F1629" t="str">
            <v>België</v>
          </cell>
          <cell r="G1629" t="str">
            <v>BE</v>
          </cell>
          <cell r="H1629" t="str">
            <v>02-006</v>
          </cell>
          <cell r="I1629" t="str">
            <v>PK DE EVERS</v>
          </cell>
        </row>
        <row r="1630">
          <cell r="A1630">
            <v>6298</v>
          </cell>
          <cell r="B1630" t="str">
            <v>Guido</v>
          </cell>
          <cell r="C1630" t="str">
            <v>MOSTMANS</v>
          </cell>
          <cell r="D1630">
            <v>18153</v>
          </cell>
          <cell r="E1630" t="str">
            <v>M</v>
          </cell>
          <cell r="F1630" t="str">
            <v>België</v>
          </cell>
          <cell r="G1630" t="str">
            <v>BE</v>
          </cell>
          <cell r="H1630" t="str">
            <v>02-006</v>
          </cell>
          <cell r="I1630" t="str">
            <v>PK DE EVERS</v>
          </cell>
        </row>
        <row r="1631">
          <cell r="A1631">
            <v>6077</v>
          </cell>
          <cell r="B1631" t="str">
            <v>Frank</v>
          </cell>
          <cell r="C1631" t="str">
            <v>NICOLAIJ</v>
          </cell>
          <cell r="D1631">
            <v>11888</v>
          </cell>
          <cell r="E1631" t="str">
            <v>M</v>
          </cell>
          <cell r="F1631" t="str">
            <v>België</v>
          </cell>
          <cell r="G1631" t="str">
            <v>BE</v>
          </cell>
          <cell r="H1631" t="str">
            <v>02-006</v>
          </cell>
          <cell r="I1631" t="str">
            <v>PK DE EVERS</v>
          </cell>
        </row>
        <row r="1632">
          <cell r="A1632">
            <v>20138</v>
          </cell>
          <cell r="B1632" t="str">
            <v>Rita</v>
          </cell>
          <cell r="C1632" t="str">
            <v xml:space="preserve">PAUWELS </v>
          </cell>
          <cell r="D1632">
            <v>22271</v>
          </cell>
          <cell r="E1632" t="str">
            <v>V</v>
          </cell>
          <cell r="F1632" t="str">
            <v>België</v>
          </cell>
          <cell r="G1632" t="str">
            <v>BE</v>
          </cell>
          <cell r="H1632" t="str">
            <v>02-006</v>
          </cell>
          <cell r="I1632" t="str">
            <v>PK DE EVERS</v>
          </cell>
        </row>
        <row r="1633">
          <cell r="A1633">
            <v>20312</v>
          </cell>
          <cell r="B1633" t="str">
            <v>Jakkie</v>
          </cell>
          <cell r="C1633" t="str">
            <v xml:space="preserve">PAUWELS </v>
          </cell>
          <cell r="D1633">
            <v>19819</v>
          </cell>
          <cell r="E1633" t="str">
            <v>M</v>
          </cell>
          <cell r="F1633" t="str">
            <v>België</v>
          </cell>
          <cell r="G1633" t="str">
            <v>BE</v>
          </cell>
          <cell r="H1633" t="str">
            <v>02-006</v>
          </cell>
          <cell r="I1633" t="str">
            <v>PK DE EVERS</v>
          </cell>
        </row>
        <row r="1634">
          <cell r="A1634">
            <v>87</v>
          </cell>
          <cell r="B1634" t="str">
            <v>Jean</v>
          </cell>
          <cell r="C1634" t="str">
            <v>PEETERS</v>
          </cell>
          <cell r="D1634">
            <v>23811</v>
          </cell>
          <cell r="E1634" t="str">
            <v>M</v>
          </cell>
          <cell r="F1634" t="str">
            <v>België</v>
          </cell>
          <cell r="G1634" t="str">
            <v>BE</v>
          </cell>
          <cell r="H1634" t="str">
            <v>02-006</v>
          </cell>
          <cell r="I1634" t="str">
            <v>PK DE EVERS</v>
          </cell>
        </row>
        <row r="1635">
          <cell r="A1635">
            <v>17179</v>
          </cell>
          <cell r="B1635" t="str">
            <v>Julien</v>
          </cell>
          <cell r="C1635" t="str">
            <v>PEETERS</v>
          </cell>
          <cell r="D1635">
            <v>15338</v>
          </cell>
          <cell r="E1635" t="str">
            <v>M</v>
          </cell>
          <cell r="F1635" t="str">
            <v>België</v>
          </cell>
          <cell r="G1635" t="str">
            <v>BE</v>
          </cell>
          <cell r="H1635" t="str">
            <v>02-006</v>
          </cell>
          <cell r="I1635" t="str">
            <v>PK DE EVERS</v>
          </cell>
        </row>
        <row r="1636">
          <cell r="A1636">
            <v>19274</v>
          </cell>
          <cell r="B1636" t="str">
            <v>Dennis</v>
          </cell>
          <cell r="C1636" t="str">
            <v>PEETERS</v>
          </cell>
          <cell r="D1636">
            <v>30958</v>
          </cell>
          <cell r="E1636" t="str">
            <v>M</v>
          </cell>
          <cell r="F1636" t="str">
            <v>België</v>
          </cell>
          <cell r="G1636" t="str">
            <v>BE</v>
          </cell>
          <cell r="H1636" t="str">
            <v>02-006</v>
          </cell>
          <cell r="I1636" t="str">
            <v>PK DE EVERS</v>
          </cell>
        </row>
        <row r="1637">
          <cell r="A1637">
            <v>21846</v>
          </cell>
          <cell r="B1637" t="str">
            <v>Hugo</v>
          </cell>
          <cell r="C1637" t="str">
            <v>PEETERS</v>
          </cell>
          <cell r="D1637">
            <v>22630</v>
          </cell>
          <cell r="E1637" t="str">
            <v>M</v>
          </cell>
          <cell r="F1637" t="str">
            <v>?</v>
          </cell>
          <cell r="G1637" t="str">
            <v>BE</v>
          </cell>
          <cell r="H1637" t="str">
            <v>02-006</v>
          </cell>
          <cell r="I1637" t="str">
            <v>PK DE EVERS</v>
          </cell>
        </row>
        <row r="1638">
          <cell r="A1638">
            <v>14599</v>
          </cell>
          <cell r="B1638" t="str">
            <v>LUC</v>
          </cell>
          <cell r="C1638" t="str">
            <v>PEUSTJENS</v>
          </cell>
          <cell r="D1638">
            <v>21570</v>
          </cell>
          <cell r="E1638" t="str">
            <v>M</v>
          </cell>
          <cell r="F1638" t="str">
            <v>België</v>
          </cell>
          <cell r="G1638" t="str">
            <v>BE</v>
          </cell>
          <cell r="H1638" t="str">
            <v>02-006</v>
          </cell>
          <cell r="I1638" t="str">
            <v>PK DE EVERS</v>
          </cell>
        </row>
        <row r="1639">
          <cell r="A1639">
            <v>19830</v>
          </cell>
          <cell r="B1639" t="str">
            <v>Alex</v>
          </cell>
          <cell r="C1639" t="str">
            <v>PONTZEELE</v>
          </cell>
          <cell r="D1639">
            <v>20846</v>
          </cell>
          <cell r="E1639" t="str">
            <v>M</v>
          </cell>
          <cell r="F1639" t="str">
            <v>België</v>
          </cell>
          <cell r="G1639" t="str">
            <v>BE</v>
          </cell>
          <cell r="H1639" t="str">
            <v>02-006</v>
          </cell>
          <cell r="I1639" t="str">
            <v>PK DE EVERS</v>
          </cell>
        </row>
        <row r="1640">
          <cell r="A1640">
            <v>15629</v>
          </cell>
          <cell r="B1640" t="str">
            <v>Harold</v>
          </cell>
          <cell r="C1640" t="str">
            <v>RIJCKMANS</v>
          </cell>
          <cell r="D1640">
            <v>26141</v>
          </cell>
          <cell r="E1640" t="str">
            <v>M</v>
          </cell>
          <cell r="F1640" t="str">
            <v>België</v>
          </cell>
          <cell r="G1640" t="str">
            <v>BE</v>
          </cell>
          <cell r="H1640" t="str">
            <v>02-006</v>
          </cell>
          <cell r="I1640" t="str">
            <v>PK DE EVERS</v>
          </cell>
        </row>
        <row r="1641">
          <cell r="A1641">
            <v>6347</v>
          </cell>
          <cell r="B1641" t="str">
            <v>Suzanne</v>
          </cell>
          <cell r="C1641" t="str">
            <v>ROMBOUTS</v>
          </cell>
          <cell r="D1641">
            <v>16771</v>
          </cell>
          <cell r="E1641" t="str">
            <v>V</v>
          </cell>
          <cell r="F1641" t="str">
            <v>België</v>
          </cell>
          <cell r="G1641" t="str">
            <v>BE</v>
          </cell>
          <cell r="H1641" t="str">
            <v>02-006</v>
          </cell>
          <cell r="I1641" t="str">
            <v>PK DE EVERS</v>
          </cell>
        </row>
        <row r="1642">
          <cell r="A1642">
            <v>250</v>
          </cell>
          <cell r="B1642" t="str">
            <v>Irene</v>
          </cell>
          <cell r="C1642" t="str">
            <v>ROSSOU</v>
          </cell>
          <cell r="D1642">
            <v>18356</v>
          </cell>
          <cell r="E1642" t="str">
            <v>V</v>
          </cell>
          <cell r="F1642" t="str">
            <v>België</v>
          </cell>
          <cell r="G1642" t="str">
            <v>BE</v>
          </cell>
          <cell r="H1642" t="str">
            <v>02-006</v>
          </cell>
          <cell r="I1642" t="str">
            <v>PK DE EVERS</v>
          </cell>
        </row>
        <row r="1643">
          <cell r="A1643">
            <v>20697</v>
          </cell>
          <cell r="B1643" t="str">
            <v>Monique</v>
          </cell>
          <cell r="C1643" t="str">
            <v>ROTTY</v>
          </cell>
          <cell r="D1643">
            <v>19646</v>
          </cell>
          <cell r="E1643" t="str">
            <v>V</v>
          </cell>
          <cell r="F1643" t="str">
            <v>België</v>
          </cell>
          <cell r="G1643" t="str">
            <v>BE</v>
          </cell>
          <cell r="H1643" t="str">
            <v>02-006</v>
          </cell>
          <cell r="I1643" t="str">
            <v>PK DE EVERS</v>
          </cell>
        </row>
        <row r="1644">
          <cell r="A1644">
            <v>10542</v>
          </cell>
          <cell r="B1644" t="str">
            <v>Johan</v>
          </cell>
          <cell r="C1644" t="str">
            <v>SMEETS</v>
          </cell>
          <cell r="D1644">
            <v>24967</v>
          </cell>
          <cell r="E1644" t="str">
            <v>M</v>
          </cell>
          <cell r="F1644" t="str">
            <v>België</v>
          </cell>
          <cell r="G1644" t="str">
            <v>BE</v>
          </cell>
          <cell r="H1644" t="str">
            <v>02-006</v>
          </cell>
          <cell r="I1644" t="str">
            <v>PK DE EVERS</v>
          </cell>
        </row>
        <row r="1645">
          <cell r="A1645">
            <v>18507</v>
          </cell>
          <cell r="B1645" t="str">
            <v>Hilda</v>
          </cell>
          <cell r="C1645" t="str">
            <v>SUYS</v>
          </cell>
          <cell r="D1645">
            <v>20166</v>
          </cell>
          <cell r="E1645" t="str">
            <v>V</v>
          </cell>
          <cell r="F1645" t="str">
            <v>België</v>
          </cell>
          <cell r="G1645" t="str">
            <v>BE</v>
          </cell>
          <cell r="H1645" t="str">
            <v>02-006</v>
          </cell>
          <cell r="I1645" t="str">
            <v>PK DE EVERS</v>
          </cell>
        </row>
        <row r="1646">
          <cell r="A1646">
            <v>255</v>
          </cell>
          <cell r="B1646" t="str">
            <v>Albéric</v>
          </cell>
          <cell r="C1646" t="str">
            <v>TAMPÈRE</v>
          </cell>
          <cell r="D1646">
            <v>14285</v>
          </cell>
          <cell r="E1646" t="str">
            <v>M</v>
          </cell>
          <cell r="F1646" t="str">
            <v>België</v>
          </cell>
          <cell r="G1646" t="str">
            <v>BE</v>
          </cell>
          <cell r="H1646" t="str">
            <v>02-006</v>
          </cell>
          <cell r="I1646" t="str">
            <v>PK DE EVERS</v>
          </cell>
        </row>
        <row r="1647">
          <cell r="A1647">
            <v>20127</v>
          </cell>
          <cell r="B1647" t="str">
            <v>Joseph</v>
          </cell>
          <cell r="C1647" t="str">
            <v xml:space="preserve">TE BOEKHORST </v>
          </cell>
          <cell r="D1647">
            <v>18165</v>
          </cell>
          <cell r="E1647" t="str">
            <v>M</v>
          </cell>
          <cell r="F1647" t="str">
            <v>België</v>
          </cell>
          <cell r="G1647" t="str">
            <v>BE</v>
          </cell>
          <cell r="H1647" t="str">
            <v>02-006</v>
          </cell>
          <cell r="I1647" t="str">
            <v>PK DE EVERS</v>
          </cell>
        </row>
        <row r="1648">
          <cell r="A1648">
            <v>7420</v>
          </cell>
          <cell r="B1648" t="str">
            <v>Anna</v>
          </cell>
          <cell r="C1648" t="str">
            <v>TEULINGKX</v>
          </cell>
          <cell r="D1648">
            <v>18226</v>
          </cell>
          <cell r="E1648" t="str">
            <v>V</v>
          </cell>
          <cell r="F1648" t="str">
            <v>België</v>
          </cell>
          <cell r="G1648" t="str">
            <v>BE</v>
          </cell>
          <cell r="H1648" t="str">
            <v>02-006</v>
          </cell>
          <cell r="I1648" t="str">
            <v>PK DE EVERS</v>
          </cell>
        </row>
        <row r="1649">
          <cell r="A1649">
            <v>13305</v>
          </cell>
          <cell r="B1649" t="str">
            <v>Fredien</v>
          </cell>
          <cell r="C1649" t="str">
            <v>VAN BOCXLAER</v>
          </cell>
          <cell r="D1649">
            <v>21165</v>
          </cell>
          <cell r="E1649" t="str">
            <v>M</v>
          </cell>
          <cell r="F1649" t="str">
            <v>België</v>
          </cell>
          <cell r="G1649" t="str">
            <v>BE</v>
          </cell>
          <cell r="H1649" t="str">
            <v>02-006</v>
          </cell>
          <cell r="I1649" t="str">
            <v>PK DE EVERS</v>
          </cell>
        </row>
        <row r="1650">
          <cell r="A1650">
            <v>2120</v>
          </cell>
          <cell r="B1650" t="str">
            <v>Herman</v>
          </cell>
          <cell r="C1650" t="str">
            <v>VAN BOUWEL</v>
          </cell>
          <cell r="D1650">
            <v>24661</v>
          </cell>
          <cell r="E1650" t="str">
            <v>M</v>
          </cell>
          <cell r="F1650" t="str">
            <v>België</v>
          </cell>
          <cell r="G1650" t="str">
            <v>BE</v>
          </cell>
          <cell r="H1650" t="str">
            <v>02-006</v>
          </cell>
          <cell r="I1650" t="str">
            <v>PK DE EVERS</v>
          </cell>
        </row>
        <row r="1651">
          <cell r="A1651">
            <v>17497</v>
          </cell>
          <cell r="B1651" t="str">
            <v>Nelly</v>
          </cell>
          <cell r="C1651" t="str">
            <v>VAN CAUWELAERT</v>
          </cell>
          <cell r="D1651">
            <v>23510</v>
          </cell>
          <cell r="E1651" t="str">
            <v>V</v>
          </cell>
          <cell r="F1651" t="str">
            <v>België</v>
          </cell>
          <cell r="G1651" t="str">
            <v>BE</v>
          </cell>
          <cell r="H1651" t="str">
            <v>02-006</v>
          </cell>
          <cell r="I1651" t="str">
            <v>PK DE EVERS</v>
          </cell>
        </row>
        <row r="1652">
          <cell r="A1652">
            <v>17823</v>
          </cell>
          <cell r="B1652" t="str">
            <v>Gilbert</v>
          </cell>
          <cell r="C1652" t="str">
            <v>VAN DE WALLE</v>
          </cell>
          <cell r="D1652">
            <v>16698</v>
          </cell>
          <cell r="E1652" t="str">
            <v>M</v>
          </cell>
          <cell r="F1652" t="str">
            <v>België</v>
          </cell>
          <cell r="G1652" t="str">
            <v>BE</v>
          </cell>
          <cell r="H1652" t="str">
            <v>02-006</v>
          </cell>
          <cell r="I1652" t="str">
            <v>PK DE EVERS</v>
          </cell>
        </row>
        <row r="1653">
          <cell r="A1653">
            <v>1481</v>
          </cell>
          <cell r="B1653" t="str">
            <v>Ursula</v>
          </cell>
          <cell r="C1653" t="str">
            <v>VAN ECCELPOEL</v>
          </cell>
          <cell r="D1653">
            <v>17651</v>
          </cell>
          <cell r="E1653" t="str">
            <v>V</v>
          </cell>
          <cell r="F1653" t="str">
            <v>België</v>
          </cell>
          <cell r="G1653" t="str">
            <v>BE</v>
          </cell>
          <cell r="H1653" t="str">
            <v>02-006</v>
          </cell>
          <cell r="I1653" t="str">
            <v>PK DE EVERS</v>
          </cell>
        </row>
        <row r="1654">
          <cell r="A1654">
            <v>3322</v>
          </cell>
          <cell r="B1654" t="str">
            <v>Maria</v>
          </cell>
          <cell r="C1654" t="str">
            <v>VAN EESTER</v>
          </cell>
          <cell r="D1654">
            <v>12612</v>
          </cell>
          <cell r="E1654" t="str">
            <v>V</v>
          </cell>
          <cell r="F1654" t="str">
            <v>België</v>
          </cell>
          <cell r="G1654" t="str">
            <v>BE</v>
          </cell>
          <cell r="H1654" t="str">
            <v>02-006</v>
          </cell>
          <cell r="I1654" t="str">
            <v>PK DE EVERS</v>
          </cell>
        </row>
        <row r="1655">
          <cell r="A1655">
            <v>6421</v>
          </cell>
          <cell r="B1655" t="str">
            <v>Marie-Louisa</v>
          </cell>
          <cell r="C1655" t="str">
            <v>VAN HAESENDONCK</v>
          </cell>
          <cell r="D1655">
            <v>14082</v>
          </cell>
          <cell r="E1655" t="str">
            <v>V</v>
          </cell>
          <cell r="F1655" t="str">
            <v>België</v>
          </cell>
          <cell r="G1655" t="str">
            <v>BE</v>
          </cell>
          <cell r="H1655" t="str">
            <v>02-006</v>
          </cell>
          <cell r="I1655" t="str">
            <v>PK DE EVERS</v>
          </cell>
        </row>
        <row r="1656">
          <cell r="A1656">
            <v>5866</v>
          </cell>
          <cell r="B1656" t="str">
            <v>Guido</v>
          </cell>
          <cell r="C1656" t="str">
            <v>VAN LOON</v>
          </cell>
          <cell r="D1656">
            <v>18886</v>
          </cell>
          <cell r="E1656" t="str">
            <v>M</v>
          </cell>
          <cell r="F1656" t="str">
            <v>België</v>
          </cell>
          <cell r="G1656" t="str">
            <v>BE</v>
          </cell>
          <cell r="H1656" t="str">
            <v>02-006</v>
          </cell>
          <cell r="I1656" t="str">
            <v>PK DE EVERS</v>
          </cell>
        </row>
        <row r="1657">
          <cell r="A1657">
            <v>11595</v>
          </cell>
          <cell r="B1657" t="str">
            <v>Ronald</v>
          </cell>
          <cell r="C1657" t="str">
            <v>VAN LOOY</v>
          </cell>
          <cell r="D1657">
            <v>20708</v>
          </cell>
          <cell r="E1657" t="str">
            <v>M</v>
          </cell>
          <cell r="F1657" t="str">
            <v>België</v>
          </cell>
          <cell r="G1657" t="str">
            <v>BE</v>
          </cell>
          <cell r="H1657" t="str">
            <v>02-006</v>
          </cell>
          <cell r="I1657" t="str">
            <v>PK DE EVERS</v>
          </cell>
        </row>
        <row r="1658">
          <cell r="A1658">
            <v>12295</v>
          </cell>
          <cell r="B1658" t="str">
            <v>Jeannine</v>
          </cell>
          <cell r="C1658" t="str">
            <v>VAN LOOY</v>
          </cell>
          <cell r="D1658">
            <v>20071</v>
          </cell>
          <cell r="E1658" t="str">
            <v>V</v>
          </cell>
          <cell r="F1658" t="str">
            <v>België</v>
          </cell>
          <cell r="G1658" t="str">
            <v>BE</v>
          </cell>
          <cell r="H1658" t="str">
            <v>02-006</v>
          </cell>
          <cell r="I1658" t="str">
            <v>PK DE EVERS</v>
          </cell>
        </row>
        <row r="1659">
          <cell r="A1659">
            <v>11157</v>
          </cell>
          <cell r="B1659" t="str">
            <v>Pierre</v>
          </cell>
          <cell r="C1659" t="str">
            <v>VAN MIERLO</v>
          </cell>
          <cell r="D1659">
            <v>14293</v>
          </cell>
          <cell r="E1659" t="str">
            <v>M</v>
          </cell>
          <cell r="F1659" t="str">
            <v>België</v>
          </cell>
          <cell r="G1659" t="str">
            <v>BE</v>
          </cell>
          <cell r="H1659" t="str">
            <v>02-006</v>
          </cell>
          <cell r="I1659" t="str">
            <v>PK DE EVERS</v>
          </cell>
        </row>
        <row r="1660">
          <cell r="A1660">
            <v>20313</v>
          </cell>
          <cell r="B1660" t="str">
            <v>Josette</v>
          </cell>
          <cell r="C1660" t="str">
            <v>VAN MOL</v>
          </cell>
          <cell r="D1660">
            <v>20587</v>
          </cell>
          <cell r="E1660" t="str">
            <v>V</v>
          </cell>
          <cell r="F1660" t="str">
            <v>België</v>
          </cell>
          <cell r="G1660" t="str">
            <v>BE</v>
          </cell>
          <cell r="H1660" t="str">
            <v>02-006</v>
          </cell>
          <cell r="I1660" t="str">
            <v>PK DE EVERS</v>
          </cell>
        </row>
        <row r="1661">
          <cell r="A1661">
            <v>2843</v>
          </cell>
          <cell r="B1661" t="str">
            <v>Ike</v>
          </cell>
          <cell r="C1661" t="str">
            <v>VAN TILBORGH</v>
          </cell>
          <cell r="D1661">
            <v>29723</v>
          </cell>
          <cell r="E1661" t="str">
            <v>M</v>
          </cell>
          <cell r="F1661" t="str">
            <v>België</v>
          </cell>
          <cell r="G1661" t="str">
            <v>BE</v>
          </cell>
          <cell r="H1661" t="str">
            <v>02-006</v>
          </cell>
          <cell r="I1661" t="str">
            <v>PK DE EVERS</v>
          </cell>
        </row>
        <row r="1662">
          <cell r="A1662">
            <v>20772</v>
          </cell>
          <cell r="B1662" t="str">
            <v>Louisa</v>
          </cell>
          <cell r="C1662" t="str">
            <v xml:space="preserve">VAN VLIERBERGHE </v>
          </cell>
          <cell r="D1662">
            <v>15636</v>
          </cell>
          <cell r="E1662" t="str">
            <v>V</v>
          </cell>
          <cell r="F1662" t="str">
            <v>België</v>
          </cell>
          <cell r="G1662" t="str">
            <v>BE</v>
          </cell>
          <cell r="H1662" t="str">
            <v>02-006</v>
          </cell>
          <cell r="I1662" t="str">
            <v>PK DE EVERS</v>
          </cell>
        </row>
        <row r="1663">
          <cell r="A1663">
            <v>8580</v>
          </cell>
          <cell r="B1663" t="str">
            <v>Franky</v>
          </cell>
          <cell r="C1663" t="str">
            <v>VAN WEMMEL</v>
          </cell>
          <cell r="D1663">
            <v>26210</v>
          </cell>
          <cell r="E1663" t="str">
            <v>M</v>
          </cell>
          <cell r="F1663" t="str">
            <v>België</v>
          </cell>
          <cell r="G1663" t="str">
            <v>BE</v>
          </cell>
          <cell r="H1663" t="str">
            <v>02-006</v>
          </cell>
          <cell r="I1663" t="str">
            <v>PK DE EVERS</v>
          </cell>
        </row>
        <row r="1664">
          <cell r="A1664">
            <v>1600</v>
          </cell>
          <cell r="B1664" t="str">
            <v>Anita</v>
          </cell>
          <cell r="C1664" t="str">
            <v>VANDELEUR</v>
          </cell>
          <cell r="D1664">
            <v>21197</v>
          </cell>
          <cell r="E1664" t="str">
            <v>V</v>
          </cell>
          <cell r="F1664" t="str">
            <v>België</v>
          </cell>
          <cell r="G1664" t="str">
            <v>BE</v>
          </cell>
          <cell r="H1664" t="str">
            <v>02-006</v>
          </cell>
          <cell r="I1664" t="str">
            <v>PK DE EVERS</v>
          </cell>
        </row>
        <row r="1665">
          <cell r="A1665">
            <v>9057</v>
          </cell>
          <cell r="B1665" t="str">
            <v>Luc</v>
          </cell>
          <cell r="C1665" t="str">
            <v>VANMOER</v>
          </cell>
          <cell r="D1665">
            <v>22314</v>
          </cell>
          <cell r="E1665" t="str">
            <v>M</v>
          </cell>
          <cell r="F1665" t="str">
            <v>België</v>
          </cell>
          <cell r="G1665" t="str">
            <v>BE</v>
          </cell>
          <cell r="H1665" t="str">
            <v>02-006</v>
          </cell>
          <cell r="I1665" t="str">
            <v>PK DE EVERS</v>
          </cell>
        </row>
        <row r="1666">
          <cell r="A1666">
            <v>270</v>
          </cell>
          <cell r="B1666" t="str">
            <v>Alfons</v>
          </cell>
          <cell r="C1666" t="str">
            <v>VANUYTVEN</v>
          </cell>
          <cell r="D1666">
            <v>17865</v>
          </cell>
          <cell r="E1666" t="str">
            <v>M</v>
          </cell>
          <cell r="F1666" t="str">
            <v>België</v>
          </cell>
          <cell r="G1666" t="str">
            <v>BE</v>
          </cell>
          <cell r="H1666" t="str">
            <v>02-006</v>
          </cell>
          <cell r="I1666" t="str">
            <v>PK DE EVERS</v>
          </cell>
        </row>
        <row r="1667">
          <cell r="A1667">
            <v>16129</v>
          </cell>
          <cell r="B1667" t="str">
            <v>Hugo</v>
          </cell>
          <cell r="C1667" t="str">
            <v>VEKEMANS</v>
          </cell>
          <cell r="D1667">
            <v>17717</v>
          </cell>
          <cell r="E1667" t="str">
            <v>M</v>
          </cell>
          <cell r="F1667" t="str">
            <v>België</v>
          </cell>
          <cell r="G1667" t="str">
            <v>BE</v>
          </cell>
          <cell r="H1667" t="str">
            <v>02-006</v>
          </cell>
          <cell r="I1667" t="str">
            <v>PK DE EVERS</v>
          </cell>
        </row>
        <row r="1668">
          <cell r="A1668">
            <v>18827</v>
          </cell>
          <cell r="B1668" t="str">
            <v>Bjorn</v>
          </cell>
          <cell r="C1668" t="str">
            <v xml:space="preserve">VERBOVEN </v>
          </cell>
          <cell r="D1668">
            <v>28765</v>
          </cell>
          <cell r="E1668" t="str">
            <v>M</v>
          </cell>
          <cell r="F1668" t="str">
            <v>België</v>
          </cell>
          <cell r="G1668" t="str">
            <v>BE</v>
          </cell>
          <cell r="H1668" t="str">
            <v>02-006</v>
          </cell>
          <cell r="I1668" t="str">
            <v>PK DE EVERS</v>
          </cell>
        </row>
        <row r="1669">
          <cell r="A1669">
            <v>5910</v>
          </cell>
          <cell r="B1669" t="str">
            <v>Guy</v>
          </cell>
          <cell r="C1669" t="str">
            <v>VERELST</v>
          </cell>
          <cell r="D1669">
            <v>25104</v>
          </cell>
          <cell r="E1669" t="str">
            <v>M</v>
          </cell>
          <cell r="F1669" t="str">
            <v>België</v>
          </cell>
          <cell r="G1669" t="str">
            <v>BE</v>
          </cell>
          <cell r="H1669" t="str">
            <v>02-006</v>
          </cell>
          <cell r="I1669" t="str">
            <v>PK DE EVERS</v>
          </cell>
        </row>
        <row r="1670">
          <cell r="A1670">
            <v>20770</v>
          </cell>
          <cell r="B1670" t="str">
            <v>Erik</v>
          </cell>
          <cell r="C1670" t="str">
            <v xml:space="preserve">VERMEIREN </v>
          </cell>
          <cell r="D1670">
            <v>22332</v>
          </cell>
          <cell r="E1670" t="str">
            <v>M</v>
          </cell>
          <cell r="F1670" t="str">
            <v>België</v>
          </cell>
          <cell r="G1670" t="str">
            <v>BE</v>
          </cell>
          <cell r="H1670" t="str">
            <v>02-006</v>
          </cell>
          <cell r="I1670" t="str">
            <v>PK DE EVERS</v>
          </cell>
        </row>
        <row r="1671">
          <cell r="A1671">
            <v>280</v>
          </cell>
          <cell r="B1671" t="str">
            <v>Robert</v>
          </cell>
          <cell r="C1671" t="str">
            <v>VERSCHAEREN</v>
          </cell>
          <cell r="D1671">
            <v>16051</v>
          </cell>
          <cell r="E1671" t="str">
            <v>M</v>
          </cell>
          <cell r="F1671" t="str">
            <v>België</v>
          </cell>
          <cell r="G1671" t="str">
            <v>BE</v>
          </cell>
          <cell r="H1671" t="str">
            <v>02-006</v>
          </cell>
          <cell r="I1671" t="str">
            <v>PK DE EVERS</v>
          </cell>
        </row>
        <row r="1672">
          <cell r="A1672">
            <v>3534</v>
          </cell>
          <cell r="B1672" t="str">
            <v>Gilbert</v>
          </cell>
          <cell r="C1672" t="str">
            <v>WOUTERS</v>
          </cell>
          <cell r="D1672">
            <v>15599</v>
          </cell>
          <cell r="E1672" t="str">
            <v>M</v>
          </cell>
          <cell r="F1672" t="str">
            <v>België</v>
          </cell>
          <cell r="G1672" t="str">
            <v>BE</v>
          </cell>
          <cell r="H1672" t="str">
            <v>02-006</v>
          </cell>
          <cell r="I1672" t="str">
            <v>PK DE EVERS</v>
          </cell>
        </row>
        <row r="1673">
          <cell r="A1673">
            <v>21762</v>
          </cell>
          <cell r="B1673" t="str">
            <v>Erwin</v>
          </cell>
          <cell r="C1673" t="str">
            <v>WOUTERS</v>
          </cell>
          <cell r="D1673">
            <v>23679</v>
          </cell>
          <cell r="E1673" t="str">
            <v>M</v>
          </cell>
          <cell r="F1673" t="str">
            <v>België</v>
          </cell>
          <cell r="G1673" t="str">
            <v>BE</v>
          </cell>
          <cell r="H1673" t="str">
            <v>02-006</v>
          </cell>
          <cell r="I1673" t="str">
            <v>PK DE EVERS</v>
          </cell>
        </row>
        <row r="1674">
          <cell r="A1674">
            <v>20956</v>
          </cell>
          <cell r="B1674" t="str">
            <v>Bruno</v>
          </cell>
          <cell r="C1674" t="str">
            <v>WYNANTS</v>
          </cell>
          <cell r="D1674">
            <v>23919</v>
          </cell>
          <cell r="E1674" t="str">
            <v>M</v>
          </cell>
          <cell r="F1674" t="str">
            <v>België</v>
          </cell>
          <cell r="G1674" t="str">
            <v>BE</v>
          </cell>
          <cell r="H1674" t="str">
            <v>02-006</v>
          </cell>
          <cell r="I1674" t="str">
            <v>PK DE EVERS</v>
          </cell>
        </row>
        <row r="1675">
          <cell r="A1675">
            <v>17926</v>
          </cell>
          <cell r="B1675" t="str">
            <v>Willy</v>
          </cell>
          <cell r="C1675" t="str">
            <v>AERTS</v>
          </cell>
          <cell r="D1675">
            <v>16696</v>
          </cell>
          <cell r="E1675" t="str">
            <v>M</v>
          </cell>
          <cell r="F1675" t="str">
            <v>België</v>
          </cell>
          <cell r="G1675" t="str">
            <v>BE</v>
          </cell>
          <cell r="H1675" t="str">
            <v>02-007</v>
          </cell>
          <cell r="I1675" t="str">
            <v>PC DUFFEL -</v>
          </cell>
        </row>
        <row r="1676">
          <cell r="A1676">
            <v>18162</v>
          </cell>
          <cell r="B1676" t="str">
            <v>François</v>
          </cell>
          <cell r="C1676" t="str">
            <v>ANDRIES</v>
          </cell>
          <cell r="D1676">
            <v>17164</v>
          </cell>
          <cell r="E1676" t="str">
            <v>M</v>
          </cell>
          <cell r="F1676" t="str">
            <v>België</v>
          </cell>
          <cell r="G1676" t="str">
            <v>BE</v>
          </cell>
          <cell r="H1676" t="str">
            <v>02-007</v>
          </cell>
          <cell r="I1676" t="str">
            <v>PC DUFFEL -</v>
          </cell>
        </row>
        <row r="1677">
          <cell r="A1677">
            <v>4666</v>
          </cell>
          <cell r="B1677" t="str">
            <v>Rita</v>
          </cell>
          <cell r="C1677" t="str">
            <v>BARATTO</v>
          </cell>
          <cell r="D1677">
            <v>22008</v>
          </cell>
          <cell r="E1677" t="str">
            <v>V</v>
          </cell>
          <cell r="F1677" t="str">
            <v>België</v>
          </cell>
          <cell r="G1677" t="str">
            <v>BE</v>
          </cell>
          <cell r="H1677" t="str">
            <v>02-007</v>
          </cell>
          <cell r="I1677" t="str">
            <v>PC DUFFEL -</v>
          </cell>
        </row>
        <row r="1678">
          <cell r="A1678">
            <v>19735</v>
          </cell>
          <cell r="B1678" t="str">
            <v>Karel</v>
          </cell>
          <cell r="C1678" t="str">
            <v>BOLS</v>
          </cell>
          <cell r="D1678">
            <v>18956</v>
          </cell>
          <cell r="E1678" t="str">
            <v>M</v>
          </cell>
          <cell r="F1678" t="str">
            <v>België</v>
          </cell>
          <cell r="G1678" t="str">
            <v>BE</v>
          </cell>
          <cell r="H1678" t="str">
            <v>02-007</v>
          </cell>
          <cell r="I1678" t="str">
            <v>PC DUFFEL -</v>
          </cell>
        </row>
        <row r="1679">
          <cell r="A1679">
            <v>966</v>
          </cell>
          <cell r="B1679" t="str">
            <v>Camiel</v>
          </cell>
          <cell r="C1679" t="str">
            <v>CARNIER</v>
          </cell>
          <cell r="D1679">
            <v>20749</v>
          </cell>
          <cell r="E1679" t="str">
            <v>M</v>
          </cell>
          <cell r="F1679" t="str">
            <v>België</v>
          </cell>
          <cell r="G1679" t="str">
            <v>BE</v>
          </cell>
          <cell r="H1679" t="str">
            <v>02-007</v>
          </cell>
          <cell r="I1679" t="str">
            <v>PC DUFFEL -</v>
          </cell>
        </row>
        <row r="1680">
          <cell r="A1680">
            <v>2115</v>
          </cell>
          <cell r="B1680" t="str">
            <v>François</v>
          </cell>
          <cell r="C1680" t="str">
            <v>DE PRÉ</v>
          </cell>
          <cell r="D1680">
            <v>14604</v>
          </cell>
          <cell r="E1680" t="str">
            <v>M</v>
          </cell>
          <cell r="F1680" t="str">
            <v>België</v>
          </cell>
          <cell r="G1680" t="str">
            <v>BE</v>
          </cell>
          <cell r="H1680" t="str">
            <v>02-007</v>
          </cell>
          <cell r="I1680" t="str">
            <v>PC DUFFEL -</v>
          </cell>
        </row>
        <row r="1681">
          <cell r="A1681">
            <v>13694</v>
          </cell>
          <cell r="B1681" t="str">
            <v>Jean François</v>
          </cell>
          <cell r="C1681" t="str">
            <v>DE SCHEPPER</v>
          </cell>
          <cell r="D1681">
            <v>17559</v>
          </cell>
          <cell r="E1681" t="str">
            <v>M</v>
          </cell>
          <cell r="F1681" t="str">
            <v>België</v>
          </cell>
          <cell r="G1681" t="str">
            <v>BE</v>
          </cell>
          <cell r="H1681" t="str">
            <v>02-007</v>
          </cell>
          <cell r="I1681" t="str">
            <v>PC DUFFEL -</v>
          </cell>
        </row>
        <row r="1682">
          <cell r="A1682">
            <v>21060</v>
          </cell>
          <cell r="B1682" t="str">
            <v>Jacqueline</v>
          </cell>
          <cell r="C1682" t="str">
            <v>DELMEZ</v>
          </cell>
          <cell r="D1682">
            <v>18936</v>
          </cell>
          <cell r="E1682" t="str">
            <v>V</v>
          </cell>
          <cell r="F1682" t="str">
            <v>België</v>
          </cell>
          <cell r="G1682" t="str">
            <v>BE</v>
          </cell>
          <cell r="H1682" t="str">
            <v>02-007</v>
          </cell>
          <cell r="I1682" t="str">
            <v>PC DUFFEL -</v>
          </cell>
        </row>
        <row r="1683">
          <cell r="A1683">
            <v>214</v>
          </cell>
          <cell r="B1683" t="str">
            <v>Jonathan</v>
          </cell>
          <cell r="C1683" t="str">
            <v>DILLEN</v>
          </cell>
          <cell r="D1683">
            <v>32051</v>
          </cell>
          <cell r="E1683" t="str">
            <v>M</v>
          </cell>
          <cell r="F1683" t="str">
            <v>België</v>
          </cell>
          <cell r="G1683" t="str">
            <v>BE</v>
          </cell>
          <cell r="H1683" t="str">
            <v>02-007</v>
          </cell>
          <cell r="I1683" t="str">
            <v>PC DUFFEL -</v>
          </cell>
        </row>
        <row r="1684">
          <cell r="A1684">
            <v>3367</v>
          </cell>
          <cell r="B1684" t="str">
            <v>Rita</v>
          </cell>
          <cell r="C1684" t="str">
            <v>GULDENTOPS</v>
          </cell>
          <cell r="D1684">
            <v>17473</v>
          </cell>
          <cell r="E1684" t="str">
            <v>V</v>
          </cell>
          <cell r="F1684" t="str">
            <v>België</v>
          </cell>
          <cell r="G1684" t="str">
            <v>BE</v>
          </cell>
          <cell r="H1684" t="str">
            <v>02-007</v>
          </cell>
          <cell r="I1684" t="str">
            <v>PC DUFFEL -</v>
          </cell>
        </row>
        <row r="1685">
          <cell r="A1685">
            <v>20920</v>
          </cell>
          <cell r="B1685" t="str">
            <v>Lodewijk</v>
          </cell>
          <cell r="C1685" t="str">
            <v>KETS</v>
          </cell>
          <cell r="D1685">
            <v>19148</v>
          </cell>
          <cell r="E1685" t="str">
            <v>M</v>
          </cell>
          <cell r="F1685" t="str">
            <v>België</v>
          </cell>
          <cell r="G1685" t="str">
            <v>BE</v>
          </cell>
          <cell r="H1685" t="str">
            <v>02-007</v>
          </cell>
          <cell r="I1685" t="str">
            <v>PC DUFFEL -</v>
          </cell>
        </row>
        <row r="1686">
          <cell r="A1686">
            <v>18811</v>
          </cell>
          <cell r="B1686" t="str">
            <v>Koenraad</v>
          </cell>
          <cell r="C1686" t="str">
            <v>MARIEN</v>
          </cell>
          <cell r="D1686">
            <v>23898</v>
          </cell>
          <cell r="E1686" t="str">
            <v>M</v>
          </cell>
          <cell r="F1686" t="str">
            <v>België</v>
          </cell>
          <cell r="G1686" t="str">
            <v>BE</v>
          </cell>
          <cell r="H1686" t="str">
            <v>02-007</v>
          </cell>
          <cell r="I1686" t="str">
            <v>PC DUFFEL -</v>
          </cell>
        </row>
        <row r="1687">
          <cell r="A1687">
            <v>21084</v>
          </cell>
          <cell r="B1687" t="str">
            <v>Vera</v>
          </cell>
          <cell r="C1687" t="str">
            <v>MARIEN</v>
          </cell>
          <cell r="D1687">
            <v>24490</v>
          </cell>
          <cell r="E1687" t="str">
            <v>V</v>
          </cell>
          <cell r="F1687" t="str">
            <v>België</v>
          </cell>
          <cell r="G1687" t="str">
            <v>BE</v>
          </cell>
          <cell r="H1687" t="str">
            <v>02-007</v>
          </cell>
          <cell r="I1687" t="str">
            <v>PC DUFFEL -</v>
          </cell>
        </row>
        <row r="1688">
          <cell r="A1688">
            <v>19925</v>
          </cell>
          <cell r="B1688" t="str">
            <v>Edward</v>
          </cell>
          <cell r="C1688" t="str">
            <v>MEERBERGEN</v>
          </cell>
          <cell r="D1688">
            <v>18264</v>
          </cell>
          <cell r="E1688" t="str">
            <v>M</v>
          </cell>
          <cell r="F1688" t="str">
            <v>België</v>
          </cell>
          <cell r="G1688" t="str">
            <v>BE</v>
          </cell>
          <cell r="H1688" t="str">
            <v>02-007</v>
          </cell>
          <cell r="I1688" t="str">
            <v>PC DUFFEL -</v>
          </cell>
        </row>
        <row r="1689">
          <cell r="A1689">
            <v>21899</v>
          </cell>
          <cell r="B1689" t="str">
            <v>Gaby</v>
          </cell>
          <cell r="C1689" t="str">
            <v>OVERSTEYNS</v>
          </cell>
          <cell r="D1689">
            <v>12542</v>
          </cell>
          <cell r="E1689" t="str">
            <v>V</v>
          </cell>
          <cell r="F1689" t="str">
            <v>België</v>
          </cell>
          <cell r="G1689" t="str">
            <v>BE</v>
          </cell>
          <cell r="H1689" t="str">
            <v>02-007</v>
          </cell>
          <cell r="I1689" t="str">
            <v>PC DUFFEL -</v>
          </cell>
        </row>
        <row r="1690">
          <cell r="A1690">
            <v>16380</v>
          </cell>
          <cell r="B1690" t="str">
            <v>Carina</v>
          </cell>
          <cell r="C1690" t="str">
            <v>PEETERS</v>
          </cell>
          <cell r="D1690">
            <v>23287</v>
          </cell>
          <cell r="E1690" t="str">
            <v>V</v>
          </cell>
          <cell r="F1690" t="str">
            <v>België</v>
          </cell>
          <cell r="G1690" t="str">
            <v>BE</v>
          </cell>
          <cell r="H1690" t="str">
            <v>02-007</v>
          </cell>
          <cell r="I1690" t="str">
            <v>PC DUFFEL -</v>
          </cell>
        </row>
        <row r="1691">
          <cell r="A1691">
            <v>21427</v>
          </cell>
          <cell r="B1691" t="str">
            <v>Jeanninne</v>
          </cell>
          <cell r="C1691" t="str">
            <v>ROBYN</v>
          </cell>
          <cell r="D1691">
            <v>21870</v>
          </cell>
          <cell r="E1691" t="str">
            <v>V</v>
          </cell>
          <cell r="F1691" t="str">
            <v>België</v>
          </cell>
          <cell r="G1691" t="str">
            <v>BE</v>
          </cell>
          <cell r="H1691" t="str">
            <v>02-007</v>
          </cell>
          <cell r="I1691" t="str">
            <v>PC DUFFEL -</v>
          </cell>
        </row>
        <row r="1692">
          <cell r="A1692">
            <v>16694</v>
          </cell>
          <cell r="B1692" t="str">
            <v>Rene</v>
          </cell>
          <cell r="C1692" t="str">
            <v>ROOMAN</v>
          </cell>
          <cell r="D1692">
            <v>17280</v>
          </cell>
          <cell r="E1692" t="str">
            <v>M</v>
          </cell>
          <cell r="F1692" t="str">
            <v>België</v>
          </cell>
          <cell r="G1692" t="str">
            <v>BE</v>
          </cell>
          <cell r="H1692" t="str">
            <v>02-007</v>
          </cell>
          <cell r="I1692" t="str">
            <v>PC DUFFEL -</v>
          </cell>
        </row>
        <row r="1693">
          <cell r="A1693">
            <v>5068</v>
          </cell>
          <cell r="B1693" t="str">
            <v>Marie Louise</v>
          </cell>
          <cell r="C1693" t="str">
            <v>SCHEPERS</v>
          </cell>
          <cell r="D1693">
            <v>16242</v>
          </cell>
          <cell r="E1693" t="str">
            <v>V</v>
          </cell>
          <cell r="F1693" t="str">
            <v>België</v>
          </cell>
          <cell r="G1693" t="str">
            <v>BE</v>
          </cell>
          <cell r="H1693" t="str">
            <v>02-007</v>
          </cell>
          <cell r="I1693" t="str">
            <v>PC DUFFEL -</v>
          </cell>
        </row>
        <row r="1694">
          <cell r="A1694">
            <v>20699</v>
          </cell>
          <cell r="B1694" t="str">
            <v>Ludovicus</v>
          </cell>
          <cell r="C1694" t="str">
            <v>STRACKX</v>
          </cell>
          <cell r="D1694">
            <v>20041</v>
          </cell>
          <cell r="E1694" t="str">
            <v>M</v>
          </cell>
          <cell r="F1694" t="str">
            <v>België</v>
          </cell>
          <cell r="G1694" t="str">
            <v>BE</v>
          </cell>
          <cell r="H1694" t="str">
            <v>02-007</v>
          </cell>
          <cell r="I1694" t="str">
            <v>PC DUFFEL -</v>
          </cell>
        </row>
        <row r="1695">
          <cell r="A1695">
            <v>16695</v>
          </cell>
          <cell r="B1695" t="str">
            <v>Jeannine</v>
          </cell>
          <cell r="C1695" t="str">
            <v>VAN AKELYEN</v>
          </cell>
          <cell r="D1695">
            <v>17653</v>
          </cell>
          <cell r="E1695" t="str">
            <v>V</v>
          </cell>
          <cell r="F1695" t="str">
            <v>België</v>
          </cell>
          <cell r="G1695" t="str">
            <v>BE</v>
          </cell>
          <cell r="H1695" t="str">
            <v>02-007</v>
          </cell>
          <cell r="I1695" t="str">
            <v>PC DUFFEL -</v>
          </cell>
        </row>
        <row r="1696">
          <cell r="A1696">
            <v>11974</v>
          </cell>
          <cell r="B1696" t="str">
            <v>Rik</v>
          </cell>
          <cell r="C1696" t="str">
            <v>VAN DE ROYE</v>
          </cell>
          <cell r="D1696">
            <v>19668</v>
          </cell>
          <cell r="E1696" t="str">
            <v>M</v>
          </cell>
          <cell r="F1696" t="str">
            <v>België</v>
          </cell>
          <cell r="G1696" t="str">
            <v>BE</v>
          </cell>
          <cell r="H1696" t="str">
            <v>02-007</v>
          </cell>
          <cell r="I1696" t="str">
            <v>PC DUFFEL -</v>
          </cell>
        </row>
        <row r="1697">
          <cell r="A1697">
            <v>14169</v>
          </cell>
          <cell r="B1697" t="str">
            <v>Willy</v>
          </cell>
          <cell r="C1697" t="str">
            <v>VAN ENGELAND</v>
          </cell>
          <cell r="D1697">
            <v>18663</v>
          </cell>
          <cell r="E1697" t="str">
            <v>M</v>
          </cell>
          <cell r="F1697" t="str">
            <v>België</v>
          </cell>
          <cell r="G1697" t="str">
            <v>BE</v>
          </cell>
          <cell r="H1697" t="str">
            <v>02-007</v>
          </cell>
          <cell r="I1697" t="str">
            <v>PC DUFFEL -</v>
          </cell>
        </row>
        <row r="1698">
          <cell r="A1698">
            <v>8195</v>
          </cell>
          <cell r="B1698" t="str">
            <v>Ronald</v>
          </cell>
          <cell r="C1698" t="str">
            <v>VAN GENECHTEN</v>
          </cell>
          <cell r="D1698">
            <v>22335</v>
          </cell>
          <cell r="E1698" t="str">
            <v>M</v>
          </cell>
          <cell r="F1698" t="str">
            <v>België</v>
          </cell>
          <cell r="G1698" t="str">
            <v>BE</v>
          </cell>
          <cell r="H1698" t="str">
            <v>02-007</v>
          </cell>
          <cell r="I1698" t="str">
            <v>PC DUFFEL -</v>
          </cell>
        </row>
        <row r="1699">
          <cell r="A1699">
            <v>10057</v>
          </cell>
          <cell r="B1699" t="str">
            <v>Dirk</v>
          </cell>
          <cell r="C1699" t="str">
            <v>VAN SANTFOORT</v>
          </cell>
          <cell r="D1699">
            <v>24202</v>
          </cell>
          <cell r="E1699" t="str">
            <v>M</v>
          </cell>
          <cell r="F1699" t="str">
            <v>België</v>
          </cell>
          <cell r="G1699" t="str">
            <v>BE</v>
          </cell>
          <cell r="H1699" t="str">
            <v>02-007</v>
          </cell>
          <cell r="I1699" t="str">
            <v>PC DUFFEL -</v>
          </cell>
        </row>
        <row r="1700">
          <cell r="A1700">
            <v>21898</v>
          </cell>
          <cell r="B1700" t="str">
            <v>Marcel</v>
          </cell>
          <cell r="C1700" t="str">
            <v>VANDECAUTER</v>
          </cell>
          <cell r="D1700">
            <v>12781</v>
          </cell>
          <cell r="E1700" t="str">
            <v>M</v>
          </cell>
          <cell r="F1700" t="str">
            <v>België</v>
          </cell>
          <cell r="G1700" t="str">
            <v>BE</v>
          </cell>
          <cell r="H1700" t="str">
            <v>02-007</v>
          </cell>
          <cell r="I1700" t="str">
            <v>PC DUFFEL -</v>
          </cell>
        </row>
        <row r="1701">
          <cell r="A1701">
            <v>5655</v>
          </cell>
          <cell r="B1701" t="str">
            <v>Monique</v>
          </cell>
          <cell r="C1701" t="str">
            <v>VERCAMMEN</v>
          </cell>
          <cell r="D1701">
            <v>15608</v>
          </cell>
          <cell r="E1701" t="str">
            <v>V</v>
          </cell>
          <cell r="F1701" t="str">
            <v>België</v>
          </cell>
          <cell r="G1701" t="str">
            <v>BE</v>
          </cell>
          <cell r="H1701" t="str">
            <v>02-007</v>
          </cell>
          <cell r="I1701" t="str">
            <v>PC DUFFEL -</v>
          </cell>
        </row>
        <row r="1702">
          <cell r="A1702">
            <v>18761</v>
          </cell>
          <cell r="B1702" t="str">
            <v>LUC</v>
          </cell>
          <cell r="C1702" t="str">
            <v>BAART</v>
          </cell>
          <cell r="D1702">
            <v>23333</v>
          </cell>
          <cell r="E1702" t="str">
            <v>M</v>
          </cell>
          <cell r="F1702" t="str">
            <v>België</v>
          </cell>
          <cell r="G1702" t="str">
            <v>BE</v>
          </cell>
          <cell r="H1702" t="str">
            <v>02-008</v>
          </cell>
          <cell r="I1702" t="str">
            <v>PC DE LINDEPET - Zandhoven</v>
          </cell>
        </row>
        <row r="1703">
          <cell r="A1703">
            <v>11194</v>
          </cell>
          <cell r="B1703" t="str">
            <v>Frans</v>
          </cell>
          <cell r="C1703" t="str">
            <v>BASTIAENS</v>
          </cell>
          <cell r="D1703">
            <v>15785</v>
          </cell>
          <cell r="E1703" t="str">
            <v>M</v>
          </cell>
          <cell r="F1703" t="str">
            <v>België</v>
          </cell>
          <cell r="G1703" t="str">
            <v>BE</v>
          </cell>
          <cell r="H1703" t="str">
            <v>02-008</v>
          </cell>
          <cell r="I1703" t="str">
            <v>PC DE LINDEPET - Zandhoven</v>
          </cell>
        </row>
        <row r="1704">
          <cell r="A1704">
            <v>16136</v>
          </cell>
          <cell r="B1704" t="str">
            <v>Lucien</v>
          </cell>
          <cell r="C1704" t="str">
            <v>BECKERS</v>
          </cell>
          <cell r="D1704">
            <v>19171</v>
          </cell>
          <cell r="E1704" t="str">
            <v>M</v>
          </cell>
          <cell r="F1704" t="str">
            <v>België</v>
          </cell>
          <cell r="G1704" t="str">
            <v>BE</v>
          </cell>
          <cell r="H1704" t="str">
            <v>02-008</v>
          </cell>
          <cell r="I1704" t="str">
            <v>PC DE LINDEPET - Zandhoven</v>
          </cell>
        </row>
        <row r="1705">
          <cell r="A1705">
            <v>21439</v>
          </cell>
          <cell r="B1705" t="str">
            <v>Andre</v>
          </cell>
          <cell r="C1705" t="str">
            <v>BERGHMANS</v>
          </cell>
          <cell r="D1705">
            <v>16452</v>
          </cell>
          <cell r="E1705" t="str">
            <v>M</v>
          </cell>
          <cell r="F1705" t="str">
            <v>België</v>
          </cell>
          <cell r="G1705" t="str">
            <v>BE</v>
          </cell>
          <cell r="H1705" t="str">
            <v>02-008</v>
          </cell>
          <cell r="I1705" t="str">
            <v>PC DE LINDEPET - Zandhoven</v>
          </cell>
        </row>
        <row r="1706">
          <cell r="A1706">
            <v>5313</v>
          </cell>
          <cell r="B1706" t="str">
            <v>Jan</v>
          </cell>
          <cell r="C1706" t="str">
            <v>BIJL</v>
          </cell>
          <cell r="D1706">
            <v>19130</v>
          </cell>
          <cell r="E1706" t="str">
            <v>M</v>
          </cell>
          <cell r="F1706" t="str">
            <v>België</v>
          </cell>
          <cell r="G1706" t="str">
            <v>NL</v>
          </cell>
          <cell r="H1706" t="str">
            <v>02-008</v>
          </cell>
          <cell r="I1706" t="str">
            <v>PC DE LINDEPET - Zandhoven</v>
          </cell>
        </row>
        <row r="1707">
          <cell r="A1707">
            <v>16135</v>
          </cell>
          <cell r="B1707" t="str">
            <v>Marcel</v>
          </cell>
          <cell r="C1707" t="str">
            <v>BREES</v>
          </cell>
          <cell r="D1707">
            <v>18287</v>
          </cell>
          <cell r="E1707" t="str">
            <v>M</v>
          </cell>
          <cell r="F1707" t="str">
            <v>België</v>
          </cell>
          <cell r="G1707" t="str">
            <v>BE</v>
          </cell>
          <cell r="H1707" t="str">
            <v>02-008</v>
          </cell>
          <cell r="I1707" t="str">
            <v>PC DE LINDEPET - Zandhoven</v>
          </cell>
        </row>
        <row r="1708">
          <cell r="A1708">
            <v>5284</v>
          </cell>
          <cell r="B1708" t="str">
            <v>Jozef</v>
          </cell>
          <cell r="C1708" t="str">
            <v>CAVENS</v>
          </cell>
          <cell r="D1708">
            <v>18252</v>
          </cell>
          <cell r="E1708" t="str">
            <v>M</v>
          </cell>
          <cell r="F1708" t="str">
            <v>België</v>
          </cell>
          <cell r="G1708" t="str">
            <v>BE</v>
          </cell>
          <cell r="H1708" t="str">
            <v>02-008</v>
          </cell>
          <cell r="I1708" t="str">
            <v>PC DE LINDEPET - Zandhoven</v>
          </cell>
        </row>
        <row r="1709">
          <cell r="A1709">
            <v>5294</v>
          </cell>
          <cell r="B1709" t="str">
            <v>André</v>
          </cell>
          <cell r="C1709" t="str">
            <v>COOLS</v>
          </cell>
          <cell r="D1709">
            <v>17039</v>
          </cell>
          <cell r="E1709" t="str">
            <v>M</v>
          </cell>
          <cell r="F1709" t="str">
            <v>België</v>
          </cell>
          <cell r="G1709" t="str">
            <v>BE</v>
          </cell>
          <cell r="H1709" t="str">
            <v>02-008</v>
          </cell>
          <cell r="I1709" t="str">
            <v>PC DE LINDEPET - Zandhoven</v>
          </cell>
        </row>
        <row r="1710">
          <cell r="A1710">
            <v>21468</v>
          </cell>
          <cell r="B1710" t="str">
            <v>Renilda</v>
          </cell>
          <cell r="C1710" t="str">
            <v>CRAUWELS</v>
          </cell>
          <cell r="D1710">
            <v>23374</v>
          </cell>
          <cell r="E1710" t="str">
            <v>V</v>
          </cell>
          <cell r="F1710" t="str">
            <v>België</v>
          </cell>
          <cell r="G1710" t="str">
            <v>BE</v>
          </cell>
          <cell r="H1710" t="str">
            <v>02-008</v>
          </cell>
          <cell r="I1710" t="str">
            <v>PC DE LINDEPET - Zandhoven</v>
          </cell>
        </row>
        <row r="1711">
          <cell r="A1711">
            <v>17157</v>
          </cell>
          <cell r="B1711" t="str">
            <v>Marina</v>
          </cell>
          <cell r="C1711" t="str">
            <v>CROONEN</v>
          </cell>
          <cell r="D1711">
            <v>23091</v>
          </cell>
          <cell r="E1711" t="str">
            <v>V</v>
          </cell>
          <cell r="F1711" t="str">
            <v>België</v>
          </cell>
          <cell r="G1711" t="str">
            <v>BE</v>
          </cell>
          <cell r="H1711" t="str">
            <v>02-008</v>
          </cell>
          <cell r="I1711" t="str">
            <v>PC DE LINDEPET - Zandhoven</v>
          </cell>
        </row>
        <row r="1712">
          <cell r="A1712">
            <v>13301</v>
          </cell>
          <cell r="B1712" t="str">
            <v>Dirk</v>
          </cell>
          <cell r="C1712" t="str">
            <v>DE LAET</v>
          </cell>
          <cell r="D1712">
            <v>21120</v>
          </cell>
          <cell r="E1712" t="str">
            <v>M</v>
          </cell>
          <cell r="F1712" t="str">
            <v>België</v>
          </cell>
          <cell r="G1712" t="str">
            <v>BE</v>
          </cell>
          <cell r="H1712" t="str">
            <v>02-008</v>
          </cell>
          <cell r="I1712" t="str">
            <v>PC DE LINDEPET - Zandhoven</v>
          </cell>
        </row>
        <row r="1713">
          <cell r="A1713">
            <v>4252</v>
          </cell>
          <cell r="B1713" t="str">
            <v>Benny</v>
          </cell>
          <cell r="C1713" t="str">
            <v>DE SCHUTTER</v>
          </cell>
          <cell r="D1713">
            <v>22633</v>
          </cell>
          <cell r="E1713" t="str">
            <v>M</v>
          </cell>
          <cell r="F1713" t="str">
            <v>België</v>
          </cell>
          <cell r="G1713" t="str">
            <v>BE</v>
          </cell>
          <cell r="H1713" t="str">
            <v>02-008</v>
          </cell>
          <cell r="I1713" t="str">
            <v>PC DE LINDEPET - Zandhoven</v>
          </cell>
        </row>
        <row r="1714">
          <cell r="A1714">
            <v>11939</v>
          </cell>
          <cell r="B1714" t="str">
            <v>Bram</v>
          </cell>
          <cell r="C1714" t="str">
            <v>DE VOS</v>
          </cell>
          <cell r="D1714">
            <v>35538</v>
          </cell>
          <cell r="E1714" t="str">
            <v>M</v>
          </cell>
          <cell r="F1714" t="str">
            <v>België</v>
          </cell>
          <cell r="G1714" t="str">
            <v>BE</v>
          </cell>
          <cell r="H1714" t="str">
            <v>02-008</v>
          </cell>
          <cell r="I1714" t="str">
            <v>PC DE LINDEPET - Zandhoven</v>
          </cell>
        </row>
        <row r="1715">
          <cell r="A1715">
            <v>20215</v>
          </cell>
          <cell r="B1715" t="str">
            <v>Geert</v>
          </cell>
          <cell r="C1715" t="str">
            <v>DE VOS</v>
          </cell>
          <cell r="D1715">
            <v>25616</v>
          </cell>
          <cell r="E1715" t="str">
            <v>M</v>
          </cell>
          <cell r="F1715" t="str">
            <v>België</v>
          </cell>
          <cell r="G1715" t="str">
            <v>BE</v>
          </cell>
          <cell r="H1715" t="str">
            <v>02-008</v>
          </cell>
          <cell r="I1715" t="str">
            <v>PC DE LINDEPET - Zandhoven</v>
          </cell>
        </row>
        <row r="1716">
          <cell r="A1716">
            <v>20216</v>
          </cell>
          <cell r="B1716" t="str">
            <v>Marten</v>
          </cell>
          <cell r="C1716" t="str">
            <v>DE VOS</v>
          </cell>
          <cell r="D1716">
            <v>39295</v>
          </cell>
          <cell r="E1716" t="str">
            <v>M</v>
          </cell>
          <cell r="F1716" t="str">
            <v>België</v>
          </cell>
          <cell r="G1716" t="str">
            <v>BE</v>
          </cell>
          <cell r="H1716" t="str">
            <v>02-008</v>
          </cell>
          <cell r="I1716" t="str">
            <v>PC DE LINDEPET - Zandhoven</v>
          </cell>
        </row>
        <row r="1717">
          <cell r="A1717">
            <v>182</v>
          </cell>
          <cell r="B1717" t="str">
            <v>Freddy</v>
          </cell>
          <cell r="C1717" t="str">
            <v>DE WEERDT</v>
          </cell>
          <cell r="D1717">
            <v>18074</v>
          </cell>
          <cell r="E1717" t="str">
            <v>M</v>
          </cell>
          <cell r="F1717" t="str">
            <v>België</v>
          </cell>
          <cell r="G1717" t="str">
            <v>BE</v>
          </cell>
          <cell r="H1717" t="str">
            <v>02-008</v>
          </cell>
          <cell r="I1717" t="str">
            <v>PC DE LINDEPET - Zandhoven</v>
          </cell>
        </row>
        <row r="1718">
          <cell r="A1718">
            <v>6661</v>
          </cell>
          <cell r="B1718" t="str">
            <v>Ria</v>
          </cell>
          <cell r="C1718" t="str">
            <v>DE WEERDT</v>
          </cell>
          <cell r="D1718">
            <v>20027</v>
          </cell>
          <cell r="E1718" t="str">
            <v>V</v>
          </cell>
          <cell r="F1718" t="str">
            <v>België</v>
          </cell>
          <cell r="G1718" t="str">
            <v>BE</v>
          </cell>
          <cell r="H1718" t="str">
            <v>02-008</v>
          </cell>
          <cell r="I1718" t="str">
            <v>PC DE LINDEPET - Zandhoven</v>
          </cell>
        </row>
        <row r="1719">
          <cell r="A1719">
            <v>17062</v>
          </cell>
          <cell r="B1719" t="str">
            <v>Fons</v>
          </cell>
          <cell r="C1719" t="str">
            <v>DE WEERDT</v>
          </cell>
          <cell r="D1719">
            <v>17349</v>
          </cell>
          <cell r="E1719" t="str">
            <v>M</v>
          </cell>
          <cell r="F1719" t="str">
            <v>België</v>
          </cell>
          <cell r="G1719" t="str">
            <v>BE</v>
          </cell>
          <cell r="H1719" t="str">
            <v>02-008</v>
          </cell>
          <cell r="I1719" t="str">
            <v>PC DE LINDEPET - Zandhoven</v>
          </cell>
        </row>
        <row r="1720">
          <cell r="A1720">
            <v>12514</v>
          </cell>
          <cell r="B1720" t="str">
            <v>Roselinde</v>
          </cell>
          <cell r="C1720" t="str">
            <v>DESCHRIJVER</v>
          </cell>
          <cell r="D1720">
            <v>16840</v>
          </cell>
          <cell r="E1720" t="str">
            <v>V</v>
          </cell>
          <cell r="F1720" t="str">
            <v>België</v>
          </cell>
          <cell r="G1720" t="str">
            <v>BE</v>
          </cell>
          <cell r="H1720" t="str">
            <v>02-008</v>
          </cell>
          <cell r="I1720" t="str">
            <v>PC DE LINDEPET - Zandhoven</v>
          </cell>
        </row>
        <row r="1721">
          <cell r="A1721">
            <v>3379</v>
          </cell>
          <cell r="B1721" t="str">
            <v>Dirk</v>
          </cell>
          <cell r="C1721" t="str">
            <v>DIELTJENS</v>
          </cell>
          <cell r="D1721">
            <v>30837</v>
          </cell>
          <cell r="E1721" t="str">
            <v>M</v>
          </cell>
          <cell r="F1721" t="str">
            <v>België</v>
          </cell>
          <cell r="G1721" t="str">
            <v>BE</v>
          </cell>
          <cell r="H1721" t="str">
            <v>02-008</v>
          </cell>
          <cell r="I1721" t="str">
            <v>PC DE LINDEPET - Zandhoven</v>
          </cell>
        </row>
        <row r="1722">
          <cell r="A1722">
            <v>6896</v>
          </cell>
          <cell r="B1722" t="str">
            <v>Marc</v>
          </cell>
          <cell r="C1722" t="str">
            <v>DIELTJENS</v>
          </cell>
          <cell r="D1722">
            <v>20430</v>
          </cell>
          <cell r="E1722" t="str">
            <v>M</v>
          </cell>
          <cell r="F1722" t="str">
            <v>België</v>
          </cell>
          <cell r="G1722" t="str">
            <v>BE</v>
          </cell>
          <cell r="H1722" t="str">
            <v>02-008</v>
          </cell>
          <cell r="I1722" t="str">
            <v>PC DE LINDEPET - Zandhoven</v>
          </cell>
        </row>
        <row r="1723">
          <cell r="A1723">
            <v>14677</v>
          </cell>
          <cell r="B1723" t="str">
            <v>Sonia</v>
          </cell>
          <cell r="C1723" t="str">
            <v>DILS</v>
          </cell>
          <cell r="D1723">
            <v>23217</v>
          </cell>
          <cell r="E1723" t="str">
            <v>V</v>
          </cell>
          <cell r="F1723" t="str">
            <v>België</v>
          </cell>
          <cell r="G1723" t="str">
            <v>BE</v>
          </cell>
          <cell r="H1723" t="str">
            <v>02-008</v>
          </cell>
          <cell r="I1723" t="str">
            <v>PC DE LINDEPET - Zandhoven</v>
          </cell>
        </row>
        <row r="1724">
          <cell r="A1724">
            <v>14005</v>
          </cell>
          <cell r="B1724" t="str">
            <v>Frans</v>
          </cell>
          <cell r="C1724" t="str">
            <v>GABRIELS</v>
          </cell>
          <cell r="D1724">
            <v>13777</v>
          </cell>
          <cell r="E1724" t="str">
            <v>M</v>
          </cell>
          <cell r="F1724" t="str">
            <v>België</v>
          </cell>
          <cell r="G1724" t="str">
            <v>BE</v>
          </cell>
          <cell r="H1724" t="str">
            <v>02-008</v>
          </cell>
          <cell r="I1724" t="str">
            <v>PC DE LINDEPET - Zandhoven</v>
          </cell>
        </row>
        <row r="1725">
          <cell r="A1725">
            <v>13059</v>
          </cell>
          <cell r="B1725" t="str">
            <v>Ludovicus</v>
          </cell>
          <cell r="C1725" t="str">
            <v>GEERS</v>
          </cell>
          <cell r="D1725">
            <v>19159</v>
          </cell>
          <cell r="E1725" t="str">
            <v>M</v>
          </cell>
          <cell r="F1725" t="str">
            <v>België</v>
          </cell>
          <cell r="G1725" t="str">
            <v>BE</v>
          </cell>
          <cell r="H1725" t="str">
            <v>02-008</v>
          </cell>
          <cell r="I1725" t="str">
            <v>PC DE LINDEPET - Zandhoven</v>
          </cell>
        </row>
        <row r="1726">
          <cell r="A1726">
            <v>10274</v>
          </cell>
          <cell r="B1726" t="str">
            <v>Margareta</v>
          </cell>
          <cell r="C1726" t="str">
            <v>GILIS</v>
          </cell>
          <cell r="D1726">
            <v>21537</v>
          </cell>
          <cell r="E1726" t="str">
            <v>V</v>
          </cell>
          <cell r="F1726" t="str">
            <v>België</v>
          </cell>
          <cell r="G1726" t="str">
            <v>BE</v>
          </cell>
          <cell r="H1726" t="str">
            <v>02-008</v>
          </cell>
          <cell r="I1726" t="str">
            <v>PC DE LINDEPET - Zandhoven</v>
          </cell>
        </row>
        <row r="1727">
          <cell r="A1727">
            <v>13403</v>
          </cell>
          <cell r="B1727" t="str">
            <v>Hubert</v>
          </cell>
          <cell r="C1727" t="str">
            <v>HARTMANS</v>
          </cell>
          <cell r="D1727">
            <v>17510</v>
          </cell>
          <cell r="E1727" t="str">
            <v>M</v>
          </cell>
          <cell r="F1727" t="str">
            <v>België</v>
          </cell>
          <cell r="G1727" t="str">
            <v>BE</v>
          </cell>
          <cell r="H1727" t="str">
            <v>02-008</v>
          </cell>
          <cell r="I1727" t="str">
            <v>PC DE LINDEPET - Zandhoven</v>
          </cell>
        </row>
        <row r="1728">
          <cell r="A1728">
            <v>11196</v>
          </cell>
          <cell r="B1728" t="str">
            <v>Rene</v>
          </cell>
          <cell r="C1728" t="str">
            <v>HERTHOGS</v>
          </cell>
          <cell r="D1728">
            <v>15879</v>
          </cell>
          <cell r="E1728" t="str">
            <v>M</v>
          </cell>
          <cell r="F1728" t="str">
            <v>België</v>
          </cell>
          <cell r="G1728" t="str">
            <v>BE</v>
          </cell>
          <cell r="H1728" t="str">
            <v>02-008</v>
          </cell>
          <cell r="I1728" t="str">
            <v>PC DE LINDEPET - Zandhoven</v>
          </cell>
        </row>
        <row r="1729">
          <cell r="A1729">
            <v>16787</v>
          </cell>
          <cell r="B1729" t="str">
            <v>Rene</v>
          </cell>
          <cell r="C1729" t="str">
            <v>HEYLEN</v>
          </cell>
          <cell r="D1729">
            <v>17079</v>
          </cell>
          <cell r="E1729" t="str">
            <v>M</v>
          </cell>
          <cell r="F1729" t="str">
            <v>België</v>
          </cell>
          <cell r="G1729" t="str">
            <v>BE</v>
          </cell>
          <cell r="H1729" t="str">
            <v>02-008</v>
          </cell>
          <cell r="I1729" t="str">
            <v>PC DE LINDEPET - Zandhoven</v>
          </cell>
        </row>
        <row r="1730">
          <cell r="A1730">
            <v>2793</v>
          </cell>
          <cell r="B1730" t="str">
            <v>JOZEF</v>
          </cell>
          <cell r="C1730" t="str">
            <v>HOLEMANS</v>
          </cell>
          <cell r="D1730">
            <v>16464</v>
          </cell>
          <cell r="E1730" t="str">
            <v>M</v>
          </cell>
          <cell r="F1730" t="str">
            <v>België</v>
          </cell>
          <cell r="G1730" t="str">
            <v>BE</v>
          </cell>
          <cell r="H1730" t="str">
            <v>02-008</v>
          </cell>
          <cell r="I1730" t="str">
            <v>PC DE LINDEPET - Zandhoven</v>
          </cell>
        </row>
        <row r="1731">
          <cell r="A1731">
            <v>16403</v>
          </cell>
          <cell r="B1731" t="str">
            <v>Francois</v>
          </cell>
          <cell r="C1731" t="str">
            <v>JANSSENS</v>
          </cell>
          <cell r="D1731">
            <v>18449</v>
          </cell>
          <cell r="E1731" t="str">
            <v>M</v>
          </cell>
          <cell r="F1731" t="str">
            <v>België</v>
          </cell>
          <cell r="G1731" t="str">
            <v>BE</v>
          </cell>
          <cell r="H1731" t="str">
            <v>02-008</v>
          </cell>
          <cell r="I1731" t="str">
            <v>PC DE LINDEPET - Zandhoven</v>
          </cell>
        </row>
        <row r="1732">
          <cell r="A1732">
            <v>9727</v>
          </cell>
          <cell r="B1732" t="str">
            <v>Gerda</v>
          </cell>
          <cell r="C1732" t="str">
            <v>KERKHOFS</v>
          </cell>
          <cell r="D1732">
            <v>23132</v>
          </cell>
          <cell r="E1732" t="str">
            <v>V</v>
          </cell>
          <cell r="F1732" t="str">
            <v>België</v>
          </cell>
          <cell r="G1732" t="str">
            <v>BE</v>
          </cell>
          <cell r="H1732" t="str">
            <v>02-008</v>
          </cell>
          <cell r="I1732" t="str">
            <v>PC DE LINDEPET - Zandhoven</v>
          </cell>
        </row>
        <row r="1733">
          <cell r="A1733">
            <v>7592</v>
          </cell>
          <cell r="B1733" t="str">
            <v>Lydia</v>
          </cell>
          <cell r="C1733" t="str">
            <v>KNAEPEN</v>
          </cell>
          <cell r="D1733">
            <v>22659</v>
          </cell>
          <cell r="E1733" t="str">
            <v>V</v>
          </cell>
          <cell r="F1733" t="str">
            <v>België</v>
          </cell>
          <cell r="G1733" t="str">
            <v>BE</v>
          </cell>
          <cell r="H1733" t="str">
            <v>02-008</v>
          </cell>
          <cell r="I1733" t="str">
            <v>PC DE LINDEPET - Zandhoven</v>
          </cell>
        </row>
        <row r="1734">
          <cell r="A1734">
            <v>16996</v>
          </cell>
          <cell r="B1734" t="str">
            <v>Sivilai</v>
          </cell>
          <cell r="C1734" t="str">
            <v>KONGNAKA</v>
          </cell>
          <cell r="D1734">
            <v>27464</v>
          </cell>
          <cell r="E1734" t="str">
            <v>V</v>
          </cell>
          <cell r="F1734" t="str">
            <v>België</v>
          </cell>
          <cell r="G1734" t="str">
            <v>T</v>
          </cell>
          <cell r="H1734" t="str">
            <v>02-008</v>
          </cell>
          <cell r="I1734" t="str">
            <v>PC DE LINDEPET - Zandhoven</v>
          </cell>
        </row>
        <row r="1735">
          <cell r="A1735">
            <v>19338</v>
          </cell>
          <cell r="B1735" t="str">
            <v>CHARLES</v>
          </cell>
          <cell r="C1735" t="str">
            <v>LAUREYS</v>
          </cell>
          <cell r="D1735">
            <v>19845</v>
          </cell>
          <cell r="E1735" t="str">
            <v>M</v>
          </cell>
          <cell r="F1735" t="str">
            <v>België</v>
          </cell>
          <cell r="G1735" t="str">
            <v>BE</v>
          </cell>
          <cell r="H1735" t="str">
            <v>02-008</v>
          </cell>
          <cell r="I1735" t="str">
            <v>PC DE LINDEPET - Zandhoven</v>
          </cell>
        </row>
        <row r="1736">
          <cell r="A1736">
            <v>21386</v>
          </cell>
          <cell r="B1736" t="str">
            <v>Iréne</v>
          </cell>
          <cell r="C1736" t="str">
            <v>MEELENS</v>
          </cell>
          <cell r="D1736">
            <v>19727</v>
          </cell>
          <cell r="E1736" t="str">
            <v>V</v>
          </cell>
          <cell r="F1736" t="str">
            <v>België</v>
          </cell>
          <cell r="G1736" t="str">
            <v>BE</v>
          </cell>
          <cell r="H1736" t="str">
            <v>02-008</v>
          </cell>
          <cell r="I1736" t="str">
            <v>PC DE LINDEPET - Zandhoven</v>
          </cell>
        </row>
        <row r="1737">
          <cell r="A1737">
            <v>20079</v>
          </cell>
          <cell r="B1737" t="str">
            <v>DANNY</v>
          </cell>
          <cell r="C1737" t="str">
            <v>MOORTHAMERS</v>
          </cell>
          <cell r="D1737">
            <v>20937</v>
          </cell>
          <cell r="E1737" t="str">
            <v>M</v>
          </cell>
          <cell r="F1737" t="str">
            <v>België</v>
          </cell>
          <cell r="G1737" t="str">
            <v>BE</v>
          </cell>
          <cell r="H1737" t="str">
            <v>02-008</v>
          </cell>
          <cell r="I1737" t="str">
            <v>PC DE LINDEPET - Zandhoven</v>
          </cell>
        </row>
        <row r="1738">
          <cell r="A1738">
            <v>1644</v>
          </cell>
          <cell r="B1738" t="str">
            <v>Luc</v>
          </cell>
          <cell r="C1738" t="str">
            <v>NEEFS</v>
          </cell>
          <cell r="D1738">
            <v>19656</v>
          </cell>
          <cell r="E1738" t="str">
            <v>M</v>
          </cell>
          <cell r="F1738" t="str">
            <v>België</v>
          </cell>
          <cell r="G1738" t="str">
            <v>BE</v>
          </cell>
          <cell r="H1738" t="str">
            <v>02-008</v>
          </cell>
          <cell r="I1738" t="str">
            <v>PC DE LINDEPET - Zandhoven</v>
          </cell>
        </row>
        <row r="1739">
          <cell r="A1739">
            <v>20086</v>
          </cell>
          <cell r="B1739" t="str">
            <v>FRANS</v>
          </cell>
          <cell r="C1739" t="str">
            <v>OBERTS</v>
          </cell>
          <cell r="D1739">
            <v>18825</v>
          </cell>
          <cell r="E1739" t="str">
            <v>M</v>
          </cell>
          <cell r="F1739" t="str">
            <v>België</v>
          </cell>
          <cell r="G1739" t="str">
            <v>BE</v>
          </cell>
          <cell r="H1739" t="str">
            <v>02-008</v>
          </cell>
          <cell r="I1739" t="str">
            <v>PC DE LINDEPET - Zandhoven</v>
          </cell>
        </row>
        <row r="1740">
          <cell r="A1740">
            <v>17063</v>
          </cell>
          <cell r="B1740" t="str">
            <v>Simonne</v>
          </cell>
          <cell r="C1740" t="str">
            <v>PEETERS</v>
          </cell>
          <cell r="D1740">
            <v>18304</v>
          </cell>
          <cell r="E1740" t="str">
            <v>V</v>
          </cell>
          <cell r="F1740" t="str">
            <v>België</v>
          </cell>
          <cell r="G1740" t="str">
            <v>BE</v>
          </cell>
          <cell r="H1740" t="str">
            <v>02-008</v>
          </cell>
          <cell r="I1740" t="str">
            <v>PC DE LINDEPET - Zandhoven</v>
          </cell>
        </row>
        <row r="1741">
          <cell r="A1741">
            <v>16228</v>
          </cell>
          <cell r="B1741" t="str">
            <v>Margareta</v>
          </cell>
          <cell r="C1741" t="str">
            <v>SCHOOFS</v>
          </cell>
          <cell r="D1741">
            <v>21789</v>
          </cell>
          <cell r="E1741" t="str">
            <v>V</v>
          </cell>
          <cell r="F1741" t="str">
            <v>België</v>
          </cell>
          <cell r="G1741" t="str">
            <v>BE</v>
          </cell>
          <cell r="H1741" t="str">
            <v>02-008</v>
          </cell>
          <cell r="I1741" t="str">
            <v>PC DE LINDEPET - Zandhoven</v>
          </cell>
        </row>
        <row r="1742">
          <cell r="A1742">
            <v>2449</v>
          </cell>
          <cell r="B1742" t="str">
            <v>Prosper</v>
          </cell>
          <cell r="C1742" t="str">
            <v>SCHOORS</v>
          </cell>
          <cell r="D1742">
            <v>20870</v>
          </cell>
          <cell r="E1742" t="str">
            <v>M</v>
          </cell>
          <cell r="F1742" t="str">
            <v>België</v>
          </cell>
          <cell r="G1742" t="str">
            <v>BE</v>
          </cell>
          <cell r="H1742" t="str">
            <v>02-008</v>
          </cell>
          <cell r="I1742" t="str">
            <v>PC DE LINDEPET - Zandhoven</v>
          </cell>
        </row>
        <row r="1743">
          <cell r="A1743">
            <v>11199</v>
          </cell>
          <cell r="B1743" t="str">
            <v>Simonne</v>
          </cell>
          <cell r="C1743" t="str">
            <v>SERNEELS</v>
          </cell>
          <cell r="D1743">
            <v>16482</v>
          </cell>
          <cell r="E1743" t="str">
            <v>V</v>
          </cell>
          <cell r="F1743" t="str">
            <v>België</v>
          </cell>
          <cell r="G1743" t="str">
            <v>BE</v>
          </cell>
          <cell r="H1743" t="str">
            <v>02-008</v>
          </cell>
          <cell r="I1743" t="str">
            <v>PC DE LINDEPET - Zandhoven</v>
          </cell>
        </row>
        <row r="1744">
          <cell r="A1744">
            <v>8573</v>
          </cell>
          <cell r="B1744" t="str">
            <v>Willy</v>
          </cell>
          <cell r="C1744" t="str">
            <v>SMITS</v>
          </cell>
          <cell r="D1744">
            <v>19206</v>
          </cell>
          <cell r="E1744" t="str">
            <v>M</v>
          </cell>
          <cell r="F1744" t="str">
            <v>België</v>
          </cell>
          <cell r="G1744" t="str">
            <v>BE</v>
          </cell>
          <cell r="H1744" t="str">
            <v>02-008</v>
          </cell>
          <cell r="I1744" t="str">
            <v>PC DE LINDEPET - Zandhoven</v>
          </cell>
        </row>
        <row r="1745">
          <cell r="A1745">
            <v>19915</v>
          </cell>
          <cell r="B1745" t="str">
            <v>Stef</v>
          </cell>
          <cell r="C1745" t="str">
            <v>TOELEN</v>
          </cell>
          <cell r="D1745">
            <v>22424</v>
          </cell>
          <cell r="E1745" t="str">
            <v>M</v>
          </cell>
          <cell r="F1745" t="str">
            <v>België</v>
          </cell>
          <cell r="G1745" t="str">
            <v>BE</v>
          </cell>
          <cell r="H1745" t="str">
            <v>02-008</v>
          </cell>
          <cell r="I1745" t="str">
            <v>PC DE LINDEPET - Zandhoven</v>
          </cell>
        </row>
        <row r="1746">
          <cell r="A1746">
            <v>3824</v>
          </cell>
          <cell r="B1746" t="str">
            <v>Edgard</v>
          </cell>
          <cell r="C1746" t="str">
            <v>VAN DE VEN</v>
          </cell>
          <cell r="D1746">
            <v>18690</v>
          </cell>
          <cell r="E1746" t="str">
            <v>M</v>
          </cell>
          <cell r="F1746" t="str">
            <v>België</v>
          </cell>
          <cell r="G1746" t="str">
            <v>BE</v>
          </cell>
          <cell r="H1746" t="str">
            <v>02-008</v>
          </cell>
          <cell r="I1746" t="str">
            <v>PC DE LINDEPET - Zandhoven</v>
          </cell>
        </row>
        <row r="1747">
          <cell r="A1747">
            <v>14835</v>
          </cell>
          <cell r="B1747" t="str">
            <v>EMIEL</v>
          </cell>
          <cell r="C1747" t="str">
            <v>VAN DEN BRANDEN</v>
          </cell>
          <cell r="D1747">
            <v>18609</v>
          </cell>
          <cell r="E1747" t="str">
            <v>M</v>
          </cell>
          <cell r="F1747" t="str">
            <v>België</v>
          </cell>
          <cell r="G1747" t="str">
            <v>BE</v>
          </cell>
          <cell r="H1747" t="str">
            <v>02-008</v>
          </cell>
          <cell r="I1747" t="str">
            <v>PC DE LINDEPET - Zandhoven</v>
          </cell>
        </row>
        <row r="1748">
          <cell r="A1748">
            <v>2528</v>
          </cell>
          <cell r="B1748" t="str">
            <v>Willy</v>
          </cell>
          <cell r="C1748" t="str">
            <v>VAN DEN BROECK</v>
          </cell>
          <cell r="D1748">
            <v>20807</v>
          </cell>
          <cell r="E1748" t="str">
            <v>M</v>
          </cell>
          <cell r="F1748" t="str">
            <v>België</v>
          </cell>
          <cell r="G1748" t="str">
            <v>BE</v>
          </cell>
          <cell r="H1748" t="str">
            <v>02-008</v>
          </cell>
          <cell r="I1748" t="str">
            <v>PC DE LINDEPET - Zandhoven</v>
          </cell>
        </row>
        <row r="1749">
          <cell r="A1749">
            <v>3778</v>
          </cell>
          <cell r="B1749" t="str">
            <v>Christiane</v>
          </cell>
          <cell r="C1749" t="str">
            <v>VAN DEN NIEUWENHUYSEN</v>
          </cell>
          <cell r="D1749">
            <v>18532</v>
          </cell>
          <cell r="E1749" t="str">
            <v>V</v>
          </cell>
          <cell r="F1749" t="str">
            <v>België</v>
          </cell>
          <cell r="G1749" t="str">
            <v>BE</v>
          </cell>
          <cell r="H1749" t="str">
            <v>02-008</v>
          </cell>
          <cell r="I1749" t="str">
            <v>PC DE LINDEPET - Zandhoven</v>
          </cell>
        </row>
        <row r="1750">
          <cell r="A1750">
            <v>4357</v>
          </cell>
          <cell r="B1750" t="str">
            <v>Danny</v>
          </cell>
          <cell r="C1750" t="str">
            <v>VAN DER WEE</v>
          </cell>
          <cell r="D1750">
            <v>17706</v>
          </cell>
          <cell r="E1750" t="str">
            <v>M</v>
          </cell>
          <cell r="F1750" t="str">
            <v>België</v>
          </cell>
          <cell r="G1750" t="str">
            <v>BE</v>
          </cell>
          <cell r="H1750" t="str">
            <v>02-008</v>
          </cell>
          <cell r="I1750" t="str">
            <v>PC DE LINDEPET - Zandhoven</v>
          </cell>
        </row>
        <row r="1751">
          <cell r="A1751">
            <v>21388</v>
          </cell>
          <cell r="B1751" t="str">
            <v>Nicky</v>
          </cell>
          <cell r="C1751" t="str">
            <v>VAN HECKE</v>
          </cell>
          <cell r="D1751">
            <v>21667</v>
          </cell>
          <cell r="E1751" t="str">
            <v>V</v>
          </cell>
          <cell r="F1751" t="str">
            <v>België</v>
          </cell>
          <cell r="G1751" t="str">
            <v>BE</v>
          </cell>
          <cell r="H1751" t="str">
            <v>02-008</v>
          </cell>
          <cell r="I1751" t="str">
            <v>PC DE LINDEPET - Zandhoven</v>
          </cell>
        </row>
        <row r="1752">
          <cell r="A1752">
            <v>21389</v>
          </cell>
          <cell r="B1752" t="str">
            <v>Guy</v>
          </cell>
          <cell r="C1752" t="str">
            <v>VAN HOECK</v>
          </cell>
          <cell r="D1752">
            <v>22596</v>
          </cell>
          <cell r="E1752" t="str">
            <v>M</v>
          </cell>
          <cell r="F1752" t="str">
            <v>België</v>
          </cell>
          <cell r="G1752" t="str">
            <v>BE</v>
          </cell>
          <cell r="H1752" t="str">
            <v>02-008</v>
          </cell>
          <cell r="I1752" t="str">
            <v>PC DE LINDEPET - Zandhoven</v>
          </cell>
        </row>
        <row r="1753">
          <cell r="A1753">
            <v>21433</v>
          </cell>
          <cell r="B1753" t="str">
            <v>Hugo</v>
          </cell>
          <cell r="C1753" t="str">
            <v>VAN HOOYDONCK</v>
          </cell>
          <cell r="D1753">
            <v>20353</v>
          </cell>
          <cell r="E1753" t="str">
            <v>M</v>
          </cell>
          <cell r="F1753" t="str">
            <v>België</v>
          </cell>
          <cell r="G1753" t="str">
            <v>BE</v>
          </cell>
          <cell r="H1753" t="str">
            <v>02-008</v>
          </cell>
          <cell r="I1753" t="str">
            <v>PC DE LINDEPET - Zandhoven</v>
          </cell>
        </row>
        <row r="1754">
          <cell r="A1754">
            <v>10256</v>
          </cell>
          <cell r="B1754" t="str">
            <v>Luc</v>
          </cell>
          <cell r="C1754" t="str">
            <v>VAN REGENMORTEL</v>
          </cell>
          <cell r="D1754">
            <v>21295</v>
          </cell>
          <cell r="E1754" t="str">
            <v>M</v>
          </cell>
          <cell r="F1754" t="str">
            <v>België</v>
          </cell>
          <cell r="G1754" t="str">
            <v>BE</v>
          </cell>
          <cell r="H1754" t="str">
            <v>02-008</v>
          </cell>
          <cell r="I1754" t="str">
            <v>PC DE LINDEPET - Zandhoven</v>
          </cell>
        </row>
        <row r="1755">
          <cell r="A1755">
            <v>6177</v>
          </cell>
          <cell r="B1755" t="str">
            <v>Kurt</v>
          </cell>
          <cell r="C1755" t="str">
            <v>VAN TRICHT</v>
          </cell>
          <cell r="D1755">
            <v>27580</v>
          </cell>
          <cell r="E1755" t="str">
            <v>M</v>
          </cell>
          <cell r="F1755" t="str">
            <v>België</v>
          </cell>
          <cell r="G1755" t="str">
            <v>BE</v>
          </cell>
          <cell r="H1755" t="str">
            <v>02-008</v>
          </cell>
          <cell r="I1755" t="str">
            <v>PC DE LINDEPET - Zandhoven</v>
          </cell>
        </row>
        <row r="1756">
          <cell r="A1756">
            <v>3338</v>
          </cell>
          <cell r="B1756" t="str">
            <v>Marleen</v>
          </cell>
          <cell r="C1756" t="str">
            <v>VAN UYTVEN</v>
          </cell>
          <cell r="D1756">
            <v>19603</v>
          </cell>
          <cell r="E1756" t="str">
            <v>V</v>
          </cell>
          <cell r="F1756" t="str">
            <v>België</v>
          </cell>
          <cell r="G1756" t="str">
            <v>BE</v>
          </cell>
          <cell r="H1756" t="str">
            <v>02-008</v>
          </cell>
          <cell r="I1756" t="str">
            <v>PC DE LINDEPET - Zandhoven</v>
          </cell>
        </row>
        <row r="1757">
          <cell r="A1757">
            <v>5026</v>
          </cell>
          <cell r="B1757" t="str">
            <v>Paul</v>
          </cell>
          <cell r="C1757" t="str">
            <v>VERCAMMEN</v>
          </cell>
          <cell r="D1757">
            <v>22364</v>
          </cell>
          <cell r="E1757" t="str">
            <v>M</v>
          </cell>
          <cell r="F1757" t="str">
            <v>België</v>
          </cell>
          <cell r="G1757" t="str">
            <v>BE</v>
          </cell>
          <cell r="H1757" t="str">
            <v>02-008</v>
          </cell>
          <cell r="I1757" t="str">
            <v>PC DE LINDEPET - Zandhoven</v>
          </cell>
        </row>
        <row r="1758">
          <cell r="A1758">
            <v>6335</v>
          </cell>
          <cell r="B1758" t="str">
            <v>Jozef</v>
          </cell>
          <cell r="C1758" t="str">
            <v>VERMEIREN</v>
          </cell>
          <cell r="D1758">
            <v>19435</v>
          </cell>
          <cell r="E1758" t="str">
            <v>M</v>
          </cell>
          <cell r="F1758" t="str">
            <v>België</v>
          </cell>
          <cell r="G1758" t="str">
            <v>BE</v>
          </cell>
          <cell r="H1758" t="str">
            <v>02-008</v>
          </cell>
          <cell r="I1758" t="str">
            <v>PC DE LINDEPET - Zandhoven</v>
          </cell>
        </row>
        <row r="1759">
          <cell r="A1759">
            <v>9726</v>
          </cell>
          <cell r="B1759" t="str">
            <v>Maria</v>
          </cell>
          <cell r="C1759" t="str">
            <v>VERWERFT</v>
          </cell>
          <cell r="D1759">
            <v>14347</v>
          </cell>
          <cell r="E1759" t="str">
            <v>V</v>
          </cell>
          <cell r="F1759" t="str">
            <v>België</v>
          </cell>
          <cell r="G1759" t="str">
            <v>BE</v>
          </cell>
          <cell r="H1759" t="str">
            <v>02-008</v>
          </cell>
          <cell r="I1759" t="str">
            <v>PC DE LINDEPET - Zandhoven</v>
          </cell>
        </row>
        <row r="1760">
          <cell r="A1760">
            <v>981</v>
          </cell>
          <cell r="B1760" t="str">
            <v>DENISE</v>
          </cell>
          <cell r="C1760" t="str">
            <v>WELLENS</v>
          </cell>
          <cell r="D1760">
            <v>16982</v>
          </cell>
          <cell r="E1760" t="str">
            <v>V</v>
          </cell>
          <cell r="F1760" t="str">
            <v>België</v>
          </cell>
          <cell r="G1760" t="str">
            <v>BE</v>
          </cell>
          <cell r="H1760" t="str">
            <v>02-008</v>
          </cell>
          <cell r="I1760" t="str">
            <v>PC DE LINDEPET - Zandhoven</v>
          </cell>
        </row>
        <row r="1761">
          <cell r="A1761">
            <v>11005</v>
          </cell>
          <cell r="B1761" t="str">
            <v>Uwe</v>
          </cell>
          <cell r="C1761" t="str">
            <v>WELZ</v>
          </cell>
          <cell r="D1761">
            <v>17645</v>
          </cell>
          <cell r="E1761" t="str">
            <v>M</v>
          </cell>
          <cell r="F1761" t="str">
            <v>België</v>
          </cell>
          <cell r="G1761" t="str">
            <v>BE</v>
          </cell>
          <cell r="H1761" t="str">
            <v>02-008</v>
          </cell>
          <cell r="I1761" t="str">
            <v>PC DE LINDEPET - Zandhoven</v>
          </cell>
        </row>
        <row r="1762">
          <cell r="A1762">
            <v>8556</v>
          </cell>
          <cell r="B1762" t="str">
            <v>Jozef</v>
          </cell>
          <cell r="C1762" t="str">
            <v>AERTS</v>
          </cell>
          <cell r="D1762">
            <v>20466</v>
          </cell>
          <cell r="E1762" t="str">
            <v>M</v>
          </cell>
          <cell r="F1762" t="str">
            <v>België</v>
          </cell>
          <cell r="G1762" t="str">
            <v>BE</v>
          </cell>
          <cell r="H1762" t="str">
            <v>02-009</v>
          </cell>
          <cell r="I1762" t="str">
            <v>PC LIER -</v>
          </cell>
        </row>
        <row r="1763">
          <cell r="A1763">
            <v>16223</v>
          </cell>
          <cell r="B1763" t="str">
            <v>Werner</v>
          </cell>
          <cell r="C1763" t="str">
            <v>ARNAUW</v>
          </cell>
          <cell r="D1763">
            <v>24731</v>
          </cell>
          <cell r="E1763" t="str">
            <v>M</v>
          </cell>
          <cell r="F1763" t="str">
            <v>België</v>
          </cell>
          <cell r="G1763" t="str">
            <v>BE</v>
          </cell>
          <cell r="H1763" t="str">
            <v>02-009</v>
          </cell>
          <cell r="I1763" t="str">
            <v>PC LIER -</v>
          </cell>
        </row>
        <row r="1764">
          <cell r="A1764">
            <v>10293</v>
          </cell>
          <cell r="B1764" t="str">
            <v>Jeannine</v>
          </cell>
          <cell r="C1764" t="str">
            <v>BAECKELMANS</v>
          </cell>
          <cell r="D1764">
            <v>18133</v>
          </cell>
          <cell r="E1764" t="str">
            <v>V</v>
          </cell>
          <cell r="F1764" t="str">
            <v>België</v>
          </cell>
          <cell r="G1764" t="str">
            <v>BE</v>
          </cell>
          <cell r="H1764" t="str">
            <v>02-009</v>
          </cell>
          <cell r="I1764" t="str">
            <v>PC LIER -</v>
          </cell>
        </row>
        <row r="1765">
          <cell r="A1765">
            <v>21111</v>
          </cell>
          <cell r="B1765" t="str">
            <v>Johan</v>
          </cell>
          <cell r="C1765" t="str">
            <v>BAEYENS</v>
          </cell>
          <cell r="D1765">
            <v>21271</v>
          </cell>
          <cell r="E1765" t="str">
            <v>M</v>
          </cell>
          <cell r="F1765" t="str">
            <v>België</v>
          </cell>
          <cell r="G1765" t="str">
            <v>BE</v>
          </cell>
          <cell r="H1765" t="str">
            <v>02-009</v>
          </cell>
          <cell r="I1765" t="str">
            <v>PC LIER -</v>
          </cell>
        </row>
        <row r="1766">
          <cell r="A1766">
            <v>18272</v>
          </cell>
          <cell r="B1766" t="str">
            <v>Koen</v>
          </cell>
          <cell r="C1766" t="str">
            <v>BEUSELINCK</v>
          </cell>
          <cell r="D1766">
            <v>26515</v>
          </cell>
          <cell r="E1766" t="str">
            <v>M</v>
          </cell>
          <cell r="F1766" t="str">
            <v>België</v>
          </cell>
          <cell r="G1766" t="str">
            <v>BE</v>
          </cell>
          <cell r="H1766" t="str">
            <v>02-009</v>
          </cell>
          <cell r="I1766" t="str">
            <v>PC LIER -</v>
          </cell>
        </row>
        <row r="1767">
          <cell r="A1767">
            <v>15264</v>
          </cell>
          <cell r="B1767" t="str">
            <v>Robert</v>
          </cell>
          <cell r="C1767" t="str">
            <v>BIESEN</v>
          </cell>
          <cell r="D1767">
            <v>18809</v>
          </cell>
          <cell r="E1767" t="str">
            <v>M</v>
          </cell>
          <cell r="F1767" t="str">
            <v>België</v>
          </cell>
          <cell r="G1767" t="str">
            <v>BE</v>
          </cell>
          <cell r="H1767" t="str">
            <v>02-009</v>
          </cell>
          <cell r="I1767" t="str">
            <v>PC LIER -</v>
          </cell>
        </row>
        <row r="1768">
          <cell r="A1768">
            <v>8726</v>
          </cell>
          <cell r="B1768" t="str">
            <v>Steve</v>
          </cell>
          <cell r="C1768" t="str">
            <v>BINNEMANS</v>
          </cell>
          <cell r="D1768">
            <v>27989</v>
          </cell>
          <cell r="E1768" t="str">
            <v>M</v>
          </cell>
          <cell r="F1768" t="str">
            <v>België</v>
          </cell>
          <cell r="G1768" t="str">
            <v>BE</v>
          </cell>
          <cell r="H1768" t="str">
            <v>02-009</v>
          </cell>
          <cell r="I1768" t="str">
            <v>PC LIER -</v>
          </cell>
        </row>
        <row r="1769">
          <cell r="A1769">
            <v>20819</v>
          </cell>
          <cell r="B1769" t="str">
            <v>Janco</v>
          </cell>
          <cell r="C1769" t="str">
            <v>BINNEMANS</v>
          </cell>
          <cell r="D1769">
            <v>37668</v>
          </cell>
          <cell r="E1769" t="str">
            <v>M</v>
          </cell>
          <cell r="F1769" t="str">
            <v>België</v>
          </cell>
          <cell r="G1769" t="str">
            <v>BE</v>
          </cell>
          <cell r="H1769" t="str">
            <v>02-009</v>
          </cell>
          <cell r="I1769" t="str">
            <v>PC LIER -</v>
          </cell>
        </row>
        <row r="1770">
          <cell r="A1770">
            <v>15433</v>
          </cell>
          <cell r="B1770" t="str">
            <v>Guido</v>
          </cell>
          <cell r="C1770" t="str">
            <v>BOSSAERTS</v>
          </cell>
          <cell r="D1770">
            <v>18375</v>
          </cell>
          <cell r="E1770" t="str">
            <v>M</v>
          </cell>
          <cell r="F1770" t="str">
            <v>België</v>
          </cell>
          <cell r="G1770" t="str">
            <v>BE</v>
          </cell>
          <cell r="H1770" t="str">
            <v>02-009</v>
          </cell>
          <cell r="I1770" t="str">
            <v>PC LIER -</v>
          </cell>
        </row>
        <row r="1771">
          <cell r="A1771">
            <v>193</v>
          </cell>
          <cell r="B1771" t="str">
            <v>Luc</v>
          </cell>
          <cell r="C1771" t="str">
            <v>BROUWERS</v>
          </cell>
          <cell r="D1771">
            <v>24240</v>
          </cell>
          <cell r="E1771" t="str">
            <v>M</v>
          </cell>
          <cell r="F1771" t="str">
            <v>België</v>
          </cell>
          <cell r="G1771" t="str">
            <v>BE</v>
          </cell>
          <cell r="H1771" t="str">
            <v>02-009</v>
          </cell>
          <cell r="I1771" t="str">
            <v>PC LIER -</v>
          </cell>
        </row>
        <row r="1772">
          <cell r="A1772">
            <v>4966</v>
          </cell>
          <cell r="B1772" t="str">
            <v>Rita</v>
          </cell>
          <cell r="C1772" t="str">
            <v>CAMI</v>
          </cell>
          <cell r="D1772">
            <v>19102</v>
          </cell>
          <cell r="E1772" t="str">
            <v>V</v>
          </cell>
          <cell r="F1772" t="str">
            <v>België</v>
          </cell>
          <cell r="G1772" t="str">
            <v>BE</v>
          </cell>
          <cell r="H1772" t="str">
            <v>02-009</v>
          </cell>
          <cell r="I1772" t="str">
            <v>PC LIER -</v>
          </cell>
        </row>
        <row r="1773">
          <cell r="A1773">
            <v>12080</v>
          </cell>
          <cell r="B1773" t="str">
            <v>Wesley</v>
          </cell>
          <cell r="C1773" t="str">
            <v>CAMI</v>
          </cell>
          <cell r="D1773">
            <v>33566</v>
          </cell>
          <cell r="E1773" t="str">
            <v>M</v>
          </cell>
          <cell r="F1773" t="str">
            <v>België</v>
          </cell>
          <cell r="G1773" t="str">
            <v>BE</v>
          </cell>
          <cell r="H1773" t="str">
            <v>02-009</v>
          </cell>
          <cell r="I1773" t="str">
            <v>PC LIER -</v>
          </cell>
        </row>
        <row r="1774">
          <cell r="A1774">
            <v>5219</v>
          </cell>
          <cell r="B1774" t="str">
            <v>Jimmy</v>
          </cell>
          <cell r="C1774" t="str">
            <v>CAUBERGHS</v>
          </cell>
          <cell r="D1774">
            <v>27732</v>
          </cell>
          <cell r="E1774" t="str">
            <v>M</v>
          </cell>
          <cell r="F1774" t="str">
            <v>België</v>
          </cell>
          <cell r="G1774" t="str">
            <v>BE</v>
          </cell>
          <cell r="H1774" t="str">
            <v>02-009</v>
          </cell>
          <cell r="I1774" t="str">
            <v>PC LIER -</v>
          </cell>
        </row>
        <row r="1775">
          <cell r="A1775">
            <v>17009</v>
          </cell>
          <cell r="B1775" t="str">
            <v>Felix</v>
          </cell>
          <cell r="C1775" t="str">
            <v>CAUWENBERGH</v>
          </cell>
          <cell r="D1775">
            <v>18871</v>
          </cell>
          <cell r="E1775" t="str">
            <v>M</v>
          </cell>
          <cell r="F1775" t="str">
            <v>België</v>
          </cell>
          <cell r="G1775" t="str">
            <v>BE</v>
          </cell>
          <cell r="H1775" t="str">
            <v>02-009</v>
          </cell>
          <cell r="I1775" t="str">
            <v>PC LIER -</v>
          </cell>
        </row>
        <row r="1776">
          <cell r="A1776">
            <v>200</v>
          </cell>
          <cell r="B1776" t="str">
            <v>Ivo</v>
          </cell>
          <cell r="C1776" t="str">
            <v>CLAES</v>
          </cell>
          <cell r="D1776">
            <v>23282</v>
          </cell>
          <cell r="E1776" t="str">
            <v>M</v>
          </cell>
          <cell r="F1776" t="str">
            <v>België</v>
          </cell>
          <cell r="G1776" t="str">
            <v>BE</v>
          </cell>
          <cell r="H1776" t="str">
            <v>02-009</v>
          </cell>
          <cell r="I1776" t="str">
            <v>PC LIER -</v>
          </cell>
        </row>
        <row r="1777">
          <cell r="A1777">
            <v>1797</v>
          </cell>
          <cell r="B1777" t="str">
            <v>Marleen</v>
          </cell>
          <cell r="C1777" t="str">
            <v>CLAEYS</v>
          </cell>
          <cell r="D1777">
            <v>24743</v>
          </cell>
          <cell r="E1777" t="str">
            <v>V</v>
          </cell>
          <cell r="F1777" t="str">
            <v>België</v>
          </cell>
          <cell r="G1777" t="str">
            <v>BE</v>
          </cell>
          <cell r="H1777" t="str">
            <v>02-009</v>
          </cell>
          <cell r="I1777" t="str">
            <v>PC LIER -</v>
          </cell>
        </row>
        <row r="1778">
          <cell r="A1778">
            <v>5120</v>
          </cell>
          <cell r="B1778" t="str">
            <v>Peter</v>
          </cell>
          <cell r="C1778" t="str">
            <v>CRAUWELS</v>
          </cell>
          <cell r="D1778">
            <v>30331</v>
          </cell>
          <cell r="E1778" t="str">
            <v>M</v>
          </cell>
          <cell r="F1778" t="str">
            <v>België</v>
          </cell>
          <cell r="G1778" t="str">
            <v>BE</v>
          </cell>
          <cell r="H1778" t="str">
            <v>02-009</v>
          </cell>
          <cell r="I1778" t="str">
            <v>PC LIER -</v>
          </cell>
        </row>
        <row r="1779">
          <cell r="A1779">
            <v>20180</v>
          </cell>
          <cell r="B1779" t="str">
            <v>Dirk</v>
          </cell>
          <cell r="C1779" t="str">
            <v>DE CONINCK</v>
          </cell>
          <cell r="D1779">
            <v>19634</v>
          </cell>
          <cell r="E1779" t="str">
            <v>M</v>
          </cell>
          <cell r="F1779" t="str">
            <v>België</v>
          </cell>
          <cell r="G1779" t="str">
            <v>BE</v>
          </cell>
          <cell r="H1779" t="str">
            <v>02-009</v>
          </cell>
          <cell r="I1779" t="str">
            <v>PC LIER -</v>
          </cell>
        </row>
        <row r="1780">
          <cell r="A1780">
            <v>18397</v>
          </cell>
          <cell r="B1780" t="str">
            <v>Roger</v>
          </cell>
          <cell r="C1780" t="str">
            <v>DE LEEUW</v>
          </cell>
          <cell r="D1780">
            <v>20970</v>
          </cell>
          <cell r="E1780" t="str">
            <v>M</v>
          </cell>
          <cell r="F1780" t="str">
            <v>België</v>
          </cell>
          <cell r="G1780" t="str">
            <v>BE</v>
          </cell>
          <cell r="H1780" t="str">
            <v>02-009</v>
          </cell>
          <cell r="I1780" t="str">
            <v>PC LIER -</v>
          </cell>
        </row>
        <row r="1781">
          <cell r="A1781">
            <v>19676</v>
          </cell>
          <cell r="B1781" t="str">
            <v>Maxim</v>
          </cell>
          <cell r="C1781" t="str">
            <v>DEFOSSE</v>
          </cell>
          <cell r="D1781">
            <v>37591</v>
          </cell>
          <cell r="E1781" t="str">
            <v>M</v>
          </cell>
          <cell r="F1781" t="str">
            <v>België</v>
          </cell>
          <cell r="G1781" t="str">
            <v>BE</v>
          </cell>
          <cell r="H1781" t="str">
            <v>02-009</v>
          </cell>
          <cell r="I1781" t="str">
            <v>PC LIER -</v>
          </cell>
        </row>
        <row r="1782">
          <cell r="A1782">
            <v>21743</v>
          </cell>
          <cell r="B1782" t="str">
            <v>Jean Pierre</v>
          </cell>
          <cell r="C1782" t="str">
            <v>DOCKX</v>
          </cell>
          <cell r="D1782">
            <v>21155</v>
          </cell>
          <cell r="E1782" t="str">
            <v>M</v>
          </cell>
          <cell r="F1782" t="str">
            <v>België</v>
          </cell>
          <cell r="G1782" t="str">
            <v>BE</v>
          </cell>
          <cell r="H1782" t="str">
            <v>02-009</v>
          </cell>
          <cell r="I1782" t="str">
            <v>PC LIER -</v>
          </cell>
        </row>
        <row r="1783">
          <cell r="A1783">
            <v>17625</v>
          </cell>
          <cell r="B1783" t="str">
            <v>Johannes</v>
          </cell>
          <cell r="C1783" t="str">
            <v>DRESEN</v>
          </cell>
          <cell r="D1783">
            <v>18371</v>
          </cell>
          <cell r="E1783" t="str">
            <v>M</v>
          </cell>
          <cell r="F1783" t="str">
            <v>België</v>
          </cell>
          <cell r="G1783" t="str">
            <v>BE</v>
          </cell>
          <cell r="H1783" t="str">
            <v>02-009</v>
          </cell>
          <cell r="I1783" t="str">
            <v>PC LIER -</v>
          </cell>
        </row>
        <row r="1784">
          <cell r="A1784">
            <v>13315</v>
          </cell>
          <cell r="B1784" t="str">
            <v>Diego</v>
          </cell>
          <cell r="C1784" t="str">
            <v>DUMOULIN</v>
          </cell>
          <cell r="D1784">
            <v>34534</v>
          </cell>
          <cell r="E1784" t="str">
            <v>M</v>
          </cell>
          <cell r="F1784" t="str">
            <v>België</v>
          </cell>
          <cell r="G1784" t="str">
            <v>BE</v>
          </cell>
          <cell r="H1784" t="str">
            <v>02-009</v>
          </cell>
          <cell r="I1784" t="str">
            <v>PC LIER -</v>
          </cell>
        </row>
        <row r="1785">
          <cell r="A1785">
            <v>18398</v>
          </cell>
          <cell r="B1785" t="str">
            <v>Jan</v>
          </cell>
          <cell r="C1785" t="str">
            <v xml:space="preserve">FRANCK </v>
          </cell>
          <cell r="D1785">
            <v>20959</v>
          </cell>
          <cell r="E1785" t="str">
            <v>M</v>
          </cell>
          <cell r="F1785" t="str">
            <v>België</v>
          </cell>
          <cell r="G1785" t="str">
            <v>BE</v>
          </cell>
          <cell r="H1785" t="str">
            <v>02-009</v>
          </cell>
          <cell r="I1785" t="str">
            <v>PC LIER -</v>
          </cell>
        </row>
        <row r="1786">
          <cell r="A1786">
            <v>12307</v>
          </cell>
          <cell r="B1786" t="str">
            <v>Dirk</v>
          </cell>
          <cell r="C1786" t="str">
            <v>GABRIELS</v>
          </cell>
          <cell r="D1786">
            <v>24191</v>
          </cell>
          <cell r="E1786" t="str">
            <v>M</v>
          </cell>
          <cell r="F1786" t="str">
            <v>België</v>
          </cell>
          <cell r="G1786" t="str">
            <v>BE</v>
          </cell>
          <cell r="H1786" t="str">
            <v>02-009</v>
          </cell>
          <cell r="I1786" t="str">
            <v>PC LIER -</v>
          </cell>
        </row>
        <row r="1787">
          <cell r="A1787">
            <v>13152</v>
          </cell>
          <cell r="B1787" t="str">
            <v>Lodewijk</v>
          </cell>
          <cell r="C1787" t="str">
            <v>GARCIA</v>
          </cell>
          <cell r="D1787">
            <v>17096</v>
          </cell>
          <cell r="E1787" t="str">
            <v>M</v>
          </cell>
          <cell r="F1787" t="str">
            <v>België</v>
          </cell>
          <cell r="G1787" t="str">
            <v>BE</v>
          </cell>
          <cell r="H1787" t="str">
            <v>02-009</v>
          </cell>
          <cell r="I1787" t="str">
            <v>PC LIER -</v>
          </cell>
        </row>
        <row r="1788">
          <cell r="A1788">
            <v>19224</v>
          </cell>
          <cell r="B1788" t="str">
            <v>Julianus</v>
          </cell>
          <cell r="C1788" t="str">
            <v>GOORMANS</v>
          </cell>
          <cell r="D1788">
            <v>19405</v>
          </cell>
          <cell r="E1788" t="str">
            <v>M</v>
          </cell>
          <cell r="F1788" t="str">
            <v>België</v>
          </cell>
          <cell r="G1788" t="str">
            <v>BE</v>
          </cell>
          <cell r="H1788" t="str">
            <v>02-009</v>
          </cell>
          <cell r="I1788" t="str">
            <v>PC LIER -</v>
          </cell>
        </row>
        <row r="1789">
          <cell r="A1789">
            <v>6033</v>
          </cell>
          <cell r="B1789" t="str">
            <v>Herman</v>
          </cell>
          <cell r="C1789" t="str">
            <v>HENDERYCKX</v>
          </cell>
          <cell r="D1789">
            <v>14628</v>
          </cell>
          <cell r="E1789" t="str">
            <v>M</v>
          </cell>
          <cell r="F1789" t="str">
            <v>België</v>
          </cell>
          <cell r="G1789" t="str">
            <v>BE</v>
          </cell>
          <cell r="H1789" t="str">
            <v>02-009</v>
          </cell>
          <cell r="I1789" t="str">
            <v>PC LIER -</v>
          </cell>
        </row>
        <row r="1790">
          <cell r="A1790">
            <v>20780</v>
          </cell>
          <cell r="B1790" t="str">
            <v>Ine</v>
          </cell>
          <cell r="C1790" t="str">
            <v>HENDERYCKX</v>
          </cell>
          <cell r="D1790">
            <v>31870</v>
          </cell>
          <cell r="E1790" t="str">
            <v>V</v>
          </cell>
          <cell r="F1790" t="str">
            <v>België</v>
          </cell>
          <cell r="G1790" t="str">
            <v>BE</v>
          </cell>
          <cell r="H1790" t="str">
            <v>02-009</v>
          </cell>
          <cell r="I1790" t="str">
            <v>PC LIER -</v>
          </cell>
        </row>
        <row r="1791">
          <cell r="A1791">
            <v>20829</v>
          </cell>
          <cell r="B1791" t="str">
            <v>Byren</v>
          </cell>
          <cell r="C1791" t="str">
            <v>HENDERYCKX</v>
          </cell>
          <cell r="D1791">
            <v>38575</v>
          </cell>
          <cell r="E1791" t="str">
            <v>M</v>
          </cell>
          <cell r="F1791" t="str">
            <v>België</v>
          </cell>
          <cell r="G1791" t="str">
            <v>BE</v>
          </cell>
          <cell r="H1791" t="str">
            <v>02-009</v>
          </cell>
          <cell r="I1791" t="str">
            <v>PC LIER -</v>
          </cell>
        </row>
        <row r="1792">
          <cell r="A1792">
            <v>15198</v>
          </cell>
          <cell r="B1792" t="str">
            <v>Jan</v>
          </cell>
          <cell r="C1792" t="str">
            <v>HENDRICKX</v>
          </cell>
          <cell r="D1792">
            <v>19750</v>
          </cell>
          <cell r="E1792" t="str">
            <v>M</v>
          </cell>
          <cell r="F1792" t="str">
            <v>België</v>
          </cell>
          <cell r="G1792" t="str">
            <v>BE</v>
          </cell>
          <cell r="H1792" t="str">
            <v>02-009</v>
          </cell>
          <cell r="I1792" t="str">
            <v>PC LIER -</v>
          </cell>
        </row>
        <row r="1793">
          <cell r="A1793">
            <v>18191</v>
          </cell>
          <cell r="B1793" t="str">
            <v>Renzo</v>
          </cell>
          <cell r="C1793" t="str">
            <v>IELEGEMS</v>
          </cell>
          <cell r="D1793">
            <v>37438</v>
          </cell>
          <cell r="E1793" t="str">
            <v>M</v>
          </cell>
          <cell r="F1793" t="str">
            <v>België</v>
          </cell>
          <cell r="G1793" t="str">
            <v>BE</v>
          </cell>
          <cell r="H1793" t="str">
            <v>02-009</v>
          </cell>
          <cell r="I1793" t="str">
            <v>PC LIER -</v>
          </cell>
        </row>
        <row r="1794">
          <cell r="A1794">
            <v>21313</v>
          </cell>
          <cell r="B1794" t="str">
            <v>Franciscus</v>
          </cell>
          <cell r="C1794" t="str">
            <v>JANSSENS</v>
          </cell>
          <cell r="D1794">
            <v>16705</v>
          </cell>
          <cell r="E1794" t="str">
            <v>M</v>
          </cell>
          <cell r="F1794" t="str">
            <v>België</v>
          </cell>
          <cell r="G1794" t="str">
            <v>BE</v>
          </cell>
          <cell r="H1794" t="str">
            <v>02-009</v>
          </cell>
          <cell r="I1794" t="str">
            <v>PC LIER -</v>
          </cell>
        </row>
        <row r="1795">
          <cell r="A1795">
            <v>4077</v>
          </cell>
          <cell r="B1795" t="str">
            <v>Steven</v>
          </cell>
          <cell r="C1795" t="str">
            <v>KAZMIERCZAK</v>
          </cell>
          <cell r="D1795">
            <v>32575</v>
          </cell>
          <cell r="E1795" t="str">
            <v>M</v>
          </cell>
          <cell r="F1795" t="str">
            <v>België</v>
          </cell>
          <cell r="G1795" t="str">
            <v>BE</v>
          </cell>
          <cell r="H1795" t="str">
            <v>02-009</v>
          </cell>
          <cell r="I1795" t="str">
            <v>PC LIER -</v>
          </cell>
        </row>
        <row r="1796">
          <cell r="A1796">
            <v>20182</v>
          </cell>
          <cell r="B1796" t="str">
            <v>Frans</v>
          </cell>
          <cell r="C1796" t="str">
            <v>KEVELAERTS</v>
          </cell>
          <cell r="D1796">
            <v>17011</v>
          </cell>
          <cell r="E1796" t="str">
            <v>M</v>
          </cell>
          <cell r="F1796" t="str">
            <v>België</v>
          </cell>
          <cell r="G1796" t="str">
            <v>BE</v>
          </cell>
          <cell r="H1796" t="str">
            <v>02-009</v>
          </cell>
          <cell r="I1796" t="str">
            <v>PC LIER -</v>
          </cell>
        </row>
        <row r="1797">
          <cell r="A1797">
            <v>7746</v>
          </cell>
          <cell r="B1797" t="str">
            <v>Eric</v>
          </cell>
          <cell r="C1797" t="str">
            <v>KUYPERS</v>
          </cell>
          <cell r="D1797">
            <v>19626</v>
          </cell>
          <cell r="E1797" t="str">
            <v>M</v>
          </cell>
          <cell r="F1797" t="str">
            <v>België</v>
          </cell>
          <cell r="G1797" t="str">
            <v>BE</v>
          </cell>
          <cell r="H1797" t="str">
            <v>02-009</v>
          </cell>
          <cell r="I1797" t="str">
            <v>PC LIER -</v>
          </cell>
        </row>
        <row r="1798">
          <cell r="A1798">
            <v>19465</v>
          </cell>
          <cell r="B1798" t="str">
            <v>Rudy</v>
          </cell>
          <cell r="C1798" t="str">
            <v>LAMENS</v>
          </cell>
          <cell r="D1798">
            <v>18030</v>
          </cell>
          <cell r="E1798" t="str">
            <v>M</v>
          </cell>
          <cell r="F1798" t="str">
            <v>België</v>
          </cell>
          <cell r="G1798" t="str">
            <v>BE</v>
          </cell>
          <cell r="H1798" t="str">
            <v>02-009</v>
          </cell>
          <cell r="I1798" t="str">
            <v>PC LIER -</v>
          </cell>
        </row>
        <row r="1799">
          <cell r="A1799">
            <v>17620</v>
          </cell>
          <cell r="B1799" t="str">
            <v>Yolanda</v>
          </cell>
          <cell r="C1799" t="str">
            <v>LAMMINEUR</v>
          </cell>
          <cell r="D1799">
            <v>20266</v>
          </cell>
          <cell r="E1799" t="str">
            <v>V</v>
          </cell>
          <cell r="F1799" t="str">
            <v>België</v>
          </cell>
          <cell r="G1799" t="str">
            <v>BE</v>
          </cell>
          <cell r="H1799" t="str">
            <v>02-009</v>
          </cell>
          <cell r="I1799" t="str">
            <v>PC LIER -</v>
          </cell>
        </row>
        <row r="1800">
          <cell r="A1800">
            <v>1479</v>
          </cell>
          <cell r="B1800" t="str">
            <v>Tom</v>
          </cell>
          <cell r="C1800" t="str">
            <v>MANNAERTS</v>
          </cell>
          <cell r="D1800">
            <v>34522</v>
          </cell>
          <cell r="E1800" t="str">
            <v>M</v>
          </cell>
          <cell r="F1800" t="str">
            <v>België</v>
          </cell>
          <cell r="G1800" t="str">
            <v>BE</v>
          </cell>
          <cell r="H1800" t="str">
            <v>02-009</v>
          </cell>
          <cell r="I1800" t="str">
            <v>PC LIER -</v>
          </cell>
        </row>
        <row r="1801">
          <cell r="A1801">
            <v>6793</v>
          </cell>
          <cell r="B1801" t="str">
            <v>Marc</v>
          </cell>
          <cell r="C1801" t="str">
            <v>MANNAERTS</v>
          </cell>
          <cell r="D1801">
            <v>23259</v>
          </cell>
          <cell r="E1801" t="str">
            <v>M</v>
          </cell>
          <cell r="F1801" t="str">
            <v>België</v>
          </cell>
          <cell r="G1801" t="str">
            <v>BE</v>
          </cell>
          <cell r="H1801" t="str">
            <v>02-009</v>
          </cell>
          <cell r="I1801" t="str">
            <v>PC LIER -</v>
          </cell>
        </row>
        <row r="1802">
          <cell r="A1802">
            <v>2977</v>
          </cell>
          <cell r="B1802" t="str">
            <v>Eduard</v>
          </cell>
          <cell r="C1802" t="str">
            <v>MARIEN</v>
          </cell>
          <cell r="D1802">
            <v>20482</v>
          </cell>
          <cell r="E1802" t="str">
            <v>M</v>
          </cell>
          <cell r="F1802" t="str">
            <v>België</v>
          </cell>
          <cell r="G1802" t="str">
            <v>BE</v>
          </cell>
          <cell r="H1802" t="str">
            <v>02-009</v>
          </cell>
          <cell r="I1802" t="str">
            <v>PC LIER -</v>
          </cell>
        </row>
        <row r="1803">
          <cell r="A1803">
            <v>2983</v>
          </cell>
          <cell r="B1803" t="str">
            <v>Tim</v>
          </cell>
          <cell r="C1803" t="str">
            <v>MARIEN</v>
          </cell>
          <cell r="D1803">
            <v>29209</v>
          </cell>
          <cell r="E1803" t="str">
            <v>M</v>
          </cell>
          <cell r="F1803" t="str">
            <v>België</v>
          </cell>
          <cell r="G1803" t="str">
            <v>BE</v>
          </cell>
          <cell r="H1803" t="str">
            <v>02-009</v>
          </cell>
          <cell r="I1803" t="str">
            <v>PC LIER -</v>
          </cell>
        </row>
        <row r="1804">
          <cell r="A1804">
            <v>14787</v>
          </cell>
          <cell r="B1804" t="str">
            <v>Maria</v>
          </cell>
          <cell r="C1804" t="str">
            <v>MARIEN</v>
          </cell>
          <cell r="D1804">
            <v>20746</v>
          </cell>
          <cell r="E1804" t="str">
            <v>V</v>
          </cell>
          <cell r="F1804" t="str">
            <v>België</v>
          </cell>
          <cell r="G1804" t="str">
            <v>BE</v>
          </cell>
          <cell r="H1804" t="str">
            <v>02-009</v>
          </cell>
          <cell r="I1804" t="str">
            <v>PC LIER -</v>
          </cell>
        </row>
        <row r="1805">
          <cell r="A1805">
            <v>17107</v>
          </cell>
          <cell r="B1805" t="str">
            <v>Anthe</v>
          </cell>
          <cell r="C1805" t="str">
            <v>MARIEN</v>
          </cell>
          <cell r="D1805">
            <v>38972</v>
          </cell>
          <cell r="E1805" t="str">
            <v>V</v>
          </cell>
          <cell r="F1805" t="str">
            <v>België</v>
          </cell>
          <cell r="G1805" t="str">
            <v>BE</v>
          </cell>
          <cell r="H1805" t="str">
            <v>02-009</v>
          </cell>
          <cell r="I1805" t="str">
            <v>PC LIER -</v>
          </cell>
        </row>
        <row r="1806">
          <cell r="A1806">
            <v>19288</v>
          </cell>
          <cell r="B1806" t="str">
            <v>Freddy</v>
          </cell>
          <cell r="C1806" t="str">
            <v>MEEUSEN</v>
          </cell>
          <cell r="D1806">
            <v>19256</v>
          </cell>
          <cell r="E1806" t="str">
            <v>M</v>
          </cell>
          <cell r="F1806" t="str">
            <v>België</v>
          </cell>
          <cell r="G1806" t="str">
            <v>BE</v>
          </cell>
          <cell r="H1806" t="str">
            <v>02-009</v>
          </cell>
          <cell r="I1806" t="str">
            <v>PC LIER -</v>
          </cell>
        </row>
        <row r="1807">
          <cell r="A1807">
            <v>6706</v>
          </cell>
          <cell r="B1807" t="str">
            <v>Jente</v>
          </cell>
          <cell r="C1807" t="str">
            <v>MELIS</v>
          </cell>
          <cell r="D1807">
            <v>34999</v>
          </cell>
          <cell r="E1807" t="str">
            <v>M</v>
          </cell>
          <cell r="F1807" t="str">
            <v>België</v>
          </cell>
          <cell r="G1807" t="str">
            <v>BE</v>
          </cell>
          <cell r="H1807" t="str">
            <v>02-009</v>
          </cell>
          <cell r="I1807" t="str">
            <v>PC LIER -</v>
          </cell>
        </row>
        <row r="1808">
          <cell r="A1808">
            <v>13199</v>
          </cell>
          <cell r="B1808" t="str">
            <v>Ernest</v>
          </cell>
          <cell r="C1808" t="str">
            <v>MERCKX</v>
          </cell>
          <cell r="D1808">
            <v>15085</v>
          </cell>
          <cell r="E1808" t="str">
            <v>M</v>
          </cell>
          <cell r="F1808" t="str">
            <v>België</v>
          </cell>
          <cell r="G1808" t="str">
            <v>BE</v>
          </cell>
          <cell r="H1808" t="str">
            <v>02-009</v>
          </cell>
          <cell r="I1808" t="str">
            <v>PC LIER -</v>
          </cell>
        </row>
        <row r="1809">
          <cell r="A1809">
            <v>6963</v>
          </cell>
          <cell r="B1809" t="str">
            <v>Guy</v>
          </cell>
          <cell r="C1809" t="str">
            <v>MICHIELSEN</v>
          </cell>
          <cell r="D1809">
            <v>24861</v>
          </cell>
          <cell r="E1809" t="str">
            <v>M</v>
          </cell>
          <cell r="F1809" t="str">
            <v>België</v>
          </cell>
          <cell r="G1809" t="str">
            <v>BE</v>
          </cell>
          <cell r="H1809" t="str">
            <v>02-009</v>
          </cell>
          <cell r="I1809" t="str">
            <v>PC LIER -</v>
          </cell>
        </row>
        <row r="1810">
          <cell r="A1810">
            <v>17164</v>
          </cell>
          <cell r="B1810" t="str">
            <v>Matthijs</v>
          </cell>
          <cell r="C1810" t="str">
            <v>MICHIELSEN</v>
          </cell>
          <cell r="D1810">
            <v>37531</v>
          </cell>
          <cell r="E1810" t="str">
            <v>M</v>
          </cell>
          <cell r="F1810" t="str">
            <v>België</v>
          </cell>
          <cell r="G1810" t="str">
            <v>BE</v>
          </cell>
          <cell r="H1810" t="str">
            <v>02-009</v>
          </cell>
          <cell r="I1810" t="str">
            <v>PC LIER -</v>
          </cell>
        </row>
        <row r="1811">
          <cell r="A1811">
            <v>15413</v>
          </cell>
          <cell r="B1811" t="str">
            <v>Alfred</v>
          </cell>
          <cell r="C1811" t="str">
            <v>MINNEN</v>
          </cell>
          <cell r="D1811">
            <v>17894</v>
          </cell>
          <cell r="E1811" t="str">
            <v>M</v>
          </cell>
          <cell r="F1811" t="str">
            <v>België</v>
          </cell>
          <cell r="G1811" t="str">
            <v>BE</v>
          </cell>
          <cell r="H1811" t="str">
            <v>02-009</v>
          </cell>
          <cell r="I1811" t="str">
            <v>PC LIER -</v>
          </cell>
        </row>
        <row r="1812">
          <cell r="A1812">
            <v>19463</v>
          </cell>
          <cell r="B1812" t="str">
            <v>Jozef</v>
          </cell>
          <cell r="C1812" t="str">
            <v>MOONS</v>
          </cell>
          <cell r="D1812">
            <v>19699</v>
          </cell>
          <cell r="E1812" t="str">
            <v>M</v>
          </cell>
          <cell r="F1812" t="str">
            <v>België</v>
          </cell>
          <cell r="G1812" t="str">
            <v>BE</v>
          </cell>
          <cell r="H1812" t="str">
            <v>02-009</v>
          </cell>
          <cell r="I1812" t="str">
            <v>PC LIER -</v>
          </cell>
        </row>
        <row r="1813">
          <cell r="A1813">
            <v>16540</v>
          </cell>
          <cell r="B1813" t="str">
            <v>Victor</v>
          </cell>
          <cell r="C1813" t="str">
            <v>PARIS</v>
          </cell>
          <cell r="D1813">
            <v>21124</v>
          </cell>
          <cell r="E1813" t="str">
            <v>M</v>
          </cell>
          <cell r="F1813" t="str">
            <v>België</v>
          </cell>
          <cell r="G1813" t="str">
            <v>BE</v>
          </cell>
          <cell r="H1813" t="str">
            <v>02-009</v>
          </cell>
          <cell r="I1813" t="str">
            <v>PC LIER -</v>
          </cell>
        </row>
        <row r="1814">
          <cell r="A1814">
            <v>17621</v>
          </cell>
          <cell r="B1814" t="str">
            <v>Jan</v>
          </cell>
          <cell r="C1814" t="str">
            <v>SELS</v>
          </cell>
          <cell r="D1814">
            <v>20303</v>
          </cell>
          <cell r="E1814" t="str">
            <v>M</v>
          </cell>
          <cell r="F1814" t="str">
            <v>België</v>
          </cell>
          <cell r="G1814" t="str">
            <v>BE</v>
          </cell>
          <cell r="H1814" t="str">
            <v>02-009</v>
          </cell>
          <cell r="I1814" t="str">
            <v>PC LIER -</v>
          </cell>
        </row>
        <row r="1815">
          <cell r="A1815">
            <v>2523</v>
          </cell>
          <cell r="B1815" t="str">
            <v>Josepha</v>
          </cell>
          <cell r="C1815" t="str">
            <v>SMITS</v>
          </cell>
          <cell r="D1815">
            <v>13068</v>
          </cell>
          <cell r="E1815" t="str">
            <v>V</v>
          </cell>
          <cell r="F1815" t="str">
            <v>België</v>
          </cell>
          <cell r="G1815" t="str">
            <v>BE</v>
          </cell>
          <cell r="H1815" t="str">
            <v>02-009</v>
          </cell>
          <cell r="I1815" t="str">
            <v>PC LIER -</v>
          </cell>
        </row>
        <row r="1816">
          <cell r="A1816">
            <v>161</v>
          </cell>
          <cell r="B1816" t="str">
            <v>Luc</v>
          </cell>
          <cell r="C1816" t="str">
            <v>SMULDERS</v>
          </cell>
          <cell r="D1816">
            <v>23665</v>
          </cell>
          <cell r="E1816" t="str">
            <v>M</v>
          </cell>
          <cell r="F1816" t="str">
            <v>België</v>
          </cell>
          <cell r="G1816" t="str">
            <v>BE</v>
          </cell>
          <cell r="H1816" t="str">
            <v>02-009</v>
          </cell>
          <cell r="I1816" t="str">
            <v>PC LIER -</v>
          </cell>
        </row>
        <row r="1817">
          <cell r="A1817">
            <v>8335</v>
          </cell>
          <cell r="B1817" t="str">
            <v>Bart</v>
          </cell>
          <cell r="C1817" t="str">
            <v>SPOELDERS</v>
          </cell>
          <cell r="D1817">
            <v>27326</v>
          </cell>
          <cell r="E1817" t="str">
            <v>M</v>
          </cell>
          <cell r="F1817" t="str">
            <v>België</v>
          </cell>
          <cell r="G1817" t="str">
            <v>BE</v>
          </cell>
          <cell r="H1817" t="str">
            <v>02-009</v>
          </cell>
          <cell r="I1817" t="str">
            <v>PC LIER -</v>
          </cell>
        </row>
        <row r="1818">
          <cell r="A1818">
            <v>8336</v>
          </cell>
          <cell r="B1818" t="str">
            <v>Ivan</v>
          </cell>
          <cell r="C1818" t="str">
            <v>SPOELDERS</v>
          </cell>
          <cell r="D1818">
            <v>16717</v>
          </cell>
          <cell r="E1818" t="str">
            <v>M</v>
          </cell>
          <cell r="F1818" t="str">
            <v>België</v>
          </cell>
          <cell r="G1818" t="str">
            <v>BE</v>
          </cell>
          <cell r="H1818" t="str">
            <v>02-009</v>
          </cell>
          <cell r="I1818" t="str">
            <v>PC LIER -</v>
          </cell>
        </row>
        <row r="1819">
          <cell r="A1819">
            <v>3079</v>
          </cell>
          <cell r="B1819" t="str">
            <v>Nick</v>
          </cell>
          <cell r="C1819" t="str">
            <v>STORMS</v>
          </cell>
          <cell r="D1819">
            <v>31384</v>
          </cell>
          <cell r="E1819" t="str">
            <v>M</v>
          </cell>
          <cell r="F1819" t="str">
            <v>België</v>
          </cell>
          <cell r="G1819" t="str">
            <v>BE</v>
          </cell>
          <cell r="H1819" t="str">
            <v>02-009</v>
          </cell>
          <cell r="I1819" t="str">
            <v>PC LIER -</v>
          </cell>
        </row>
        <row r="1820">
          <cell r="A1820">
            <v>1090</v>
          </cell>
          <cell r="B1820" t="str">
            <v>Nadia</v>
          </cell>
          <cell r="C1820" t="str">
            <v>SWINKELS</v>
          </cell>
          <cell r="D1820">
            <v>25162</v>
          </cell>
          <cell r="E1820" t="str">
            <v>V</v>
          </cell>
          <cell r="F1820" t="str">
            <v>België</v>
          </cell>
          <cell r="G1820" t="str">
            <v>BE</v>
          </cell>
          <cell r="H1820" t="str">
            <v>02-009</v>
          </cell>
          <cell r="I1820" t="str">
            <v>PC LIER -</v>
          </cell>
        </row>
        <row r="1821">
          <cell r="A1821">
            <v>4825</v>
          </cell>
          <cell r="B1821" t="str">
            <v>Patrick</v>
          </cell>
          <cell r="C1821" t="str">
            <v>TEMPST</v>
          </cell>
          <cell r="D1821">
            <v>24206</v>
          </cell>
          <cell r="E1821" t="str">
            <v>M</v>
          </cell>
          <cell r="F1821" t="str">
            <v>België</v>
          </cell>
          <cell r="G1821" t="str">
            <v>BE</v>
          </cell>
          <cell r="H1821" t="str">
            <v>02-009</v>
          </cell>
          <cell r="I1821" t="str">
            <v>PC LIER -</v>
          </cell>
        </row>
        <row r="1822">
          <cell r="A1822">
            <v>10034</v>
          </cell>
          <cell r="B1822" t="str">
            <v>Tim</v>
          </cell>
          <cell r="C1822" t="str">
            <v>TEMPST</v>
          </cell>
          <cell r="D1822">
            <v>35220</v>
          </cell>
          <cell r="E1822" t="str">
            <v>M</v>
          </cell>
          <cell r="F1822" t="str">
            <v>België</v>
          </cell>
          <cell r="G1822" t="str">
            <v>BE</v>
          </cell>
          <cell r="H1822" t="str">
            <v>02-009</v>
          </cell>
          <cell r="I1822" t="str">
            <v>PC LIER -</v>
          </cell>
        </row>
        <row r="1823">
          <cell r="A1823">
            <v>810</v>
          </cell>
          <cell r="B1823" t="str">
            <v>Peter</v>
          </cell>
          <cell r="C1823" t="str">
            <v>THIJS</v>
          </cell>
          <cell r="D1823">
            <v>30503</v>
          </cell>
          <cell r="E1823" t="str">
            <v>M</v>
          </cell>
          <cell r="F1823" t="str">
            <v>België</v>
          </cell>
          <cell r="G1823" t="str">
            <v>BE</v>
          </cell>
          <cell r="H1823" t="str">
            <v>02-009</v>
          </cell>
          <cell r="I1823" t="str">
            <v>PC LIER -</v>
          </cell>
        </row>
        <row r="1824">
          <cell r="A1824">
            <v>9507</v>
          </cell>
          <cell r="B1824" t="str">
            <v>Dimitry</v>
          </cell>
          <cell r="C1824" t="str">
            <v>THYSBAERT</v>
          </cell>
          <cell r="D1824">
            <v>27117</v>
          </cell>
          <cell r="E1824" t="str">
            <v>M</v>
          </cell>
          <cell r="F1824" t="str">
            <v>België</v>
          </cell>
          <cell r="G1824" t="str">
            <v>BE</v>
          </cell>
          <cell r="H1824" t="str">
            <v>02-009</v>
          </cell>
          <cell r="I1824" t="str">
            <v>PC LIER -</v>
          </cell>
        </row>
        <row r="1825">
          <cell r="A1825">
            <v>17003</v>
          </cell>
          <cell r="B1825" t="str">
            <v>Cindy</v>
          </cell>
          <cell r="C1825" t="str">
            <v>VAN BOGAERT</v>
          </cell>
          <cell r="D1825">
            <v>27585</v>
          </cell>
          <cell r="E1825" t="str">
            <v>V</v>
          </cell>
          <cell r="F1825" t="str">
            <v>België</v>
          </cell>
          <cell r="G1825" t="str">
            <v>BE</v>
          </cell>
          <cell r="H1825" t="str">
            <v>02-009</v>
          </cell>
          <cell r="I1825" t="str">
            <v>PC LIER -</v>
          </cell>
        </row>
        <row r="1826">
          <cell r="A1826">
            <v>20008</v>
          </cell>
          <cell r="B1826" t="str">
            <v>Francois</v>
          </cell>
          <cell r="C1826" t="str">
            <v>VAN DEN BROECK</v>
          </cell>
          <cell r="D1826">
            <v>19292</v>
          </cell>
          <cell r="E1826" t="str">
            <v>M</v>
          </cell>
          <cell r="F1826" t="str">
            <v>België</v>
          </cell>
          <cell r="G1826" t="str">
            <v>BE</v>
          </cell>
          <cell r="H1826" t="str">
            <v>02-009</v>
          </cell>
          <cell r="I1826" t="str">
            <v>PC LIER -</v>
          </cell>
        </row>
        <row r="1827">
          <cell r="A1827">
            <v>5339</v>
          </cell>
          <cell r="B1827" t="str">
            <v>Tom</v>
          </cell>
          <cell r="C1827" t="str">
            <v>VAN DER VEER</v>
          </cell>
          <cell r="D1827">
            <v>27972</v>
          </cell>
          <cell r="E1827" t="str">
            <v>M</v>
          </cell>
          <cell r="F1827" t="str">
            <v>België</v>
          </cell>
          <cell r="G1827" t="str">
            <v>BE</v>
          </cell>
          <cell r="H1827" t="str">
            <v>02-009</v>
          </cell>
          <cell r="I1827" t="str">
            <v>PC LIER -</v>
          </cell>
        </row>
        <row r="1828">
          <cell r="A1828">
            <v>18983</v>
          </cell>
          <cell r="B1828" t="str">
            <v>Dirk</v>
          </cell>
          <cell r="C1828" t="str">
            <v>VAN HAUWE</v>
          </cell>
          <cell r="D1828">
            <v>21634</v>
          </cell>
          <cell r="E1828" t="str">
            <v>M</v>
          </cell>
          <cell r="F1828" t="str">
            <v>België</v>
          </cell>
          <cell r="G1828" t="str">
            <v>BE</v>
          </cell>
          <cell r="H1828" t="str">
            <v>02-009</v>
          </cell>
          <cell r="I1828" t="str">
            <v>PC LIER -</v>
          </cell>
        </row>
        <row r="1829">
          <cell r="A1829">
            <v>2640</v>
          </cell>
          <cell r="B1829" t="str">
            <v>Andre</v>
          </cell>
          <cell r="C1829" t="str">
            <v>VAN NOTEN</v>
          </cell>
          <cell r="D1829">
            <v>19783</v>
          </cell>
          <cell r="E1829" t="str">
            <v>M</v>
          </cell>
          <cell r="F1829" t="str">
            <v>België</v>
          </cell>
          <cell r="G1829" t="str">
            <v>BE</v>
          </cell>
          <cell r="H1829" t="str">
            <v>02-009</v>
          </cell>
          <cell r="I1829" t="str">
            <v>PC LIER -</v>
          </cell>
        </row>
        <row r="1830">
          <cell r="A1830">
            <v>3039</v>
          </cell>
          <cell r="B1830" t="str">
            <v>Kim</v>
          </cell>
          <cell r="C1830" t="str">
            <v>VAN NOTEN</v>
          </cell>
          <cell r="D1830">
            <v>29473</v>
          </cell>
          <cell r="E1830" t="str">
            <v>V</v>
          </cell>
          <cell r="F1830" t="str">
            <v>België</v>
          </cell>
          <cell r="G1830" t="str">
            <v>BE</v>
          </cell>
          <cell r="H1830" t="str">
            <v>02-009</v>
          </cell>
          <cell r="I1830" t="str">
            <v>PC LIER -</v>
          </cell>
        </row>
        <row r="1831">
          <cell r="A1831">
            <v>6683</v>
          </cell>
          <cell r="B1831" t="str">
            <v>Bruno</v>
          </cell>
          <cell r="C1831" t="str">
            <v>VAN NOTEN</v>
          </cell>
          <cell r="D1831">
            <v>21313</v>
          </cell>
          <cell r="E1831" t="str">
            <v>M</v>
          </cell>
          <cell r="F1831" t="str">
            <v>België</v>
          </cell>
          <cell r="G1831" t="str">
            <v>BE</v>
          </cell>
          <cell r="H1831" t="str">
            <v>02-009</v>
          </cell>
          <cell r="I1831" t="str">
            <v>PC LIER -</v>
          </cell>
        </row>
        <row r="1832">
          <cell r="A1832">
            <v>15215</v>
          </cell>
          <cell r="B1832" t="str">
            <v>Désiré</v>
          </cell>
          <cell r="C1832" t="str">
            <v>VAN UYTSEL</v>
          </cell>
          <cell r="D1832">
            <v>18778</v>
          </cell>
          <cell r="E1832" t="str">
            <v>M</v>
          </cell>
          <cell r="F1832" t="str">
            <v>België</v>
          </cell>
          <cell r="G1832" t="str">
            <v>BE</v>
          </cell>
          <cell r="H1832" t="str">
            <v>02-009</v>
          </cell>
          <cell r="I1832" t="str">
            <v>PC LIER -</v>
          </cell>
        </row>
        <row r="1833">
          <cell r="A1833">
            <v>5063</v>
          </cell>
          <cell r="B1833" t="str">
            <v>Walter</v>
          </cell>
          <cell r="C1833" t="str">
            <v>VANHEES</v>
          </cell>
          <cell r="D1833">
            <v>25942</v>
          </cell>
          <cell r="E1833" t="str">
            <v>M</v>
          </cell>
          <cell r="F1833" t="str">
            <v>België</v>
          </cell>
          <cell r="G1833" t="str">
            <v>BE</v>
          </cell>
          <cell r="H1833" t="str">
            <v>02-009</v>
          </cell>
          <cell r="I1833" t="str">
            <v>PC LIER -</v>
          </cell>
        </row>
        <row r="1834">
          <cell r="A1834">
            <v>19044</v>
          </cell>
          <cell r="B1834" t="str">
            <v>Marc</v>
          </cell>
          <cell r="C1834" t="str">
            <v>VANHERCK</v>
          </cell>
          <cell r="D1834">
            <v>20772</v>
          </cell>
          <cell r="E1834" t="str">
            <v>M</v>
          </cell>
          <cell r="F1834" t="str">
            <v>België</v>
          </cell>
          <cell r="G1834" t="str">
            <v>BE</v>
          </cell>
          <cell r="H1834" t="str">
            <v>02-009</v>
          </cell>
          <cell r="I1834" t="str">
            <v>PC LIER -</v>
          </cell>
        </row>
        <row r="1835">
          <cell r="A1835">
            <v>14788</v>
          </cell>
          <cell r="B1835" t="str">
            <v>Rudolph</v>
          </cell>
          <cell r="C1835" t="str">
            <v>VENUS</v>
          </cell>
          <cell r="D1835">
            <v>18281</v>
          </cell>
          <cell r="E1835" t="str">
            <v>M</v>
          </cell>
          <cell r="F1835" t="str">
            <v>België</v>
          </cell>
          <cell r="G1835" t="str">
            <v>BE</v>
          </cell>
          <cell r="H1835" t="str">
            <v>02-009</v>
          </cell>
          <cell r="I1835" t="str">
            <v>PC LIER -</v>
          </cell>
        </row>
        <row r="1836">
          <cell r="A1836">
            <v>18271</v>
          </cell>
          <cell r="B1836" t="str">
            <v>Karin</v>
          </cell>
          <cell r="C1836" t="str">
            <v>VERHOEVEN</v>
          </cell>
          <cell r="D1836">
            <v>26187</v>
          </cell>
          <cell r="E1836" t="str">
            <v>V</v>
          </cell>
          <cell r="F1836" t="str">
            <v>België</v>
          </cell>
          <cell r="G1836" t="str">
            <v>BE</v>
          </cell>
          <cell r="H1836" t="str">
            <v>02-009</v>
          </cell>
          <cell r="I1836" t="str">
            <v>PC LIER -</v>
          </cell>
        </row>
        <row r="1837">
          <cell r="A1837">
            <v>16573</v>
          </cell>
          <cell r="B1837" t="str">
            <v>Agnes</v>
          </cell>
          <cell r="C1837" t="str">
            <v>VERLINDEN</v>
          </cell>
          <cell r="D1837">
            <v>17392</v>
          </cell>
          <cell r="E1837" t="str">
            <v>V</v>
          </cell>
          <cell r="F1837" t="str">
            <v>België</v>
          </cell>
          <cell r="G1837" t="str">
            <v>BE</v>
          </cell>
          <cell r="H1837" t="str">
            <v>02-009</v>
          </cell>
          <cell r="I1837" t="str">
            <v>PC LIER -</v>
          </cell>
        </row>
        <row r="1838">
          <cell r="A1838">
            <v>9132</v>
          </cell>
          <cell r="B1838" t="str">
            <v>Senne</v>
          </cell>
          <cell r="C1838" t="str">
            <v>VERMEIREN</v>
          </cell>
          <cell r="D1838">
            <v>33088</v>
          </cell>
          <cell r="E1838" t="str">
            <v>M</v>
          </cell>
          <cell r="F1838" t="str">
            <v>België</v>
          </cell>
          <cell r="G1838" t="str">
            <v>BE</v>
          </cell>
          <cell r="H1838" t="str">
            <v>02-009</v>
          </cell>
          <cell r="I1838" t="str">
            <v>PC LIER -</v>
          </cell>
        </row>
        <row r="1839">
          <cell r="A1839">
            <v>9352</v>
          </cell>
          <cell r="B1839" t="str">
            <v>Jorrit</v>
          </cell>
          <cell r="C1839" t="str">
            <v>VERMEIREN</v>
          </cell>
          <cell r="D1839">
            <v>33767</v>
          </cell>
          <cell r="E1839" t="str">
            <v>M</v>
          </cell>
          <cell r="F1839" t="str">
            <v>België</v>
          </cell>
          <cell r="G1839" t="str">
            <v>BE</v>
          </cell>
          <cell r="H1839" t="str">
            <v>02-009</v>
          </cell>
          <cell r="I1839" t="str">
            <v>PC LIER -</v>
          </cell>
        </row>
        <row r="1840">
          <cell r="A1840">
            <v>13133</v>
          </cell>
          <cell r="B1840" t="str">
            <v>Eddy Corneel</v>
          </cell>
          <cell r="C1840" t="str">
            <v>VERVLOET</v>
          </cell>
          <cell r="D1840">
            <v>16303</v>
          </cell>
          <cell r="E1840" t="str">
            <v>M</v>
          </cell>
          <cell r="F1840" t="str">
            <v>België</v>
          </cell>
          <cell r="G1840" t="str">
            <v>BE</v>
          </cell>
          <cell r="H1840" t="str">
            <v>02-009</v>
          </cell>
          <cell r="I1840" t="str">
            <v>PC LIER -</v>
          </cell>
        </row>
        <row r="1841">
          <cell r="A1841">
            <v>17624</v>
          </cell>
          <cell r="B1841" t="str">
            <v>Ludo</v>
          </cell>
          <cell r="C1841" t="str">
            <v>VLUYMANS</v>
          </cell>
          <cell r="D1841">
            <v>22458</v>
          </cell>
          <cell r="E1841" t="str">
            <v>M</v>
          </cell>
          <cell r="F1841" t="str">
            <v>België</v>
          </cell>
          <cell r="G1841" t="str">
            <v>BE</v>
          </cell>
          <cell r="H1841" t="str">
            <v>02-009</v>
          </cell>
          <cell r="I1841" t="str">
            <v>PC LIER -</v>
          </cell>
        </row>
        <row r="1842">
          <cell r="A1842">
            <v>19314</v>
          </cell>
          <cell r="B1842" t="str">
            <v>Karine</v>
          </cell>
          <cell r="C1842" t="str">
            <v>WEYERS</v>
          </cell>
          <cell r="D1842">
            <v>21961</v>
          </cell>
          <cell r="E1842" t="str">
            <v>V</v>
          </cell>
          <cell r="F1842" t="str">
            <v>België</v>
          </cell>
          <cell r="G1842" t="str">
            <v>BE</v>
          </cell>
          <cell r="H1842" t="str">
            <v>02-009</v>
          </cell>
          <cell r="I1842" t="str">
            <v>PC LIER -</v>
          </cell>
        </row>
        <row r="1843">
          <cell r="A1843">
            <v>13203</v>
          </cell>
          <cell r="B1843" t="str">
            <v>Denise</v>
          </cell>
          <cell r="C1843" t="str">
            <v>WOUTERS</v>
          </cell>
          <cell r="D1843">
            <v>15780</v>
          </cell>
          <cell r="E1843" t="str">
            <v>V</v>
          </cell>
          <cell r="F1843" t="str">
            <v>België</v>
          </cell>
          <cell r="G1843" t="str">
            <v>BE</v>
          </cell>
          <cell r="H1843" t="str">
            <v>02-009</v>
          </cell>
          <cell r="I1843" t="str">
            <v>PC LIER -</v>
          </cell>
        </row>
        <row r="1844">
          <cell r="A1844">
            <v>18053</v>
          </cell>
          <cell r="B1844" t="str">
            <v>Anouk</v>
          </cell>
          <cell r="C1844" t="str">
            <v>WUYTS</v>
          </cell>
          <cell r="D1844">
            <v>34557</v>
          </cell>
          <cell r="E1844" t="str">
            <v>V</v>
          </cell>
          <cell r="F1844" t="str">
            <v>België</v>
          </cell>
          <cell r="G1844" t="str">
            <v>BE</v>
          </cell>
          <cell r="H1844" t="str">
            <v>02-009</v>
          </cell>
          <cell r="I1844" t="str">
            <v>PC LIER -</v>
          </cell>
        </row>
        <row r="1845">
          <cell r="A1845">
            <v>7654</v>
          </cell>
          <cell r="B1845" t="str">
            <v>Stefaan</v>
          </cell>
          <cell r="C1845" t="str">
            <v>BAETEN</v>
          </cell>
          <cell r="D1845">
            <v>14237</v>
          </cell>
          <cell r="E1845" t="str">
            <v>M</v>
          </cell>
          <cell r="F1845" t="str">
            <v>België</v>
          </cell>
          <cell r="G1845" t="str">
            <v>BE</v>
          </cell>
          <cell r="H1845" t="str">
            <v>02-010</v>
          </cell>
          <cell r="I1845" t="str">
            <v>PC TECHNICO</v>
          </cell>
        </row>
        <row r="1846">
          <cell r="A1846">
            <v>11919</v>
          </cell>
          <cell r="B1846" t="str">
            <v>Lea</v>
          </cell>
          <cell r="C1846" t="str">
            <v>BARTHOLOMEEUSEN</v>
          </cell>
          <cell r="D1846">
            <v>16206</v>
          </cell>
          <cell r="E1846" t="str">
            <v>V</v>
          </cell>
          <cell r="F1846" t="str">
            <v>België</v>
          </cell>
          <cell r="G1846" t="str">
            <v>BE</v>
          </cell>
          <cell r="H1846" t="str">
            <v>02-010</v>
          </cell>
          <cell r="I1846" t="str">
            <v>PC TECHNICO</v>
          </cell>
        </row>
        <row r="1847">
          <cell r="A1847">
            <v>11920</v>
          </cell>
          <cell r="B1847" t="str">
            <v>Lucien</v>
          </cell>
          <cell r="C1847" t="str">
            <v>BASTIAANSE</v>
          </cell>
          <cell r="D1847">
            <v>15911</v>
          </cell>
          <cell r="E1847" t="str">
            <v>M</v>
          </cell>
          <cell r="F1847" t="str">
            <v>België</v>
          </cell>
          <cell r="G1847" t="str">
            <v>BE</v>
          </cell>
          <cell r="H1847" t="str">
            <v>02-010</v>
          </cell>
          <cell r="I1847" t="str">
            <v>PC TECHNICO</v>
          </cell>
        </row>
        <row r="1848">
          <cell r="A1848">
            <v>18487</v>
          </cell>
          <cell r="B1848" t="str">
            <v>Xander</v>
          </cell>
          <cell r="C1848" t="str">
            <v>BASTIJNS</v>
          </cell>
          <cell r="D1848">
            <v>37722</v>
          </cell>
          <cell r="E1848" t="str">
            <v>M</v>
          </cell>
          <cell r="F1848" t="str">
            <v>België</v>
          </cell>
          <cell r="G1848" t="str">
            <v>BE</v>
          </cell>
          <cell r="H1848" t="str">
            <v>02-010</v>
          </cell>
          <cell r="I1848" t="str">
            <v>PC TECHNICO</v>
          </cell>
        </row>
        <row r="1849">
          <cell r="A1849">
            <v>3705</v>
          </cell>
          <cell r="B1849" t="str">
            <v>Mario</v>
          </cell>
          <cell r="C1849" t="str">
            <v>BAVEGHEMS</v>
          </cell>
          <cell r="D1849">
            <v>23037</v>
          </cell>
          <cell r="E1849" t="str">
            <v>M</v>
          </cell>
          <cell r="F1849" t="str">
            <v>België</v>
          </cell>
          <cell r="G1849" t="str">
            <v>BE</v>
          </cell>
          <cell r="H1849" t="str">
            <v>02-010</v>
          </cell>
          <cell r="I1849" t="str">
            <v>PC TECHNICO</v>
          </cell>
        </row>
        <row r="1850">
          <cell r="A1850">
            <v>2466</v>
          </cell>
          <cell r="B1850" t="str">
            <v>André</v>
          </cell>
          <cell r="C1850" t="str">
            <v>BERNAERTS</v>
          </cell>
          <cell r="D1850">
            <v>16674</v>
          </cell>
          <cell r="E1850" t="str">
            <v>M</v>
          </cell>
          <cell r="F1850" t="str">
            <v>België</v>
          </cell>
          <cell r="G1850" t="str">
            <v>BE</v>
          </cell>
          <cell r="H1850" t="str">
            <v>02-010</v>
          </cell>
          <cell r="I1850" t="str">
            <v>PC TECHNICO</v>
          </cell>
        </row>
        <row r="1851">
          <cell r="A1851">
            <v>1982</v>
          </cell>
          <cell r="B1851" t="str">
            <v>Maria</v>
          </cell>
          <cell r="C1851" t="str">
            <v>BLOMMAERTS</v>
          </cell>
          <cell r="D1851">
            <v>14861</v>
          </cell>
          <cell r="E1851" t="str">
            <v>V</v>
          </cell>
          <cell r="F1851" t="str">
            <v>België</v>
          </cell>
          <cell r="G1851" t="str">
            <v>BE</v>
          </cell>
          <cell r="H1851" t="str">
            <v>02-010</v>
          </cell>
          <cell r="I1851" t="str">
            <v>PC TECHNICO</v>
          </cell>
        </row>
        <row r="1852">
          <cell r="A1852">
            <v>11016</v>
          </cell>
          <cell r="B1852" t="str">
            <v>Constant</v>
          </cell>
          <cell r="C1852" t="str">
            <v>BROECKX</v>
          </cell>
          <cell r="D1852">
            <v>17931</v>
          </cell>
          <cell r="E1852" t="str">
            <v>M</v>
          </cell>
          <cell r="F1852" t="str">
            <v>België</v>
          </cell>
          <cell r="G1852" t="str">
            <v>BE</v>
          </cell>
          <cell r="H1852" t="str">
            <v>02-010</v>
          </cell>
          <cell r="I1852" t="str">
            <v>PC TECHNICO</v>
          </cell>
        </row>
        <row r="1853">
          <cell r="A1853">
            <v>20712</v>
          </cell>
          <cell r="B1853" t="str">
            <v>Joannes</v>
          </cell>
          <cell r="C1853" t="str">
            <v>CLAESSENS</v>
          </cell>
          <cell r="D1853">
            <v>22659</v>
          </cell>
          <cell r="E1853" t="str">
            <v>M</v>
          </cell>
          <cell r="F1853" t="str">
            <v>België</v>
          </cell>
          <cell r="G1853" t="str">
            <v>BE</v>
          </cell>
          <cell r="H1853" t="str">
            <v>02-010</v>
          </cell>
          <cell r="I1853" t="str">
            <v>PC TECHNICO</v>
          </cell>
        </row>
        <row r="1854">
          <cell r="A1854">
            <v>1004</v>
          </cell>
          <cell r="B1854" t="str">
            <v>Alois</v>
          </cell>
          <cell r="C1854" t="str">
            <v>CUYLAERTS</v>
          </cell>
          <cell r="D1854">
            <v>17116</v>
          </cell>
          <cell r="E1854" t="str">
            <v>M</v>
          </cell>
          <cell r="F1854" t="str">
            <v>België</v>
          </cell>
          <cell r="G1854" t="str">
            <v>BE</v>
          </cell>
          <cell r="H1854" t="str">
            <v>02-010</v>
          </cell>
          <cell r="I1854" t="str">
            <v>PC TECHNICO</v>
          </cell>
        </row>
        <row r="1855">
          <cell r="A1855">
            <v>12149</v>
          </cell>
          <cell r="B1855" t="str">
            <v>Ronald</v>
          </cell>
          <cell r="C1855" t="str">
            <v>CUYPERS</v>
          </cell>
          <cell r="D1855">
            <v>21812</v>
          </cell>
          <cell r="E1855" t="str">
            <v>M</v>
          </cell>
          <cell r="F1855" t="str">
            <v>België</v>
          </cell>
          <cell r="G1855" t="str">
            <v>BE</v>
          </cell>
          <cell r="H1855" t="str">
            <v>02-010</v>
          </cell>
          <cell r="I1855" t="str">
            <v>PC TECHNICO</v>
          </cell>
        </row>
        <row r="1856">
          <cell r="A1856">
            <v>9115</v>
          </cell>
          <cell r="B1856" t="str">
            <v>Nicole</v>
          </cell>
          <cell r="C1856" t="str">
            <v>DE BACKER</v>
          </cell>
          <cell r="D1856">
            <v>18220</v>
          </cell>
          <cell r="E1856" t="str">
            <v>V</v>
          </cell>
          <cell r="F1856" t="str">
            <v>België</v>
          </cell>
          <cell r="G1856" t="str">
            <v>BE</v>
          </cell>
          <cell r="H1856" t="str">
            <v>02-010</v>
          </cell>
          <cell r="I1856" t="str">
            <v>PC TECHNICO</v>
          </cell>
        </row>
        <row r="1857">
          <cell r="A1857">
            <v>3446</v>
          </cell>
          <cell r="B1857" t="str">
            <v>Guido</v>
          </cell>
          <cell r="C1857" t="str">
            <v>D'HELDT</v>
          </cell>
          <cell r="D1857">
            <v>20299</v>
          </cell>
          <cell r="E1857" t="str">
            <v>M</v>
          </cell>
          <cell r="F1857" t="str">
            <v>België</v>
          </cell>
          <cell r="G1857" t="str">
            <v>BE</v>
          </cell>
          <cell r="H1857" t="str">
            <v>02-010</v>
          </cell>
          <cell r="I1857" t="str">
            <v>PC TECHNICO</v>
          </cell>
        </row>
        <row r="1858">
          <cell r="A1858">
            <v>16232</v>
          </cell>
          <cell r="B1858" t="str">
            <v>Marius</v>
          </cell>
          <cell r="C1858" t="str">
            <v>DON PORTO CARERO</v>
          </cell>
          <cell r="D1858">
            <v>14147</v>
          </cell>
          <cell r="E1858" t="str">
            <v>M</v>
          </cell>
          <cell r="F1858" t="str">
            <v>België</v>
          </cell>
          <cell r="G1858" t="str">
            <v>BE</v>
          </cell>
          <cell r="H1858" t="str">
            <v>02-010</v>
          </cell>
          <cell r="I1858" t="str">
            <v>PC TECHNICO</v>
          </cell>
        </row>
        <row r="1859">
          <cell r="A1859">
            <v>10914</v>
          </cell>
          <cell r="B1859" t="str">
            <v>Leo</v>
          </cell>
          <cell r="C1859" t="str">
            <v>EVRARD</v>
          </cell>
          <cell r="D1859">
            <v>14527</v>
          </cell>
          <cell r="E1859" t="str">
            <v>M</v>
          </cell>
          <cell r="F1859" t="str">
            <v>België</v>
          </cell>
          <cell r="G1859" t="str">
            <v>BE</v>
          </cell>
          <cell r="H1859" t="str">
            <v>02-010</v>
          </cell>
          <cell r="I1859" t="str">
            <v>PC TECHNICO</v>
          </cell>
        </row>
        <row r="1860">
          <cell r="A1860">
            <v>2395</v>
          </cell>
          <cell r="B1860" t="str">
            <v>Patricia</v>
          </cell>
          <cell r="C1860" t="str">
            <v>GEELEN</v>
          </cell>
          <cell r="D1860">
            <v>22441</v>
          </cell>
          <cell r="E1860" t="str">
            <v>V</v>
          </cell>
          <cell r="F1860" t="str">
            <v>België</v>
          </cell>
          <cell r="G1860" t="str">
            <v>BE</v>
          </cell>
          <cell r="H1860" t="str">
            <v>02-010</v>
          </cell>
          <cell r="I1860" t="str">
            <v>PC TECHNICO</v>
          </cell>
        </row>
        <row r="1861">
          <cell r="A1861">
            <v>13330</v>
          </cell>
          <cell r="B1861" t="str">
            <v>Maria</v>
          </cell>
          <cell r="C1861" t="str">
            <v>GEERTS</v>
          </cell>
          <cell r="D1861">
            <v>15564</v>
          </cell>
          <cell r="E1861" t="str">
            <v>V</v>
          </cell>
          <cell r="F1861" t="str">
            <v>België</v>
          </cell>
          <cell r="G1861" t="str">
            <v>BE</v>
          </cell>
          <cell r="H1861" t="str">
            <v>02-010</v>
          </cell>
          <cell r="I1861" t="str">
            <v>PC TECHNICO</v>
          </cell>
        </row>
        <row r="1862">
          <cell r="A1862">
            <v>13285</v>
          </cell>
          <cell r="B1862" t="str">
            <v>Christine</v>
          </cell>
          <cell r="C1862" t="str">
            <v>GELDOF</v>
          </cell>
          <cell r="D1862">
            <v>20404</v>
          </cell>
          <cell r="E1862" t="str">
            <v>V</v>
          </cell>
          <cell r="F1862" t="str">
            <v>België</v>
          </cell>
          <cell r="G1862" t="str">
            <v>BE</v>
          </cell>
          <cell r="H1862" t="str">
            <v>02-010</v>
          </cell>
          <cell r="I1862" t="str">
            <v>PC TECHNICO</v>
          </cell>
        </row>
        <row r="1863">
          <cell r="A1863">
            <v>20926</v>
          </cell>
          <cell r="B1863" t="str">
            <v>Gustaaf</v>
          </cell>
          <cell r="C1863" t="str">
            <v>GENAR</v>
          </cell>
          <cell r="D1863">
            <v>17584</v>
          </cell>
          <cell r="E1863" t="str">
            <v>M</v>
          </cell>
          <cell r="F1863" t="str">
            <v>België</v>
          </cell>
          <cell r="G1863" t="str">
            <v>BE</v>
          </cell>
          <cell r="H1863" t="str">
            <v>02-010</v>
          </cell>
          <cell r="I1863" t="str">
            <v>PC TECHNICO</v>
          </cell>
        </row>
        <row r="1864">
          <cell r="A1864">
            <v>10107</v>
          </cell>
          <cell r="B1864" t="str">
            <v>Hubert Jozef</v>
          </cell>
          <cell r="C1864" t="str">
            <v>HAVERMANS</v>
          </cell>
          <cell r="D1864">
            <v>16680</v>
          </cell>
          <cell r="E1864" t="str">
            <v>M</v>
          </cell>
          <cell r="F1864" t="str">
            <v>België</v>
          </cell>
          <cell r="G1864" t="str">
            <v>BE</v>
          </cell>
          <cell r="H1864" t="str">
            <v>02-010</v>
          </cell>
          <cell r="I1864" t="str">
            <v>PC TECHNICO</v>
          </cell>
        </row>
        <row r="1865">
          <cell r="A1865">
            <v>5954</v>
          </cell>
          <cell r="B1865" t="str">
            <v>Jonas</v>
          </cell>
          <cell r="C1865" t="str">
            <v>HILLEN</v>
          </cell>
          <cell r="D1865">
            <v>33155</v>
          </cell>
          <cell r="E1865" t="str">
            <v>M</v>
          </cell>
          <cell r="F1865" t="str">
            <v>België</v>
          </cell>
          <cell r="G1865" t="str">
            <v>BE</v>
          </cell>
          <cell r="H1865" t="str">
            <v>02-010</v>
          </cell>
          <cell r="I1865" t="str">
            <v>PC TECHNICO</v>
          </cell>
        </row>
        <row r="1866">
          <cell r="A1866">
            <v>9169</v>
          </cell>
          <cell r="B1866" t="str">
            <v>Herman</v>
          </cell>
          <cell r="C1866" t="str">
            <v>HILLEN</v>
          </cell>
          <cell r="D1866">
            <v>22117</v>
          </cell>
          <cell r="E1866" t="str">
            <v>M</v>
          </cell>
          <cell r="F1866" t="str">
            <v>België</v>
          </cell>
          <cell r="G1866" t="str">
            <v>BE</v>
          </cell>
          <cell r="H1866" t="str">
            <v>02-010</v>
          </cell>
          <cell r="I1866" t="str">
            <v>PC TECHNICO</v>
          </cell>
        </row>
        <row r="1867">
          <cell r="A1867">
            <v>15223</v>
          </cell>
          <cell r="B1867" t="str">
            <v>Tim</v>
          </cell>
          <cell r="C1867" t="str">
            <v>HILLEN</v>
          </cell>
          <cell r="D1867">
            <v>32913</v>
          </cell>
          <cell r="E1867" t="str">
            <v>M</v>
          </cell>
          <cell r="F1867" t="str">
            <v>België</v>
          </cell>
          <cell r="G1867" t="str">
            <v>BE</v>
          </cell>
          <cell r="H1867" t="str">
            <v>02-010</v>
          </cell>
          <cell r="I1867" t="str">
            <v>PC TECHNICO</v>
          </cell>
        </row>
        <row r="1868">
          <cell r="A1868">
            <v>13710</v>
          </cell>
          <cell r="B1868" t="str">
            <v>Wilfrieda</v>
          </cell>
          <cell r="C1868" t="str">
            <v>JANSSENS</v>
          </cell>
          <cell r="D1868">
            <v>14892</v>
          </cell>
          <cell r="E1868" t="str">
            <v>V</v>
          </cell>
          <cell r="F1868" t="str">
            <v>België</v>
          </cell>
          <cell r="G1868" t="str">
            <v>BE</v>
          </cell>
          <cell r="H1868" t="str">
            <v>02-010</v>
          </cell>
          <cell r="I1868" t="str">
            <v>PC TECHNICO</v>
          </cell>
        </row>
        <row r="1869">
          <cell r="A1869">
            <v>8956</v>
          </cell>
          <cell r="B1869" t="str">
            <v>Robert</v>
          </cell>
          <cell r="C1869" t="str">
            <v>LUYCKX</v>
          </cell>
          <cell r="D1869">
            <v>20215</v>
          </cell>
          <cell r="E1869" t="str">
            <v>M</v>
          </cell>
          <cell r="F1869" t="str">
            <v>België</v>
          </cell>
          <cell r="G1869" t="str">
            <v>BE</v>
          </cell>
          <cell r="H1869" t="str">
            <v>02-010</v>
          </cell>
          <cell r="I1869" t="str">
            <v>PC TECHNICO</v>
          </cell>
        </row>
        <row r="1870">
          <cell r="A1870">
            <v>3213</v>
          </cell>
          <cell r="B1870" t="str">
            <v>Rita</v>
          </cell>
          <cell r="C1870" t="str">
            <v>MEYVIS</v>
          </cell>
          <cell r="D1870">
            <v>19668</v>
          </cell>
          <cell r="E1870" t="str">
            <v>V</v>
          </cell>
          <cell r="F1870" t="str">
            <v>België</v>
          </cell>
          <cell r="G1870" t="str">
            <v>BE</v>
          </cell>
          <cell r="H1870" t="str">
            <v>02-010</v>
          </cell>
          <cell r="I1870" t="str">
            <v>PC TECHNICO</v>
          </cell>
        </row>
        <row r="1871">
          <cell r="A1871">
            <v>1063</v>
          </cell>
          <cell r="B1871" t="str">
            <v>Hilda</v>
          </cell>
          <cell r="C1871" t="str">
            <v>MOELANS</v>
          </cell>
          <cell r="D1871">
            <v>18829</v>
          </cell>
          <cell r="E1871" t="str">
            <v>V</v>
          </cell>
          <cell r="F1871" t="str">
            <v>België</v>
          </cell>
          <cell r="G1871" t="str">
            <v>BE</v>
          </cell>
          <cell r="H1871" t="str">
            <v>02-010</v>
          </cell>
          <cell r="I1871" t="str">
            <v>PC TECHNICO</v>
          </cell>
        </row>
        <row r="1872">
          <cell r="A1872">
            <v>8957</v>
          </cell>
          <cell r="B1872" t="str">
            <v>Linda</v>
          </cell>
          <cell r="C1872" t="str">
            <v>ROELANTS</v>
          </cell>
          <cell r="D1872">
            <v>21778</v>
          </cell>
          <cell r="E1872" t="str">
            <v>V</v>
          </cell>
          <cell r="F1872" t="str">
            <v>België</v>
          </cell>
          <cell r="G1872" t="str">
            <v>BE</v>
          </cell>
          <cell r="H1872" t="str">
            <v>02-010</v>
          </cell>
          <cell r="I1872" t="str">
            <v>PC TECHNICO</v>
          </cell>
        </row>
        <row r="1873">
          <cell r="A1873">
            <v>13332</v>
          </cell>
          <cell r="B1873" t="str">
            <v>Victor</v>
          </cell>
          <cell r="C1873" t="str">
            <v>SCHUER</v>
          </cell>
          <cell r="D1873">
            <v>14889</v>
          </cell>
          <cell r="E1873" t="str">
            <v>M</v>
          </cell>
          <cell r="F1873" t="str">
            <v>België</v>
          </cell>
          <cell r="G1873" t="str">
            <v>BE</v>
          </cell>
          <cell r="H1873" t="str">
            <v>02-010</v>
          </cell>
          <cell r="I1873" t="str">
            <v>PC TECHNICO</v>
          </cell>
        </row>
        <row r="1874">
          <cell r="A1874">
            <v>4646</v>
          </cell>
          <cell r="B1874" t="str">
            <v>Maria Godelieva</v>
          </cell>
          <cell r="C1874" t="str">
            <v>SLEGERS</v>
          </cell>
          <cell r="D1874">
            <v>16927</v>
          </cell>
          <cell r="E1874" t="str">
            <v>V</v>
          </cell>
          <cell r="F1874" t="str">
            <v>België</v>
          </cell>
          <cell r="G1874" t="str">
            <v>BE</v>
          </cell>
          <cell r="H1874" t="str">
            <v>02-010</v>
          </cell>
          <cell r="I1874" t="str">
            <v>PC TECHNICO</v>
          </cell>
        </row>
        <row r="1875">
          <cell r="A1875">
            <v>18486</v>
          </cell>
          <cell r="B1875" t="str">
            <v>Hugo eduard</v>
          </cell>
          <cell r="C1875" t="str">
            <v>SOMERS</v>
          </cell>
          <cell r="D1875">
            <v>18697</v>
          </cell>
          <cell r="E1875" t="str">
            <v>M</v>
          </cell>
          <cell r="F1875" t="str">
            <v>België</v>
          </cell>
          <cell r="G1875" t="str">
            <v>BE</v>
          </cell>
          <cell r="H1875" t="str">
            <v>02-010</v>
          </cell>
          <cell r="I1875" t="str">
            <v>PC TECHNICO</v>
          </cell>
        </row>
        <row r="1876">
          <cell r="A1876">
            <v>19156</v>
          </cell>
          <cell r="B1876" t="str">
            <v>Chantal</v>
          </cell>
          <cell r="C1876" t="str">
            <v>SOMERS</v>
          </cell>
          <cell r="D1876">
            <v>21769</v>
          </cell>
          <cell r="E1876" t="str">
            <v>V</v>
          </cell>
          <cell r="F1876" t="str">
            <v>België</v>
          </cell>
          <cell r="G1876" t="str">
            <v>BE</v>
          </cell>
          <cell r="H1876" t="str">
            <v>02-010</v>
          </cell>
          <cell r="I1876" t="str">
            <v>PC TECHNICO</v>
          </cell>
        </row>
        <row r="1877">
          <cell r="A1877">
            <v>465</v>
          </cell>
          <cell r="B1877" t="str">
            <v>Luc</v>
          </cell>
          <cell r="C1877" t="str">
            <v>STOOPS</v>
          </cell>
          <cell r="D1877">
            <v>19936</v>
          </cell>
          <cell r="E1877" t="str">
            <v>M</v>
          </cell>
          <cell r="F1877" t="str">
            <v>België</v>
          </cell>
          <cell r="G1877" t="str">
            <v>BE</v>
          </cell>
          <cell r="H1877" t="str">
            <v>02-010</v>
          </cell>
          <cell r="I1877" t="str">
            <v>PC TECHNICO</v>
          </cell>
        </row>
        <row r="1878">
          <cell r="A1878">
            <v>19434</v>
          </cell>
          <cell r="B1878" t="str">
            <v>Carolus franciscus</v>
          </cell>
          <cell r="C1878" t="str">
            <v>TURELINCKX</v>
          </cell>
          <cell r="D1878">
            <v>19557</v>
          </cell>
          <cell r="E1878" t="str">
            <v>M</v>
          </cell>
          <cell r="F1878" t="str">
            <v>België</v>
          </cell>
          <cell r="G1878" t="str">
            <v>BE</v>
          </cell>
          <cell r="H1878" t="str">
            <v>02-010</v>
          </cell>
          <cell r="I1878" t="str">
            <v>PC TECHNICO</v>
          </cell>
        </row>
        <row r="1879">
          <cell r="A1879">
            <v>1091</v>
          </cell>
          <cell r="B1879" t="str">
            <v>Alex</v>
          </cell>
          <cell r="C1879" t="str">
            <v>VAN AUTRYVE</v>
          </cell>
          <cell r="D1879">
            <v>23509</v>
          </cell>
          <cell r="E1879" t="str">
            <v>M</v>
          </cell>
          <cell r="F1879" t="str">
            <v>België</v>
          </cell>
          <cell r="G1879" t="str">
            <v>BE</v>
          </cell>
          <cell r="H1879" t="str">
            <v>02-010</v>
          </cell>
          <cell r="I1879" t="str">
            <v>PC TECHNICO</v>
          </cell>
        </row>
        <row r="1880">
          <cell r="A1880">
            <v>17511</v>
          </cell>
          <cell r="B1880" t="str">
            <v>Josephus</v>
          </cell>
          <cell r="C1880" t="str">
            <v>VAN BOUWEL</v>
          </cell>
          <cell r="D1880">
            <v>18601</v>
          </cell>
          <cell r="E1880" t="str">
            <v>M</v>
          </cell>
          <cell r="F1880" t="str">
            <v>België</v>
          </cell>
          <cell r="G1880" t="str">
            <v>BE</v>
          </cell>
          <cell r="H1880" t="str">
            <v>02-010</v>
          </cell>
          <cell r="I1880" t="str">
            <v>PC TECHNICO</v>
          </cell>
        </row>
        <row r="1881">
          <cell r="A1881">
            <v>19876</v>
          </cell>
          <cell r="B1881" t="str">
            <v>Monik</v>
          </cell>
          <cell r="C1881" t="str">
            <v>VAN DE CRUYS</v>
          </cell>
          <cell r="D1881">
            <v>19922</v>
          </cell>
          <cell r="E1881" t="str">
            <v>V</v>
          </cell>
          <cell r="F1881" t="str">
            <v>België</v>
          </cell>
          <cell r="G1881" t="str">
            <v>BE</v>
          </cell>
          <cell r="H1881" t="str">
            <v>02-010</v>
          </cell>
          <cell r="I1881" t="str">
            <v>PC TECHNICO</v>
          </cell>
        </row>
        <row r="1882">
          <cell r="A1882">
            <v>6037</v>
          </cell>
          <cell r="B1882" t="str">
            <v>Hendrikus</v>
          </cell>
          <cell r="C1882" t="str">
            <v>VAN DER HEIJDEN</v>
          </cell>
          <cell r="D1882">
            <v>19679</v>
          </cell>
          <cell r="E1882" t="str">
            <v>M</v>
          </cell>
          <cell r="F1882" t="str">
            <v>België</v>
          </cell>
          <cell r="G1882" t="str">
            <v>NL</v>
          </cell>
          <cell r="H1882" t="str">
            <v>02-010</v>
          </cell>
          <cell r="I1882" t="str">
            <v>PC TECHNICO</v>
          </cell>
        </row>
        <row r="1883">
          <cell r="A1883">
            <v>1096</v>
          </cell>
          <cell r="B1883" t="str">
            <v>Marcus</v>
          </cell>
          <cell r="C1883" t="str">
            <v>VAN DOOREN</v>
          </cell>
          <cell r="D1883">
            <v>20342</v>
          </cell>
          <cell r="E1883" t="str">
            <v>M</v>
          </cell>
          <cell r="F1883" t="str">
            <v>België</v>
          </cell>
          <cell r="G1883" t="str">
            <v>BE</v>
          </cell>
          <cell r="H1883" t="str">
            <v>02-010</v>
          </cell>
          <cell r="I1883" t="str">
            <v>PC TECHNICO</v>
          </cell>
        </row>
        <row r="1884">
          <cell r="A1884">
            <v>1940</v>
          </cell>
          <cell r="B1884" t="str">
            <v>Freddy</v>
          </cell>
          <cell r="C1884" t="str">
            <v>VAN DYCK</v>
          </cell>
          <cell r="D1884">
            <v>15486</v>
          </cell>
          <cell r="E1884" t="str">
            <v>M</v>
          </cell>
          <cell r="F1884" t="str">
            <v>België</v>
          </cell>
          <cell r="G1884" t="str">
            <v>BE</v>
          </cell>
          <cell r="H1884" t="str">
            <v>02-010</v>
          </cell>
          <cell r="I1884" t="str">
            <v>PC TECHNICO</v>
          </cell>
        </row>
        <row r="1885">
          <cell r="A1885">
            <v>4846</v>
          </cell>
          <cell r="B1885" t="str">
            <v>Els</v>
          </cell>
          <cell r="C1885" t="str">
            <v>VAN GENECHTEN</v>
          </cell>
          <cell r="D1885">
            <v>22216</v>
          </cell>
          <cell r="E1885" t="str">
            <v>V</v>
          </cell>
          <cell r="F1885" t="str">
            <v>België</v>
          </cell>
          <cell r="G1885" t="str">
            <v>BE</v>
          </cell>
          <cell r="H1885" t="str">
            <v>02-010</v>
          </cell>
          <cell r="I1885" t="str">
            <v>PC TECHNICO</v>
          </cell>
        </row>
        <row r="1886">
          <cell r="A1886">
            <v>17531</v>
          </cell>
          <cell r="B1886" t="str">
            <v>Louisa</v>
          </cell>
          <cell r="C1886" t="str">
            <v>VAN HOUDT</v>
          </cell>
          <cell r="D1886">
            <v>16239</v>
          </cell>
          <cell r="E1886" t="str">
            <v>V</v>
          </cell>
          <cell r="F1886" t="str">
            <v>België</v>
          </cell>
          <cell r="G1886" t="str">
            <v>BE</v>
          </cell>
          <cell r="H1886" t="str">
            <v>02-010</v>
          </cell>
          <cell r="I1886" t="str">
            <v>PC TECHNICO</v>
          </cell>
        </row>
        <row r="1887">
          <cell r="A1887">
            <v>20927</v>
          </cell>
          <cell r="B1887" t="str">
            <v>Lydia</v>
          </cell>
          <cell r="C1887" t="str">
            <v>VAN LOOVEREN</v>
          </cell>
          <cell r="D1887">
            <v>17763</v>
          </cell>
          <cell r="E1887" t="str">
            <v>V</v>
          </cell>
          <cell r="F1887" t="str">
            <v>België</v>
          </cell>
          <cell r="G1887" t="str">
            <v>BE</v>
          </cell>
          <cell r="H1887" t="str">
            <v>02-010</v>
          </cell>
          <cell r="I1887" t="str">
            <v>PC TECHNICO</v>
          </cell>
        </row>
        <row r="1888">
          <cell r="A1888">
            <v>16327</v>
          </cell>
          <cell r="B1888" t="str">
            <v>Johannes</v>
          </cell>
          <cell r="C1888" t="str">
            <v>VAN MIERLO</v>
          </cell>
          <cell r="D1888">
            <v>16543</v>
          </cell>
          <cell r="E1888" t="str">
            <v>M</v>
          </cell>
          <cell r="F1888" t="str">
            <v>België</v>
          </cell>
          <cell r="G1888" t="str">
            <v>BE</v>
          </cell>
          <cell r="H1888" t="str">
            <v>02-010</v>
          </cell>
          <cell r="I1888" t="str">
            <v>PC TECHNICO</v>
          </cell>
        </row>
        <row r="1889">
          <cell r="A1889">
            <v>21338</v>
          </cell>
          <cell r="B1889" t="str">
            <v>Françine</v>
          </cell>
          <cell r="C1889" t="str">
            <v>VERSCHUEREN</v>
          </cell>
          <cell r="D1889">
            <v>25361</v>
          </cell>
          <cell r="E1889" t="str">
            <v>V</v>
          </cell>
          <cell r="F1889" t="str">
            <v>België</v>
          </cell>
          <cell r="G1889" t="str">
            <v>BE</v>
          </cell>
          <cell r="H1889" t="str">
            <v>02-010</v>
          </cell>
          <cell r="I1889" t="str">
            <v>PC TECHNICO</v>
          </cell>
        </row>
        <row r="1890">
          <cell r="A1890">
            <v>13287</v>
          </cell>
          <cell r="B1890" t="str">
            <v>Thierry</v>
          </cell>
          <cell r="C1890" t="str">
            <v>VERTRIEST</v>
          </cell>
          <cell r="D1890">
            <v>22009</v>
          </cell>
          <cell r="E1890" t="str">
            <v>M</v>
          </cell>
          <cell r="F1890" t="str">
            <v>België</v>
          </cell>
          <cell r="G1890" t="str">
            <v>BE</v>
          </cell>
          <cell r="H1890" t="str">
            <v>02-010</v>
          </cell>
          <cell r="I1890" t="str">
            <v>PC TECHNICO</v>
          </cell>
        </row>
        <row r="1891">
          <cell r="A1891">
            <v>12061</v>
          </cell>
          <cell r="B1891" t="str">
            <v>Frans August</v>
          </cell>
          <cell r="C1891" t="str">
            <v>WILLEMSEN</v>
          </cell>
          <cell r="D1891">
            <v>17381</v>
          </cell>
          <cell r="E1891" t="str">
            <v>M</v>
          </cell>
          <cell r="F1891" t="str">
            <v>België</v>
          </cell>
          <cell r="G1891" t="str">
            <v>BE</v>
          </cell>
          <cell r="H1891" t="str">
            <v>02-010</v>
          </cell>
          <cell r="I1891" t="str">
            <v>PC TECHNICO</v>
          </cell>
        </row>
        <row r="1892">
          <cell r="A1892">
            <v>4639</v>
          </cell>
          <cell r="B1892" t="str">
            <v>Jacques</v>
          </cell>
          <cell r="C1892" t="str">
            <v>WILMSEN</v>
          </cell>
          <cell r="D1892">
            <v>16687</v>
          </cell>
          <cell r="E1892" t="str">
            <v>M</v>
          </cell>
          <cell r="F1892" t="str">
            <v>België</v>
          </cell>
          <cell r="G1892" t="str">
            <v>BE</v>
          </cell>
          <cell r="H1892" t="str">
            <v>02-010</v>
          </cell>
          <cell r="I1892" t="str">
            <v>PC TECHNICO</v>
          </cell>
        </row>
        <row r="1893">
          <cell r="A1893">
            <v>8954</v>
          </cell>
          <cell r="B1893" t="str">
            <v>Georges</v>
          </cell>
          <cell r="C1893" t="str">
            <v>WOESTENBORGHS</v>
          </cell>
          <cell r="D1893">
            <v>17048</v>
          </cell>
          <cell r="E1893" t="str">
            <v>M</v>
          </cell>
          <cell r="F1893" t="str">
            <v>België</v>
          </cell>
          <cell r="G1893" t="str">
            <v>BE</v>
          </cell>
          <cell r="H1893" t="str">
            <v>02-010</v>
          </cell>
          <cell r="I1893" t="str">
            <v>PC TECHNICO</v>
          </cell>
        </row>
        <row r="1894">
          <cell r="A1894">
            <v>17536</v>
          </cell>
          <cell r="B1894" t="str">
            <v>Louis</v>
          </cell>
          <cell r="C1894" t="str">
            <v>WOESTENBORGHS</v>
          </cell>
          <cell r="D1894">
            <v>16021</v>
          </cell>
          <cell r="E1894" t="str">
            <v>M</v>
          </cell>
          <cell r="F1894" t="str">
            <v>België</v>
          </cell>
          <cell r="G1894" t="str">
            <v>BE</v>
          </cell>
          <cell r="H1894" t="str">
            <v>02-010</v>
          </cell>
          <cell r="I1894" t="str">
            <v>PC TECHNICO</v>
          </cell>
        </row>
        <row r="1895">
          <cell r="A1895">
            <v>9046</v>
          </cell>
          <cell r="B1895" t="str">
            <v>Leona</v>
          </cell>
          <cell r="C1895" t="str">
            <v>AERTS</v>
          </cell>
          <cell r="D1895">
            <v>15769</v>
          </cell>
          <cell r="E1895" t="str">
            <v>V</v>
          </cell>
          <cell r="F1895" t="str">
            <v>België</v>
          </cell>
          <cell r="G1895" t="str">
            <v>BE</v>
          </cell>
          <cell r="H1895" t="str">
            <v>02-011</v>
          </cell>
          <cell r="I1895" t="str">
            <v>PC ROZEMAAI 2000 -</v>
          </cell>
        </row>
        <row r="1896">
          <cell r="A1896">
            <v>2775</v>
          </cell>
          <cell r="B1896" t="str">
            <v>Hilda</v>
          </cell>
          <cell r="C1896" t="str">
            <v>BAETEN</v>
          </cell>
          <cell r="D1896">
            <v>15783</v>
          </cell>
          <cell r="E1896" t="str">
            <v>V</v>
          </cell>
          <cell r="F1896" t="str">
            <v>België</v>
          </cell>
          <cell r="G1896" t="str">
            <v>BE</v>
          </cell>
          <cell r="H1896" t="str">
            <v>02-011</v>
          </cell>
          <cell r="I1896" t="str">
            <v>PC ROZEMAAI 2000 -</v>
          </cell>
        </row>
        <row r="1897">
          <cell r="A1897">
            <v>199</v>
          </cell>
          <cell r="B1897" t="str">
            <v>Cornelia</v>
          </cell>
          <cell r="C1897" t="str">
            <v>BLOEM</v>
          </cell>
          <cell r="D1897">
            <v>21173</v>
          </cell>
          <cell r="E1897" t="str">
            <v>V</v>
          </cell>
          <cell r="F1897" t="str">
            <v>België</v>
          </cell>
          <cell r="G1897" t="str">
            <v>BE</v>
          </cell>
          <cell r="H1897" t="str">
            <v>02-011</v>
          </cell>
          <cell r="I1897" t="str">
            <v>PC ROZEMAAI 2000 -</v>
          </cell>
        </row>
        <row r="1898">
          <cell r="A1898">
            <v>4866</v>
          </cell>
          <cell r="B1898" t="str">
            <v>Denis</v>
          </cell>
          <cell r="C1898" t="str">
            <v>CLAES</v>
          </cell>
          <cell r="D1898">
            <v>13294</v>
          </cell>
          <cell r="E1898" t="str">
            <v>M</v>
          </cell>
          <cell r="F1898" t="str">
            <v>België</v>
          </cell>
          <cell r="G1898" t="str">
            <v>BE</v>
          </cell>
          <cell r="H1898" t="str">
            <v>02-011</v>
          </cell>
          <cell r="I1898" t="str">
            <v>PC ROZEMAAI 2000 -</v>
          </cell>
        </row>
        <row r="1899">
          <cell r="A1899">
            <v>6937</v>
          </cell>
          <cell r="B1899" t="str">
            <v>Nancy</v>
          </cell>
          <cell r="C1899" t="str">
            <v>DE COCK</v>
          </cell>
          <cell r="D1899">
            <v>25191</v>
          </cell>
          <cell r="E1899" t="str">
            <v>V</v>
          </cell>
          <cell r="F1899" t="str">
            <v>België</v>
          </cell>
          <cell r="G1899" t="str">
            <v>BE</v>
          </cell>
          <cell r="H1899" t="str">
            <v>02-011</v>
          </cell>
          <cell r="I1899" t="str">
            <v>PC ROZEMAAI 2000 -</v>
          </cell>
        </row>
        <row r="1900">
          <cell r="A1900">
            <v>3846</v>
          </cell>
          <cell r="B1900" t="str">
            <v>Maria</v>
          </cell>
          <cell r="C1900" t="str">
            <v>DE MEYER</v>
          </cell>
          <cell r="D1900">
            <v>19095</v>
          </cell>
          <cell r="E1900" t="str">
            <v>V</v>
          </cell>
          <cell r="F1900" t="str">
            <v>België</v>
          </cell>
          <cell r="G1900" t="str">
            <v>BE</v>
          </cell>
          <cell r="H1900" t="str">
            <v>02-011</v>
          </cell>
          <cell r="I1900" t="str">
            <v>PC ROZEMAAI 2000 -</v>
          </cell>
        </row>
        <row r="1901">
          <cell r="A1901">
            <v>14799</v>
          </cell>
          <cell r="B1901" t="str">
            <v>Irène</v>
          </cell>
          <cell r="C1901" t="str">
            <v>DE MEYER</v>
          </cell>
          <cell r="D1901">
            <v>16651</v>
          </cell>
          <cell r="E1901" t="str">
            <v>V</v>
          </cell>
          <cell r="F1901" t="str">
            <v>België</v>
          </cell>
          <cell r="G1901" t="str">
            <v>BE</v>
          </cell>
          <cell r="H1901" t="str">
            <v>02-011</v>
          </cell>
          <cell r="I1901" t="str">
            <v>PC ROZEMAAI 2000 -</v>
          </cell>
        </row>
        <row r="1902">
          <cell r="A1902">
            <v>11547</v>
          </cell>
          <cell r="B1902" t="str">
            <v>Christel</v>
          </cell>
          <cell r="C1902" t="str">
            <v>DE POOTER</v>
          </cell>
          <cell r="D1902">
            <v>21299</v>
          </cell>
          <cell r="E1902" t="str">
            <v>V</v>
          </cell>
          <cell r="F1902" t="str">
            <v>België</v>
          </cell>
          <cell r="G1902" t="str">
            <v>BE</v>
          </cell>
          <cell r="H1902" t="str">
            <v>02-011</v>
          </cell>
          <cell r="I1902" t="str">
            <v>PC ROZEMAAI 2000 -</v>
          </cell>
        </row>
        <row r="1903">
          <cell r="A1903">
            <v>10879</v>
          </cell>
          <cell r="B1903" t="str">
            <v>Pierre</v>
          </cell>
          <cell r="C1903" t="str">
            <v>DE STROOPER</v>
          </cell>
          <cell r="D1903">
            <v>20531</v>
          </cell>
          <cell r="E1903" t="str">
            <v>M</v>
          </cell>
          <cell r="F1903" t="str">
            <v>België</v>
          </cell>
          <cell r="G1903" t="str">
            <v>BE</v>
          </cell>
          <cell r="H1903" t="str">
            <v>02-011</v>
          </cell>
          <cell r="I1903" t="str">
            <v>PC ROZEMAAI 2000 -</v>
          </cell>
        </row>
        <row r="1904">
          <cell r="A1904">
            <v>9045</v>
          </cell>
          <cell r="B1904" t="str">
            <v>Gustaaf</v>
          </cell>
          <cell r="C1904" t="str">
            <v>DEMEULENAERE</v>
          </cell>
          <cell r="D1904">
            <v>13017</v>
          </cell>
          <cell r="E1904" t="str">
            <v>M</v>
          </cell>
          <cell r="F1904" t="str">
            <v>België</v>
          </cell>
          <cell r="G1904" t="str">
            <v>BE</v>
          </cell>
          <cell r="H1904" t="str">
            <v>02-011</v>
          </cell>
          <cell r="I1904" t="str">
            <v>PC ROZEMAAI 2000 -</v>
          </cell>
        </row>
        <row r="1905">
          <cell r="A1905">
            <v>14896</v>
          </cell>
          <cell r="B1905" t="str">
            <v>Emile</v>
          </cell>
          <cell r="C1905" t="str">
            <v>DEWEL</v>
          </cell>
          <cell r="D1905">
            <v>19448</v>
          </cell>
          <cell r="E1905" t="str">
            <v>M</v>
          </cell>
          <cell r="F1905" t="str">
            <v>België</v>
          </cell>
          <cell r="G1905" t="str">
            <v>BE</v>
          </cell>
          <cell r="H1905" t="str">
            <v>02-011</v>
          </cell>
          <cell r="I1905" t="str">
            <v>PC ROZEMAAI 2000 -</v>
          </cell>
        </row>
        <row r="1906">
          <cell r="A1906">
            <v>21484</v>
          </cell>
          <cell r="B1906" t="str">
            <v>Frank</v>
          </cell>
          <cell r="C1906" t="str">
            <v>DIRICKX</v>
          </cell>
          <cell r="D1906">
            <v>20971</v>
          </cell>
          <cell r="E1906" t="str">
            <v>M</v>
          </cell>
          <cell r="F1906" t="str">
            <v>België</v>
          </cell>
          <cell r="G1906" t="str">
            <v>BE</v>
          </cell>
          <cell r="H1906" t="str">
            <v>02-011</v>
          </cell>
          <cell r="I1906" t="str">
            <v>PC ROZEMAAI 2000 -</v>
          </cell>
        </row>
        <row r="1907">
          <cell r="A1907">
            <v>17751</v>
          </cell>
          <cell r="B1907" t="str">
            <v>Joseph</v>
          </cell>
          <cell r="C1907" t="str">
            <v>DRIESEN</v>
          </cell>
          <cell r="D1907">
            <v>21875</v>
          </cell>
          <cell r="E1907" t="str">
            <v>M</v>
          </cell>
          <cell r="F1907" t="str">
            <v>België</v>
          </cell>
          <cell r="G1907" t="str">
            <v>BE</v>
          </cell>
          <cell r="H1907" t="str">
            <v>02-011</v>
          </cell>
          <cell r="I1907" t="str">
            <v>PC ROZEMAAI 2000 -</v>
          </cell>
        </row>
        <row r="1908">
          <cell r="A1908">
            <v>19060</v>
          </cell>
          <cell r="B1908" t="str">
            <v>Sally-Ann</v>
          </cell>
          <cell r="C1908" t="str">
            <v>FARMER</v>
          </cell>
          <cell r="D1908">
            <v>23902</v>
          </cell>
          <cell r="E1908" t="str">
            <v>V</v>
          </cell>
          <cell r="F1908" t="str">
            <v>België</v>
          </cell>
          <cell r="G1908" t="str">
            <v>BE</v>
          </cell>
          <cell r="H1908" t="str">
            <v>02-011</v>
          </cell>
          <cell r="I1908" t="str">
            <v>PC ROZEMAAI 2000 -</v>
          </cell>
        </row>
        <row r="1909">
          <cell r="A1909">
            <v>1530</v>
          </cell>
          <cell r="B1909" t="str">
            <v>Louisa</v>
          </cell>
          <cell r="C1909" t="str">
            <v>HANDIG</v>
          </cell>
          <cell r="D1909">
            <v>14820</v>
          </cell>
          <cell r="E1909" t="str">
            <v>V</v>
          </cell>
          <cell r="F1909" t="str">
            <v>België</v>
          </cell>
          <cell r="G1909" t="str">
            <v>BE</v>
          </cell>
          <cell r="H1909" t="str">
            <v>02-011</v>
          </cell>
          <cell r="I1909" t="str">
            <v>PC ROZEMAAI 2000 -</v>
          </cell>
        </row>
        <row r="1910">
          <cell r="A1910">
            <v>19731</v>
          </cell>
          <cell r="B1910" t="str">
            <v>Leopold</v>
          </cell>
          <cell r="C1910" t="str">
            <v>HUYS</v>
          </cell>
          <cell r="D1910">
            <v>17743</v>
          </cell>
          <cell r="E1910" t="str">
            <v>M</v>
          </cell>
          <cell r="F1910" t="str">
            <v>België</v>
          </cell>
          <cell r="G1910" t="str">
            <v>BE</v>
          </cell>
          <cell r="H1910" t="str">
            <v>02-011</v>
          </cell>
          <cell r="I1910" t="str">
            <v>PC ROZEMAAI 2000 -</v>
          </cell>
        </row>
        <row r="1911">
          <cell r="A1911">
            <v>19732</v>
          </cell>
          <cell r="B1911" t="str">
            <v>Simonne</v>
          </cell>
          <cell r="C1911" t="str">
            <v>KRUYNIERS</v>
          </cell>
          <cell r="D1911">
            <v>17603</v>
          </cell>
          <cell r="E1911" t="str">
            <v>V</v>
          </cell>
          <cell r="F1911" t="str">
            <v>België</v>
          </cell>
          <cell r="G1911" t="str">
            <v>BE</v>
          </cell>
          <cell r="H1911" t="str">
            <v>02-011</v>
          </cell>
          <cell r="I1911" t="str">
            <v>PC ROZEMAAI 2000 -</v>
          </cell>
        </row>
        <row r="1912">
          <cell r="A1912">
            <v>9041</v>
          </cell>
          <cell r="B1912" t="str">
            <v>Paula</v>
          </cell>
          <cell r="C1912" t="str">
            <v>LAMBRECHTS</v>
          </cell>
          <cell r="D1912">
            <v>14847</v>
          </cell>
          <cell r="E1912" t="str">
            <v>V</v>
          </cell>
          <cell r="F1912" t="str">
            <v>België</v>
          </cell>
          <cell r="G1912" t="str">
            <v>BE</v>
          </cell>
          <cell r="H1912" t="str">
            <v>02-011</v>
          </cell>
          <cell r="I1912" t="str">
            <v>PC ROZEMAAI 2000 -</v>
          </cell>
        </row>
        <row r="1913">
          <cell r="A1913">
            <v>443</v>
          </cell>
          <cell r="B1913" t="str">
            <v>Lisette</v>
          </cell>
          <cell r="C1913" t="str">
            <v>MARCUS</v>
          </cell>
          <cell r="D1913">
            <v>15014</v>
          </cell>
          <cell r="E1913" t="str">
            <v>V</v>
          </cell>
          <cell r="F1913" t="str">
            <v>België</v>
          </cell>
          <cell r="G1913" t="str">
            <v>BE</v>
          </cell>
          <cell r="H1913" t="str">
            <v>02-011</v>
          </cell>
          <cell r="I1913" t="str">
            <v>PC ROZEMAAI 2000 -</v>
          </cell>
        </row>
        <row r="1914">
          <cell r="A1914">
            <v>18244</v>
          </cell>
          <cell r="B1914" t="str">
            <v>Anna</v>
          </cell>
          <cell r="C1914" t="str">
            <v>MERTENS</v>
          </cell>
          <cell r="D1914">
            <v>17723</v>
          </cell>
          <cell r="E1914" t="str">
            <v>V</v>
          </cell>
          <cell r="F1914" t="str">
            <v>België</v>
          </cell>
          <cell r="G1914" t="str">
            <v>BE</v>
          </cell>
          <cell r="H1914" t="str">
            <v>02-011</v>
          </cell>
          <cell r="I1914" t="str">
            <v>PC ROZEMAAI 2000 -</v>
          </cell>
        </row>
        <row r="1915">
          <cell r="A1915">
            <v>14449</v>
          </cell>
          <cell r="B1915" t="str">
            <v>Claude</v>
          </cell>
          <cell r="C1915" t="str">
            <v>PEETERS</v>
          </cell>
          <cell r="D1915">
            <v>14889</v>
          </cell>
          <cell r="E1915" t="str">
            <v>M</v>
          </cell>
          <cell r="F1915" t="str">
            <v>België</v>
          </cell>
          <cell r="G1915" t="str">
            <v>BE</v>
          </cell>
          <cell r="H1915" t="str">
            <v>02-011</v>
          </cell>
          <cell r="I1915" t="str">
            <v>PC ROZEMAAI 2000 -</v>
          </cell>
        </row>
        <row r="1916">
          <cell r="A1916">
            <v>7182</v>
          </cell>
          <cell r="B1916" t="str">
            <v>Guillaume</v>
          </cell>
          <cell r="C1916" t="str">
            <v>PIGMANS</v>
          </cell>
          <cell r="D1916">
            <v>28853</v>
          </cell>
          <cell r="E1916" t="str">
            <v>M</v>
          </cell>
          <cell r="F1916" t="str">
            <v>België</v>
          </cell>
          <cell r="G1916" t="str">
            <v>BE</v>
          </cell>
          <cell r="H1916" t="str">
            <v>02-011</v>
          </cell>
          <cell r="I1916" t="str">
            <v>PC ROZEMAAI 2000 -</v>
          </cell>
        </row>
        <row r="1917">
          <cell r="A1917">
            <v>9043</v>
          </cell>
          <cell r="B1917" t="str">
            <v>Ludo</v>
          </cell>
          <cell r="C1917" t="str">
            <v>RAEYMAEKERS</v>
          </cell>
          <cell r="D1917">
            <v>16500</v>
          </cell>
          <cell r="E1917" t="str">
            <v>M</v>
          </cell>
          <cell r="F1917" t="str">
            <v>België</v>
          </cell>
          <cell r="G1917" t="str">
            <v>BE</v>
          </cell>
          <cell r="H1917" t="str">
            <v>02-011</v>
          </cell>
          <cell r="I1917" t="str">
            <v>PC ROZEMAAI 2000 -</v>
          </cell>
        </row>
        <row r="1918">
          <cell r="A1918">
            <v>15509</v>
          </cell>
          <cell r="B1918" t="str">
            <v>Richard</v>
          </cell>
          <cell r="C1918" t="str">
            <v>REGNIER</v>
          </cell>
          <cell r="D1918">
            <v>20972</v>
          </cell>
          <cell r="E1918" t="str">
            <v>M</v>
          </cell>
          <cell r="F1918" t="str">
            <v>België</v>
          </cell>
          <cell r="G1918" t="str">
            <v>BE</v>
          </cell>
          <cell r="H1918" t="str">
            <v>02-011</v>
          </cell>
          <cell r="I1918" t="str">
            <v>PC ROZEMAAI 2000 -</v>
          </cell>
        </row>
        <row r="1919">
          <cell r="A1919">
            <v>18243</v>
          </cell>
          <cell r="B1919" t="str">
            <v>Stefaan</v>
          </cell>
          <cell r="C1919" t="str">
            <v>STRIJBOS</v>
          </cell>
          <cell r="D1919">
            <v>15991</v>
          </cell>
          <cell r="E1919" t="str">
            <v>M</v>
          </cell>
          <cell r="F1919" t="str">
            <v>België</v>
          </cell>
          <cell r="G1919" t="str">
            <v>BE</v>
          </cell>
          <cell r="H1919" t="str">
            <v>02-011</v>
          </cell>
          <cell r="I1919" t="str">
            <v>PC ROZEMAAI 2000 -</v>
          </cell>
        </row>
        <row r="1920">
          <cell r="A1920">
            <v>11548</v>
          </cell>
          <cell r="B1920" t="str">
            <v>Maria</v>
          </cell>
          <cell r="C1920" t="str">
            <v>VAN BEYLEN</v>
          </cell>
          <cell r="D1920">
            <v>21247</v>
          </cell>
          <cell r="E1920" t="str">
            <v>V</v>
          </cell>
          <cell r="F1920" t="str">
            <v>België</v>
          </cell>
          <cell r="G1920" t="str">
            <v>BE</v>
          </cell>
          <cell r="H1920" t="str">
            <v>02-011</v>
          </cell>
          <cell r="I1920" t="str">
            <v>PC ROZEMAAI 2000 -</v>
          </cell>
        </row>
        <row r="1921">
          <cell r="A1921">
            <v>9044</v>
          </cell>
          <cell r="B1921" t="str">
            <v>Monica</v>
          </cell>
          <cell r="C1921" t="str">
            <v>VAN DER KUYLEN</v>
          </cell>
          <cell r="D1921">
            <v>17398</v>
          </cell>
          <cell r="E1921" t="str">
            <v>V</v>
          </cell>
          <cell r="F1921" t="str">
            <v>België</v>
          </cell>
          <cell r="G1921" t="str">
            <v>BE</v>
          </cell>
          <cell r="H1921" t="str">
            <v>02-011</v>
          </cell>
          <cell r="I1921" t="str">
            <v>PC ROZEMAAI 2000 -</v>
          </cell>
        </row>
        <row r="1922">
          <cell r="A1922">
            <v>2326</v>
          </cell>
          <cell r="B1922" t="str">
            <v>Alice</v>
          </cell>
          <cell r="C1922" t="str">
            <v>VANDESANDE</v>
          </cell>
          <cell r="D1922">
            <v>12883</v>
          </cell>
          <cell r="E1922" t="str">
            <v>V</v>
          </cell>
          <cell r="F1922" t="str">
            <v>België</v>
          </cell>
          <cell r="G1922" t="str">
            <v>BE</v>
          </cell>
          <cell r="H1922" t="str">
            <v>02-011</v>
          </cell>
          <cell r="I1922" t="str">
            <v>PC ROZEMAAI 2000 -</v>
          </cell>
        </row>
        <row r="1923">
          <cell r="A1923">
            <v>11546</v>
          </cell>
          <cell r="B1923" t="str">
            <v>Brigitte</v>
          </cell>
          <cell r="C1923" t="str">
            <v>VANTHILLO</v>
          </cell>
          <cell r="D1923">
            <v>24493</v>
          </cell>
          <cell r="E1923" t="str">
            <v>V</v>
          </cell>
          <cell r="F1923" t="str">
            <v>België</v>
          </cell>
          <cell r="G1923" t="str">
            <v>BE</v>
          </cell>
          <cell r="H1923" t="str">
            <v>02-011</v>
          </cell>
          <cell r="I1923" t="str">
            <v>PC ROZEMAAI 2000 -</v>
          </cell>
        </row>
        <row r="1924">
          <cell r="A1924">
            <v>16248</v>
          </cell>
          <cell r="B1924" t="str">
            <v>Lucien</v>
          </cell>
          <cell r="C1924" t="str">
            <v>VERVIER</v>
          </cell>
          <cell r="D1924">
            <v>16844</v>
          </cell>
          <cell r="E1924" t="str">
            <v>M</v>
          </cell>
          <cell r="F1924" t="str">
            <v>België</v>
          </cell>
          <cell r="G1924" t="str">
            <v>BE</v>
          </cell>
          <cell r="H1924" t="str">
            <v>02-011</v>
          </cell>
          <cell r="I1924" t="str">
            <v>PC ROZEMAAI 2000 -</v>
          </cell>
        </row>
        <row r="1925">
          <cell r="A1925">
            <v>9711</v>
          </cell>
          <cell r="B1925" t="str">
            <v>Maria</v>
          </cell>
          <cell r="C1925" t="str">
            <v>VISKENS</v>
          </cell>
          <cell r="D1925">
            <v>15924</v>
          </cell>
          <cell r="E1925" t="str">
            <v>V</v>
          </cell>
          <cell r="F1925" t="str">
            <v>België</v>
          </cell>
          <cell r="G1925" t="str">
            <v>BE</v>
          </cell>
          <cell r="H1925" t="str">
            <v>02-011</v>
          </cell>
          <cell r="I1925" t="str">
            <v>PC ROZEMAAI 2000 -</v>
          </cell>
        </row>
        <row r="1926">
          <cell r="A1926">
            <v>17930</v>
          </cell>
          <cell r="B1926" t="str">
            <v>Joris</v>
          </cell>
          <cell r="C1926" t="str">
            <v>DE BRUYNE</v>
          </cell>
          <cell r="D1926">
            <v>18956</v>
          </cell>
          <cell r="E1926" t="str">
            <v>M</v>
          </cell>
          <cell r="F1926" t="str">
            <v>België</v>
          </cell>
          <cell r="G1926" t="str">
            <v>BE</v>
          </cell>
          <cell r="H1926" t="str">
            <v>02-012</v>
          </cell>
          <cell r="I1926" t="str">
            <v>PC MOLENBOS - Nijlen</v>
          </cell>
        </row>
        <row r="1927">
          <cell r="A1927">
            <v>13688</v>
          </cell>
          <cell r="B1927" t="str">
            <v>Linda</v>
          </cell>
          <cell r="C1927" t="str">
            <v>DE KETELAERE</v>
          </cell>
          <cell r="D1927">
            <v>22300</v>
          </cell>
          <cell r="E1927" t="str">
            <v>V</v>
          </cell>
          <cell r="F1927" t="str">
            <v>België</v>
          </cell>
          <cell r="G1927" t="str">
            <v>BE</v>
          </cell>
          <cell r="H1927" t="str">
            <v>02-012</v>
          </cell>
          <cell r="I1927" t="str">
            <v>PC MOLENBOS - Nijlen</v>
          </cell>
        </row>
        <row r="1928">
          <cell r="A1928">
            <v>12889</v>
          </cell>
          <cell r="B1928" t="str">
            <v>Willy Felix</v>
          </cell>
          <cell r="C1928" t="str">
            <v>GUNS</v>
          </cell>
          <cell r="D1928">
            <v>15354</v>
          </cell>
          <cell r="E1928" t="str">
            <v>M</v>
          </cell>
          <cell r="F1928" t="str">
            <v>België</v>
          </cell>
          <cell r="G1928" t="str">
            <v>BE</v>
          </cell>
          <cell r="H1928" t="str">
            <v>02-012</v>
          </cell>
          <cell r="I1928" t="str">
            <v>PC MOLENBOS - Nijlen</v>
          </cell>
        </row>
        <row r="1929">
          <cell r="A1929">
            <v>19979</v>
          </cell>
          <cell r="B1929" t="str">
            <v>Susanna</v>
          </cell>
          <cell r="C1929" t="str">
            <v>HOREMANS</v>
          </cell>
          <cell r="D1929">
            <v>21230</v>
          </cell>
          <cell r="E1929" t="str">
            <v>V</v>
          </cell>
          <cell r="F1929" t="str">
            <v>België</v>
          </cell>
          <cell r="G1929" t="str">
            <v>BE</v>
          </cell>
          <cell r="H1929" t="str">
            <v>02-012</v>
          </cell>
          <cell r="I1929" t="str">
            <v>PC MOLENBOS - Nijlen</v>
          </cell>
        </row>
        <row r="1930">
          <cell r="A1930">
            <v>1019</v>
          </cell>
          <cell r="B1930" t="str">
            <v>Hugo</v>
          </cell>
          <cell r="C1930" t="str">
            <v>JAEKEN</v>
          </cell>
          <cell r="D1930">
            <v>15578</v>
          </cell>
          <cell r="E1930" t="str">
            <v>M</v>
          </cell>
          <cell r="F1930" t="str">
            <v>België</v>
          </cell>
          <cell r="G1930" t="str">
            <v>BE</v>
          </cell>
          <cell r="H1930" t="str">
            <v>02-012</v>
          </cell>
          <cell r="I1930" t="str">
            <v>PC MOLENBOS - Nijlen</v>
          </cell>
        </row>
        <row r="1931">
          <cell r="A1931">
            <v>10253</v>
          </cell>
          <cell r="B1931" t="str">
            <v>Mariette</v>
          </cell>
          <cell r="C1931" t="str">
            <v>TIELEMANS</v>
          </cell>
          <cell r="D1931">
            <v>16823</v>
          </cell>
          <cell r="E1931" t="str">
            <v>V</v>
          </cell>
          <cell r="F1931" t="str">
            <v>België</v>
          </cell>
          <cell r="G1931" t="str">
            <v>BE</v>
          </cell>
          <cell r="H1931" t="str">
            <v>02-012</v>
          </cell>
          <cell r="I1931" t="str">
            <v>PC MOLENBOS - Nijlen</v>
          </cell>
        </row>
        <row r="1932">
          <cell r="A1932">
            <v>3345</v>
          </cell>
          <cell r="B1932" t="str">
            <v>Josina</v>
          </cell>
          <cell r="C1932" t="str">
            <v>VAN DEN BERGH</v>
          </cell>
          <cell r="D1932">
            <v>18959</v>
          </cell>
          <cell r="E1932" t="str">
            <v>V</v>
          </cell>
          <cell r="F1932" t="str">
            <v>België</v>
          </cell>
          <cell r="G1932" t="str">
            <v>BE</v>
          </cell>
          <cell r="H1932" t="str">
            <v>02-012</v>
          </cell>
          <cell r="I1932" t="str">
            <v>PC MOLENBOS - Nijlen</v>
          </cell>
        </row>
        <row r="1933">
          <cell r="A1933">
            <v>4497</v>
          </cell>
          <cell r="B1933" t="str">
            <v>Irma</v>
          </cell>
          <cell r="C1933" t="str">
            <v>VAN GRIEKEN</v>
          </cell>
          <cell r="D1933">
            <v>13963</v>
          </cell>
          <cell r="E1933" t="str">
            <v>V</v>
          </cell>
          <cell r="F1933" t="str">
            <v>België</v>
          </cell>
          <cell r="G1933" t="str">
            <v>BE</v>
          </cell>
          <cell r="H1933" t="str">
            <v>02-012</v>
          </cell>
          <cell r="I1933" t="str">
            <v>PC MOLENBOS - Nijlen</v>
          </cell>
        </row>
        <row r="1934">
          <cell r="A1934">
            <v>19978</v>
          </cell>
          <cell r="B1934" t="str">
            <v>Nicole</v>
          </cell>
          <cell r="C1934" t="str">
            <v>VAN HOVE</v>
          </cell>
          <cell r="D1934">
            <v>20797</v>
          </cell>
          <cell r="E1934" t="str">
            <v>V</v>
          </cell>
          <cell r="F1934" t="str">
            <v>België</v>
          </cell>
          <cell r="G1934" t="str">
            <v>BE</v>
          </cell>
          <cell r="H1934" t="str">
            <v>02-012</v>
          </cell>
          <cell r="I1934" t="str">
            <v>PC MOLENBOS - Nijlen</v>
          </cell>
        </row>
        <row r="1935">
          <cell r="A1935">
            <v>20974</v>
          </cell>
          <cell r="B1935" t="str">
            <v>Pharailde</v>
          </cell>
          <cell r="C1935" t="str">
            <v>VAN HOYDONCK</v>
          </cell>
          <cell r="D1935">
            <v>20996</v>
          </cell>
          <cell r="E1935" t="str">
            <v>V</v>
          </cell>
          <cell r="F1935" t="str">
            <v>België</v>
          </cell>
          <cell r="G1935" t="str">
            <v>BE</v>
          </cell>
          <cell r="H1935" t="str">
            <v>02-012</v>
          </cell>
          <cell r="I1935" t="str">
            <v>PC MOLENBOS - Nijlen</v>
          </cell>
        </row>
        <row r="1936">
          <cell r="A1936">
            <v>20973</v>
          </cell>
          <cell r="B1936" t="str">
            <v>Rudi</v>
          </cell>
          <cell r="C1936" t="str">
            <v>VAN OOSTVELDT</v>
          </cell>
          <cell r="D1936">
            <v>20417</v>
          </cell>
          <cell r="E1936" t="str">
            <v>M</v>
          </cell>
          <cell r="F1936" t="str">
            <v>België</v>
          </cell>
          <cell r="G1936" t="str">
            <v>BE</v>
          </cell>
          <cell r="H1936" t="str">
            <v>02-012</v>
          </cell>
          <cell r="I1936" t="str">
            <v>PC MOLENBOS - Nijlen</v>
          </cell>
        </row>
        <row r="1937">
          <cell r="A1937">
            <v>1027</v>
          </cell>
          <cell r="B1937" t="str">
            <v>August</v>
          </cell>
          <cell r="C1937" t="str">
            <v>VERCAMMEN</v>
          </cell>
          <cell r="D1937">
            <v>14595</v>
          </cell>
          <cell r="E1937" t="str">
            <v>M</v>
          </cell>
          <cell r="F1937" t="str">
            <v>België</v>
          </cell>
          <cell r="G1937" t="str">
            <v>BE</v>
          </cell>
          <cell r="H1937" t="str">
            <v>02-012</v>
          </cell>
          <cell r="I1937" t="str">
            <v>PC MOLENBOS - Nijlen</v>
          </cell>
        </row>
        <row r="1938">
          <cell r="A1938">
            <v>848</v>
          </cell>
          <cell r="B1938" t="str">
            <v>Hilda</v>
          </cell>
          <cell r="C1938" t="str">
            <v>VERREET</v>
          </cell>
          <cell r="D1938">
            <v>15930</v>
          </cell>
          <cell r="E1938" t="str">
            <v>V</v>
          </cell>
          <cell r="F1938" t="str">
            <v>België</v>
          </cell>
          <cell r="G1938" t="str">
            <v>BE</v>
          </cell>
          <cell r="H1938" t="str">
            <v>02-012</v>
          </cell>
          <cell r="I1938" t="str">
            <v>PC MOLENBOS - Nijlen</v>
          </cell>
        </row>
        <row r="1939">
          <cell r="A1939">
            <v>13692</v>
          </cell>
          <cell r="B1939" t="str">
            <v>Jan</v>
          </cell>
          <cell r="C1939" t="str">
            <v>WALRAVEN</v>
          </cell>
          <cell r="D1939">
            <v>30387</v>
          </cell>
          <cell r="E1939" t="str">
            <v>M</v>
          </cell>
          <cell r="F1939" t="str">
            <v>België</v>
          </cell>
          <cell r="G1939" t="str">
            <v>BE</v>
          </cell>
          <cell r="H1939" t="str">
            <v>02-012</v>
          </cell>
          <cell r="I1939" t="str">
            <v>PC MOLENBOS - Nijlen</v>
          </cell>
        </row>
        <row r="1940">
          <cell r="A1940">
            <v>21482</v>
          </cell>
          <cell r="B1940" t="str">
            <v>Edouard</v>
          </cell>
          <cell r="C1940" t="str">
            <v xml:space="preserve">BAETENS </v>
          </cell>
          <cell r="D1940">
            <v>19446</v>
          </cell>
          <cell r="E1940" t="str">
            <v>M</v>
          </cell>
          <cell r="F1940" t="str">
            <v>België</v>
          </cell>
          <cell r="G1940" t="str">
            <v>BE</v>
          </cell>
          <cell r="H1940" t="str">
            <v>02-013</v>
          </cell>
          <cell r="I1940" t="str">
            <v>PC MOL -</v>
          </cell>
        </row>
        <row r="1941">
          <cell r="A1941">
            <v>18857</v>
          </cell>
          <cell r="B1941" t="str">
            <v>Julien</v>
          </cell>
          <cell r="C1941" t="str">
            <v>BOUWENS</v>
          </cell>
          <cell r="D1941">
            <v>19464</v>
          </cell>
          <cell r="E1941" t="str">
            <v>M</v>
          </cell>
          <cell r="F1941" t="str">
            <v>België</v>
          </cell>
          <cell r="G1941" t="str">
            <v>BE</v>
          </cell>
          <cell r="H1941" t="str">
            <v>02-013</v>
          </cell>
          <cell r="I1941" t="str">
            <v>PC MOL -</v>
          </cell>
        </row>
        <row r="1942">
          <cell r="A1942">
            <v>14123</v>
          </cell>
          <cell r="B1942" t="str">
            <v>Jenny</v>
          </cell>
          <cell r="C1942" t="str">
            <v>DE KLERK</v>
          </cell>
          <cell r="D1942">
            <v>22521</v>
          </cell>
          <cell r="E1942" t="str">
            <v>V</v>
          </cell>
          <cell r="F1942" t="str">
            <v>België</v>
          </cell>
          <cell r="G1942" t="str">
            <v>BE</v>
          </cell>
          <cell r="H1942" t="str">
            <v>02-013</v>
          </cell>
          <cell r="I1942" t="str">
            <v>PC MOL -</v>
          </cell>
        </row>
        <row r="1943">
          <cell r="A1943">
            <v>20662</v>
          </cell>
          <cell r="B1943" t="str">
            <v>Stefan</v>
          </cell>
          <cell r="C1943" t="str">
            <v>DEVOS</v>
          </cell>
          <cell r="D1943">
            <v>22875</v>
          </cell>
          <cell r="E1943" t="str">
            <v>M</v>
          </cell>
          <cell r="F1943" t="str">
            <v>België</v>
          </cell>
          <cell r="G1943" t="str">
            <v>BE</v>
          </cell>
          <cell r="H1943" t="str">
            <v>02-013</v>
          </cell>
          <cell r="I1943" t="str">
            <v>PC MOL -</v>
          </cell>
        </row>
        <row r="1944">
          <cell r="A1944">
            <v>6372</v>
          </cell>
          <cell r="B1944" t="str">
            <v>Leopold</v>
          </cell>
          <cell r="C1944" t="str">
            <v>GEYSEN</v>
          </cell>
          <cell r="D1944">
            <v>13026</v>
          </cell>
          <cell r="E1944" t="str">
            <v>M</v>
          </cell>
          <cell r="F1944" t="str">
            <v>België</v>
          </cell>
          <cell r="G1944" t="str">
            <v>BE</v>
          </cell>
          <cell r="H1944" t="str">
            <v>02-013</v>
          </cell>
          <cell r="I1944" t="str">
            <v>PC MOL -</v>
          </cell>
        </row>
        <row r="1945">
          <cell r="A1945">
            <v>9690</v>
          </cell>
          <cell r="B1945" t="str">
            <v>Johny</v>
          </cell>
          <cell r="C1945" t="str">
            <v>GIELEN</v>
          </cell>
          <cell r="D1945">
            <v>21074</v>
          </cell>
          <cell r="E1945" t="str">
            <v>M</v>
          </cell>
          <cell r="F1945" t="str">
            <v>België</v>
          </cell>
          <cell r="G1945" t="str">
            <v>BE</v>
          </cell>
          <cell r="H1945" t="str">
            <v>02-013</v>
          </cell>
          <cell r="I1945" t="str">
            <v>PC MOL -</v>
          </cell>
        </row>
        <row r="1946">
          <cell r="A1946">
            <v>6238</v>
          </cell>
          <cell r="B1946" t="str">
            <v>Jan Frans</v>
          </cell>
          <cell r="C1946" t="str">
            <v>HOOYBERGS</v>
          </cell>
          <cell r="D1946">
            <v>12848</v>
          </cell>
          <cell r="E1946" t="str">
            <v>M</v>
          </cell>
          <cell r="F1946" t="str">
            <v>België</v>
          </cell>
          <cell r="G1946" t="str">
            <v>BE</v>
          </cell>
          <cell r="H1946" t="str">
            <v>02-013</v>
          </cell>
          <cell r="I1946" t="str">
            <v>PC MOL -</v>
          </cell>
        </row>
        <row r="1947">
          <cell r="A1947">
            <v>3663</v>
          </cell>
          <cell r="B1947" t="str">
            <v>Victor</v>
          </cell>
          <cell r="C1947" t="str">
            <v>HUYSMANS</v>
          </cell>
          <cell r="D1947">
            <v>10127</v>
          </cell>
          <cell r="E1947" t="str">
            <v>M</v>
          </cell>
          <cell r="F1947" t="str">
            <v>België</v>
          </cell>
          <cell r="G1947" t="str">
            <v>BE</v>
          </cell>
          <cell r="H1947" t="str">
            <v>02-013</v>
          </cell>
          <cell r="I1947" t="str">
            <v>PC MOL -</v>
          </cell>
        </row>
        <row r="1948">
          <cell r="A1948">
            <v>21007</v>
          </cell>
          <cell r="B1948" t="str">
            <v>Paula</v>
          </cell>
          <cell r="C1948" t="str">
            <v>KERCKHOFS</v>
          </cell>
          <cell r="D1948">
            <v>14777</v>
          </cell>
          <cell r="E1948" t="str">
            <v>V</v>
          </cell>
          <cell r="F1948" t="str">
            <v>België</v>
          </cell>
          <cell r="G1948" t="str">
            <v>BE</v>
          </cell>
          <cell r="H1948" t="str">
            <v>02-013</v>
          </cell>
          <cell r="I1948" t="str">
            <v>PC MOL -</v>
          </cell>
        </row>
        <row r="1949">
          <cell r="A1949">
            <v>12987</v>
          </cell>
          <cell r="B1949" t="str">
            <v>Kolja</v>
          </cell>
          <cell r="C1949" t="str">
            <v>LAENEN</v>
          </cell>
          <cell r="D1949">
            <v>28092</v>
          </cell>
          <cell r="E1949" t="str">
            <v>M</v>
          </cell>
          <cell r="F1949" t="str">
            <v>België</v>
          </cell>
          <cell r="G1949" t="str">
            <v>BE</v>
          </cell>
          <cell r="H1949" t="str">
            <v>02-013</v>
          </cell>
          <cell r="I1949" t="str">
            <v>PC MOL -</v>
          </cell>
        </row>
        <row r="1950">
          <cell r="A1950">
            <v>14597</v>
          </cell>
          <cell r="B1950" t="str">
            <v>Patrik</v>
          </cell>
          <cell r="C1950" t="str">
            <v>LIEVENS</v>
          </cell>
          <cell r="D1950">
            <v>21913</v>
          </cell>
          <cell r="E1950" t="str">
            <v>M</v>
          </cell>
          <cell r="F1950" t="str">
            <v>België</v>
          </cell>
          <cell r="G1950" t="str">
            <v>BE</v>
          </cell>
          <cell r="H1950" t="str">
            <v>02-013</v>
          </cell>
          <cell r="I1950" t="str">
            <v>PC MOL -</v>
          </cell>
        </row>
        <row r="1951">
          <cell r="A1951">
            <v>20111</v>
          </cell>
          <cell r="B1951" t="str">
            <v>Jan</v>
          </cell>
          <cell r="C1951" t="str">
            <v>LODEWIJCKX</v>
          </cell>
          <cell r="D1951">
            <v>13242</v>
          </cell>
          <cell r="E1951" t="str">
            <v>M</v>
          </cell>
          <cell r="F1951" t="str">
            <v>België</v>
          </cell>
          <cell r="G1951" t="str">
            <v>BE</v>
          </cell>
          <cell r="H1951" t="str">
            <v>02-013</v>
          </cell>
          <cell r="I1951" t="str">
            <v>PC MOL -</v>
          </cell>
        </row>
        <row r="1952">
          <cell r="A1952">
            <v>5333</v>
          </cell>
          <cell r="B1952" t="str">
            <v>Jozef</v>
          </cell>
          <cell r="C1952" t="str">
            <v>LUYPAERTS</v>
          </cell>
          <cell r="D1952">
            <v>20331</v>
          </cell>
          <cell r="E1952" t="str">
            <v>M</v>
          </cell>
          <cell r="F1952" t="str">
            <v>België</v>
          </cell>
          <cell r="G1952" t="str">
            <v>BE</v>
          </cell>
          <cell r="H1952" t="str">
            <v>02-013</v>
          </cell>
          <cell r="I1952" t="str">
            <v>PC MOL -</v>
          </cell>
        </row>
        <row r="1953">
          <cell r="A1953">
            <v>20933</v>
          </cell>
          <cell r="B1953" t="str">
            <v>David</v>
          </cell>
          <cell r="C1953" t="str">
            <v>LUYPAERTS</v>
          </cell>
          <cell r="D1953">
            <v>21021</v>
          </cell>
          <cell r="E1953" t="str">
            <v>M</v>
          </cell>
          <cell r="F1953" t="str">
            <v>België</v>
          </cell>
          <cell r="G1953" t="str">
            <v>BE</v>
          </cell>
          <cell r="H1953" t="str">
            <v>02-013</v>
          </cell>
          <cell r="I1953" t="str">
            <v>PC MOL -</v>
          </cell>
        </row>
        <row r="1954">
          <cell r="A1954">
            <v>20663</v>
          </cell>
          <cell r="B1954" t="str">
            <v>Magda</v>
          </cell>
          <cell r="C1954" t="str">
            <v>MICHIELS</v>
          </cell>
          <cell r="D1954">
            <v>20869</v>
          </cell>
          <cell r="E1954" t="str">
            <v>V</v>
          </cell>
          <cell r="F1954" t="str">
            <v>België</v>
          </cell>
          <cell r="G1954" t="str">
            <v>BE</v>
          </cell>
          <cell r="H1954" t="str">
            <v>02-013</v>
          </cell>
          <cell r="I1954" t="str">
            <v>PC MOL -</v>
          </cell>
        </row>
        <row r="1955">
          <cell r="A1955">
            <v>13664</v>
          </cell>
          <cell r="B1955" t="str">
            <v>Serge</v>
          </cell>
          <cell r="C1955" t="str">
            <v>NICASI</v>
          </cell>
          <cell r="D1955">
            <v>24687</v>
          </cell>
          <cell r="E1955" t="str">
            <v>M</v>
          </cell>
          <cell r="F1955" t="str">
            <v>België</v>
          </cell>
          <cell r="G1955" t="str">
            <v>BE</v>
          </cell>
          <cell r="H1955" t="str">
            <v>02-013</v>
          </cell>
          <cell r="I1955" t="str">
            <v>PC MOL -</v>
          </cell>
        </row>
        <row r="1956">
          <cell r="A1956">
            <v>19593</v>
          </cell>
          <cell r="B1956" t="str">
            <v>Johnny</v>
          </cell>
          <cell r="C1956" t="str">
            <v>NOELS</v>
          </cell>
          <cell r="D1956">
            <v>21172</v>
          </cell>
          <cell r="E1956" t="str">
            <v>M</v>
          </cell>
          <cell r="F1956" t="str">
            <v>België</v>
          </cell>
          <cell r="G1956" t="str">
            <v>BE</v>
          </cell>
          <cell r="H1956" t="str">
            <v>02-013</v>
          </cell>
          <cell r="I1956" t="str">
            <v>PC MOL -</v>
          </cell>
        </row>
        <row r="1957">
          <cell r="A1957">
            <v>18858</v>
          </cell>
          <cell r="B1957" t="str">
            <v>Jan</v>
          </cell>
          <cell r="C1957" t="str">
            <v>PELGRIMS</v>
          </cell>
          <cell r="D1957">
            <v>21538</v>
          </cell>
          <cell r="E1957" t="str">
            <v>M</v>
          </cell>
          <cell r="F1957" t="str">
            <v>België</v>
          </cell>
          <cell r="G1957" t="str">
            <v>BE</v>
          </cell>
          <cell r="H1957" t="str">
            <v>02-013</v>
          </cell>
          <cell r="I1957" t="str">
            <v>PC MOL -</v>
          </cell>
        </row>
        <row r="1958">
          <cell r="A1958">
            <v>21360</v>
          </cell>
          <cell r="B1958" t="str">
            <v>Manuel</v>
          </cell>
          <cell r="C1958" t="str">
            <v xml:space="preserve">PELGRIMS </v>
          </cell>
          <cell r="D1958">
            <v>28304</v>
          </cell>
          <cell r="E1958" t="str">
            <v>M</v>
          </cell>
          <cell r="F1958" t="str">
            <v>België</v>
          </cell>
          <cell r="G1958" t="str">
            <v>BE</v>
          </cell>
          <cell r="H1958" t="str">
            <v>02-013</v>
          </cell>
          <cell r="I1958" t="str">
            <v>PC MOL -</v>
          </cell>
        </row>
        <row r="1959">
          <cell r="A1959">
            <v>18859</v>
          </cell>
          <cell r="B1959" t="str">
            <v>Franciscus</v>
          </cell>
          <cell r="C1959" t="str">
            <v>ROELANDS</v>
          </cell>
          <cell r="D1959">
            <v>19452</v>
          </cell>
          <cell r="E1959" t="str">
            <v>M</v>
          </cell>
          <cell r="F1959" t="str">
            <v>België</v>
          </cell>
          <cell r="G1959" t="str">
            <v>BE</v>
          </cell>
          <cell r="H1959" t="str">
            <v>02-013</v>
          </cell>
          <cell r="I1959" t="str">
            <v>PC MOL -</v>
          </cell>
        </row>
        <row r="1960">
          <cell r="A1960">
            <v>19163</v>
          </cell>
          <cell r="B1960" t="str">
            <v>Jan</v>
          </cell>
          <cell r="C1960" t="str">
            <v>SANNEN</v>
          </cell>
          <cell r="D1960">
            <v>17350</v>
          </cell>
          <cell r="E1960" t="str">
            <v>M</v>
          </cell>
          <cell r="F1960" t="str">
            <v>België</v>
          </cell>
          <cell r="G1960" t="str">
            <v>BE</v>
          </cell>
          <cell r="H1960" t="str">
            <v>02-013</v>
          </cell>
          <cell r="I1960" t="str">
            <v>PC MOL -</v>
          </cell>
        </row>
        <row r="1961">
          <cell r="A1961">
            <v>12502</v>
          </cell>
          <cell r="B1961" t="str">
            <v>Joris</v>
          </cell>
          <cell r="C1961" t="str">
            <v>THOMAS</v>
          </cell>
          <cell r="D1961">
            <v>21000</v>
          </cell>
          <cell r="E1961" t="str">
            <v>M</v>
          </cell>
          <cell r="F1961" t="str">
            <v>België</v>
          </cell>
          <cell r="G1961" t="str">
            <v>BE</v>
          </cell>
          <cell r="H1961" t="str">
            <v>02-013</v>
          </cell>
          <cell r="I1961" t="str">
            <v>PC MOL -</v>
          </cell>
        </row>
        <row r="1962">
          <cell r="A1962">
            <v>5396</v>
          </cell>
          <cell r="B1962" t="str">
            <v>Maria</v>
          </cell>
          <cell r="C1962" t="str">
            <v>VAN DECRAEN</v>
          </cell>
          <cell r="D1962">
            <v>10590</v>
          </cell>
          <cell r="E1962" t="str">
            <v>V</v>
          </cell>
          <cell r="F1962" t="str">
            <v>België</v>
          </cell>
          <cell r="G1962" t="str">
            <v>BE</v>
          </cell>
          <cell r="H1962" t="str">
            <v>02-013</v>
          </cell>
          <cell r="I1962" t="str">
            <v>PC MOL -</v>
          </cell>
        </row>
        <row r="1963">
          <cell r="A1963">
            <v>20660</v>
          </cell>
          <cell r="B1963" t="str">
            <v>Walther</v>
          </cell>
          <cell r="C1963" t="str">
            <v>VAN DER MADE</v>
          </cell>
          <cell r="D1963">
            <v>20943</v>
          </cell>
          <cell r="E1963" t="str">
            <v>M</v>
          </cell>
          <cell r="F1963" t="str">
            <v>België</v>
          </cell>
          <cell r="G1963" t="str">
            <v>BE</v>
          </cell>
          <cell r="H1963" t="str">
            <v>02-013</v>
          </cell>
          <cell r="I1963" t="str">
            <v>PC MOL -</v>
          </cell>
        </row>
        <row r="1964">
          <cell r="A1964">
            <v>21407</v>
          </cell>
          <cell r="B1964" t="str">
            <v>Maurice</v>
          </cell>
          <cell r="C1964" t="str">
            <v>VAN EYSENDEYK</v>
          </cell>
          <cell r="D1964">
            <v>14212</v>
          </cell>
          <cell r="E1964" t="str">
            <v>M</v>
          </cell>
          <cell r="F1964" t="str">
            <v>België</v>
          </cell>
          <cell r="G1964" t="str">
            <v>BE</v>
          </cell>
          <cell r="H1964" t="str">
            <v>02-013</v>
          </cell>
          <cell r="I1964" t="str">
            <v>PC MOL -</v>
          </cell>
        </row>
        <row r="1965">
          <cell r="A1965">
            <v>21415</v>
          </cell>
          <cell r="B1965" t="str">
            <v>Joannes</v>
          </cell>
          <cell r="C1965" t="str">
            <v>VAN KEMMENADE</v>
          </cell>
          <cell r="D1965">
            <v>25045</v>
          </cell>
          <cell r="E1965" t="str">
            <v>M</v>
          </cell>
          <cell r="F1965" t="str">
            <v>België</v>
          </cell>
          <cell r="G1965" t="str">
            <v>BE</v>
          </cell>
          <cell r="H1965" t="str">
            <v>02-013</v>
          </cell>
          <cell r="I1965" t="str">
            <v>PC MOL -</v>
          </cell>
        </row>
        <row r="1966">
          <cell r="A1966">
            <v>13668</v>
          </cell>
          <cell r="B1966" t="str">
            <v>Lodewijk</v>
          </cell>
          <cell r="C1966" t="str">
            <v>VAN ROIE</v>
          </cell>
          <cell r="D1966">
            <v>21866</v>
          </cell>
          <cell r="E1966" t="str">
            <v>M</v>
          </cell>
          <cell r="F1966" t="str">
            <v>België</v>
          </cell>
          <cell r="G1966" t="str">
            <v>BE</v>
          </cell>
          <cell r="H1966" t="str">
            <v>02-013</v>
          </cell>
          <cell r="I1966" t="str">
            <v>PC MOL -</v>
          </cell>
        </row>
        <row r="1967">
          <cell r="A1967">
            <v>21913</v>
          </cell>
          <cell r="B1967" t="str">
            <v>Gertrude  Adriane F</v>
          </cell>
          <cell r="C1967" t="str">
            <v>VAN WEERT</v>
          </cell>
          <cell r="D1967">
            <v>15972</v>
          </cell>
          <cell r="E1967" t="str">
            <v>V</v>
          </cell>
          <cell r="F1967" t="str">
            <v>België</v>
          </cell>
          <cell r="G1967" t="str">
            <v>NL</v>
          </cell>
          <cell r="H1967" t="str">
            <v>02-013</v>
          </cell>
          <cell r="I1967" t="str">
            <v>PC MOL -</v>
          </cell>
        </row>
        <row r="1968">
          <cell r="A1968">
            <v>19592</v>
          </cell>
          <cell r="B1968" t="str">
            <v>FRANCINE</v>
          </cell>
          <cell r="C1968" t="str">
            <v>VANDESANDE</v>
          </cell>
          <cell r="D1968">
            <v>19030</v>
          </cell>
          <cell r="E1968" t="str">
            <v>V</v>
          </cell>
          <cell r="F1968" t="str">
            <v>België</v>
          </cell>
          <cell r="G1968" t="str">
            <v>BE</v>
          </cell>
          <cell r="H1968" t="str">
            <v>02-013</v>
          </cell>
          <cell r="I1968" t="str">
            <v>PC MOL -</v>
          </cell>
        </row>
        <row r="1969">
          <cell r="A1969">
            <v>21527</v>
          </cell>
          <cell r="B1969" t="str">
            <v>Emile</v>
          </cell>
          <cell r="C1969" t="str">
            <v xml:space="preserve">VERHAEGEN </v>
          </cell>
          <cell r="D1969">
            <v>15976</v>
          </cell>
          <cell r="E1969" t="str">
            <v>M</v>
          </cell>
          <cell r="F1969" t="str">
            <v>België</v>
          </cell>
          <cell r="G1969" t="str">
            <v>BE</v>
          </cell>
          <cell r="H1969" t="str">
            <v>02-013</v>
          </cell>
          <cell r="I1969" t="str">
            <v>PC MOL -</v>
          </cell>
        </row>
        <row r="1970">
          <cell r="A1970">
            <v>20935</v>
          </cell>
          <cell r="B1970" t="str">
            <v>Maria</v>
          </cell>
          <cell r="C1970" t="str">
            <v>VLEUGELS</v>
          </cell>
          <cell r="D1970">
            <v>17848</v>
          </cell>
          <cell r="E1970" t="str">
            <v>V</v>
          </cell>
          <cell r="F1970" t="str">
            <v>België</v>
          </cell>
          <cell r="G1970" t="str">
            <v>BE</v>
          </cell>
          <cell r="H1970" t="str">
            <v>02-013</v>
          </cell>
          <cell r="I1970" t="str">
            <v>PC MOL -</v>
          </cell>
        </row>
        <row r="1971">
          <cell r="A1971">
            <v>21359</v>
          </cell>
          <cell r="B1971" t="str">
            <v>Bart</v>
          </cell>
          <cell r="C1971" t="str">
            <v>WIJNANTS</v>
          </cell>
          <cell r="D1971">
            <v>31011</v>
          </cell>
          <cell r="E1971" t="str">
            <v>M</v>
          </cell>
          <cell r="F1971" t="str">
            <v>België</v>
          </cell>
          <cell r="G1971" t="str">
            <v>BE</v>
          </cell>
          <cell r="H1971" t="str">
            <v>02-013</v>
          </cell>
          <cell r="I1971" t="str">
            <v>PC MOL -</v>
          </cell>
        </row>
        <row r="1972">
          <cell r="A1972">
            <v>20934</v>
          </cell>
          <cell r="B1972" t="str">
            <v>Jan</v>
          </cell>
          <cell r="C1972" t="str">
            <v>WILLEKENS</v>
          </cell>
          <cell r="D1972">
            <v>12886</v>
          </cell>
          <cell r="E1972" t="str">
            <v>M</v>
          </cell>
          <cell r="F1972" t="str">
            <v>België</v>
          </cell>
          <cell r="G1972" t="str">
            <v>BE</v>
          </cell>
          <cell r="H1972" t="str">
            <v>02-013</v>
          </cell>
          <cell r="I1972" t="str">
            <v>PC MOL -</v>
          </cell>
        </row>
        <row r="1973">
          <cell r="A1973">
            <v>19936</v>
          </cell>
          <cell r="B1973" t="str">
            <v>Christof</v>
          </cell>
          <cell r="C1973" t="str">
            <v>BAVEGEMS</v>
          </cell>
          <cell r="D1973">
            <v>32640</v>
          </cell>
          <cell r="E1973" t="str">
            <v>M</v>
          </cell>
          <cell r="F1973" t="str">
            <v>België</v>
          </cell>
          <cell r="G1973" t="str">
            <v>BE</v>
          </cell>
          <cell r="H1973" t="str">
            <v>02-014</v>
          </cell>
          <cell r="I1973" t="str">
            <v>PC HERENTALS -</v>
          </cell>
        </row>
        <row r="1974">
          <cell r="A1974">
            <v>9127</v>
          </cell>
          <cell r="B1974" t="str">
            <v>Jordi</v>
          </cell>
          <cell r="C1974" t="str">
            <v>BAVEGHEMS</v>
          </cell>
          <cell r="D1974">
            <v>34310</v>
          </cell>
          <cell r="E1974" t="str">
            <v>M</v>
          </cell>
          <cell r="F1974" t="str">
            <v>België</v>
          </cell>
          <cell r="G1974" t="str">
            <v>BE</v>
          </cell>
          <cell r="H1974" t="str">
            <v>02-014</v>
          </cell>
          <cell r="I1974" t="str">
            <v>PC HERENTALS -</v>
          </cell>
        </row>
        <row r="1975">
          <cell r="A1975">
            <v>19760</v>
          </cell>
          <cell r="B1975" t="str">
            <v>Joanna</v>
          </cell>
          <cell r="C1975" t="str">
            <v>BENIEST</v>
          </cell>
          <cell r="D1975">
            <v>23956</v>
          </cell>
          <cell r="E1975" t="str">
            <v>V</v>
          </cell>
          <cell r="F1975" t="str">
            <v>België</v>
          </cell>
          <cell r="G1975" t="str">
            <v>BE</v>
          </cell>
          <cell r="H1975" t="str">
            <v>02-014</v>
          </cell>
          <cell r="I1975" t="str">
            <v>PC HERENTALS -</v>
          </cell>
        </row>
        <row r="1976">
          <cell r="A1976">
            <v>1442</v>
          </cell>
          <cell r="B1976" t="str">
            <v>Bert</v>
          </cell>
          <cell r="C1976" t="str">
            <v>BRAECKMANS</v>
          </cell>
          <cell r="D1976">
            <v>27844</v>
          </cell>
          <cell r="E1976" t="str">
            <v>M</v>
          </cell>
          <cell r="F1976" t="str">
            <v>België</v>
          </cell>
          <cell r="G1976" t="str">
            <v>BE</v>
          </cell>
          <cell r="H1976" t="str">
            <v>02-014</v>
          </cell>
          <cell r="I1976" t="str">
            <v>PC HERENTALS -</v>
          </cell>
        </row>
        <row r="1977">
          <cell r="A1977">
            <v>14392</v>
          </cell>
          <cell r="B1977" t="str">
            <v>KURT</v>
          </cell>
          <cell r="C1977" t="str">
            <v>BRAECKMANS</v>
          </cell>
          <cell r="D1977">
            <v>29678</v>
          </cell>
          <cell r="E1977" t="str">
            <v>M</v>
          </cell>
          <cell r="F1977" t="str">
            <v>België</v>
          </cell>
          <cell r="G1977" t="str">
            <v>BE</v>
          </cell>
          <cell r="H1977" t="str">
            <v>02-014</v>
          </cell>
          <cell r="I1977" t="str">
            <v>PC HERENTALS -</v>
          </cell>
        </row>
        <row r="1978">
          <cell r="A1978">
            <v>14342</v>
          </cell>
          <cell r="B1978" t="str">
            <v>Michel Luçay K</v>
          </cell>
          <cell r="C1978" t="str">
            <v>DAMOUR</v>
          </cell>
          <cell r="D1978">
            <v>16709</v>
          </cell>
          <cell r="E1978" t="str">
            <v>M</v>
          </cell>
          <cell r="F1978" t="str">
            <v>België</v>
          </cell>
          <cell r="G1978" t="str">
            <v>FR</v>
          </cell>
          <cell r="H1978" t="str">
            <v>02-014</v>
          </cell>
          <cell r="I1978" t="str">
            <v>PC HERENTALS -</v>
          </cell>
        </row>
        <row r="1979">
          <cell r="A1979">
            <v>10840</v>
          </cell>
          <cell r="B1979" t="str">
            <v>Francine</v>
          </cell>
          <cell r="C1979" t="str">
            <v>DE SMEDT</v>
          </cell>
          <cell r="D1979">
            <v>16195</v>
          </cell>
          <cell r="E1979" t="str">
            <v>V</v>
          </cell>
          <cell r="F1979" t="str">
            <v>België</v>
          </cell>
          <cell r="G1979" t="str">
            <v>BE</v>
          </cell>
          <cell r="H1979" t="str">
            <v>02-014</v>
          </cell>
          <cell r="I1979" t="str">
            <v>PC HERENTALS -</v>
          </cell>
        </row>
        <row r="1980">
          <cell r="A1980">
            <v>20464</v>
          </cell>
          <cell r="B1980" t="str">
            <v>MYRIAM</v>
          </cell>
          <cell r="C1980" t="str">
            <v>DELVAUX</v>
          </cell>
          <cell r="D1980">
            <v>19908</v>
          </cell>
          <cell r="E1980" t="str">
            <v>V</v>
          </cell>
          <cell r="F1980" t="str">
            <v>België</v>
          </cell>
          <cell r="G1980" t="str">
            <v>BE</v>
          </cell>
          <cell r="H1980" t="str">
            <v>02-014</v>
          </cell>
          <cell r="I1980" t="str">
            <v>PC HERENTALS -</v>
          </cell>
        </row>
        <row r="1981">
          <cell r="A1981">
            <v>20461</v>
          </cell>
          <cell r="B1981" t="str">
            <v>MARC</v>
          </cell>
          <cell r="C1981" t="str">
            <v>DUYM</v>
          </cell>
          <cell r="D1981">
            <v>20747</v>
          </cell>
          <cell r="E1981" t="str">
            <v>M</v>
          </cell>
          <cell r="F1981" t="str">
            <v>België</v>
          </cell>
          <cell r="G1981" t="str">
            <v>BE</v>
          </cell>
          <cell r="H1981" t="str">
            <v>02-014</v>
          </cell>
          <cell r="I1981" t="str">
            <v>PC HERENTALS -</v>
          </cell>
        </row>
        <row r="1982">
          <cell r="A1982">
            <v>2690</v>
          </cell>
          <cell r="B1982" t="str">
            <v>Benjamin</v>
          </cell>
          <cell r="C1982" t="str">
            <v>GEETS</v>
          </cell>
          <cell r="D1982">
            <v>31994</v>
          </cell>
          <cell r="E1982" t="str">
            <v>M</v>
          </cell>
          <cell r="F1982" t="str">
            <v>België</v>
          </cell>
          <cell r="G1982" t="str">
            <v>BE</v>
          </cell>
          <cell r="H1982" t="str">
            <v>02-014</v>
          </cell>
          <cell r="I1982" t="str">
            <v>PC HERENTALS -</v>
          </cell>
        </row>
        <row r="1983">
          <cell r="A1983">
            <v>6728</v>
          </cell>
          <cell r="B1983" t="str">
            <v>Rudy</v>
          </cell>
          <cell r="C1983" t="str">
            <v>HENNEBERT</v>
          </cell>
          <cell r="D1983">
            <v>21448</v>
          </cell>
          <cell r="E1983" t="str">
            <v>M</v>
          </cell>
          <cell r="F1983" t="str">
            <v>België</v>
          </cell>
          <cell r="G1983" t="str">
            <v>BE</v>
          </cell>
          <cell r="H1983" t="str">
            <v>02-014</v>
          </cell>
          <cell r="I1983" t="str">
            <v>PC HERENTALS -</v>
          </cell>
        </row>
        <row r="1984">
          <cell r="A1984">
            <v>7855</v>
          </cell>
          <cell r="B1984" t="str">
            <v>Sonja</v>
          </cell>
          <cell r="C1984" t="str">
            <v>JANSSENS</v>
          </cell>
          <cell r="D1984">
            <v>20600</v>
          </cell>
          <cell r="E1984" t="str">
            <v>V</v>
          </cell>
          <cell r="F1984" t="str">
            <v>België</v>
          </cell>
          <cell r="G1984" t="str">
            <v>BE</v>
          </cell>
          <cell r="H1984" t="str">
            <v>02-014</v>
          </cell>
          <cell r="I1984" t="str">
            <v>PC HERENTALS -</v>
          </cell>
        </row>
        <row r="1985">
          <cell r="A1985">
            <v>7230</v>
          </cell>
          <cell r="B1985" t="str">
            <v>Jean-Pierre</v>
          </cell>
          <cell r="C1985" t="str">
            <v>MAEREMANS</v>
          </cell>
          <cell r="D1985">
            <v>15829</v>
          </cell>
          <cell r="E1985" t="str">
            <v>M</v>
          </cell>
          <cell r="F1985" t="str">
            <v>België</v>
          </cell>
          <cell r="G1985" t="str">
            <v>BE</v>
          </cell>
          <cell r="H1985" t="str">
            <v>02-014</v>
          </cell>
          <cell r="I1985" t="str">
            <v>PC HERENTALS -</v>
          </cell>
        </row>
        <row r="1986">
          <cell r="A1986">
            <v>8214</v>
          </cell>
          <cell r="B1986" t="str">
            <v>Gerda</v>
          </cell>
          <cell r="C1986" t="str">
            <v>STERCKX</v>
          </cell>
          <cell r="D1986">
            <v>23994</v>
          </cell>
          <cell r="E1986" t="str">
            <v>V</v>
          </cell>
          <cell r="F1986" t="str">
            <v>België</v>
          </cell>
          <cell r="G1986" t="str">
            <v>BE</v>
          </cell>
          <cell r="H1986" t="str">
            <v>02-014</v>
          </cell>
          <cell r="I1986" t="str">
            <v>PC HERENTALS -</v>
          </cell>
        </row>
        <row r="1987">
          <cell r="A1987">
            <v>21282</v>
          </cell>
          <cell r="B1987" t="str">
            <v>Jolien</v>
          </cell>
          <cell r="C1987" t="str">
            <v>THEVISSEN</v>
          </cell>
          <cell r="D1987">
            <v>35109</v>
          </cell>
          <cell r="E1987" t="str">
            <v>V</v>
          </cell>
          <cell r="F1987" t="str">
            <v>België</v>
          </cell>
          <cell r="G1987" t="str">
            <v>BE</v>
          </cell>
          <cell r="H1987" t="str">
            <v>02-014</v>
          </cell>
          <cell r="I1987" t="str">
            <v>PC HERENTALS -</v>
          </cell>
        </row>
        <row r="1988">
          <cell r="A1988">
            <v>5692</v>
          </cell>
          <cell r="B1988" t="str">
            <v>Ann</v>
          </cell>
          <cell r="C1988" t="str">
            <v>VAN CAENEGEM</v>
          </cell>
          <cell r="D1988">
            <v>23814</v>
          </cell>
          <cell r="E1988" t="str">
            <v>V</v>
          </cell>
          <cell r="F1988" t="str">
            <v>België</v>
          </cell>
          <cell r="G1988" t="str">
            <v>BE</v>
          </cell>
          <cell r="H1988" t="str">
            <v>02-014</v>
          </cell>
          <cell r="I1988" t="str">
            <v>PC HERENTALS -</v>
          </cell>
        </row>
        <row r="1989">
          <cell r="A1989">
            <v>10841</v>
          </cell>
          <cell r="B1989" t="str">
            <v>Marcel</v>
          </cell>
          <cell r="C1989" t="str">
            <v>VAN CAENEGEM</v>
          </cell>
          <cell r="D1989">
            <v>15372</v>
          </cell>
          <cell r="E1989" t="str">
            <v>M</v>
          </cell>
          <cell r="F1989" t="str">
            <v>België</v>
          </cell>
          <cell r="G1989" t="str">
            <v>BE</v>
          </cell>
          <cell r="H1989" t="str">
            <v>02-014</v>
          </cell>
          <cell r="I1989" t="str">
            <v>PC HERENTALS -</v>
          </cell>
        </row>
        <row r="1990">
          <cell r="A1990">
            <v>16313</v>
          </cell>
          <cell r="B1990" t="str">
            <v>Seppe</v>
          </cell>
          <cell r="C1990" t="str">
            <v>VAN DEN EYNDEN</v>
          </cell>
          <cell r="D1990">
            <v>33567</v>
          </cell>
          <cell r="E1990" t="str">
            <v>M</v>
          </cell>
          <cell r="F1990" t="str">
            <v>België</v>
          </cell>
          <cell r="G1990" t="str">
            <v>BE</v>
          </cell>
          <cell r="H1990" t="str">
            <v>02-014</v>
          </cell>
          <cell r="I1990" t="str">
            <v>PC HERENTALS -</v>
          </cell>
        </row>
        <row r="1991">
          <cell r="A1991">
            <v>10839</v>
          </cell>
          <cell r="B1991" t="str">
            <v>François</v>
          </cell>
          <cell r="C1991" t="str">
            <v>VAN DER SCHOOT</v>
          </cell>
          <cell r="D1991">
            <v>16229</v>
          </cell>
          <cell r="E1991" t="str">
            <v>M</v>
          </cell>
          <cell r="F1991" t="str">
            <v>België</v>
          </cell>
          <cell r="G1991" t="str">
            <v>BE</v>
          </cell>
          <cell r="H1991" t="str">
            <v>02-014</v>
          </cell>
          <cell r="I1991" t="str">
            <v>PC HERENTALS -</v>
          </cell>
        </row>
        <row r="1992">
          <cell r="A1992">
            <v>2969</v>
          </cell>
          <cell r="B1992" t="str">
            <v>Tessa</v>
          </cell>
          <cell r="C1992" t="str">
            <v>VAN HOVE</v>
          </cell>
          <cell r="D1992">
            <v>33844</v>
          </cell>
          <cell r="E1992" t="str">
            <v>V</v>
          </cell>
          <cell r="F1992" t="str">
            <v>België</v>
          </cell>
          <cell r="G1992" t="str">
            <v>BE</v>
          </cell>
          <cell r="H1992" t="str">
            <v>02-014</v>
          </cell>
          <cell r="I1992" t="str">
            <v>PC HERENTALS -</v>
          </cell>
        </row>
        <row r="1993">
          <cell r="A1993">
            <v>3185</v>
          </cell>
          <cell r="B1993" t="str">
            <v>Marc</v>
          </cell>
          <cell r="C1993" t="str">
            <v>VAN HOVE</v>
          </cell>
          <cell r="D1993">
            <v>23997</v>
          </cell>
          <cell r="E1993" t="str">
            <v>M</v>
          </cell>
          <cell r="F1993" t="str">
            <v>België</v>
          </cell>
          <cell r="G1993" t="str">
            <v>BE</v>
          </cell>
          <cell r="H1993" t="str">
            <v>02-014</v>
          </cell>
          <cell r="I1993" t="str">
            <v>PC HERENTALS -</v>
          </cell>
        </row>
        <row r="1994">
          <cell r="A1994">
            <v>3186</v>
          </cell>
          <cell r="B1994" t="str">
            <v>Bert</v>
          </cell>
          <cell r="C1994" t="str">
            <v>VAN HOVE</v>
          </cell>
          <cell r="D1994">
            <v>23643</v>
          </cell>
          <cell r="E1994" t="str">
            <v>M</v>
          </cell>
          <cell r="F1994" t="str">
            <v>België</v>
          </cell>
          <cell r="G1994" t="str">
            <v>BE</v>
          </cell>
          <cell r="H1994" t="str">
            <v>02-014</v>
          </cell>
          <cell r="I1994" t="str">
            <v>PC HERENTALS -</v>
          </cell>
        </row>
        <row r="1995">
          <cell r="A1995">
            <v>5803</v>
          </cell>
          <cell r="B1995" t="str">
            <v>Philippe</v>
          </cell>
          <cell r="C1995" t="str">
            <v>VAN HOVE</v>
          </cell>
          <cell r="D1995">
            <v>25881</v>
          </cell>
          <cell r="E1995" t="str">
            <v>M</v>
          </cell>
          <cell r="F1995" t="str">
            <v>België</v>
          </cell>
          <cell r="G1995" t="str">
            <v>BE</v>
          </cell>
          <cell r="H1995" t="str">
            <v>02-014</v>
          </cell>
          <cell r="I1995" t="str">
            <v>PC HERENTALS -</v>
          </cell>
        </row>
        <row r="1996">
          <cell r="A1996">
            <v>6771</v>
          </cell>
          <cell r="B1996" t="str">
            <v>Nick</v>
          </cell>
          <cell r="C1996" t="str">
            <v>VAN HOVE</v>
          </cell>
          <cell r="D1996">
            <v>33295</v>
          </cell>
          <cell r="E1996" t="str">
            <v>M</v>
          </cell>
          <cell r="F1996" t="str">
            <v>België</v>
          </cell>
          <cell r="G1996" t="str">
            <v>BE</v>
          </cell>
          <cell r="H1996" t="str">
            <v>02-014</v>
          </cell>
          <cell r="I1996" t="str">
            <v>PC HERENTALS -</v>
          </cell>
        </row>
        <row r="1997">
          <cell r="A1997">
            <v>9201</v>
          </cell>
          <cell r="B1997" t="str">
            <v>Davy</v>
          </cell>
          <cell r="C1997" t="str">
            <v>VAN HOVE</v>
          </cell>
          <cell r="D1997">
            <v>32684</v>
          </cell>
          <cell r="E1997" t="str">
            <v>M</v>
          </cell>
          <cell r="F1997" t="str">
            <v>België</v>
          </cell>
          <cell r="G1997" t="str">
            <v>BE</v>
          </cell>
          <cell r="H1997" t="str">
            <v>02-014</v>
          </cell>
          <cell r="I1997" t="str">
            <v>PC HERENTALS -</v>
          </cell>
        </row>
        <row r="1998">
          <cell r="A1998">
            <v>8860</v>
          </cell>
          <cell r="B1998" t="str">
            <v>Dirk</v>
          </cell>
          <cell r="C1998" t="str">
            <v>VAN MOSSEVELDE</v>
          </cell>
          <cell r="D1998">
            <v>24418</v>
          </cell>
          <cell r="E1998" t="str">
            <v>M</v>
          </cell>
          <cell r="F1998" t="str">
            <v>België</v>
          </cell>
          <cell r="G1998" t="str">
            <v>BE</v>
          </cell>
          <cell r="H1998" t="str">
            <v>02-014</v>
          </cell>
          <cell r="I1998" t="str">
            <v>PC HERENTALS -</v>
          </cell>
        </row>
        <row r="1999">
          <cell r="A1999">
            <v>14460</v>
          </cell>
          <cell r="B1999" t="str">
            <v>Brian</v>
          </cell>
          <cell r="C1999" t="str">
            <v>VAN MOSSEVELDE</v>
          </cell>
          <cell r="D1999">
            <v>33630</v>
          </cell>
          <cell r="E1999" t="str">
            <v>M</v>
          </cell>
          <cell r="F1999" t="str">
            <v>België</v>
          </cell>
          <cell r="G1999" t="str">
            <v>BE</v>
          </cell>
          <cell r="H1999" t="str">
            <v>02-014</v>
          </cell>
          <cell r="I1999" t="str">
            <v>PC HERENTALS -</v>
          </cell>
        </row>
        <row r="2000">
          <cell r="A2000">
            <v>5880</v>
          </cell>
          <cell r="B2000" t="str">
            <v>Kris</v>
          </cell>
          <cell r="C2000" t="str">
            <v>VAN SANDE</v>
          </cell>
          <cell r="D2000">
            <v>14379</v>
          </cell>
          <cell r="E2000" t="str">
            <v>V</v>
          </cell>
          <cell r="F2000" t="str">
            <v>België</v>
          </cell>
          <cell r="G2000" t="str">
            <v>BE</v>
          </cell>
          <cell r="H2000" t="str">
            <v>02-014</v>
          </cell>
          <cell r="I2000" t="str">
            <v>PC HERENTALS -</v>
          </cell>
        </row>
        <row r="2001">
          <cell r="A2001">
            <v>21540</v>
          </cell>
          <cell r="B2001" t="str">
            <v>Ashley</v>
          </cell>
          <cell r="C2001" t="str">
            <v>BACKHOVENS</v>
          </cell>
          <cell r="D2001">
            <v>37127</v>
          </cell>
          <cell r="E2001" t="str">
            <v>V</v>
          </cell>
          <cell r="F2001" t="str">
            <v>België</v>
          </cell>
          <cell r="G2001" t="str">
            <v>BE</v>
          </cell>
          <cell r="H2001" t="str">
            <v>02-017</v>
          </cell>
          <cell r="I2001" t="str">
            <v>PC BERNARDUS</v>
          </cell>
        </row>
        <row r="2002">
          <cell r="A2002">
            <v>2963</v>
          </cell>
          <cell r="B2002" t="str">
            <v>Stefan</v>
          </cell>
          <cell r="C2002" t="str">
            <v>BAERT</v>
          </cell>
          <cell r="D2002">
            <v>23178</v>
          </cell>
          <cell r="E2002" t="str">
            <v>M</v>
          </cell>
          <cell r="F2002" t="str">
            <v>België</v>
          </cell>
          <cell r="G2002" t="str">
            <v>BE</v>
          </cell>
          <cell r="H2002" t="str">
            <v>02-017</v>
          </cell>
          <cell r="I2002" t="str">
            <v>PC BERNARDUS</v>
          </cell>
        </row>
        <row r="2003">
          <cell r="A2003">
            <v>4831</v>
          </cell>
          <cell r="B2003" t="str">
            <v>Patrick</v>
          </cell>
          <cell r="C2003" t="str">
            <v>BENS</v>
          </cell>
          <cell r="D2003">
            <v>23047</v>
          </cell>
          <cell r="E2003" t="str">
            <v>M</v>
          </cell>
          <cell r="F2003" t="str">
            <v>België</v>
          </cell>
          <cell r="G2003" t="str">
            <v>BE</v>
          </cell>
          <cell r="H2003" t="str">
            <v>02-017</v>
          </cell>
          <cell r="I2003" t="str">
            <v>PC BERNARDUS</v>
          </cell>
        </row>
        <row r="2004">
          <cell r="A2004">
            <v>19675</v>
          </cell>
          <cell r="B2004" t="str">
            <v>Kevin</v>
          </cell>
          <cell r="C2004" t="str">
            <v>BINDER</v>
          </cell>
          <cell r="D2004">
            <v>31030</v>
          </cell>
          <cell r="E2004" t="str">
            <v>M</v>
          </cell>
          <cell r="F2004" t="str">
            <v>België</v>
          </cell>
          <cell r="G2004" t="str">
            <v>BE</v>
          </cell>
          <cell r="H2004" t="str">
            <v>02-017</v>
          </cell>
          <cell r="I2004" t="str">
            <v>PC BERNARDUS</v>
          </cell>
        </row>
        <row r="2005">
          <cell r="A2005">
            <v>5479</v>
          </cell>
          <cell r="B2005" t="str">
            <v>Augustinus</v>
          </cell>
          <cell r="C2005" t="str">
            <v>BLOMMAERTS</v>
          </cell>
          <cell r="D2005">
            <v>16633</v>
          </cell>
          <cell r="E2005" t="str">
            <v>M</v>
          </cell>
          <cell r="F2005" t="str">
            <v>België</v>
          </cell>
          <cell r="G2005" t="str">
            <v>BE</v>
          </cell>
          <cell r="H2005" t="str">
            <v>02-017</v>
          </cell>
          <cell r="I2005" t="str">
            <v>PC BERNARDUS</v>
          </cell>
        </row>
        <row r="2006">
          <cell r="A2006">
            <v>5591</v>
          </cell>
          <cell r="B2006" t="str">
            <v>Diane</v>
          </cell>
          <cell r="C2006" t="str">
            <v>BRUGGEMAN</v>
          </cell>
          <cell r="D2006">
            <v>17204</v>
          </cell>
          <cell r="E2006" t="str">
            <v>V</v>
          </cell>
          <cell r="F2006" t="str">
            <v>België</v>
          </cell>
          <cell r="G2006" t="str">
            <v>BE</v>
          </cell>
          <cell r="H2006" t="str">
            <v>02-017</v>
          </cell>
          <cell r="I2006" t="str">
            <v>PC BERNARDUS</v>
          </cell>
        </row>
        <row r="2007">
          <cell r="A2007">
            <v>11435</v>
          </cell>
          <cell r="B2007" t="str">
            <v>Josepha</v>
          </cell>
          <cell r="C2007" t="str">
            <v>CLISSEN</v>
          </cell>
          <cell r="D2007">
            <v>15329</v>
          </cell>
          <cell r="E2007" t="str">
            <v>V</v>
          </cell>
          <cell r="F2007" t="str">
            <v>België</v>
          </cell>
          <cell r="G2007" t="str">
            <v>BE</v>
          </cell>
          <cell r="H2007" t="str">
            <v>02-017</v>
          </cell>
          <cell r="I2007" t="str">
            <v>PC BERNARDUS</v>
          </cell>
        </row>
        <row r="2008">
          <cell r="A2008">
            <v>3926</v>
          </cell>
          <cell r="B2008" t="str">
            <v>Donat</v>
          </cell>
          <cell r="C2008" t="str">
            <v>DE COCK</v>
          </cell>
          <cell r="D2008">
            <v>19405</v>
          </cell>
          <cell r="E2008" t="str">
            <v>M</v>
          </cell>
          <cell r="F2008" t="str">
            <v>België</v>
          </cell>
          <cell r="G2008" t="str">
            <v>BE</v>
          </cell>
          <cell r="H2008" t="str">
            <v>02-017</v>
          </cell>
          <cell r="I2008" t="str">
            <v>PC BERNARDUS</v>
          </cell>
        </row>
        <row r="2009">
          <cell r="A2009">
            <v>2448</v>
          </cell>
          <cell r="B2009" t="str">
            <v>Ronald</v>
          </cell>
          <cell r="C2009" t="str">
            <v>DE GRISE</v>
          </cell>
          <cell r="D2009">
            <v>27289</v>
          </cell>
          <cell r="E2009" t="str">
            <v>M</v>
          </cell>
          <cell r="F2009" t="str">
            <v>België</v>
          </cell>
          <cell r="G2009" t="str">
            <v>BE</v>
          </cell>
          <cell r="H2009" t="str">
            <v>02-017</v>
          </cell>
          <cell r="I2009" t="str">
            <v>PC BERNARDUS</v>
          </cell>
        </row>
        <row r="2010">
          <cell r="A2010">
            <v>8875</v>
          </cell>
          <cell r="B2010" t="str">
            <v>Glenn</v>
          </cell>
          <cell r="C2010" t="str">
            <v>DE GROOF</v>
          </cell>
          <cell r="D2010">
            <v>34990</v>
          </cell>
          <cell r="E2010" t="str">
            <v>M</v>
          </cell>
          <cell r="F2010" t="str">
            <v>België</v>
          </cell>
          <cell r="G2010" t="str">
            <v>BE</v>
          </cell>
          <cell r="H2010" t="str">
            <v>02-017</v>
          </cell>
          <cell r="I2010" t="str">
            <v>PC BERNARDUS</v>
          </cell>
        </row>
        <row r="2011">
          <cell r="A2011">
            <v>6974</v>
          </cell>
          <cell r="B2011" t="str">
            <v>Henri</v>
          </cell>
          <cell r="C2011" t="str">
            <v>DE PAUW</v>
          </cell>
          <cell r="D2011">
            <v>11781</v>
          </cell>
          <cell r="E2011" t="str">
            <v>M</v>
          </cell>
          <cell r="F2011" t="str">
            <v>België</v>
          </cell>
          <cell r="G2011" t="str">
            <v>BE</v>
          </cell>
          <cell r="H2011" t="str">
            <v>02-017</v>
          </cell>
          <cell r="I2011" t="str">
            <v>PC BERNARDUS</v>
          </cell>
        </row>
        <row r="2012">
          <cell r="A2012">
            <v>6868</v>
          </cell>
          <cell r="B2012" t="str">
            <v>Tony</v>
          </cell>
          <cell r="C2012" t="str">
            <v>DE WINNE</v>
          </cell>
          <cell r="D2012">
            <v>26529</v>
          </cell>
          <cell r="E2012" t="str">
            <v>M</v>
          </cell>
          <cell r="F2012" t="str">
            <v>België</v>
          </cell>
          <cell r="G2012" t="str">
            <v>BE</v>
          </cell>
          <cell r="H2012" t="str">
            <v>02-017</v>
          </cell>
          <cell r="I2012" t="str">
            <v>PC BERNARDUS</v>
          </cell>
        </row>
        <row r="2013">
          <cell r="A2013">
            <v>8749</v>
          </cell>
          <cell r="B2013" t="str">
            <v>André</v>
          </cell>
          <cell r="C2013" t="str">
            <v>ENGELMANN</v>
          </cell>
          <cell r="D2013">
            <v>20477</v>
          </cell>
          <cell r="E2013" t="str">
            <v>M</v>
          </cell>
          <cell r="F2013" t="str">
            <v>België</v>
          </cell>
          <cell r="G2013" t="str">
            <v>FR</v>
          </cell>
          <cell r="H2013" t="str">
            <v>02-017</v>
          </cell>
          <cell r="I2013" t="str">
            <v>PC BERNARDUS</v>
          </cell>
        </row>
        <row r="2014">
          <cell r="A2014">
            <v>7379</v>
          </cell>
          <cell r="B2014" t="str">
            <v>Jeannine</v>
          </cell>
          <cell r="C2014" t="str">
            <v>GORREBEECK</v>
          </cell>
          <cell r="D2014">
            <v>14921</v>
          </cell>
          <cell r="E2014" t="str">
            <v>V</v>
          </cell>
          <cell r="F2014" t="str">
            <v>België</v>
          </cell>
          <cell r="G2014" t="str">
            <v>BE</v>
          </cell>
          <cell r="H2014" t="str">
            <v>02-017</v>
          </cell>
          <cell r="I2014" t="str">
            <v>PC BERNARDUS</v>
          </cell>
        </row>
        <row r="2015">
          <cell r="A2015">
            <v>18812</v>
          </cell>
          <cell r="B2015" t="str">
            <v>Lino</v>
          </cell>
          <cell r="C2015" t="str">
            <v>GRECO</v>
          </cell>
          <cell r="D2015">
            <v>32743</v>
          </cell>
          <cell r="E2015" t="str">
            <v>M</v>
          </cell>
          <cell r="F2015" t="str">
            <v>België</v>
          </cell>
          <cell r="G2015" t="str">
            <v>BE</v>
          </cell>
          <cell r="H2015" t="str">
            <v>02-017</v>
          </cell>
          <cell r="I2015" t="str">
            <v>PC BERNARDUS</v>
          </cell>
        </row>
        <row r="2016">
          <cell r="A2016">
            <v>6356</v>
          </cell>
          <cell r="B2016" t="str">
            <v>Philomena</v>
          </cell>
          <cell r="C2016" t="str">
            <v>HOOGLAND</v>
          </cell>
          <cell r="D2016">
            <v>14787</v>
          </cell>
          <cell r="E2016" t="str">
            <v>V</v>
          </cell>
          <cell r="F2016" t="str">
            <v>België</v>
          </cell>
          <cell r="G2016" t="str">
            <v>BE</v>
          </cell>
          <cell r="H2016" t="str">
            <v>02-017</v>
          </cell>
          <cell r="I2016" t="str">
            <v>PC BERNARDUS</v>
          </cell>
        </row>
        <row r="2017">
          <cell r="A2017">
            <v>8490</v>
          </cell>
          <cell r="B2017" t="str">
            <v>Walter</v>
          </cell>
          <cell r="C2017" t="str">
            <v>IBENS</v>
          </cell>
          <cell r="D2017">
            <v>19299</v>
          </cell>
          <cell r="E2017" t="str">
            <v>M</v>
          </cell>
          <cell r="F2017" t="str">
            <v>België</v>
          </cell>
          <cell r="G2017" t="str">
            <v>BE</v>
          </cell>
          <cell r="H2017" t="str">
            <v>02-017</v>
          </cell>
          <cell r="I2017" t="str">
            <v>PC BERNARDUS</v>
          </cell>
        </row>
        <row r="2018">
          <cell r="A2018">
            <v>21539</v>
          </cell>
          <cell r="B2018" t="str">
            <v>François</v>
          </cell>
          <cell r="C2018" t="str">
            <v>JACOBS</v>
          </cell>
          <cell r="D2018">
            <v>17484</v>
          </cell>
          <cell r="E2018" t="str">
            <v>M</v>
          </cell>
          <cell r="F2018" t="str">
            <v>België</v>
          </cell>
          <cell r="G2018" t="str">
            <v>BE</v>
          </cell>
          <cell r="H2018" t="str">
            <v>02-017</v>
          </cell>
          <cell r="I2018" t="str">
            <v>PC BERNARDUS</v>
          </cell>
        </row>
        <row r="2019">
          <cell r="A2019">
            <v>14923</v>
          </cell>
          <cell r="B2019" t="str">
            <v>Josephus</v>
          </cell>
          <cell r="C2019" t="str">
            <v>JOOSEN</v>
          </cell>
          <cell r="D2019">
            <v>12331</v>
          </cell>
          <cell r="E2019" t="str">
            <v>M</v>
          </cell>
          <cell r="F2019" t="str">
            <v>België</v>
          </cell>
          <cell r="G2019" t="str">
            <v>BE</v>
          </cell>
          <cell r="H2019" t="str">
            <v>02-017</v>
          </cell>
          <cell r="I2019" t="str">
            <v>PC BERNARDUS</v>
          </cell>
        </row>
        <row r="2020">
          <cell r="A2020">
            <v>4965</v>
          </cell>
          <cell r="B2020" t="str">
            <v>Robert</v>
          </cell>
          <cell r="C2020" t="str">
            <v>LOOS</v>
          </cell>
          <cell r="D2020">
            <v>21068</v>
          </cell>
          <cell r="E2020" t="str">
            <v>M</v>
          </cell>
          <cell r="F2020" t="str">
            <v>België</v>
          </cell>
          <cell r="G2020" t="str">
            <v>BE</v>
          </cell>
          <cell r="H2020" t="str">
            <v>02-017</v>
          </cell>
          <cell r="I2020" t="str">
            <v>PC BERNARDUS</v>
          </cell>
        </row>
        <row r="2021">
          <cell r="A2021">
            <v>14922</v>
          </cell>
          <cell r="B2021" t="str">
            <v>Cecilia</v>
          </cell>
          <cell r="C2021" t="str">
            <v>MEES</v>
          </cell>
          <cell r="D2021">
            <v>13891</v>
          </cell>
          <cell r="E2021" t="str">
            <v>V</v>
          </cell>
          <cell r="F2021" t="str">
            <v>België</v>
          </cell>
          <cell r="G2021" t="str">
            <v>BE</v>
          </cell>
          <cell r="H2021" t="str">
            <v>02-017</v>
          </cell>
          <cell r="I2021" t="str">
            <v>PC BERNARDUS</v>
          </cell>
        </row>
        <row r="2022">
          <cell r="A2022">
            <v>4505</v>
          </cell>
          <cell r="B2022" t="str">
            <v>Sandra</v>
          </cell>
          <cell r="C2022" t="str">
            <v>MORÄNTZ</v>
          </cell>
          <cell r="D2022">
            <v>27015</v>
          </cell>
          <cell r="E2022" t="str">
            <v>V</v>
          </cell>
          <cell r="F2022" t="str">
            <v>België</v>
          </cell>
          <cell r="G2022" t="str">
            <v>BE</v>
          </cell>
          <cell r="H2022" t="str">
            <v>02-017</v>
          </cell>
          <cell r="I2022" t="str">
            <v>PC BERNARDUS</v>
          </cell>
        </row>
        <row r="2023">
          <cell r="A2023">
            <v>19195</v>
          </cell>
          <cell r="B2023" t="str">
            <v>Jacques</v>
          </cell>
          <cell r="C2023" t="str">
            <v>NAESENS</v>
          </cell>
          <cell r="D2023">
            <v>15135</v>
          </cell>
          <cell r="E2023" t="str">
            <v>M</v>
          </cell>
          <cell r="F2023" t="str">
            <v>België</v>
          </cell>
          <cell r="G2023" t="str">
            <v>BE</v>
          </cell>
          <cell r="H2023" t="str">
            <v>02-017</v>
          </cell>
          <cell r="I2023" t="str">
            <v>PC BERNARDUS</v>
          </cell>
        </row>
        <row r="2024">
          <cell r="A2024">
            <v>1550</v>
          </cell>
          <cell r="B2024" t="str">
            <v>Jeannine</v>
          </cell>
          <cell r="C2024" t="str">
            <v>POLFLIET</v>
          </cell>
          <cell r="D2024">
            <v>15260</v>
          </cell>
          <cell r="E2024" t="str">
            <v>V</v>
          </cell>
          <cell r="F2024" t="str">
            <v>België</v>
          </cell>
          <cell r="G2024" t="str">
            <v>BE</v>
          </cell>
          <cell r="H2024" t="str">
            <v>02-017</v>
          </cell>
          <cell r="I2024" t="str">
            <v>PC BERNARDUS</v>
          </cell>
        </row>
        <row r="2025">
          <cell r="A2025">
            <v>5334</v>
          </cell>
          <cell r="B2025" t="str">
            <v>Guido</v>
          </cell>
          <cell r="C2025" t="str">
            <v>ROMBAUT</v>
          </cell>
          <cell r="D2025">
            <v>24242</v>
          </cell>
          <cell r="E2025" t="str">
            <v>M</v>
          </cell>
          <cell r="F2025" t="str">
            <v>België</v>
          </cell>
          <cell r="G2025" t="str">
            <v>BE</v>
          </cell>
          <cell r="H2025" t="str">
            <v>02-017</v>
          </cell>
          <cell r="I2025" t="str">
            <v>PC BERNARDUS</v>
          </cell>
        </row>
        <row r="2026">
          <cell r="A2026">
            <v>21666</v>
          </cell>
          <cell r="B2026" t="str">
            <v>Samir</v>
          </cell>
          <cell r="C2026" t="str">
            <v>SALEK</v>
          </cell>
          <cell r="D2026">
            <v>28152</v>
          </cell>
          <cell r="E2026" t="str">
            <v>M</v>
          </cell>
          <cell r="F2026" t="str">
            <v>België</v>
          </cell>
          <cell r="G2026" t="str">
            <v>BE</v>
          </cell>
          <cell r="H2026" t="str">
            <v>02-017</v>
          </cell>
          <cell r="I2026" t="str">
            <v>PC BERNARDUS</v>
          </cell>
        </row>
        <row r="2027">
          <cell r="A2027">
            <v>5805</v>
          </cell>
          <cell r="B2027" t="str">
            <v>Orazio</v>
          </cell>
          <cell r="C2027" t="str">
            <v>SAVARINO</v>
          </cell>
          <cell r="D2027">
            <v>15595</v>
          </cell>
          <cell r="E2027" t="str">
            <v>M</v>
          </cell>
          <cell r="F2027" t="str">
            <v>België</v>
          </cell>
          <cell r="G2027" t="str">
            <v>IT</v>
          </cell>
          <cell r="H2027" t="str">
            <v>02-017</v>
          </cell>
          <cell r="I2027" t="str">
            <v>PC BERNARDUS</v>
          </cell>
        </row>
        <row r="2028">
          <cell r="A2028">
            <v>6324</v>
          </cell>
          <cell r="B2028" t="str">
            <v>Danny</v>
          </cell>
          <cell r="C2028" t="str">
            <v>SERNEELS</v>
          </cell>
          <cell r="D2028">
            <v>22879</v>
          </cell>
          <cell r="E2028" t="str">
            <v>M</v>
          </cell>
          <cell r="F2028" t="str">
            <v>België</v>
          </cell>
          <cell r="G2028" t="str">
            <v>BE</v>
          </cell>
          <cell r="H2028" t="str">
            <v>02-017</v>
          </cell>
          <cell r="I2028" t="str">
            <v>PC BERNARDUS</v>
          </cell>
        </row>
        <row r="2029">
          <cell r="A2029">
            <v>13294</v>
          </cell>
          <cell r="B2029" t="str">
            <v>Cedric</v>
          </cell>
          <cell r="C2029" t="str">
            <v>SNELDERS</v>
          </cell>
          <cell r="D2029">
            <v>37475</v>
          </cell>
          <cell r="E2029" t="str">
            <v>M</v>
          </cell>
          <cell r="F2029" t="str">
            <v>België</v>
          </cell>
          <cell r="G2029" t="str">
            <v>BE</v>
          </cell>
          <cell r="H2029" t="str">
            <v>02-017</v>
          </cell>
          <cell r="I2029" t="str">
            <v>PC BERNARDUS</v>
          </cell>
        </row>
        <row r="2030">
          <cell r="A2030">
            <v>20767</v>
          </cell>
          <cell r="B2030" t="str">
            <v>Thibeau</v>
          </cell>
          <cell r="C2030" t="str">
            <v>SNELDERS</v>
          </cell>
          <cell r="D2030">
            <v>39049</v>
          </cell>
          <cell r="E2030" t="str">
            <v>M</v>
          </cell>
          <cell r="F2030" t="str">
            <v>België</v>
          </cell>
          <cell r="G2030" t="str">
            <v>BE</v>
          </cell>
          <cell r="H2030" t="str">
            <v>02-017</v>
          </cell>
          <cell r="I2030" t="str">
            <v>PC BERNARDUS</v>
          </cell>
        </row>
        <row r="2031">
          <cell r="A2031">
            <v>15875</v>
          </cell>
          <cell r="B2031" t="str">
            <v>Raymond</v>
          </cell>
          <cell r="C2031" t="str">
            <v>STOCKMANS</v>
          </cell>
          <cell r="D2031">
            <v>14522</v>
          </cell>
          <cell r="E2031" t="str">
            <v>M</v>
          </cell>
          <cell r="F2031" t="str">
            <v>België</v>
          </cell>
          <cell r="G2031" t="str">
            <v>BE</v>
          </cell>
          <cell r="H2031" t="str">
            <v>02-017</v>
          </cell>
          <cell r="I2031" t="str">
            <v>PC BERNARDUS</v>
          </cell>
        </row>
        <row r="2032">
          <cell r="A2032">
            <v>4548</v>
          </cell>
          <cell r="B2032" t="str">
            <v>Rita</v>
          </cell>
          <cell r="C2032" t="str">
            <v>SZUCS</v>
          </cell>
          <cell r="D2032">
            <v>23054</v>
          </cell>
          <cell r="E2032" t="str">
            <v>V</v>
          </cell>
          <cell r="F2032" t="str">
            <v>België</v>
          </cell>
          <cell r="G2032" t="str">
            <v>BE</v>
          </cell>
          <cell r="H2032" t="str">
            <v>02-017</v>
          </cell>
          <cell r="I2032" t="str">
            <v>PC BERNARDUS</v>
          </cell>
        </row>
        <row r="2033">
          <cell r="A2033">
            <v>7561</v>
          </cell>
          <cell r="B2033" t="str">
            <v>Eric</v>
          </cell>
          <cell r="C2033" t="str">
            <v>TAS</v>
          </cell>
          <cell r="D2033">
            <v>21243</v>
          </cell>
          <cell r="E2033" t="str">
            <v>M</v>
          </cell>
          <cell r="F2033" t="str">
            <v>België</v>
          </cell>
          <cell r="G2033" t="str">
            <v>BE</v>
          </cell>
          <cell r="H2033" t="str">
            <v>02-017</v>
          </cell>
          <cell r="I2033" t="str">
            <v>PC BERNARDUS</v>
          </cell>
        </row>
        <row r="2034">
          <cell r="A2034">
            <v>17078</v>
          </cell>
          <cell r="B2034" t="str">
            <v>Jean-Paul</v>
          </cell>
          <cell r="C2034" t="str">
            <v>VAN AVERMAET</v>
          </cell>
          <cell r="D2034">
            <v>26479</v>
          </cell>
          <cell r="E2034" t="str">
            <v>M</v>
          </cell>
          <cell r="F2034" t="str">
            <v>België</v>
          </cell>
          <cell r="G2034" t="str">
            <v>BE</v>
          </cell>
          <cell r="H2034" t="str">
            <v>02-017</v>
          </cell>
          <cell r="I2034" t="str">
            <v>PC BERNARDUS</v>
          </cell>
        </row>
        <row r="2035">
          <cell r="A2035">
            <v>10294</v>
          </cell>
          <cell r="B2035" t="str">
            <v>Ben</v>
          </cell>
          <cell r="C2035" t="str">
            <v>VAN DONINCK</v>
          </cell>
          <cell r="D2035">
            <v>32493</v>
          </cell>
          <cell r="E2035" t="str">
            <v>M</v>
          </cell>
          <cell r="F2035" t="str">
            <v>België</v>
          </cell>
          <cell r="G2035" t="str">
            <v>BE</v>
          </cell>
          <cell r="H2035" t="str">
            <v>02-017</v>
          </cell>
          <cell r="I2035" t="str">
            <v>PC BERNARDUS</v>
          </cell>
        </row>
        <row r="2036">
          <cell r="A2036">
            <v>3916</v>
          </cell>
          <cell r="B2036" t="str">
            <v>Dirk</v>
          </cell>
          <cell r="C2036" t="str">
            <v>VAN OPSTAL</v>
          </cell>
          <cell r="D2036">
            <v>25726</v>
          </cell>
          <cell r="E2036" t="str">
            <v>M</v>
          </cell>
          <cell r="F2036" t="str">
            <v>België</v>
          </cell>
          <cell r="G2036" t="str">
            <v>BE</v>
          </cell>
          <cell r="H2036" t="str">
            <v>02-017</v>
          </cell>
          <cell r="I2036" t="str">
            <v>PC BERNARDUS</v>
          </cell>
        </row>
        <row r="2037">
          <cell r="A2037">
            <v>14153</v>
          </cell>
          <cell r="B2037" t="str">
            <v>Marc</v>
          </cell>
          <cell r="C2037" t="str">
            <v>VEERMAN</v>
          </cell>
          <cell r="D2037">
            <v>19495</v>
          </cell>
          <cell r="E2037" t="str">
            <v>M</v>
          </cell>
          <cell r="F2037" t="str">
            <v>België</v>
          </cell>
          <cell r="G2037" t="str">
            <v>BE</v>
          </cell>
          <cell r="H2037" t="str">
            <v>02-017</v>
          </cell>
          <cell r="I2037" t="str">
            <v>PC BERNARDUS</v>
          </cell>
        </row>
        <row r="2038">
          <cell r="A2038">
            <v>4818</v>
          </cell>
          <cell r="B2038" t="str">
            <v>Agnes</v>
          </cell>
          <cell r="C2038" t="str">
            <v>VEN</v>
          </cell>
          <cell r="D2038">
            <v>21672</v>
          </cell>
          <cell r="E2038" t="str">
            <v>V</v>
          </cell>
          <cell r="F2038" t="str">
            <v>België</v>
          </cell>
          <cell r="G2038" t="str">
            <v>BE</v>
          </cell>
          <cell r="H2038" t="str">
            <v>02-017</v>
          </cell>
          <cell r="I2038" t="str">
            <v>PC BERNARDUS</v>
          </cell>
        </row>
        <row r="2039">
          <cell r="A2039">
            <v>12039</v>
          </cell>
          <cell r="B2039" t="str">
            <v>Sandra</v>
          </cell>
          <cell r="C2039" t="str">
            <v>VERHEYEN</v>
          </cell>
          <cell r="D2039">
            <v>24040</v>
          </cell>
          <cell r="E2039" t="str">
            <v>V</v>
          </cell>
          <cell r="F2039" t="str">
            <v>België</v>
          </cell>
          <cell r="G2039" t="str">
            <v>BE</v>
          </cell>
          <cell r="H2039" t="str">
            <v>02-017</v>
          </cell>
          <cell r="I2039" t="str">
            <v>PC BERNARDUS</v>
          </cell>
        </row>
        <row r="2040">
          <cell r="A2040">
            <v>21756</v>
          </cell>
          <cell r="B2040" t="str">
            <v>Willem</v>
          </cell>
          <cell r="C2040" t="str">
            <v>VERHEYEN</v>
          </cell>
          <cell r="D2040">
            <v>19245</v>
          </cell>
          <cell r="E2040" t="str">
            <v>M</v>
          </cell>
          <cell r="F2040" t="str">
            <v>België</v>
          </cell>
          <cell r="G2040" t="str">
            <v>BE</v>
          </cell>
          <cell r="H2040" t="str">
            <v>02-017</v>
          </cell>
          <cell r="I2040" t="str">
            <v>PC BERNARDUS</v>
          </cell>
        </row>
        <row r="2041">
          <cell r="A2041">
            <v>20122</v>
          </cell>
          <cell r="B2041" t="str">
            <v>Curt</v>
          </cell>
          <cell r="C2041" t="str">
            <v>VIJT</v>
          </cell>
          <cell r="D2041">
            <v>26444</v>
          </cell>
          <cell r="E2041" t="str">
            <v>M</v>
          </cell>
          <cell r="F2041" t="str">
            <v>België</v>
          </cell>
          <cell r="G2041" t="str">
            <v>BE</v>
          </cell>
          <cell r="H2041" t="str">
            <v>02-017</v>
          </cell>
          <cell r="I2041" t="str">
            <v>PC BERNARDUS</v>
          </cell>
        </row>
        <row r="2042">
          <cell r="A2042">
            <v>6435</v>
          </cell>
          <cell r="B2042" t="str">
            <v>Dennis</v>
          </cell>
          <cell r="C2042" t="str">
            <v>WATERMAN</v>
          </cell>
          <cell r="D2042">
            <v>30709</v>
          </cell>
          <cell r="E2042" t="str">
            <v>M</v>
          </cell>
          <cell r="F2042" t="str">
            <v>België</v>
          </cell>
          <cell r="G2042" t="str">
            <v>BE</v>
          </cell>
          <cell r="H2042" t="str">
            <v>02-017</v>
          </cell>
          <cell r="I2042" t="str">
            <v>PC BERNARDUS</v>
          </cell>
        </row>
        <row r="2043">
          <cell r="A2043">
            <v>21567</v>
          </cell>
          <cell r="B2043" t="str">
            <v>Cassandra</v>
          </cell>
          <cell r="C2043" t="str">
            <v>WATERMAN</v>
          </cell>
          <cell r="D2043">
            <v>38884</v>
          </cell>
          <cell r="E2043" t="str">
            <v>V</v>
          </cell>
          <cell r="F2043" t="str">
            <v>België</v>
          </cell>
          <cell r="G2043" t="str">
            <v>BE</v>
          </cell>
          <cell r="H2043" t="str">
            <v>02-017</v>
          </cell>
          <cell r="I2043" t="str">
            <v>PC BERNARDUS</v>
          </cell>
        </row>
        <row r="2044">
          <cell r="A2044">
            <v>4430</v>
          </cell>
          <cell r="B2044" t="str">
            <v>Roger</v>
          </cell>
          <cell r="C2044" t="str">
            <v>BORREMANS</v>
          </cell>
          <cell r="D2044">
            <v>14895</v>
          </cell>
          <cell r="E2044" t="str">
            <v>M</v>
          </cell>
          <cell r="F2044" t="str">
            <v>België</v>
          </cell>
          <cell r="G2044" t="str">
            <v>BE</v>
          </cell>
          <cell r="H2044" t="str">
            <v>02-019</v>
          </cell>
          <cell r="I2044" t="str">
            <v>PUTSE Petanqueclub -</v>
          </cell>
        </row>
        <row r="2045">
          <cell r="A2045">
            <v>1498</v>
          </cell>
          <cell r="B2045" t="str">
            <v>Jan</v>
          </cell>
          <cell r="C2045" t="str">
            <v>CLAES</v>
          </cell>
          <cell r="D2045">
            <v>14497</v>
          </cell>
          <cell r="E2045" t="str">
            <v>M</v>
          </cell>
          <cell r="F2045" t="str">
            <v>België</v>
          </cell>
          <cell r="G2045" t="str">
            <v>BE</v>
          </cell>
          <cell r="H2045" t="str">
            <v>02-019</v>
          </cell>
          <cell r="I2045" t="str">
            <v>PUTSE Petanqueclub -</v>
          </cell>
        </row>
        <row r="2046">
          <cell r="A2046">
            <v>13531</v>
          </cell>
          <cell r="B2046" t="str">
            <v>Herman</v>
          </cell>
          <cell r="C2046" t="str">
            <v>DE COCK</v>
          </cell>
          <cell r="D2046">
            <v>16648</v>
          </cell>
          <cell r="E2046" t="str">
            <v>M</v>
          </cell>
          <cell r="F2046" t="str">
            <v>België</v>
          </cell>
          <cell r="G2046" t="str">
            <v>BE</v>
          </cell>
          <cell r="H2046" t="str">
            <v>02-019</v>
          </cell>
          <cell r="I2046" t="str">
            <v>PUTSE Petanqueclub -</v>
          </cell>
        </row>
        <row r="2047">
          <cell r="A2047">
            <v>13532</v>
          </cell>
          <cell r="B2047" t="str">
            <v>Kim</v>
          </cell>
          <cell r="C2047" t="str">
            <v>DE COCK</v>
          </cell>
          <cell r="D2047">
            <v>28637</v>
          </cell>
          <cell r="E2047" t="str">
            <v>M</v>
          </cell>
          <cell r="F2047" t="str">
            <v>België</v>
          </cell>
          <cell r="G2047" t="str">
            <v>BE</v>
          </cell>
          <cell r="H2047" t="str">
            <v>02-019</v>
          </cell>
          <cell r="I2047" t="str">
            <v>PUTSE Petanqueclub -</v>
          </cell>
        </row>
        <row r="2048">
          <cell r="A2048">
            <v>2915</v>
          </cell>
          <cell r="B2048" t="str">
            <v>Gilberte</v>
          </cell>
          <cell r="C2048" t="str">
            <v>DE HAES</v>
          </cell>
          <cell r="D2048">
            <v>17326</v>
          </cell>
          <cell r="E2048" t="str">
            <v>V</v>
          </cell>
          <cell r="F2048" t="str">
            <v>België</v>
          </cell>
          <cell r="G2048" t="str">
            <v>BE</v>
          </cell>
          <cell r="H2048" t="str">
            <v>02-019</v>
          </cell>
          <cell r="I2048" t="str">
            <v>PUTSE Petanqueclub -</v>
          </cell>
        </row>
        <row r="2049">
          <cell r="A2049">
            <v>1465</v>
          </cell>
          <cell r="B2049" t="str">
            <v>Armand</v>
          </cell>
          <cell r="C2049" t="str">
            <v>DE LAUW</v>
          </cell>
          <cell r="D2049">
            <v>14706</v>
          </cell>
          <cell r="E2049" t="str">
            <v>M</v>
          </cell>
          <cell r="F2049" t="str">
            <v>België</v>
          </cell>
          <cell r="G2049" t="str">
            <v>BE</v>
          </cell>
          <cell r="H2049" t="str">
            <v>02-019</v>
          </cell>
          <cell r="I2049" t="str">
            <v>PUTSE Petanqueclub -</v>
          </cell>
        </row>
        <row r="2050">
          <cell r="A2050">
            <v>7365</v>
          </cell>
          <cell r="B2050" t="str">
            <v>Maria</v>
          </cell>
          <cell r="C2050" t="str">
            <v>DE PUNDER</v>
          </cell>
          <cell r="D2050">
            <v>15482</v>
          </cell>
          <cell r="E2050" t="str">
            <v>V</v>
          </cell>
          <cell r="F2050" t="str">
            <v>België</v>
          </cell>
          <cell r="G2050" t="str">
            <v>BE</v>
          </cell>
          <cell r="H2050" t="str">
            <v>02-019</v>
          </cell>
          <cell r="I2050" t="str">
            <v>PUTSE Petanqueclub -</v>
          </cell>
        </row>
        <row r="2051">
          <cell r="A2051">
            <v>5007</v>
          </cell>
          <cell r="B2051" t="str">
            <v>Andreas</v>
          </cell>
          <cell r="C2051" t="str">
            <v>DE WIT</v>
          </cell>
          <cell r="D2051">
            <v>19902</v>
          </cell>
          <cell r="E2051" t="str">
            <v>M</v>
          </cell>
          <cell r="F2051" t="str">
            <v>België</v>
          </cell>
          <cell r="G2051" t="str">
            <v>BE</v>
          </cell>
          <cell r="H2051" t="str">
            <v>02-019</v>
          </cell>
          <cell r="I2051" t="str">
            <v>PUTSE Petanqueclub -</v>
          </cell>
        </row>
        <row r="2052">
          <cell r="A2052">
            <v>10701</v>
          </cell>
          <cell r="B2052" t="str">
            <v>Veerle</v>
          </cell>
          <cell r="C2052" t="str">
            <v>DEPAEPE</v>
          </cell>
          <cell r="D2052">
            <v>27977</v>
          </cell>
          <cell r="E2052" t="str">
            <v>V</v>
          </cell>
          <cell r="F2052" t="str">
            <v>België</v>
          </cell>
          <cell r="G2052" t="str">
            <v>BE</v>
          </cell>
          <cell r="H2052" t="str">
            <v>02-019</v>
          </cell>
          <cell r="I2052" t="str">
            <v>PUTSE Petanqueclub -</v>
          </cell>
        </row>
        <row r="2053">
          <cell r="A2053">
            <v>21919</v>
          </cell>
          <cell r="B2053" t="str">
            <v>Sonja</v>
          </cell>
          <cell r="C2053" t="str">
            <v>DERBOVEN</v>
          </cell>
          <cell r="D2053">
            <v>20367</v>
          </cell>
          <cell r="E2053" t="str">
            <v>V</v>
          </cell>
          <cell r="F2053" t="str">
            <v>België</v>
          </cell>
          <cell r="G2053" t="str">
            <v>BE</v>
          </cell>
          <cell r="H2053" t="str">
            <v>02-019</v>
          </cell>
          <cell r="I2053" t="str">
            <v>PUTSE Petanqueclub -</v>
          </cell>
        </row>
        <row r="2054">
          <cell r="A2054">
            <v>12463</v>
          </cell>
          <cell r="B2054" t="str">
            <v>Jan</v>
          </cell>
          <cell r="C2054" t="str">
            <v>DIJCK</v>
          </cell>
          <cell r="D2054">
            <v>18137</v>
          </cell>
          <cell r="E2054" t="str">
            <v>M</v>
          </cell>
          <cell r="F2054" t="str">
            <v>België</v>
          </cell>
          <cell r="G2054" t="str">
            <v>BE</v>
          </cell>
          <cell r="H2054" t="str">
            <v>02-019</v>
          </cell>
          <cell r="I2054" t="str">
            <v>PUTSE Petanqueclub -</v>
          </cell>
        </row>
        <row r="2055">
          <cell r="A2055">
            <v>10702</v>
          </cell>
          <cell r="B2055" t="str">
            <v>Rudy</v>
          </cell>
          <cell r="C2055" t="str">
            <v>GAETHOFS</v>
          </cell>
          <cell r="D2055">
            <v>27183</v>
          </cell>
          <cell r="E2055" t="str">
            <v>M</v>
          </cell>
          <cell r="F2055" t="str">
            <v>België</v>
          </cell>
          <cell r="G2055" t="str">
            <v>BE</v>
          </cell>
          <cell r="H2055" t="str">
            <v>02-019</v>
          </cell>
          <cell r="I2055" t="str">
            <v>PUTSE Petanqueclub -</v>
          </cell>
        </row>
        <row r="2056">
          <cell r="A2056">
            <v>10703</v>
          </cell>
          <cell r="B2056" t="str">
            <v>Jonathan</v>
          </cell>
          <cell r="C2056" t="str">
            <v>GAETHOFS</v>
          </cell>
          <cell r="D2056">
            <v>34887</v>
          </cell>
          <cell r="E2056" t="str">
            <v>M</v>
          </cell>
          <cell r="F2056" t="str">
            <v>België</v>
          </cell>
          <cell r="G2056" t="str">
            <v>BE</v>
          </cell>
          <cell r="H2056" t="str">
            <v>02-019</v>
          </cell>
          <cell r="I2056" t="str">
            <v>PUTSE Petanqueclub -</v>
          </cell>
        </row>
        <row r="2057">
          <cell r="A2057">
            <v>13070</v>
          </cell>
          <cell r="B2057" t="str">
            <v>Emily</v>
          </cell>
          <cell r="C2057" t="str">
            <v>GAETHOFS</v>
          </cell>
          <cell r="D2057">
            <v>36473</v>
          </cell>
          <cell r="E2057" t="str">
            <v>V</v>
          </cell>
          <cell r="F2057" t="str">
            <v>België</v>
          </cell>
          <cell r="G2057" t="str">
            <v>BE</v>
          </cell>
          <cell r="H2057" t="str">
            <v>02-019</v>
          </cell>
          <cell r="I2057" t="str">
            <v>PUTSE Petanqueclub -</v>
          </cell>
        </row>
        <row r="2058">
          <cell r="A2058">
            <v>14215</v>
          </cell>
          <cell r="B2058" t="str">
            <v>Quinten</v>
          </cell>
          <cell r="C2058" t="str">
            <v>GAETHOFS</v>
          </cell>
          <cell r="D2058">
            <v>37418</v>
          </cell>
          <cell r="E2058" t="str">
            <v>M</v>
          </cell>
          <cell r="F2058" t="str">
            <v>België</v>
          </cell>
          <cell r="G2058" t="str">
            <v>BE</v>
          </cell>
          <cell r="H2058" t="str">
            <v>02-019</v>
          </cell>
          <cell r="I2058" t="str">
            <v>PUTSE Petanqueclub -</v>
          </cell>
        </row>
        <row r="2059">
          <cell r="A2059">
            <v>14216</v>
          </cell>
          <cell r="B2059" t="str">
            <v>Evelyn</v>
          </cell>
          <cell r="C2059" t="str">
            <v>GAETHOFS</v>
          </cell>
          <cell r="D2059">
            <v>35221</v>
          </cell>
          <cell r="E2059" t="str">
            <v>V</v>
          </cell>
          <cell r="F2059" t="str">
            <v>België</v>
          </cell>
          <cell r="G2059" t="str">
            <v>BE</v>
          </cell>
          <cell r="H2059" t="str">
            <v>02-019</v>
          </cell>
          <cell r="I2059" t="str">
            <v>PUTSE Petanqueclub -</v>
          </cell>
        </row>
        <row r="2060">
          <cell r="A2060">
            <v>14529</v>
          </cell>
          <cell r="B2060" t="str">
            <v>Miguel</v>
          </cell>
          <cell r="C2060" t="str">
            <v>GAETHOFS</v>
          </cell>
          <cell r="D2060">
            <v>37754</v>
          </cell>
          <cell r="E2060" t="str">
            <v>M</v>
          </cell>
          <cell r="F2060" t="str">
            <v>België</v>
          </cell>
          <cell r="G2060" t="str">
            <v>BE</v>
          </cell>
          <cell r="H2060" t="str">
            <v>02-019</v>
          </cell>
          <cell r="I2060" t="str">
            <v>PUTSE Petanqueclub -</v>
          </cell>
        </row>
        <row r="2061">
          <cell r="A2061">
            <v>15134</v>
          </cell>
          <cell r="B2061" t="str">
            <v>Anne</v>
          </cell>
          <cell r="C2061" t="str">
            <v>OOSTENS</v>
          </cell>
          <cell r="D2061">
            <v>23341</v>
          </cell>
          <cell r="E2061" t="str">
            <v>V</v>
          </cell>
          <cell r="F2061" t="str">
            <v>België</v>
          </cell>
          <cell r="G2061" t="str">
            <v>BE</v>
          </cell>
          <cell r="H2061" t="str">
            <v>02-019</v>
          </cell>
          <cell r="I2061" t="str">
            <v>PUTSE Petanqueclub -</v>
          </cell>
        </row>
        <row r="2062">
          <cell r="A2062">
            <v>1619</v>
          </cell>
          <cell r="B2062" t="str">
            <v>Patricia</v>
          </cell>
          <cell r="C2062" t="str">
            <v>POT</v>
          </cell>
          <cell r="D2062">
            <v>28084</v>
          </cell>
          <cell r="E2062" t="str">
            <v>V</v>
          </cell>
          <cell r="F2062" t="str">
            <v>België</v>
          </cell>
          <cell r="G2062" t="str">
            <v>BE</v>
          </cell>
          <cell r="H2062" t="str">
            <v>02-019</v>
          </cell>
          <cell r="I2062" t="str">
            <v>PUTSE Petanqueclub -</v>
          </cell>
        </row>
        <row r="2063">
          <cell r="A2063">
            <v>13216</v>
          </cell>
          <cell r="B2063" t="str">
            <v>Daniel</v>
          </cell>
          <cell r="C2063" t="str">
            <v>RAES</v>
          </cell>
          <cell r="D2063">
            <v>18356</v>
          </cell>
          <cell r="E2063" t="str">
            <v>M</v>
          </cell>
          <cell r="F2063" t="str">
            <v>België</v>
          </cell>
          <cell r="G2063" t="str">
            <v>BE</v>
          </cell>
          <cell r="H2063" t="str">
            <v>02-019</v>
          </cell>
          <cell r="I2063" t="str">
            <v>PUTSE Petanqueclub -</v>
          </cell>
        </row>
        <row r="2064">
          <cell r="A2064">
            <v>2664</v>
          </cell>
          <cell r="B2064" t="str">
            <v>Johan</v>
          </cell>
          <cell r="C2064" t="str">
            <v>ROPCIER</v>
          </cell>
          <cell r="D2064">
            <v>26180</v>
          </cell>
          <cell r="E2064" t="str">
            <v>M</v>
          </cell>
          <cell r="F2064" t="str">
            <v>België</v>
          </cell>
          <cell r="G2064" t="str">
            <v>BE</v>
          </cell>
          <cell r="H2064" t="str">
            <v>02-019</v>
          </cell>
          <cell r="I2064" t="str">
            <v>PUTSE Petanqueclub -</v>
          </cell>
        </row>
        <row r="2065">
          <cell r="A2065">
            <v>20965</v>
          </cell>
          <cell r="B2065" t="str">
            <v>Marlon</v>
          </cell>
          <cell r="C2065" t="str">
            <v>SONTODIMEDJO</v>
          </cell>
          <cell r="D2065">
            <v>25938</v>
          </cell>
          <cell r="E2065" t="str">
            <v>M</v>
          </cell>
          <cell r="F2065" t="str">
            <v>België</v>
          </cell>
          <cell r="G2065" t="str">
            <v>BE</v>
          </cell>
          <cell r="H2065" t="str">
            <v>02-019</v>
          </cell>
          <cell r="I2065" t="str">
            <v>PUTSE Petanqueclub -</v>
          </cell>
        </row>
        <row r="2066">
          <cell r="A2066">
            <v>15644</v>
          </cell>
          <cell r="B2066" t="str">
            <v>Sven</v>
          </cell>
          <cell r="C2066" t="str">
            <v>STEYNEN</v>
          </cell>
          <cell r="D2066">
            <v>33669</v>
          </cell>
          <cell r="E2066" t="str">
            <v>M</v>
          </cell>
          <cell r="F2066" t="str">
            <v>België</v>
          </cell>
          <cell r="G2066" t="str">
            <v>BE</v>
          </cell>
          <cell r="H2066" t="str">
            <v>02-019</v>
          </cell>
          <cell r="I2066" t="str">
            <v>PUTSE Petanqueclub -</v>
          </cell>
        </row>
        <row r="2067">
          <cell r="A2067">
            <v>7205</v>
          </cell>
          <cell r="B2067" t="str">
            <v>Petrus</v>
          </cell>
          <cell r="C2067" t="str">
            <v>STORMS</v>
          </cell>
          <cell r="D2067">
            <v>12338</v>
          </cell>
          <cell r="E2067" t="str">
            <v>M</v>
          </cell>
          <cell r="F2067" t="str">
            <v>België</v>
          </cell>
          <cell r="G2067" t="str">
            <v>BE</v>
          </cell>
          <cell r="H2067" t="str">
            <v>02-019</v>
          </cell>
          <cell r="I2067" t="str">
            <v>PUTSE Petanqueclub -</v>
          </cell>
        </row>
        <row r="2068">
          <cell r="A2068">
            <v>20107</v>
          </cell>
          <cell r="B2068" t="str">
            <v>HECTOR</v>
          </cell>
          <cell r="C2068" t="str">
            <v>SWERTS</v>
          </cell>
          <cell r="D2068">
            <v>18303</v>
          </cell>
          <cell r="E2068" t="str">
            <v>M</v>
          </cell>
          <cell r="F2068" t="str">
            <v>België</v>
          </cell>
          <cell r="G2068" t="str">
            <v>BE</v>
          </cell>
          <cell r="H2068" t="str">
            <v>02-019</v>
          </cell>
          <cell r="I2068" t="str">
            <v>PUTSE Petanqueclub -</v>
          </cell>
        </row>
        <row r="2069">
          <cell r="A2069">
            <v>13704</v>
          </cell>
          <cell r="B2069" t="str">
            <v>Christiane</v>
          </cell>
          <cell r="C2069" t="str">
            <v>TEUGHELS</v>
          </cell>
          <cell r="D2069">
            <v>20176</v>
          </cell>
          <cell r="E2069" t="str">
            <v>V</v>
          </cell>
          <cell r="F2069" t="str">
            <v>België</v>
          </cell>
          <cell r="G2069" t="str">
            <v>BE</v>
          </cell>
          <cell r="H2069" t="str">
            <v>02-019</v>
          </cell>
          <cell r="I2069" t="str">
            <v>PUTSE Petanqueclub -</v>
          </cell>
        </row>
        <row r="2070">
          <cell r="A2070">
            <v>2548</v>
          </cell>
          <cell r="B2070" t="str">
            <v>Paul</v>
          </cell>
          <cell r="C2070" t="str">
            <v>THEYSKENS</v>
          </cell>
          <cell r="D2070">
            <v>18147</v>
          </cell>
          <cell r="E2070" t="str">
            <v>M</v>
          </cell>
          <cell r="F2070" t="str">
            <v>België</v>
          </cell>
          <cell r="G2070" t="str">
            <v>BE</v>
          </cell>
          <cell r="H2070" t="str">
            <v>02-019</v>
          </cell>
          <cell r="I2070" t="str">
            <v>PUTSE Petanqueclub -</v>
          </cell>
        </row>
        <row r="2071">
          <cell r="A2071">
            <v>20228</v>
          </cell>
          <cell r="B2071" t="str">
            <v>LUC</v>
          </cell>
          <cell r="C2071" t="str">
            <v>UYTTERHOEVEN</v>
          </cell>
          <cell r="D2071">
            <v>20781</v>
          </cell>
          <cell r="E2071" t="str">
            <v>M</v>
          </cell>
          <cell r="F2071" t="str">
            <v>België</v>
          </cell>
          <cell r="G2071" t="str">
            <v>BE</v>
          </cell>
          <cell r="H2071" t="str">
            <v>02-019</v>
          </cell>
          <cell r="I2071" t="str">
            <v>PUTSE Petanqueclub -</v>
          </cell>
        </row>
        <row r="2072">
          <cell r="A2072">
            <v>2889</v>
          </cell>
          <cell r="B2072" t="str">
            <v>Nils</v>
          </cell>
          <cell r="C2072" t="str">
            <v>VAN DE POEL</v>
          </cell>
          <cell r="D2072">
            <v>33800</v>
          </cell>
          <cell r="E2072" t="str">
            <v>M</v>
          </cell>
          <cell r="F2072" t="str">
            <v>België</v>
          </cell>
          <cell r="G2072" t="str">
            <v>BE</v>
          </cell>
          <cell r="H2072" t="str">
            <v>02-019</v>
          </cell>
          <cell r="I2072" t="str">
            <v>PUTSE Petanqueclub -</v>
          </cell>
        </row>
        <row r="2073">
          <cell r="A2073">
            <v>4235</v>
          </cell>
          <cell r="B2073" t="str">
            <v>Peter</v>
          </cell>
          <cell r="C2073" t="str">
            <v>VAN DE POEL</v>
          </cell>
          <cell r="D2073">
            <v>24783</v>
          </cell>
          <cell r="E2073" t="str">
            <v>M</v>
          </cell>
          <cell r="F2073" t="str">
            <v>België</v>
          </cell>
          <cell r="G2073" t="str">
            <v>BE</v>
          </cell>
          <cell r="H2073" t="str">
            <v>02-019</v>
          </cell>
          <cell r="I2073" t="str">
            <v>PUTSE Petanqueclub -</v>
          </cell>
        </row>
        <row r="2074">
          <cell r="A2074">
            <v>20402</v>
          </cell>
          <cell r="B2074" t="str">
            <v>Marcel</v>
          </cell>
          <cell r="C2074" t="str">
            <v>VAN DE WEYNGAERT</v>
          </cell>
          <cell r="D2074">
            <v>17770</v>
          </cell>
          <cell r="E2074" t="str">
            <v>M</v>
          </cell>
          <cell r="F2074" t="str">
            <v>België</v>
          </cell>
          <cell r="G2074" t="str">
            <v>BE</v>
          </cell>
          <cell r="H2074" t="str">
            <v>02-019</v>
          </cell>
          <cell r="I2074" t="str">
            <v>PUTSE Petanqueclub -</v>
          </cell>
        </row>
        <row r="2075">
          <cell r="A2075">
            <v>21803</v>
          </cell>
          <cell r="B2075" t="str">
            <v>Frans</v>
          </cell>
          <cell r="C2075" t="str">
            <v>VAN DEN BRANDE</v>
          </cell>
          <cell r="D2075">
            <v>19870</v>
          </cell>
          <cell r="E2075" t="str">
            <v>M</v>
          </cell>
          <cell r="F2075" t="str">
            <v>België</v>
          </cell>
          <cell r="G2075" t="str">
            <v>BE</v>
          </cell>
          <cell r="H2075" t="str">
            <v>02-019</v>
          </cell>
          <cell r="I2075" t="str">
            <v>PUTSE Petanqueclub -</v>
          </cell>
        </row>
        <row r="2076">
          <cell r="A2076">
            <v>21537</v>
          </cell>
          <cell r="B2076" t="str">
            <v>Christina</v>
          </cell>
          <cell r="C2076" t="str">
            <v>VAN DEN BROECK</v>
          </cell>
          <cell r="D2076">
            <v>18795</v>
          </cell>
          <cell r="E2076" t="str">
            <v>V</v>
          </cell>
          <cell r="F2076" t="str">
            <v>België</v>
          </cell>
          <cell r="G2076" t="str">
            <v>BE</v>
          </cell>
          <cell r="H2076" t="str">
            <v>02-019</v>
          </cell>
          <cell r="I2076" t="str">
            <v>PUTSE Petanqueclub -</v>
          </cell>
        </row>
        <row r="2077">
          <cell r="A2077">
            <v>17360</v>
          </cell>
          <cell r="B2077" t="str">
            <v>Jan</v>
          </cell>
          <cell r="C2077" t="str">
            <v>VAN DEN DRIES</v>
          </cell>
          <cell r="D2077">
            <v>19011</v>
          </cell>
          <cell r="E2077" t="str">
            <v>M</v>
          </cell>
          <cell r="F2077" t="str">
            <v>België</v>
          </cell>
          <cell r="G2077" t="str">
            <v>BE</v>
          </cell>
          <cell r="H2077" t="str">
            <v>02-019</v>
          </cell>
          <cell r="I2077" t="str">
            <v>PUTSE Petanqueclub -</v>
          </cell>
        </row>
        <row r="2078">
          <cell r="A2078">
            <v>5390</v>
          </cell>
          <cell r="B2078" t="str">
            <v>Martine</v>
          </cell>
          <cell r="C2078" t="str">
            <v>VAN KERKHOVEN</v>
          </cell>
          <cell r="D2078">
            <v>21878</v>
          </cell>
          <cell r="E2078" t="str">
            <v>V</v>
          </cell>
          <cell r="F2078" t="str">
            <v>België</v>
          </cell>
          <cell r="G2078" t="str">
            <v>BE</v>
          </cell>
          <cell r="H2078" t="str">
            <v>02-019</v>
          </cell>
          <cell r="I2078" t="str">
            <v>PUTSE Petanqueclub -</v>
          </cell>
        </row>
        <row r="2079">
          <cell r="A2079">
            <v>7591</v>
          </cell>
          <cell r="B2079" t="str">
            <v>Annie</v>
          </cell>
          <cell r="C2079" t="str">
            <v>VERBRUGGEN</v>
          </cell>
          <cell r="D2079">
            <v>18004</v>
          </cell>
          <cell r="E2079" t="str">
            <v>V</v>
          </cell>
          <cell r="F2079" t="str">
            <v>België</v>
          </cell>
          <cell r="G2079" t="str">
            <v>BE</v>
          </cell>
          <cell r="H2079" t="str">
            <v>02-019</v>
          </cell>
          <cell r="I2079" t="str">
            <v>PUTSE Petanqueclub -</v>
          </cell>
        </row>
        <row r="2080">
          <cell r="A2080">
            <v>11450</v>
          </cell>
          <cell r="B2080" t="str">
            <v>Jan</v>
          </cell>
          <cell r="C2080" t="str">
            <v>VERBRUGGEN</v>
          </cell>
          <cell r="D2080">
            <v>11494</v>
          </cell>
          <cell r="E2080" t="str">
            <v>M</v>
          </cell>
          <cell r="F2080" t="str">
            <v>België</v>
          </cell>
          <cell r="G2080" t="str">
            <v>BE</v>
          </cell>
          <cell r="H2080" t="str">
            <v>02-019</v>
          </cell>
          <cell r="I2080" t="str">
            <v>PUTSE Petanqueclub -</v>
          </cell>
        </row>
        <row r="2081">
          <cell r="A2081">
            <v>12747</v>
          </cell>
          <cell r="B2081" t="str">
            <v>Gunter</v>
          </cell>
          <cell r="C2081" t="str">
            <v>VERBRUGGEN</v>
          </cell>
          <cell r="D2081">
            <v>27558</v>
          </cell>
          <cell r="E2081" t="str">
            <v>M</v>
          </cell>
          <cell r="F2081" t="str">
            <v>België</v>
          </cell>
          <cell r="G2081" t="str">
            <v>BE</v>
          </cell>
          <cell r="H2081" t="str">
            <v>02-019</v>
          </cell>
          <cell r="I2081" t="str">
            <v>PUTSE Petanqueclub -</v>
          </cell>
        </row>
        <row r="2082">
          <cell r="A2082">
            <v>13703</v>
          </cell>
          <cell r="B2082" t="str">
            <v>Jozef</v>
          </cell>
          <cell r="C2082" t="str">
            <v>VERDAET</v>
          </cell>
          <cell r="D2082">
            <v>20163</v>
          </cell>
          <cell r="E2082" t="str">
            <v>M</v>
          </cell>
          <cell r="F2082" t="str">
            <v>België</v>
          </cell>
          <cell r="G2082" t="str">
            <v>BE</v>
          </cell>
          <cell r="H2082" t="str">
            <v>02-019</v>
          </cell>
          <cell r="I2082" t="str">
            <v>PUTSE Petanqueclub -</v>
          </cell>
        </row>
        <row r="2083">
          <cell r="A2083">
            <v>3815</v>
          </cell>
          <cell r="B2083" t="str">
            <v>Rita</v>
          </cell>
          <cell r="C2083" t="str">
            <v>VERELST</v>
          </cell>
          <cell r="D2083">
            <v>20640</v>
          </cell>
          <cell r="E2083" t="str">
            <v>V</v>
          </cell>
          <cell r="F2083" t="str">
            <v>België</v>
          </cell>
          <cell r="G2083" t="str">
            <v>BE</v>
          </cell>
          <cell r="H2083" t="str">
            <v>02-019</v>
          </cell>
          <cell r="I2083" t="str">
            <v>PUTSE Petanqueclub -</v>
          </cell>
        </row>
        <row r="2084">
          <cell r="A2084">
            <v>7264</v>
          </cell>
          <cell r="B2084" t="str">
            <v>Rosa</v>
          </cell>
          <cell r="C2084" t="str">
            <v>VERHASSELT</v>
          </cell>
          <cell r="D2084">
            <v>17694</v>
          </cell>
          <cell r="E2084" t="str">
            <v>V</v>
          </cell>
          <cell r="F2084" t="str">
            <v>België</v>
          </cell>
          <cell r="G2084" t="str">
            <v>BE</v>
          </cell>
          <cell r="H2084" t="str">
            <v>02-019</v>
          </cell>
          <cell r="I2084" t="str">
            <v>PUTSE Petanqueclub -</v>
          </cell>
        </row>
        <row r="2085">
          <cell r="A2085">
            <v>3967</v>
          </cell>
          <cell r="B2085" t="str">
            <v>Paul</v>
          </cell>
          <cell r="C2085" t="str">
            <v>VERHEYDEN</v>
          </cell>
          <cell r="D2085">
            <v>25936</v>
          </cell>
          <cell r="E2085" t="str">
            <v>M</v>
          </cell>
          <cell r="F2085" t="str">
            <v>België</v>
          </cell>
          <cell r="G2085" t="str">
            <v>BE</v>
          </cell>
          <cell r="H2085" t="str">
            <v>02-019</v>
          </cell>
          <cell r="I2085" t="str">
            <v>PUTSE Petanqueclub -</v>
          </cell>
        </row>
        <row r="2086">
          <cell r="A2086">
            <v>2676</v>
          </cell>
          <cell r="B2086" t="str">
            <v>Rachel</v>
          </cell>
          <cell r="C2086" t="str">
            <v>VERMEULEN</v>
          </cell>
          <cell r="D2086">
            <v>11469</v>
          </cell>
          <cell r="E2086" t="str">
            <v>V</v>
          </cell>
          <cell r="F2086" t="str">
            <v>België</v>
          </cell>
          <cell r="G2086" t="str">
            <v>BE</v>
          </cell>
          <cell r="H2086" t="str">
            <v>02-019</v>
          </cell>
          <cell r="I2086" t="str">
            <v>PUTSE Petanqueclub -</v>
          </cell>
        </row>
        <row r="2087">
          <cell r="A2087">
            <v>13617</v>
          </cell>
          <cell r="B2087" t="str">
            <v>Emilie</v>
          </cell>
          <cell r="C2087" t="str">
            <v>VERTONGHEN</v>
          </cell>
          <cell r="D2087">
            <v>34988</v>
          </cell>
          <cell r="E2087" t="str">
            <v>V</v>
          </cell>
          <cell r="F2087" t="str">
            <v>België</v>
          </cell>
          <cell r="G2087" t="str">
            <v>BE</v>
          </cell>
          <cell r="H2087" t="str">
            <v>02-019</v>
          </cell>
          <cell r="I2087" t="str">
            <v>PUTSE Petanqueclub -</v>
          </cell>
        </row>
        <row r="2088">
          <cell r="A2088">
            <v>21089</v>
          </cell>
          <cell r="B2088" t="str">
            <v>Jean-marie</v>
          </cell>
          <cell r="C2088" t="str">
            <v>VYVERMAN</v>
          </cell>
          <cell r="D2088">
            <v>19806</v>
          </cell>
          <cell r="E2088" t="str">
            <v>M</v>
          </cell>
          <cell r="F2088" t="str">
            <v>België</v>
          </cell>
          <cell r="G2088" t="str">
            <v>BE</v>
          </cell>
          <cell r="H2088" t="str">
            <v>02-019</v>
          </cell>
          <cell r="I2088" t="str">
            <v>PUTSE Petanqueclub -</v>
          </cell>
        </row>
        <row r="2089">
          <cell r="A2089">
            <v>1339</v>
          </cell>
          <cell r="B2089" t="str">
            <v>Francis</v>
          </cell>
          <cell r="C2089" t="str">
            <v>WOUTERS</v>
          </cell>
          <cell r="D2089">
            <v>21756</v>
          </cell>
          <cell r="E2089" t="str">
            <v>M</v>
          </cell>
          <cell r="F2089" t="str">
            <v>België</v>
          </cell>
          <cell r="G2089" t="str">
            <v>BE</v>
          </cell>
          <cell r="H2089" t="str">
            <v>02-019</v>
          </cell>
          <cell r="I2089" t="str">
            <v>PUTSE Petanqueclub -</v>
          </cell>
        </row>
        <row r="2090">
          <cell r="A2090">
            <v>15555</v>
          </cell>
          <cell r="B2090" t="str">
            <v>Wiljan</v>
          </cell>
          <cell r="C2090" t="str">
            <v>AARTS</v>
          </cell>
          <cell r="D2090">
            <v>27243</v>
          </cell>
          <cell r="E2090" t="str">
            <v>M</v>
          </cell>
          <cell r="F2090" t="str">
            <v>Nederland</v>
          </cell>
          <cell r="G2090" t="str">
            <v>NL</v>
          </cell>
          <cell r="H2090" t="str">
            <v>02-020</v>
          </cell>
          <cell r="I2090" t="str">
            <v>PC MARKDAL - Hoogstraten</v>
          </cell>
        </row>
        <row r="2091">
          <cell r="A2091">
            <v>1003</v>
          </cell>
          <cell r="B2091" t="str">
            <v>Frans</v>
          </cell>
          <cell r="C2091" t="str">
            <v>BUYLINCKX</v>
          </cell>
          <cell r="D2091">
            <v>17981</v>
          </cell>
          <cell r="E2091" t="str">
            <v>M</v>
          </cell>
          <cell r="F2091" t="str">
            <v>België</v>
          </cell>
          <cell r="G2091" t="str">
            <v>BE</v>
          </cell>
          <cell r="H2091" t="str">
            <v>02-020</v>
          </cell>
          <cell r="I2091" t="str">
            <v>PC MARKDAL - Hoogstraten</v>
          </cell>
        </row>
        <row r="2092">
          <cell r="A2092">
            <v>14781</v>
          </cell>
          <cell r="B2092" t="str">
            <v>Martha</v>
          </cell>
          <cell r="C2092" t="str">
            <v>DRIESEN</v>
          </cell>
          <cell r="D2092">
            <v>15505</v>
          </cell>
          <cell r="E2092" t="str">
            <v>V</v>
          </cell>
          <cell r="F2092" t="str">
            <v>België</v>
          </cell>
          <cell r="G2092" t="str">
            <v>BE</v>
          </cell>
          <cell r="H2092" t="str">
            <v>02-020</v>
          </cell>
          <cell r="I2092" t="str">
            <v>PC MARKDAL - Hoogstraten</v>
          </cell>
        </row>
        <row r="2093">
          <cell r="A2093">
            <v>8768</v>
          </cell>
          <cell r="B2093" t="str">
            <v>René</v>
          </cell>
          <cell r="C2093" t="str">
            <v>ERKELAND</v>
          </cell>
          <cell r="D2093">
            <v>20480</v>
          </cell>
          <cell r="E2093" t="str">
            <v>M</v>
          </cell>
          <cell r="F2093" t="str">
            <v>Nederland</v>
          </cell>
          <cell r="G2093" t="str">
            <v>NL</v>
          </cell>
          <cell r="H2093" t="str">
            <v>02-020</v>
          </cell>
          <cell r="I2093" t="str">
            <v>PC MARKDAL - Hoogstraten</v>
          </cell>
        </row>
        <row r="2094">
          <cell r="A2094">
            <v>11687</v>
          </cell>
          <cell r="B2094" t="str">
            <v>Wilhelminus</v>
          </cell>
          <cell r="C2094" t="str">
            <v>ERNST</v>
          </cell>
          <cell r="D2094">
            <v>17077</v>
          </cell>
          <cell r="E2094" t="str">
            <v>M</v>
          </cell>
          <cell r="F2094" t="str">
            <v>Nederland</v>
          </cell>
          <cell r="G2094" t="str">
            <v>NL</v>
          </cell>
          <cell r="H2094" t="str">
            <v>02-020</v>
          </cell>
          <cell r="I2094" t="str">
            <v>PC MARKDAL - Hoogstraten</v>
          </cell>
        </row>
        <row r="2095">
          <cell r="A2095">
            <v>17317</v>
          </cell>
          <cell r="B2095" t="str">
            <v>Marie-Louise</v>
          </cell>
          <cell r="C2095" t="str">
            <v>EYKENS</v>
          </cell>
          <cell r="D2095">
            <v>14499</v>
          </cell>
          <cell r="E2095" t="str">
            <v>V</v>
          </cell>
          <cell r="F2095" t="str">
            <v>België</v>
          </cell>
          <cell r="G2095" t="str">
            <v>BE</v>
          </cell>
          <cell r="H2095" t="str">
            <v>02-020</v>
          </cell>
          <cell r="I2095" t="str">
            <v>PC MARKDAL - Hoogstraten</v>
          </cell>
        </row>
        <row r="2096">
          <cell r="A2096">
            <v>157</v>
          </cell>
          <cell r="B2096" t="str">
            <v>Maria</v>
          </cell>
          <cell r="C2096" t="str">
            <v>GEENS</v>
          </cell>
          <cell r="D2096">
            <v>19823</v>
          </cell>
          <cell r="E2096" t="str">
            <v>V</v>
          </cell>
          <cell r="F2096" t="str">
            <v>België</v>
          </cell>
          <cell r="G2096" t="str">
            <v>BE</v>
          </cell>
          <cell r="H2096" t="str">
            <v>02-020</v>
          </cell>
          <cell r="I2096" t="str">
            <v>PC MARKDAL - Hoogstraten</v>
          </cell>
        </row>
        <row r="2097">
          <cell r="A2097">
            <v>13923</v>
          </cell>
          <cell r="B2097" t="str">
            <v>Jozefa</v>
          </cell>
          <cell r="C2097" t="str">
            <v>GEERTS</v>
          </cell>
          <cell r="D2097">
            <v>13940</v>
          </cell>
          <cell r="E2097" t="str">
            <v>V</v>
          </cell>
          <cell r="F2097" t="str">
            <v>België</v>
          </cell>
          <cell r="G2097" t="str">
            <v>BE</v>
          </cell>
          <cell r="H2097" t="str">
            <v>02-020</v>
          </cell>
          <cell r="I2097" t="str">
            <v>PC MARKDAL - Hoogstraten</v>
          </cell>
        </row>
        <row r="2098">
          <cell r="A2098">
            <v>21566</v>
          </cell>
          <cell r="B2098" t="str">
            <v>Aurelie</v>
          </cell>
          <cell r="C2098" t="str">
            <v>GEERTS</v>
          </cell>
          <cell r="D2098">
            <v>38731</v>
          </cell>
          <cell r="E2098" t="str">
            <v>V</v>
          </cell>
          <cell r="F2098" t="str">
            <v>België</v>
          </cell>
          <cell r="G2098" t="str">
            <v>BE</v>
          </cell>
          <cell r="H2098" t="str">
            <v>02-020</v>
          </cell>
          <cell r="I2098" t="str">
            <v>PC MARKDAL - Hoogstraten</v>
          </cell>
        </row>
        <row r="2099">
          <cell r="A2099">
            <v>4551</v>
          </cell>
          <cell r="B2099" t="str">
            <v>Riccardo</v>
          </cell>
          <cell r="C2099" t="str">
            <v>HEEMSKERK</v>
          </cell>
          <cell r="D2099">
            <v>21136</v>
          </cell>
          <cell r="E2099" t="str">
            <v>M</v>
          </cell>
          <cell r="F2099" t="str">
            <v>België</v>
          </cell>
          <cell r="G2099" t="str">
            <v>BE</v>
          </cell>
          <cell r="H2099" t="str">
            <v>02-020</v>
          </cell>
          <cell r="I2099" t="str">
            <v>PC MARKDAL - Hoogstraten</v>
          </cell>
        </row>
        <row r="2100">
          <cell r="A2100">
            <v>5471</v>
          </cell>
          <cell r="B2100" t="str">
            <v>Albert</v>
          </cell>
          <cell r="C2100" t="str">
            <v>ILLEGEMS</v>
          </cell>
          <cell r="D2100">
            <v>19127</v>
          </cell>
          <cell r="E2100" t="str">
            <v>M</v>
          </cell>
          <cell r="F2100" t="str">
            <v>België</v>
          </cell>
          <cell r="G2100" t="str">
            <v>BE</v>
          </cell>
          <cell r="H2100" t="str">
            <v>02-020</v>
          </cell>
          <cell r="I2100" t="str">
            <v>PC MARKDAL - Hoogstraten</v>
          </cell>
        </row>
        <row r="2101">
          <cell r="A2101">
            <v>20193</v>
          </cell>
          <cell r="B2101" t="str">
            <v>Willy</v>
          </cell>
          <cell r="C2101" t="str">
            <v>ILLEGEMS</v>
          </cell>
          <cell r="D2101">
            <v>20038</v>
          </cell>
          <cell r="E2101" t="str">
            <v>M</v>
          </cell>
          <cell r="F2101" t="str">
            <v>België</v>
          </cell>
          <cell r="G2101" t="str">
            <v>BE</v>
          </cell>
          <cell r="H2101" t="str">
            <v>02-020</v>
          </cell>
          <cell r="I2101" t="str">
            <v>PC MARKDAL - Hoogstraten</v>
          </cell>
        </row>
        <row r="2102">
          <cell r="A2102">
            <v>4052</v>
          </cell>
          <cell r="B2102" t="str">
            <v>Marc</v>
          </cell>
          <cell r="C2102" t="str">
            <v>JERUSALEM</v>
          </cell>
          <cell r="D2102">
            <v>22589</v>
          </cell>
          <cell r="E2102" t="str">
            <v>M</v>
          </cell>
          <cell r="F2102" t="str">
            <v>België</v>
          </cell>
          <cell r="G2102" t="str">
            <v>BE</v>
          </cell>
          <cell r="H2102" t="str">
            <v>02-020</v>
          </cell>
          <cell r="I2102" t="str">
            <v>PC MARKDAL - Hoogstraten</v>
          </cell>
        </row>
        <row r="2103">
          <cell r="A2103">
            <v>19756</v>
          </cell>
          <cell r="B2103" t="str">
            <v>Marcel</v>
          </cell>
          <cell r="C2103" t="str">
            <v>JESPERS</v>
          </cell>
          <cell r="D2103">
            <v>19319</v>
          </cell>
          <cell r="E2103" t="str">
            <v>M</v>
          </cell>
          <cell r="F2103" t="str">
            <v>België</v>
          </cell>
          <cell r="G2103" t="str">
            <v>BE</v>
          </cell>
          <cell r="H2103" t="str">
            <v>02-020</v>
          </cell>
          <cell r="I2103" t="str">
            <v>PC MARKDAL - Hoogstraten</v>
          </cell>
        </row>
        <row r="2104">
          <cell r="A2104">
            <v>12150</v>
          </cell>
          <cell r="B2104" t="str">
            <v>Louis</v>
          </cell>
          <cell r="C2104" t="str">
            <v>MATTHIJSSEN</v>
          </cell>
          <cell r="D2104">
            <v>18741</v>
          </cell>
          <cell r="E2104" t="str">
            <v>M</v>
          </cell>
          <cell r="F2104" t="str">
            <v>Nederland</v>
          </cell>
          <cell r="G2104" t="str">
            <v>NL</v>
          </cell>
          <cell r="H2104" t="str">
            <v>02-020</v>
          </cell>
          <cell r="I2104" t="str">
            <v>PC MARKDAL - Hoogstraten</v>
          </cell>
        </row>
        <row r="2105">
          <cell r="A2105">
            <v>11038</v>
          </cell>
          <cell r="B2105" t="str">
            <v>Gerarda</v>
          </cell>
          <cell r="C2105" t="str">
            <v>MEEUSEN</v>
          </cell>
          <cell r="D2105">
            <v>14605</v>
          </cell>
          <cell r="E2105" t="str">
            <v>V</v>
          </cell>
          <cell r="F2105" t="str">
            <v>België</v>
          </cell>
          <cell r="G2105" t="str">
            <v>BE</v>
          </cell>
          <cell r="H2105" t="str">
            <v>02-020</v>
          </cell>
          <cell r="I2105" t="str">
            <v>PC MARKDAL - Hoogstraten</v>
          </cell>
        </row>
        <row r="2106">
          <cell r="A2106">
            <v>18788</v>
          </cell>
          <cell r="B2106" t="str">
            <v>Dirk</v>
          </cell>
          <cell r="C2106" t="str">
            <v>NIJS</v>
          </cell>
          <cell r="D2106">
            <v>23877</v>
          </cell>
          <cell r="E2106" t="str">
            <v>M</v>
          </cell>
          <cell r="F2106" t="str">
            <v>België</v>
          </cell>
          <cell r="G2106" t="str">
            <v>BE</v>
          </cell>
          <cell r="H2106" t="str">
            <v>02-020</v>
          </cell>
          <cell r="I2106" t="str">
            <v>PC MARKDAL - Hoogstraten</v>
          </cell>
        </row>
        <row r="2107">
          <cell r="A2107">
            <v>12147</v>
          </cell>
          <cell r="B2107" t="str">
            <v>Louis</v>
          </cell>
          <cell r="C2107" t="str">
            <v>NUYDENS</v>
          </cell>
          <cell r="D2107">
            <v>14340</v>
          </cell>
          <cell r="E2107" t="str">
            <v>M</v>
          </cell>
          <cell r="F2107" t="str">
            <v>België</v>
          </cell>
          <cell r="G2107" t="str">
            <v>BE</v>
          </cell>
          <cell r="H2107" t="str">
            <v>02-020</v>
          </cell>
          <cell r="I2107" t="str">
            <v>PC MARKDAL - Hoogstraten</v>
          </cell>
        </row>
        <row r="2108">
          <cell r="A2108">
            <v>20760</v>
          </cell>
          <cell r="B2108" t="str">
            <v>André</v>
          </cell>
          <cell r="C2108" t="str">
            <v>RIJVERS</v>
          </cell>
          <cell r="D2108">
            <v>15820</v>
          </cell>
          <cell r="E2108" t="str">
            <v>M</v>
          </cell>
          <cell r="F2108" t="str">
            <v>België</v>
          </cell>
          <cell r="G2108" t="str">
            <v>BE</v>
          </cell>
          <cell r="H2108" t="str">
            <v>02-020</v>
          </cell>
          <cell r="I2108" t="str">
            <v>PC MARKDAL - Hoogstraten</v>
          </cell>
        </row>
        <row r="2109">
          <cell r="A2109">
            <v>19826</v>
          </cell>
          <cell r="B2109" t="str">
            <v>Clara</v>
          </cell>
          <cell r="C2109" t="str">
            <v>SZABO</v>
          </cell>
          <cell r="D2109">
            <v>19547</v>
          </cell>
          <cell r="E2109" t="str">
            <v>V</v>
          </cell>
          <cell r="F2109" t="str">
            <v>België</v>
          </cell>
          <cell r="G2109" t="str">
            <v>BE</v>
          </cell>
          <cell r="H2109" t="str">
            <v>02-020</v>
          </cell>
          <cell r="I2109" t="str">
            <v>PC MARKDAL - Hoogstraten</v>
          </cell>
        </row>
        <row r="2110">
          <cell r="A2110">
            <v>11030</v>
          </cell>
          <cell r="B2110" t="str">
            <v>Daniel</v>
          </cell>
          <cell r="C2110" t="str">
            <v>VAN DER JONCKHEYD</v>
          </cell>
          <cell r="D2110">
            <v>21904</v>
          </cell>
          <cell r="E2110" t="str">
            <v>M</v>
          </cell>
          <cell r="F2110" t="str">
            <v>België</v>
          </cell>
          <cell r="G2110" t="str">
            <v>BE</v>
          </cell>
          <cell r="H2110" t="str">
            <v>02-020</v>
          </cell>
          <cell r="I2110" t="str">
            <v>PC MARKDAL - Hoogstraten</v>
          </cell>
        </row>
        <row r="2111">
          <cell r="A2111">
            <v>11029</v>
          </cell>
          <cell r="B2111" t="str">
            <v>Viviane</v>
          </cell>
          <cell r="C2111" t="str">
            <v>VAN ES</v>
          </cell>
          <cell r="D2111">
            <v>21359</v>
          </cell>
          <cell r="E2111" t="str">
            <v>V</v>
          </cell>
          <cell r="F2111" t="str">
            <v>België</v>
          </cell>
          <cell r="G2111" t="str">
            <v>BE</v>
          </cell>
          <cell r="H2111" t="str">
            <v>02-020</v>
          </cell>
          <cell r="I2111" t="str">
            <v>PC MARKDAL - Hoogstraten</v>
          </cell>
        </row>
        <row r="2112">
          <cell r="A2112">
            <v>21715</v>
          </cell>
          <cell r="B2112" t="str">
            <v>Johanna</v>
          </cell>
          <cell r="C2112" t="str">
            <v>VAN GINNEKEN</v>
          </cell>
          <cell r="D2112">
            <v>14598</v>
          </cell>
          <cell r="E2112" t="str">
            <v>V</v>
          </cell>
          <cell r="F2112" t="str">
            <v>België</v>
          </cell>
          <cell r="G2112" t="str">
            <v>BE</v>
          </cell>
          <cell r="H2112" t="str">
            <v>02-020</v>
          </cell>
          <cell r="I2112" t="str">
            <v>PC MARKDAL - Hoogstraten</v>
          </cell>
        </row>
        <row r="2113">
          <cell r="A2113">
            <v>5802</v>
          </cell>
          <cell r="B2113" t="str">
            <v>Louis</v>
          </cell>
          <cell r="C2113" t="str">
            <v>VAN OERLE</v>
          </cell>
          <cell r="D2113">
            <v>14792</v>
          </cell>
          <cell r="E2113" t="str">
            <v>M</v>
          </cell>
          <cell r="F2113" t="str">
            <v>België</v>
          </cell>
          <cell r="G2113" t="str">
            <v>BE</v>
          </cell>
          <cell r="H2113" t="str">
            <v>02-020</v>
          </cell>
          <cell r="I2113" t="str">
            <v>PC MARKDAL - Hoogstraten</v>
          </cell>
        </row>
        <row r="2114">
          <cell r="A2114">
            <v>5191</v>
          </cell>
          <cell r="B2114" t="str">
            <v>Achille</v>
          </cell>
          <cell r="C2114" t="str">
            <v>VECCHIO</v>
          </cell>
          <cell r="D2114">
            <v>17229</v>
          </cell>
          <cell r="E2114" t="str">
            <v>M</v>
          </cell>
          <cell r="F2114" t="str">
            <v>België</v>
          </cell>
          <cell r="G2114" t="str">
            <v>IT</v>
          </cell>
          <cell r="H2114" t="str">
            <v>02-020</v>
          </cell>
          <cell r="I2114" t="str">
            <v>PC MARKDAL - Hoogstraten</v>
          </cell>
        </row>
        <row r="2115">
          <cell r="A2115">
            <v>1068</v>
          </cell>
          <cell r="B2115" t="str">
            <v>Maria</v>
          </cell>
          <cell r="C2115" t="str">
            <v>VERBREUKEN</v>
          </cell>
          <cell r="D2115">
            <v>14457</v>
          </cell>
          <cell r="E2115" t="str">
            <v>V</v>
          </cell>
          <cell r="F2115" t="str">
            <v>België</v>
          </cell>
          <cell r="G2115" t="str">
            <v>BE</v>
          </cell>
          <cell r="H2115" t="str">
            <v>02-020</v>
          </cell>
          <cell r="I2115" t="str">
            <v>PC MARKDAL - Hoogstraten</v>
          </cell>
        </row>
        <row r="2116">
          <cell r="A2116">
            <v>11352</v>
          </cell>
          <cell r="B2116" t="str">
            <v>Ludovicus</v>
          </cell>
          <cell r="C2116" t="str">
            <v>VERBREUKEN</v>
          </cell>
          <cell r="D2116">
            <v>14921</v>
          </cell>
          <cell r="E2116" t="str">
            <v>M</v>
          </cell>
          <cell r="F2116" t="str">
            <v>België</v>
          </cell>
          <cell r="G2116" t="str">
            <v>BE</v>
          </cell>
          <cell r="H2116" t="str">
            <v>02-020</v>
          </cell>
          <cell r="I2116" t="str">
            <v>PC MARKDAL - Hoogstraten</v>
          </cell>
        </row>
        <row r="2117">
          <cell r="A2117">
            <v>16153</v>
          </cell>
          <cell r="B2117" t="str">
            <v>Miranda</v>
          </cell>
          <cell r="C2117" t="str">
            <v>VERHEIJEN</v>
          </cell>
          <cell r="D2117">
            <v>27317</v>
          </cell>
          <cell r="E2117" t="str">
            <v>V</v>
          </cell>
          <cell r="F2117" t="str">
            <v>Nederland</v>
          </cell>
          <cell r="G2117" t="str">
            <v>NL</v>
          </cell>
          <cell r="H2117" t="str">
            <v>02-020</v>
          </cell>
          <cell r="I2117" t="str">
            <v>PC MARKDAL - Hoogstraten</v>
          </cell>
        </row>
        <row r="2118">
          <cell r="A2118">
            <v>11351</v>
          </cell>
          <cell r="B2118" t="str">
            <v>Frank</v>
          </cell>
          <cell r="C2118" t="str">
            <v>VERMEEREN</v>
          </cell>
          <cell r="D2118">
            <v>20958</v>
          </cell>
          <cell r="E2118" t="str">
            <v>M</v>
          </cell>
          <cell r="F2118" t="str">
            <v>België</v>
          </cell>
          <cell r="G2118" t="str">
            <v>BE</v>
          </cell>
          <cell r="H2118" t="str">
            <v>02-020</v>
          </cell>
          <cell r="I2118" t="str">
            <v>PC MARKDAL - Hoogstraten</v>
          </cell>
        </row>
        <row r="2119">
          <cell r="A2119">
            <v>13695</v>
          </cell>
          <cell r="B2119" t="str">
            <v>Marc</v>
          </cell>
          <cell r="C2119" t="str">
            <v>BORREMANS</v>
          </cell>
          <cell r="D2119">
            <v>24008</v>
          </cell>
          <cell r="E2119" t="str">
            <v>M</v>
          </cell>
          <cell r="F2119" t="str">
            <v>België</v>
          </cell>
          <cell r="G2119" t="str">
            <v>BE</v>
          </cell>
          <cell r="H2119" t="str">
            <v>02-021</v>
          </cell>
          <cell r="I2119" t="str">
            <v>PC WIJNEGEM -</v>
          </cell>
        </row>
        <row r="2120">
          <cell r="A2120">
            <v>7784</v>
          </cell>
          <cell r="B2120" t="str">
            <v>Roger</v>
          </cell>
          <cell r="C2120" t="str">
            <v>BULCKE</v>
          </cell>
          <cell r="D2120">
            <v>18562</v>
          </cell>
          <cell r="E2120" t="str">
            <v>M</v>
          </cell>
          <cell r="F2120" t="str">
            <v>België</v>
          </cell>
          <cell r="G2120" t="str">
            <v>BE</v>
          </cell>
          <cell r="H2120" t="str">
            <v>02-021</v>
          </cell>
          <cell r="I2120" t="str">
            <v>PC WIJNEGEM -</v>
          </cell>
        </row>
        <row r="2121">
          <cell r="A2121">
            <v>15965</v>
          </cell>
          <cell r="B2121" t="str">
            <v>Sibren</v>
          </cell>
          <cell r="C2121" t="str">
            <v>CARLIER</v>
          </cell>
          <cell r="D2121">
            <v>38069</v>
          </cell>
          <cell r="E2121" t="str">
            <v>M</v>
          </cell>
          <cell r="F2121" t="str">
            <v>België</v>
          </cell>
          <cell r="G2121" t="str">
            <v>BE</v>
          </cell>
          <cell r="H2121" t="str">
            <v>02-021</v>
          </cell>
          <cell r="I2121" t="str">
            <v>PC WIJNEGEM -</v>
          </cell>
        </row>
        <row r="2122">
          <cell r="A2122">
            <v>18443</v>
          </cell>
          <cell r="B2122" t="str">
            <v>YORBEN</v>
          </cell>
          <cell r="C2122" t="str">
            <v>CARLIER</v>
          </cell>
          <cell r="D2122">
            <v>39059</v>
          </cell>
          <cell r="E2122" t="str">
            <v>M</v>
          </cell>
          <cell r="F2122" t="str">
            <v>België</v>
          </cell>
          <cell r="G2122" t="str">
            <v>BE</v>
          </cell>
          <cell r="H2122" t="str">
            <v>02-021</v>
          </cell>
          <cell r="I2122" t="str">
            <v>PC WIJNEGEM -</v>
          </cell>
        </row>
        <row r="2123">
          <cell r="A2123">
            <v>20220</v>
          </cell>
          <cell r="B2123" t="str">
            <v>Ynte</v>
          </cell>
          <cell r="C2123" t="str">
            <v>CARLIER</v>
          </cell>
          <cell r="D2123">
            <v>40484</v>
          </cell>
          <cell r="E2123" t="str">
            <v>V</v>
          </cell>
          <cell r="F2123" t="str">
            <v>België</v>
          </cell>
          <cell r="G2123" t="str">
            <v>BE</v>
          </cell>
          <cell r="H2123" t="str">
            <v>02-021</v>
          </cell>
          <cell r="I2123" t="str">
            <v>PC WIJNEGEM -</v>
          </cell>
        </row>
        <row r="2124">
          <cell r="A2124">
            <v>21304</v>
          </cell>
          <cell r="B2124" t="str">
            <v>Alice</v>
          </cell>
          <cell r="C2124" t="str">
            <v>CELIS</v>
          </cell>
          <cell r="D2124">
            <v>15974</v>
          </cell>
          <cell r="E2124" t="str">
            <v>V</v>
          </cell>
          <cell r="F2124" t="str">
            <v>België</v>
          </cell>
          <cell r="G2124" t="str">
            <v>BE</v>
          </cell>
          <cell r="H2124" t="str">
            <v>02-021</v>
          </cell>
          <cell r="I2124" t="str">
            <v>PC WIJNEGEM -</v>
          </cell>
        </row>
        <row r="2125">
          <cell r="A2125">
            <v>14037</v>
          </cell>
          <cell r="B2125" t="str">
            <v>Ann Amanda</v>
          </cell>
          <cell r="C2125" t="str">
            <v>CEUPPENS</v>
          </cell>
          <cell r="D2125">
            <v>29209</v>
          </cell>
          <cell r="E2125" t="str">
            <v>V</v>
          </cell>
          <cell r="F2125" t="str">
            <v>België</v>
          </cell>
          <cell r="G2125" t="str">
            <v>BE</v>
          </cell>
          <cell r="H2125" t="str">
            <v>02-021</v>
          </cell>
          <cell r="I2125" t="str">
            <v>PC WIJNEGEM -</v>
          </cell>
        </row>
        <row r="2126">
          <cell r="A2126">
            <v>14932</v>
          </cell>
          <cell r="B2126" t="str">
            <v>Jos</v>
          </cell>
          <cell r="C2126" t="str">
            <v>DE BIE</v>
          </cell>
          <cell r="D2126">
            <v>17849</v>
          </cell>
          <cell r="E2126" t="str">
            <v>M</v>
          </cell>
          <cell r="F2126" t="str">
            <v>België</v>
          </cell>
          <cell r="G2126" t="str">
            <v>BE</v>
          </cell>
          <cell r="H2126" t="str">
            <v>02-021</v>
          </cell>
          <cell r="I2126" t="str">
            <v>PC WIJNEGEM -</v>
          </cell>
        </row>
        <row r="2127">
          <cell r="A2127">
            <v>19726</v>
          </cell>
          <cell r="B2127" t="str">
            <v>Anny</v>
          </cell>
          <cell r="C2127" t="str">
            <v>DE BIE</v>
          </cell>
          <cell r="D2127">
            <v>16799</v>
          </cell>
          <cell r="E2127" t="str">
            <v>V</v>
          </cell>
          <cell r="F2127" t="str">
            <v>België</v>
          </cell>
          <cell r="G2127" t="str">
            <v>BE</v>
          </cell>
          <cell r="H2127" t="str">
            <v>02-021</v>
          </cell>
          <cell r="I2127" t="str">
            <v>PC WIJNEGEM -</v>
          </cell>
        </row>
        <row r="2128">
          <cell r="A2128">
            <v>21957</v>
          </cell>
          <cell r="B2128" t="str">
            <v>Arthur</v>
          </cell>
          <cell r="C2128" t="str">
            <v>DE BOCK</v>
          </cell>
          <cell r="D2128">
            <v>17581</v>
          </cell>
          <cell r="E2128" t="str">
            <v>M</v>
          </cell>
          <cell r="F2128" t="str">
            <v>België</v>
          </cell>
          <cell r="G2128" t="str">
            <v>BE</v>
          </cell>
          <cell r="H2128" t="str">
            <v>02-021</v>
          </cell>
          <cell r="I2128" t="str">
            <v>PC WIJNEGEM -</v>
          </cell>
        </row>
        <row r="2129">
          <cell r="A2129">
            <v>19719</v>
          </cell>
          <cell r="B2129" t="str">
            <v>Joni</v>
          </cell>
          <cell r="C2129" t="str">
            <v>DE HAES</v>
          </cell>
          <cell r="D2129">
            <v>35732</v>
          </cell>
          <cell r="E2129" t="str">
            <v>V</v>
          </cell>
          <cell r="F2129" t="str">
            <v>België</v>
          </cell>
          <cell r="G2129" t="str">
            <v>BE</v>
          </cell>
          <cell r="H2129" t="str">
            <v>02-021</v>
          </cell>
          <cell r="I2129" t="str">
            <v>PC WIJNEGEM -</v>
          </cell>
        </row>
        <row r="2130">
          <cell r="A2130">
            <v>4381</v>
          </cell>
          <cell r="B2130" t="str">
            <v>Erik</v>
          </cell>
          <cell r="C2130" t="str">
            <v>DE MEYER</v>
          </cell>
          <cell r="D2130">
            <v>24963</v>
          </cell>
          <cell r="E2130" t="str">
            <v>M</v>
          </cell>
          <cell r="F2130" t="str">
            <v>België</v>
          </cell>
          <cell r="G2130" t="str">
            <v>BE</v>
          </cell>
          <cell r="H2130" t="str">
            <v>02-021</v>
          </cell>
          <cell r="I2130" t="str">
            <v>PC WIJNEGEM -</v>
          </cell>
        </row>
        <row r="2131">
          <cell r="A2131">
            <v>12342</v>
          </cell>
          <cell r="B2131" t="str">
            <v>Sebastiaan</v>
          </cell>
          <cell r="C2131" t="str">
            <v>DE SNOO</v>
          </cell>
          <cell r="D2131">
            <v>29248</v>
          </cell>
          <cell r="E2131" t="str">
            <v>M</v>
          </cell>
          <cell r="F2131" t="str">
            <v>België</v>
          </cell>
          <cell r="G2131" t="str">
            <v>BE</v>
          </cell>
          <cell r="H2131" t="str">
            <v>02-021</v>
          </cell>
          <cell r="I2131" t="str">
            <v>PC WIJNEGEM -</v>
          </cell>
        </row>
        <row r="2132">
          <cell r="A2132">
            <v>21961</v>
          </cell>
          <cell r="B2132" t="str">
            <v>Geert</v>
          </cell>
          <cell r="C2132" t="str">
            <v>D'HULSTER</v>
          </cell>
          <cell r="D2132">
            <v>21724</v>
          </cell>
          <cell r="E2132" t="str">
            <v>M</v>
          </cell>
          <cell r="F2132" t="str">
            <v>België</v>
          </cell>
          <cell r="G2132" t="str">
            <v>BE</v>
          </cell>
          <cell r="H2132" t="str">
            <v>02-021</v>
          </cell>
          <cell r="I2132" t="str">
            <v>PC WIJNEGEM -</v>
          </cell>
        </row>
        <row r="2133">
          <cell r="A2133">
            <v>20114</v>
          </cell>
          <cell r="B2133" t="str">
            <v>Mathis</v>
          </cell>
          <cell r="C2133" t="str">
            <v>DIMPFEL</v>
          </cell>
          <cell r="D2133">
            <v>38348</v>
          </cell>
          <cell r="E2133" t="str">
            <v>M</v>
          </cell>
          <cell r="F2133" t="str">
            <v>België</v>
          </cell>
          <cell r="G2133" t="str">
            <v>BE</v>
          </cell>
          <cell r="H2133" t="str">
            <v>02-021</v>
          </cell>
          <cell r="I2133" t="str">
            <v>PC WIJNEGEM -</v>
          </cell>
        </row>
        <row r="2134">
          <cell r="A2134">
            <v>6676</v>
          </cell>
          <cell r="B2134" t="str">
            <v>Annie</v>
          </cell>
          <cell r="C2134" t="str">
            <v>FERKET</v>
          </cell>
          <cell r="D2134">
            <v>18491</v>
          </cell>
          <cell r="E2134" t="str">
            <v>V</v>
          </cell>
          <cell r="F2134" t="str">
            <v>België</v>
          </cell>
          <cell r="G2134" t="str">
            <v>BE</v>
          </cell>
          <cell r="H2134" t="str">
            <v>02-021</v>
          </cell>
          <cell r="I2134" t="str">
            <v>PC WIJNEGEM -</v>
          </cell>
        </row>
        <row r="2135">
          <cell r="A2135">
            <v>18729</v>
          </cell>
          <cell r="B2135" t="str">
            <v>Luc</v>
          </cell>
          <cell r="C2135" t="str">
            <v>FERRARI</v>
          </cell>
          <cell r="D2135">
            <v>25878</v>
          </cell>
          <cell r="E2135" t="str">
            <v>M</v>
          </cell>
          <cell r="F2135" t="str">
            <v>België</v>
          </cell>
          <cell r="G2135" t="str">
            <v>BE</v>
          </cell>
          <cell r="H2135" t="str">
            <v>02-021</v>
          </cell>
          <cell r="I2135" t="str">
            <v>PC WIJNEGEM -</v>
          </cell>
        </row>
        <row r="2136">
          <cell r="A2136">
            <v>6659</v>
          </cell>
          <cell r="B2136" t="str">
            <v>Victoria</v>
          </cell>
          <cell r="C2136" t="str">
            <v>FOBE</v>
          </cell>
          <cell r="D2136">
            <v>16704</v>
          </cell>
          <cell r="E2136" t="str">
            <v>V</v>
          </cell>
          <cell r="F2136" t="str">
            <v>België</v>
          </cell>
          <cell r="G2136" t="str">
            <v>BE</v>
          </cell>
          <cell r="H2136" t="str">
            <v>02-021</v>
          </cell>
          <cell r="I2136" t="str">
            <v>PC WIJNEGEM -</v>
          </cell>
        </row>
        <row r="2137">
          <cell r="A2137">
            <v>10276</v>
          </cell>
          <cell r="B2137" t="str">
            <v>Alain</v>
          </cell>
          <cell r="C2137" t="str">
            <v>GARNIER</v>
          </cell>
          <cell r="D2137">
            <v>18974</v>
          </cell>
          <cell r="E2137" t="str">
            <v>M</v>
          </cell>
          <cell r="F2137" t="str">
            <v>België</v>
          </cell>
          <cell r="G2137" t="str">
            <v>BE</v>
          </cell>
          <cell r="H2137" t="str">
            <v>02-021</v>
          </cell>
          <cell r="I2137" t="str">
            <v>PC WIJNEGEM -</v>
          </cell>
        </row>
        <row r="2138">
          <cell r="A2138">
            <v>10277</v>
          </cell>
          <cell r="B2138" t="str">
            <v>Cornelia</v>
          </cell>
          <cell r="C2138" t="str">
            <v>GHYSELS</v>
          </cell>
          <cell r="D2138">
            <v>16627</v>
          </cell>
          <cell r="E2138" t="str">
            <v>V</v>
          </cell>
          <cell r="F2138" t="str">
            <v>België</v>
          </cell>
          <cell r="G2138" t="str">
            <v>BE</v>
          </cell>
          <cell r="H2138" t="str">
            <v>02-021</v>
          </cell>
          <cell r="I2138" t="str">
            <v>PC WIJNEGEM -</v>
          </cell>
        </row>
        <row r="2139">
          <cell r="A2139">
            <v>14086</v>
          </cell>
          <cell r="B2139" t="str">
            <v>Leopold</v>
          </cell>
          <cell r="C2139" t="str">
            <v>GORIS</v>
          </cell>
          <cell r="D2139">
            <v>20859</v>
          </cell>
          <cell r="E2139" t="str">
            <v>M</v>
          </cell>
          <cell r="F2139" t="str">
            <v>België</v>
          </cell>
          <cell r="G2139" t="str">
            <v>BE</v>
          </cell>
          <cell r="H2139" t="str">
            <v>02-021</v>
          </cell>
          <cell r="I2139" t="str">
            <v>PC WIJNEGEM -</v>
          </cell>
        </row>
        <row r="2140">
          <cell r="A2140">
            <v>6970</v>
          </cell>
          <cell r="B2140" t="str">
            <v>Luc</v>
          </cell>
          <cell r="C2140" t="str">
            <v>GROOTJANS</v>
          </cell>
          <cell r="D2140">
            <v>20645</v>
          </cell>
          <cell r="E2140" t="str">
            <v>M</v>
          </cell>
          <cell r="F2140" t="str">
            <v>België</v>
          </cell>
          <cell r="G2140" t="str">
            <v>BE</v>
          </cell>
          <cell r="H2140" t="str">
            <v>02-021</v>
          </cell>
          <cell r="I2140" t="str">
            <v>PC WIJNEGEM -</v>
          </cell>
        </row>
        <row r="2141">
          <cell r="A2141">
            <v>6065</v>
          </cell>
          <cell r="B2141" t="str">
            <v>Franciscus</v>
          </cell>
          <cell r="C2141" t="str">
            <v>HENDRICKX</v>
          </cell>
          <cell r="D2141">
            <v>17725</v>
          </cell>
          <cell r="E2141" t="str">
            <v>M</v>
          </cell>
          <cell r="F2141" t="str">
            <v>België</v>
          </cell>
          <cell r="G2141" t="str">
            <v>BE</v>
          </cell>
          <cell r="H2141" t="str">
            <v>02-021</v>
          </cell>
          <cell r="I2141" t="str">
            <v>PC WIJNEGEM -</v>
          </cell>
        </row>
        <row r="2142">
          <cell r="A2142">
            <v>6722</v>
          </cell>
          <cell r="B2142" t="str">
            <v>Jozef</v>
          </cell>
          <cell r="C2142" t="str">
            <v>HOEFNAGELS</v>
          </cell>
          <cell r="D2142">
            <v>16696</v>
          </cell>
          <cell r="E2142" t="str">
            <v>M</v>
          </cell>
          <cell r="F2142" t="str">
            <v>België</v>
          </cell>
          <cell r="G2142" t="str">
            <v>BE</v>
          </cell>
          <cell r="H2142" t="str">
            <v>02-021</v>
          </cell>
          <cell r="I2142" t="str">
            <v>PC WIJNEGEM -</v>
          </cell>
        </row>
        <row r="2143">
          <cell r="A2143">
            <v>15311</v>
          </cell>
          <cell r="B2143" t="str">
            <v>René</v>
          </cell>
          <cell r="C2143" t="str">
            <v>IVENS</v>
          </cell>
          <cell r="D2143">
            <v>13969</v>
          </cell>
          <cell r="E2143" t="str">
            <v>M</v>
          </cell>
          <cell r="F2143" t="str">
            <v>België</v>
          </cell>
          <cell r="G2143" t="str">
            <v>BE</v>
          </cell>
          <cell r="H2143" t="str">
            <v>02-021</v>
          </cell>
          <cell r="I2143" t="str">
            <v>PC WIJNEGEM -</v>
          </cell>
        </row>
        <row r="2144">
          <cell r="A2144">
            <v>19614</v>
          </cell>
          <cell r="B2144" t="str">
            <v>Jens</v>
          </cell>
          <cell r="C2144" t="str">
            <v>JACOBS</v>
          </cell>
          <cell r="D2144">
            <v>39993</v>
          </cell>
          <cell r="E2144" t="str">
            <v>M</v>
          </cell>
          <cell r="F2144" t="str">
            <v>België</v>
          </cell>
          <cell r="G2144" t="str">
            <v>BE</v>
          </cell>
          <cell r="H2144" t="str">
            <v>02-021</v>
          </cell>
          <cell r="I2144" t="str">
            <v>PC WIJNEGEM -</v>
          </cell>
        </row>
        <row r="2145">
          <cell r="A2145">
            <v>20887</v>
          </cell>
          <cell r="B2145" t="str">
            <v>Wim</v>
          </cell>
          <cell r="C2145" t="str">
            <v>JACOBS</v>
          </cell>
          <cell r="D2145">
            <v>29458</v>
          </cell>
          <cell r="E2145" t="str">
            <v>M</v>
          </cell>
          <cell r="F2145" t="str">
            <v>België</v>
          </cell>
          <cell r="G2145" t="str">
            <v>BE</v>
          </cell>
          <cell r="H2145" t="str">
            <v>02-021</v>
          </cell>
          <cell r="I2145" t="str">
            <v>PC WIJNEGEM -</v>
          </cell>
        </row>
        <row r="2146">
          <cell r="A2146">
            <v>15277</v>
          </cell>
          <cell r="B2146" t="str">
            <v>Raymond</v>
          </cell>
          <cell r="C2146" t="str">
            <v>KENNIS</v>
          </cell>
          <cell r="D2146">
            <v>17501</v>
          </cell>
          <cell r="E2146" t="str">
            <v>M</v>
          </cell>
          <cell r="F2146" t="str">
            <v>België</v>
          </cell>
          <cell r="G2146" t="str">
            <v>BE</v>
          </cell>
          <cell r="H2146" t="str">
            <v>02-021</v>
          </cell>
          <cell r="I2146" t="str">
            <v>PC WIJNEGEM -</v>
          </cell>
        </row>
        <row r="2147">
          <cell r="A2147">
            <v>1061</v>
          </cell>
          <cell r="B2147" t="str">
            <v>Rita</v>
          </cell>
          <cell r="C2147" t="str">
            <v>KNAEPKENS</v>
          </cell>
          <cell r="D2147">
            <v>17751</v>
          </cell>
          <cell r="E2147" t="str">
            <v>V</v>
          </cell>
          <cell r="F2147" t="str">
            <v>België</v>
          </cell>
          <cell r="G2147" t="str">
            <v>BE</v>
          </cell>
          <cell r="H2147" t="str">
            <v>02-021</v>
          </cell>
          <cell r="I2147" t="str">
            <v>PC WIJNEGEM -</v>
          </cell>
        </row>
        <row r="2148">
          <cell r="A2148">
            <v>14087</v>
          </cell>
          <cell r="B2148" t="str">
            <v>Carina</v>
          </cell>
          <cell r="C2148" t="str">
            <v>LEFFELAER</v>
          </cell>
          <cell r="D2148">
            <v>22493</v>
          </cell>
          <cell r="E2148" t="str">
            <v>V</v>
          </cell>
          <cell r="F2148" t="str">
            <v>België</v>
          </cell>
          <cell r="G2148" t="str">
            <v>BE</v>
          </cell>
          <cell r="H2148" t="str">
            <v>02-021</v>
          </cell>
          <cell r="I2148" t="str">
            <v>PC WIJNEGEM -</v>
          </cell>
        </row>
        <row r="2149">
          <cell r="A2149">
            <v>11303</v>
          </cell>
          <cell r="B2149" t="str">
            <v>Mariette</v>
          </cell>
          <cell r="C2149" t="str">
            <v>MICHELS</v>
          </cell>
          <cell r="D2149">
            <v>15807</v>
          </cell>
          <cell r="E2149" t="str">
            <v>V</v>
          </cell>
          <cell r="F2149" t="str">
            <v>België</v>
          </cell>
          <cell r="G2149" t="str">
            <v>BE</v>
          </cell>
          <cell r="H2149" t="str">
            <v>02-021</v>
          </cell>
          <cell r="I2149" t="str">
            <v>PC WIJNEGEM -</v>
          </cell>
        </row>
        <row r="2150">
          <cell r="A2150">
            <v>19433</v>
          </cell>
          <cell r="B2150" t="str">
            <v>Eugène</v>
          </cell>
          <cell r="C2150" t="str">
            <v>MINNEBO</v>
          </cell>
          <cell r="D2150">
            <v>16554</v>
          </cell>
          <cell r="E2150" t="str">
            <v>M</v>
          </cell>
          <cell r="F2150" t="str">
            <v>België</v>
          </cell>
          <cell r="G2150" t="str">
            <v>BE</v>
          </cell>
          <cell r="H2150" t="str">
            <v>02-021</v>
          </cell>
          <cell r="I2150" t="str">
            <v>PC WIJNEGEM -</v>
          </cell>
        </row>
        <row r="2151">
          <cell r="A2151">
            <v>9724</v>
          </cell>
          <cell r="B2151" t="str">
            <v>Guy</v>
          </cell>
          <cell r="C2151" t="str">
            <v>NEEFS</v>
          </cell>
          <cell r="D2151">
            <v>21153</v>
          </cell>
          <cell r="E2151" t="str">
            <v>M</v>
          </cell>
          <cell r="F2151" t="str">
            <v>België</v>
          </cell>
          <cell r="G2151" t="str">
            <v>BE</v>
          </cell>
          <cell r="H2151" t="str">
            <v>02-021</v>
          </cell>
          <cell r="I2151" t="str">
            <v>PC WIJNEGEM -</v>
          </cell>
        </row>
        <row r="2152">
          <cell r="A2152">
            <v>17126</v>
          </cell>
          <cell r="B2152" t="str">
            <v>Jarno</v>
          </cell>
          <cell r="C2152" t="str">
            <v>NIEUWINCKEL</v>
          </cell>
          <cell r="D2152">
            <v>37099</v>
          </cell>
          <cell r="E2152" t="str">
            <v>M</v>
          </cell>
          <cell r="F2152" t="str">
            <v>België</v>
          </cell>
          <cell r="G2152" t="str">
            <v>BE</v>
          </cell>
          <cell r="H2152" t="str">
            <v>02-021</v>
          </cell>
          <cell r="I2152" t="str">
            <v>PC WIJNEGEM -</v>
          </cell>
        </row>
        <row r="2153">
          <cell r="A2153">
            <v>18968</v>
          </cell>
          <cell r="B2153" t="str">
            <v>Bernard</v>
          </cell>
          <cell r="C2153" t="str">
            <v>NIEUWINCKEL</v>
          </cell>
          <cell r="D2153">
            <v>22125</v>
          </cell>
          <cell r="E2153" t="str">
            <v>M</v>
          </cell>
          <cell r="F2153" t="str">
            <v>België</v>
          </cell>
          <cell r="G2153" t="str">
            <v>BE</v>
          </cell>
          <cell r="H2153" t="str">
            <v>02-021</v>
          </cell>
          <cell r="I2153" t="str">
            <v>PC WIJNEGEM -</v>
          </cell>
        </row>
        <row r="2154">
          <cell r="A2154">
            <v>1528</v>
          </cell>
          <cell r="B2154" t="str">
            <v>Francine</v>
          </cell>
          <cell r="C2154" t="str">
            <v>OLIVIERS</v>
          </cell>
          <cell r="D2154">
            <v>15043</v>
          </cell>
          <cell r="E2154" t="str">
            <v>V</v>
          </cell>
          <cell r="F2154" t="str">
            <v>België</v>
          </cell>
          <cell r="G2154" t="str">
            <v>BE</v>
          </cell>
          <cell r="H2154" t="str">
            <v>02-021</v>
          </cell>
          <cell r="I2154" t="str">
            <v>PC WIJNEGEM -</v>
          </cell>
        </row>
        <row r="2155">
          <cell r="A2155">
            <v>4475</v>
          </cell>
          <cell r="B2155" t="str">
            <v>Randi</v>
          </cell>
          <cell r="C2155" t="str">
            <v>OLSON</v>
          </cell>
          <cell r="D2155">
            <v>16242</v>
          </cell>
          <cell r="E2155" t="str">
            <v>V</v>
          </cell>
          <cell r="F2155" t="str">
            <v>België</v>
          </cell>
          <cell r="G2155" t="str">
            <v>BE</v>
          </cell>
          <cell r="H2155" t="str">
            <v>02-021</v>
          </cell>
          <cell r="I2155" t="str">
            <v>PC WIJNEGEM -</v>
          </cell>
        </row>
        <row r="2156">
          <cell r="A2156">
            <v>6069</v>
          </cell>
          <cell r="B2156" t="str">
            <v>Bertille</v>
          </cell>
          <cell r="C2156" t="str">
            <v>OLSON</v>
          </cell>
          <cell r="D2156">
            <v>17530</v>
          </cell>
          <cell r="E2156" t="str">
            <v>V</v>
          </cell>
          <cell r="F2156" t="str">
            <v>België</v>
          </cell>
          <cell r="G2156" t="str">
            <v>BE</v>
          </cell>
          <cell r="H2156" t="str">
            <v>02-021</v>
          </cell>
          <cell r="I2156" t="str">
            <v>PC WIJNEGEM -</v>
          </cell>
        </row>
        <row r="2157">
          <cell r="A2157">
            <v>191</v>
          </cell>
          <cell r="B2157" t="str">
            <v>Steve</v>
          </cell>
          <cell r="C2157" t="str">
            <v>ONINCX</v>
          </cell>
          <cell r="D2157">
            <v>28243</v>
          </cell>
          <cell r="E2157" t="str">
            <v>M</v>
          </cell>
          <cell r="F2157" t="str">
            <v>België</v>
          </cell>
          <cell r="G2157" t="str">
            <v>BE</v>
          </cell>
          <cell r="H2157" t="str">
            <v>02-021</v>
          </cell>
          <cell r="I2157" t="str">
            <v>PC WIJNEGEM -</v>
          </cell>
        </row>
        <row r="2158">
          <cell r="A2158">
            <v>15267</v>
          </cell>
          <cell r="B2158" t="str">
            <v>Els</v>
          </cell>
          <cell r="C2158" t="str">
            <v>PEDE</v>
          </cell>
          <cell r="D2158">
            <v>20974</v>
          </cell>
          <cell r="E2158" t="str">
            <v>V</v>
          </cell>
          <cell r="F2158" t="str">
            <v>België</v>
          </cell>
          <cell r="G2158" t="str">
            <v>BE</v>
          </cell>
          <cell r="H2158" t="str">
            <v>02-021</v>
          </cell>
          <cell r="I2158" t="str">
            <v>PC WIJNEGEM -</v>
          </cell>
        </row>
        <row r="2159">
          <cell r="A2159">
            <v>14420</v>
          </cell>
          <cell r="B2159" t="str">
            <v>YVONNE</v>
          </cell>
          <cell r="C2159" t="str">
            <v>PEELMAN</v>
          </cell>
          <cell r="D2159">
            <v>23467</v>
          </cell>
          <cell r="E2159" t="str">
            <v>V</v>
          </cell>
          <cell r="F2159" t="str">
            <v>België</v>
          </cell>
          <cell r="G2159" t="str">
            <v>BE</v>
          </cell>
          <cell r="H2159" t="str">
            <v>02-021</v>
          </cell>
          <cell r="I2159" t="str">
            <v>PC WIJNEGEM -</v>
          </cell>
        </row>
        <row r="2160">
          <cell r="A2160">
            <v>6068</v>
          </cell>
          <cell r="B2160" t="str">
            <v>Bram</v>
          </cell>
          <cell r="C2160" t="str">
            <v>PEETERS</v>
          </cell>
          <cell r="D2160">
            <v>35073</v>
          </cell>
          <cell r="E2160" t="str">
            <v>M</v>
          </cell>
          <cell r="F2160" t="str">
            <v>België</v>
          </cell>
          <cell r="G2160" t="str">
            <v>BE</v>
          </cell>
          <cell r="H2160" t="str">
            <v>02-021</v>
          </cell>
          <cell r="I2160" t="str">
            <v>PC WIJNEGEM -</v>
          </cell>
        </row>
        <row r="2161">
          <cell r="A2161">
            <v>20382</v>
          </cell>
          <cell r="B2161" t="str">
            <v>Marc</v>
          </cell>
          <cell r="C2161" t="str">
            <v>PEETERS</v>
          </cell>
          <cell r="D2161">
            <v>20185</v>
          </cell>
          <cell r="E2161" t="str">
            <v>M</v>
          </cell>
          <cell r="F2161" t="str">
            <v>België</v>
          </cell>
          <cell r="G2161" t="str">
            <v>BE</v>
          </cell>
          <cell r="H2161" t="str">
            <v>02-021</v>
          </cell>
          <cell r="I2161" t="str">
            <v>PC WIJNEGEM -</v>
          </cell>
        </row>
        <row r="2162">
          <cell r="A2162">
            <v>21905</v>
          </cell>
          <cell r="B2162" t="str">
            <v>Peter</v>
          </cell>
          <cell r="C2162" t="str">
            <v>PEETERS</v>
          </cell>
          <cell r="D2162">
            <v>21463</v>
          </cell>
          <cell r="E2162" t="str">
            <v>M</v>
          </cell>
          <cell r="F2162" t="str">
            <v>België</v>
          </cell>
          <cell r="G2162" t="str">
            <v>BE</v>
          </cell>
          <cell r="H2162" t="str">
            <v>02-021</v>
          </cell>
          <cell r="I2162" t="str">
            <v>PC WIJNEGEM -</v>
          </cell>
        </row>
        <row r="2163">
          <cell r="A2163">
            <v>16157</v>
          </cell>
          <cell r="B2163" t="str">
            <v>Rose Marie</v>
          </cell>
          <cell r="C2163" t="str">
            <v>POSSEMIERS</v>
          </cell>
          <cell r="D2163">
            <v>17154</v>
          </cell>
          <cell r="E2163" t="str">
            <v>V</v>
          </cell>
          <cell r="F2163" t="str">
            <v>België</v>
          </cell>
          <cell r="G2163" t="str">
            <v>BE</v>
          </cell>
          <cell r="H2163" t="str">
            <v>02-021</v>
          </cell>
          <cell r="I2163" t="str">
            <v>PC WIJNEGEM -</v>
          </cell>
        </row>
        <row r="2164">
          <cell r="A2164">
            <v>13529</v>
          </cell>
          <cell r="B2164" t="str">
            <v>Roger</v>
          </cell>
          <cell r="C2164" t="str">
            <v>RENDERS</v>
          </cell>
          <cell r="D2164">
            <v>19743</v>
          </cell>
          <cell r="E2164" t="str">
            <v>M</v>
          </cell>
          <cell r="F2164" t="str">
            <v>België</v>
          </cell>
          <cell r="G2164" t="str">
            <v>BE</v>
          </cell>
          <cell r="H2164" t="str">
            <v>02-021</v>
          </cell>
          <cell r="I2164" t="str">
            <v>PC WIJNEGEM -</v>
          </cell>
        </row>
        <row r="2165">
          <cell r="A2165">
            <v>13693</v>
          </cell>
          <cell r="B2165" t="str">
            <v>Karin</v>
          </cell>
          <cell r="C2165" t="str">
            <v>SALAERTS</v>
          </cell>
          <cell r="D2165">
            <v>24947</v>
          </cell>
          <cell r="E2165" t="str">
            <v>V</v>
          </cell>
          <cell r="F2165" t="str">
            <v>België</v>
          </cell>
          <cell r="G2165" t="str">
            <v>BE</v>
          </cell>
          <cell r="H2165" t="str">
            <v>02-021</v>
          </cell>
          <cell r="I2165" t="str">
            <v>PC WIJNEGEM -</v>
          </cell>
        </row>
        <row r="2166">
          <cell r="A2166">
            <v>15540</v>
          </cell>
          <cell r="B2166" t="str">
            <v>Pierre</v>
          </cell>
          <cell r="C2166" t="str">
            <v>SCHMITTE</v>
          </cell>
          <cell r="D2166">
            <v>18060</v>
          </cell>
          <cell r="E2166" t="str">
            <v>M</v>
          </cell>
          <cell r="F2166" t="str">
            <v>België</v>
          </cell>
          <cell r="G2166" t="str">
            <v>BE</v>
          </cell>
          <cell r="H2166" t="str">
            <v>02-021</v>
          </cell>
          <cell r="I2166" t="str">
            <v>PC WIJNEGEM -</v>
          </cell>
        </row>
        <row r="2167">
          <cell r="A2167">
            <v>11886</v>
          </cell>
          <cell r="B2167" t="str">
            <v>Charlie</v>
          </cell>
          <cell r="C2167" t="str">
            <v>SCHOONENBERG</v>
          </cell>
          <cell r="D2167">
            <v>34828</v>
          </cell>
          <cell r="E2167" t="str">
            <v>V</v>
          </cell>
          <cell r="F2167" t="str">
            <v>Nederland</v>
          </cell>
          <cell r="G2167" t="str">
            <v>NL</v>
          </cell>
          <cell r="H2167" t="str">
            <v>02-021</v>
          </cell>
          <cell r="I2167" t="str">
            <v>PC WIJNEGEM -</v>
          </cell>
        </row>
        <row r="2168">
          <cell r="A2168">
            <v>14512</v>
          </cell>
          <cell r="B2168" t="str">
            <v>John</v>
          </cell>
          <cell r="C2168" t="str">
            <v>SCHOONENBERG</v>
          </cell>
          <cell r="D2168">
            <v>22526</v>
          </cell>
          <cell r="E2168" t="str">
            <v>M</v>
          </cell>
          <cell r="F2168" t="str">
            <v>Nederland</v>
          </cell>
          <cell r="G2168" t="str">
            <v>NL</v>
          </cell>
          <cell r="H2168" t="str">
            <v>02-021</v>
          </cell>
          <cell r="I2168" t="str">
            <v>PC WIJNEGEM -</v>
          </cell>
        </row>
        <row r="2169">
          <cell r="A2169">
            <v>21303</v>
          </cell>
          <cell r="B2169" t="str">
            <v>Paul</v>
          </cell>
          <cell r="C2169" t="str">
            <v>SCHRAUWEN</v>
          </cell>
          <cell r="D2169">
            <v>15215</v>
          </cell>
          <cell r="E2169" t="str">
            <v>M</v>
          </cell>
          <cell r="F2169" t="str">
            <v>België</v>
          </cell>
          <cell r="G2169" t="str">
            <v>BE</v>
          </cell>
          <cell r="H2169" t="str">
            <v>02-021</v>
          </cell>
          <cell r="I2169" t="str">
            <v>PC WIJNEGEM -</v>
          </cell>
        </row>
        <row r="2170">
          <cell r="A2170">
            <v>11669</v>
          </cell>
          <cell r="B2170" t="str">
            <v>David</v>
          </cell>
          <cell r="C2170" t="str">
            <v>SFEZ</v>
          </cell>
          <cell r="D2170">
            <v>26433</v>
          </cell>
          <cell r="E2170" t="str">
            <v>M</v>
          </cell>
          <cell r="F2170" t="str">
            <v>België</v>
          </cell>
          <cell r="G2170" t="str">
            <v>BE</v>
          </cell>
          <cell r="H2170" t="str">
            <v>02-021</v>
          </cell>
          <cell r="I2170" t="str">
            <v>PC WIJNEGEM -</v>
          </cell>
        </row>
        <row r="2171">
          <cell r="A2171">
            <v>14379</v>
          </cell>
          <cell r="B2171" t="str">
            <v>Jordy</v>
          </cell>
          <cell r="C2171" t="str">
            <v>SMULDERS</v>
          </cell>
          <cell r="D2171">
            <v>37425</v>
          </cell>
          <cell r="E2171" t="str">
            <v>M</v>
          </cell>
          <cell r="F2171" t="str">
            <v>België</v>
          </cell>
          <cell r="G2171" t="str">
            <v>BE</v>
          </cell>
          <cell r="H2171" t="str">
            <v>02-021</v>
          </cell>
          <cell r="I2171" t="str">
            <v>PC WIJNEGEM -</v>
          </cell>
        </row>
        <row r="2172">
          <cell r="A2172">
            <v>6402</v>
          </cell>
          <cell r="B2172" t="str">
            <v>Roger</v>
          </cell>
          <cell r="C2172" t="str">
            <v>STESSENS</v>
          </cell>
          <cell r="D2172">
            <v>17215</v>
          </cell>
          <cell r="E2172" t="str">
            <v>M</v>
          </cell>
          <cell r="F2172" t="str">
            <v>België</v>
          </cell>
          <cell r="G2172" t="str">
            <v>BE</v>
          </cell>
          <cell r="H2172" t="str">
            <v>02-021</v>
          </cell>
          <cell r="I2172" t="str">
            <v>PC WIJNEGEM -</v>
          </cell>
        </row>
        <row r="2173">
          <cell r="A2173">
            <v>21350</v>
          </cell>
          <cell r="B2173" t="str">
            <v>Albert</v>
          </cell>
          <cell r="C2173" t="str">
            <v>STRIJBOSCH</v>
          </cell>
          <cell r="D2173">
            <v>20749</v>
          </cell>
          <cell r="E2173" t="str">
            <v>M</v>
          </cell>
          <cell r="F2173" t="str">
            <v>België</v>
          </cell>
          <cell r="G2173" t="str">
            <v>BE</v>
          </cell>
          <cell r="H2173" t="str">
            <v>02-021</v>
          </cell>
          <cell r="I2173" t="str">
            <v>PC WIJNEGEM -</v>
          </cell>
        </row>
        <row r="2174">
          <cell r="A2174">
            <v>1050</v>
          </cell>
          <cell r="B2174" t="str">
            <v>Stefaan</v>
          </cell>
          <cell r="C2174" t="str">
            <v>THYSBAERT</v>
          </cell>
          <cell r="D2174">
            <v>24964</v>
          </cell>
          <cell r="E2174" t="str">
            <v>M</v>
          </cell>
          <cell r="F2174" t="str">
            <v>België</v>
          </cell>
          <cell r="G2174" t="str">
            <v>BE</v>
          </cell>
          <cell r="H2174" t="str">
            <v>02-021</v>
          </cell>
          <cell r="I2174" t="str">
            <v>PC WIJNEGEM -</v>
          </cell>
        </row>
        <row r="2175">
          <cell r="A2175">
            <v>12472</v>
          </cell>
          <cell r="B2175" t="str">
            <v>Gregory</v>
          </cell>
          <cell r="C2175" t="str">
            <v>THYSBAERT</v>
          </cell>
          <cell r="D2175">
            <v>37583</v>
          </cell>
          <cell r="E2175" t="str">
            <v>M</v>
          </cell>
          <cell r="F2175" t="str">
            <v>België</v>
          </cell>
          <cell r="G2175" t="str">
            <v>BE</v>
          </cell>
          <cell r="H2175" t="str">
            <v>02-021</v>
          </cell>
          <cell r="I2175" t="str">
            <v>PC WIJNEGEM -</v>
          </cell>
        </row>
        <row r="2176">
          <cell r="A2176">
            <v>16989</v>
          </cell>
          <cell r="B2176" t="str">
            <v>Frederic</v>
          </cell>
          <cell r="C2176" t="str">
            <v>THYSBAERT</v>
          </cell>
          <cell r="D2176">
            <v>39304</v>
          </cell>
          <cell r="E2176" t="str">
            <v>M</v>
          </cell>
          <cell r="F2176" t="str">
            <v>België</v>
          </cell>
          <cell r="G2176" t="str">
            <v>BE</v>
          </cell>
          <cell r="H2176" t="str">
            <v>02-021</v>
          </cell>
          <cell r="I2176" t="str">
            <v>PC WIJNEGEM -</v>
          </cell>
        </row>
        <row r="2177">
          <cell r="A2177">
            <v>4474</v>
          </cell>
          <cell r="B2177" t="str">
            <v>Hugo</v>
          </cell>
          <cell r="C2177" t="str">
            <v>VALGAEREN</v>
          </cell>
          <cell r="D2177">
            <v>15970</v>
          </cell>
          <cell r="E2177" t="str">
            <v>M</v>
          </cell>
          <cell r="F2177" t="str">
            <v>België</v>
          </cell>
          <cell r="G2177" t="str">
            <v>BE</v>
          </cell>
          <cell r="H2177" t="str">
            <v>02-021</v>
          </cell>
          <cell r="I2177" t="str">
            <v>PC WIJNEGEM -</v>
          </cell>
        </row>
        <row r="2178">
          <cell r="A2178">
            <v>11135</v>
          </cell>
          <cell r="B2178" t="str">
            <v>Ingrid</v>
          </cell>
          <cell r="C2178" t="str">
            <v>VAN DER SANDEN</v>
          </cell>
          <cell r="D2178">
            <v>23994</v>
          </cell>
          <cell r="E2178" t="str">
            <v>V</v>
          </cell>
          <cell r="F2178" t="str">
            <v>Nederland</v>
          </cell>
          <cell r="G2178" t="str">
            <v>NL</v>
          </cell>
          <cell r="H2178" t="str">
            <v>02-021</v>
          </cell>
          <cell r="I2178" t="str">
            <v>PC WIJNEGEM -</v>
          </cell>
        </row>
        <row r="2179">
          <cell r="A2179">
            <v>15086</v>
          </cell>
          <cell r="B2179" t="str">
            <v>Gerard</v>
          </cell>
          <cell r="C2179" t="str">
            <v>VAN DIJCK</v>
          </cell>
          <cell r="D2179">
            <v>15903</v>
          </cell>
          <cell r="E2179" t="str">
            <v>M</v>
          </cell>
          <cell r="F2179" t="str">
            <v>België</v>
          </cell>
          <cell r="G2179" t="str">
            <v>BE</v>
          </cell>
          <cell r="H2179" t="str">
            <v>02-021</v>
          </cell>
          <cell r="I2179" t="str">
            <v>PC WIJNEGEM -</v>
          </cell>
        </row>
        <row r="2180">
          <cell r="A2180">
            <v>11304</v>
          </cell>
          <cell r="B2180" t="str">
            <v>Robert</v>
          </cell>
          <cell r="C2180" t="str">
            <v>VAN DYCK</v>
          </cell>
          <cell r="D2180">
            <v>14699</v>
          </cell>
          <cell r="E2180" t="str">
            <v>M</v>
          </cell>
          <cell r="F2180" t="str">
            <v>België</v>
          </cell>
          <cell r="G2180" t="str">
            <v>BE</v>
          </cell>
          <cell r="H2180" t="str">
            <v>02-021</v>
          </cell>
          <cell r="I2180" t="str">
            <v>PC WIJNEGEM -</v>
          </cell>
        </row>
        <row r="2181">
          <cell r="A2181">
            <v>2981</v>
          </cell>
          <cell r="B2181" t="str">
            <v>Marc-Willem</v>
          </cell>
          <cell r="C2181" t="str">
            <v>VAN GEMEREN</v>
          </cell>
          <cell r="D2181">
            <v>18511</v>
          </cell>
          <cell r="E2181" t="str">
            <v>M</v>
          </cell>
          <cell r="F2181" t="str">
            <v>België</v>
          </cell>
          <cell r="G2181" t="str">
            <v>BE</v>
          </cell>
          <cell r="H2181" t="str">
            <v>02-021</v>
          </cell>
          <cell r="I2181" t="str">
            <v>PC WIJNEGEM -</v>
          </cell>
        </row>
        <row r="2182">
          <cell r="A2182">
            <v>17628</v>
          </cell>
          <cell r="B2182" t="str">
            <v>Daniël</v>
          </cell>
          <cell r="C2182" t="str">
            <v>VAN HAVERBEKE</v>
          </cell>
          <cell r="D2182">
            <v>19756</v>
          </cell>
          <cell r="E2182" t="str">
            <v>M</v>
          </cell>
          <cell r="F2182" t="str">
            <v>België</v>
          </cell>
          <cell r="G2182" t="str">
            <v>BE</v>
          </cell>
          <cell r="H2182" t="str">
            <v>02-021</v>
          </cell>
          <cell r="I2182" t="str">
            <v>PC WIJNEGEM -</v>
          </cell>
        </row>
        <row r="2183">
          <cell r="A2183">
            <v>174</v>
          </cell>
          <cell r="B2183" t="str">
            <v>Ivan</v>
          </cell>
          <cell r="C2183" t="str">
            <v>VAN LOON</v>
          </cell>
          <cell r="D2183">
            <v>22344</v>
          </cell>
          <cell r="E2183" t="str">
            <v>M</v>
          </cell>
          <cell r="F2183" t="str">
            <v>België</v>
          </cell>
          <cell r="G2183" t="str">
            <v>BE</v>
          </cell>
          <cell r="H2183" t="str">
            <v>02-021</v>
          </cell>
          <cell r="I2183" t="str">
            <v>PC WIJNEGEM -</v>
          </cell>
        </row>
        <row r="2184">
          <cell r="A2184">
            <v>13534</v>
          </cell>
          <cell r="B2184" t="str">
            <v>Joseph</v>
          </cell>
          <cell r="C2184" t="str">
            <v>VAN OPSTAL</v>
          </cell>
          <cell r="D2184">
            <v>22755</v>
          </cell>
          <cell r="E2184" t="str">
            <v>M</v>
          </cell>
          <cell r="F2184" t="str">
            <v>België</v>
          </cell>
          <cell r="G2184" t="str">
            <v>BE</v>
          </cell>
          <cell r="H2184" t="str">
            <v>02-021</v>
          </cell>
          <cell r="I2184" t="str">
            <v>PC WIJNEGEM -</v>
          </cell>
        </row>
        <row r="2185">
          <cell r="A2185">
            <v>18128</v>
          </cell>
          <cell r="B2185" t="str">
            <v>François</v>
          </cell>
          <cell r="C2185" t="str">
            <v>VAN OVERSTRAETEN</v>
          </cell>
          <cell r="D2185">
            <v>18353</v>
          </cell>
          <cell r="E2185" t="str">
            <v>M</v>
          </cell>
          <cell r="F2185" t="str">
            <v>België</v>
          </cell>
          <cell r="G2185" t="str">
            <v>BE</v>
          </cell>
          <cell r="H2185" t="str">
            <v>02-021</v>
          </cell>
          <cell r="I2185" t="str">
            <v>PC WIJNEGEM -</v>
          </cell>
        </row>
        <row r="2186">
          <cell r="A2186">
            <v>21904</v>
          </cell>
          <cell r="B2186" t="str">
            <v>Gerrie</v>
          </cell>
          <cell r="C2186" t="str">
            <v>VAN SCHERPENSEEL</v>
          </cell>
          <cell r="D2186">
            <v>19458</v>
          </cell>
          <cell r="E2186" t="str">
            <v>V</v>
          </cell>
          <cell r="F2186" t="str">
            <v>België</v>
          </cell>
          <cell r="G2186" t="str">
            <v>BE</v>
          </cell>
          <cell r="H2186" t="str">
            <v>02-021</v>
          </cell>
          <cell r="I2186" t="str">
            <v>PC WIJNEGEM -</v>
          </cell>
        </row>
        <row r="2187">
          <cell r="A2187">
            <v>17629</v>
          </cell>
          <cell r="B2187" t="str">
            <v>ELIANE</v>
          </cell>
          <cell r="C2187" t="str">
            <v>VAN UFFELEN</v>
          </cell>
          <cell r="D2187">
            <v>20633</v>
          </cell>
          <cell r="E2187" t="str">
            <v>V</v>
          </cell>
          <cell r="F2187" t="str">
            <v>België</v>
          </cell>
          <cell r="G2187" t="str">
            <v>BE</v>
          </cell>
          <cell r="H2187" t="str">
            <v>02-021</v>
          </cell>
          <cell r="I2187" t="str">
            <v>PC WIJNEGEM -</v>
          </cell>
        </row>
        <row r="2188">
          <cell r="A2188">
            <v>14162</v>
          </cell>
          <cell r="B2188" t="str">
            <v>Dicky Jacinto</v>
          </cell>
          <cell r="C2188" t="str">
            <v>VERA PANCHANA</v>
          </cell>
          <cell r="D2188">
            <v>21049</v>
          </cell>
          <cell r="E2188" t="str">
            <v>M</v>
          </cell>
          <cell r="F2188" t="str">
            <v>België</v>
          </cell>
          <cell r="G2188" t="str">
            <v>BE</v>
          </cell>
          <cell r="H2188" t="str">
            <v>02-021</v>
          </cell>
          <cell r="I2188" t="str">
            <v>PC WIJNEGEM -</v>
          </cell>
        </row>
        <row r="2189">
          <cell r="A2189">
            <v>1931</v>
          </cell>
          <cell r="B2189" t="str">
            <v>Jeannine</v>
          </cell>
          <cell r="C2189" t="str">
            <v>VERBRUGGEN</v>
          </cell>
          <cell r="D2189">
            <v>16790</v>
          </cell>
          <cell r="E2189" t="str">
            <v>V</v>
          </cell>
          <cell r="F2189" t="str">
            <v>België</v>
          </cell>
          <cell r="G2189" t="str">
            <v>BE</v>
          </cell>
          <cell r="H2189" t="str">
            <v>02-021</v>
          </cell>
          <cell r="I2189" t="str">
            <v>PC WIJNEGEM -</v>
          </cell>
        </row>
        <row r="2190">
          <cell r="A2190">
            <v>19139</v>
          </cell>
          <cell r="B2190" t="str">
            <v>Patrick</v>
          </cell>
          <cell r="C2190" t="str">
            <v>VERBRUGGEN</v>
          </cell>
          <cell r="D2190">
            <v>21464</v>
          </cell>
          <cell r="E2190" t="str">
            <v>M</v>
          </cell>
          <cell r="F2190" t="str">
            <v>België</v>
          </cell>
          <cell r="G2190" t="str">
            <v>BE</v>
          </cell>
          <cell r="H2190" t="str">
            <v>02-021</v>
          </cell>
          <cell r="I2190" t="str">
            <v>PC WIJNEGEM -</v>
          </cell>
        </row>
        <row r="2191">
          <cell r="A2191">
            <v>21134</v>
          </cell>
          <cell r="B2191" t="str">
            <v>Paul</v>
          </cell>
          <cell r="C2191" t="str">
            <v>VERGUTS</v>
          </cell>
          <cell r="D2191">
            <v>17999</v>
          </cell>
          <cell r="E2191" t="str">
            <v>M</v>
          </cell>
          <cell r="F2191" t="str">
            <v>België</v>
          </cell>
          <cell r="G2191" t="str">
            <v>BE</v>
          </cell>
          <cell r="H2191" t="str">
            <v>02-021</v>
          </cell>
          <cell r="I2191" t="str">
            <v>PC WIJNEGEM -</v>
          </cell>
        </row>
        <row r="2192">
          <cell r="A2192">
            <v>17010</v>
          </cell>
          <cell r="B2192" t="str">
            <v>Hugo</v>
          </cell>
          <cell r="C2192" t="str">
            <v>VERHASSELT</v>
          </cell>
          <cell r="D2192">
            <v>19579</v>
          </cell>
          <cell r="E2192" t="str">
            <v>M</v>
          </cell>
          <cell r="F2192" t="str">
            <v>België</v>
          </cell>
          <cell r="G2192" t="str">
            <v>BE</v>
          </cell>
          <cell r="H2192" t="str">
            <v>02-021</v>
          </cell>
          <cell r="I2192" t="str">
            <v>PC WIJNEGEM -</v>
          </cell>
        </row>
        <row r="2193">
          <cell r="A2193">
            <v>1219</v>
          </cell>
          <cell r="B2193" t="str">
            <v>Hugo</v>
          </cell>
          <cell r="C2193" t="str">
            <v>VERLINDEN</v>
          </cell>
          <cell r="D2193">
            <v>19813</v>
          </cell>
          <cell r="E2193" t="str">
            <v>M</v>
          </cell>
          <cell r="F2193" t="str">
            <v>België</v>
          </cell>
          <cell r="G2193" t="str">
            <v>BE</v>
          </cell>
          <cell r="H2193" t="str">
            <v>02-021</v>
          </cell>
          <cell r="I2193" t="str">
            <v>PC WIJNEGEM -</v>
          </cell>
        </row>
        <row r="2194">
          <cell r="A2194">
            <v>1934</v>
          </cell>
          <cell r="B2194" t="str">
            <v>Marc</v>
          </cell>
          <cell r="C2194" t="str">
            <v>VERREYDT</v>
          </cell>
          <cell r="D2194">
            <v>23031</v>
          </cell>
          <cell r="E2194" t="str">
            <v>M</v>
          </cell>
          <cell r="F2194" t="str">
            <v>België</v>
          </cell>
          <cell r="G2194" t="str">
            <v>BE</v>
          </cell>
          <cell r="H2194" t="str">
            <v>02-021</v>
          </cell>
          <cell r="I2194" t="str">
            <v>PC WIJNEGEM -</v>
          </cell>
        </row>
        <row r="2195">
          <cell r="A2195">
            <v>20861</v>
          </cell>
          <cell r="B2195" t="str">
            <v>André</v>
          </cell>
          <cell r="C2195" t="str">
            <v>VERRYKEN</v>
          </cell>
          <cell r="D2195">
            <v>16923</v>
          </cell>
          <cell r="E2195" t="str">
            <v>M</v>
          </cell>
          <cell r="F2195" t="str">
            <v>België</v>
          </cell>
          <cell r="G2195" t="str">
            <v>BE</v>
          </cell>
          <cell r="H2195" t="str">
            <v>02-021</v>
          </cell>
          <cell r="I2195" t="str">
            <v>PC WIJNEGEM -</v>
          </cell>
        </row>
        <row r="2196">
          <cell r="A2196">
            <v>8200</v>
          </cell>
          <cell r="B2196" t="str">
            <v>Helga</v>
          </cell>
          <cell r="C2196" t="str">
            <v>WYNS</v>
          </cell>
          <cell r="D2196">
            <v>28460</v>
          </cell>
          <cell r="E2196" t="str">
            <v>V</v>
          </cell>
          <cell r="F2196" t="str">
            <v>België</v>
          </cell>
          <cell r="G2196" t="str">
            <v>BE</v>
          </cell>
          <cell r="H2196" t="str">
            <v>02-021</v>
          </cell>
          <cell r="I2196" t="str">
            <v>PC WIJNEGEM -</v>
          </cell>
        </row>
        <row r="2197">
          <cell r="A2197">
            <v>21429</v>
          </cell>
          <cell r="B2197" t="str">
            <v>Eric</v>
          </cell>
          <cell r="C2197" t="str">
            <v>BOVYN</v>
          </cell>
          <cell r="D2197">
            <v>21239</v>
          </cell>
          <cell r="E2197" t="str">
            <v>M</v>
          </cell>
          <cell r="F2197" t="str">
            <v>België</v>
          </cell>
          <cell r="G2197" t="str">
            <v>BE</v>
          </cell>
          <cell r="H2197" t="str">
            <v>02-022</v>
          </cell>
          <cell r="I2197" t="str">
            <v>MERCURIUS PETANQUE -</v>
          </cell>
        </row>
        <row r="2198">
          <cell r="A2198">
            <v>16632</v>
          </cell>
          <cell r="B2198" t="str">
            <v>Yana</v>
          </cell>
          <cell r="C2198" t="str">
            <v>BUSSCHOTS</v>
          </cell>
          <cell r="D2198">
            <v>38393</v>
          </cell>
          <cell r="E2198" t="str">
            <v>V</v>
          </cell>
          <cell r="F2198" t="str">
            <v>België</v>
          </cell>
          <cell r="G2198" t="str">
            <v>BE</v>
          </cell>
          <cell r="H2198" t="str">
            <v>02-022</v>
          </cell>
          <cell r="I2198" t="str">
            <v>MERCURIUS PETANQUE -</v>
          </cell>
        </row>
        <row r="2199">
          <cell r="A2199">
            <v>16783</v>
          </cell>
          <cell r="B2199" t="str">
            <v>Albert</v>
          </cell>
          <cell r="C2199" t="str">
            <v>BUSSCHOTS</v>
          </cell>
          <cell r="D2199">
            <v>24089</v>
          </cell>
          <cell r="E2199" t="str">
            <v>M</v>
          </cell>
          <cell r="F2199" t="str">
            <v>België</v>
          </cell>
          <cell r="G2199" t="str">
            <v>BE</v>
          </cell>
          <cell r="H2199" t="str">
            <v>02-022</v>
          </cell>
          <cell r="I2199" t="str">
            <v>MERCURIUS PETANQUE -</v>
          </cell>
        </row>
        <row r="2200">
          <cell r="A2200">
            <v>20266</v>
          </cell>
          <cell r="B2200" t="str">
            <v>Andy</v>
          </cell>
          <cell r="C2200" t="str">
            <v>BUSSCHOTS</v>
          </cell>
          <cell r="D2200">
            <v>33065</v>
          </cell>
          <cell r="E2200" t="str">
            <v>M</v>
          </cell>
          <cell r="F2200" t="str">
            <v>België</v>
          </cell>
          <cell r="G2200" t="str">
            <v>BE</v>
          </cell>
          <cell r="H2200" t="str">
            <v>02-022</v>
          </cell>
          <cell r="I2200" t="str">
            <v>MERCURIUS PETANQUE -</v>
          </cell>
        </row>
        <row r="2201">
          <cell r="A2201">
            <v>19784</v>
          </cell>
          <cell r="B2201" t="str">
            <v>Freddy</v>
          </cell>
          <cell r="C2201" t="str">
            <v>BUX</v>
          </cell>
          <cell r="D2201">
            <v>19564</v>
          </cell>
          <cell r="E2201" t="str">
            <v>M</v>
          </cell>
          <cell r="F2201" t="str">
            <v>België</v>
          </cell>
          <cell r="G2201" t="str">
            <v>BE</v>
          </cell>
          <cell r="H2201" t="str">
            <v>02-022</v>
          </cell>
          <cell r="I2201" t="str">
            <v>MERCURIUS PETANQUE -</v>
          </cell>
        </row>
        <row r="2202">
          <cell r="A2202">
            <v>16782</v>
          </cell>
          <cell r="B2202" t="str">
            <v>Katty</v>
          </cell>
          <cell r="C2202" t="str">
            <v>CAMPBELL</v>
          </cell>
          <cell r="D2202">
            <v>24163</v>
          </cell>
          <cell r="E2202" t="str">
            <v>V</v>
          </cell>
          <cell r="F2202" t="str">
            <v>België</v>
          </cell>
          <cell r="G2202" t="str">
            <v>BE</v>
          </cell>
          <cell r="H2202" t="str">
            <v>02-022</v>
          </cell>
          <cell r="I2202" t="str">
            <v>MERCURIUS PETANQUE -</v>
          </cell>
        </row>
        <row r="2203">
          <cell r="A2203">
            <v>11235</v>
          </cell>
          <cell r="B2203" t="str">
            <v>Linda</v>
          </cell>
          <cell r="C2203" t="str">
            <v>CHRISTIAENS</v>
          </cell>
          <cell r="D2203">
            <v>20687</v>
          </cell>
          <cell r="E2203" t="str">
            <v>V</v>
          </cell>
          <cell r="F2203" t="str">
            <v>België</v>
          </cell>
          <cell r="G2203" t="str">
            <v>BE</v>
          </cell>
          <cell r="H2203" t="str">
            <v>02-022</v>
          </cell>
          <cell r="I2203" t="str">
            <v>MERCURIUS PETANQUE -</v>
          </cell>
        </row>
        <row r="2204">
          <cell r="A2204">
            <v>16271</v>
          </cell>
          <cell r="B2204" t="str">
            <v>Jan</v>
          </cell>
          <cell r="C2204" t="str">
            <v>CLAES</v>
          </cell>
          <cell r="D2204">
            <v>22893</v>
          </cell>
          <cell r="E2204" t="str">
            <v>M</v>
          </cell>
          <cell r="F2204" t="str">
            <v>België</v>
          </cell>
          <cell r="G2204" t="str">
            <v>BE</v>
          </cell>
          <cell r="H2204" t="str">
            <v>02-022</v>
          </cell>
          <cell r="I2204" t="str">
            <v>MERCURIUS PETANQUE -</v>
          </cell>
        </row>
        <row r="2205">
          <cell r="A2205">
            <v>10612</v>
          </cell>
          <cell r="B2205" t="str">
            <v>William</v>
          </cell>
          <cell r="C2205" t="str">
            <v>DE COCK</v>
          </cell>
          <cell r="D2205">
            <v>16925</v>
          </cell>
          <cell r="E2205" t="str">
            <v>M</v>
          </cell>
          <cell r="F2205" t="str">
            <v>België</v>
          </cell>
          <cell r="G2205" t="str">
            <v>BE</v>
          </cell>
          <cell r="H2205" t="str">
            <v>02-022</v>
          </cell>
          <cell r="I2205" t="str">
            <v>MERCURIUS PETANQUE -</v>
          </cell>
        </row>
        <row r="2206">
          <cell r="A2206">
            <v>13657</v>
          </cell>
          <cell r="B2206" t="str">
            <v>Leopold</v>
          </cell>
          <cell r="C2206" t="str">
            <v>DE GEYTER</v>
          </cell>
          <cell r="D2206">
            <v>17329</v>
          </cell>
          <cell r="E2206" t="str">
            <v>M</v>
          </cell>
          <cell r="F2206" t="str">
            <v>België</v>
          </cell>
          <cell r="G2206" t="str">
            <v>BE</v>
          </cell>
          <cell r="H2206" t="str">
            <v>02-022</v>
          </cell>
          <cell r="I2206" t="str">
            <v>MERCURIUS PETANQUE -</v>
          </cell>
        </row>
        <row r="2207">
          <cell r="A2207">
            <v>95</v>
          </cell>
          <cell r="B2207" t="str">
            <v>Maria</v>
          </cell>
          <cell r="C2207" t="str">
            <v>DE JONG</v>
          </cell>
          <cell r="D2207">
            <v>14346</v>
          </cell>
          <cell r="E2207" t="str">
            <v>V</v>
          </cell>
          <cell r="F2207" t="str">
            <v>België</v>
          </cell>
          <cell r="G2207" t="str">
            <v>BE</v>
          </cell>
          <cell r="H2207" t="str">
            <v>02-022</v>
          </cell>
          <cell r="I2207" t="str">
            <v>MERCURIUS PETANQUE -</v>
          </cell>
        </row>
        <row r="2208">
          <cell r="A2208">
            <v>10503</v>
          </cell>
          <cell r="B2208" t="str">
            <v>Michel</v>
          </cell>
          <cell r="C2208" t="str">
            <v>GOETKINT</v>
          </cell>
          <cell r="D2208">
            <v>15149</v>
          </cell>
          <cell r="E2208" t="str">
            <v>M</v>
          </cell>
          <cell r="F2208" t="str">
            <v>België</v>
          </cell>
          <cell r="G2208" t="str">
            <v>BE</v>
          </cell>
          <cell r="H2208" t="str">
            <v>02-022</v>
          </cell>
          <cell r="I2208" t="str">
            <v>MERCURIUS PETANQUE -</v>
          </cell>
        </row>
        <row r="2209">
          <cell r="A2209">
            <v>10613</v>
          </cell>
          <cell r="B2209" t="str">
            <v>Marie-Rose</v>
          </cell>
          <cell r="C2209" t="str">
            <v>GOOSSENS</v>
          </cell>
          <cell r="D2209">
            <v>17330</v>
          </cell>
          <cell r="E2209" t="str">
            <v>V</v>
          </cell>
          <cell r="F2209" t="str">
            <v>België</v>
          </cell>
          <cell r="G2209" t="str">
            <v>BE</v>
          </cell>
          <cell r="H2209" t="str">
            <v>02-022</v>
          </cell>
          <cell r="I2209" t="str">
            <v>MERCURIUS PETANQUE -</v>
          </cell>
        </row>
        <row r="2210">
          <cell r="A2210">
            <v>7328</v>
          </cell>
          <cell r="B2210" t="str">
            <v>Anita</v>
          </cell>
          <cell r="C2210" t="str">
            <v>GRIJP</v>
          </cell>
          <cell r="D2210">
            <v>23506</v>
          </cell>
          <cell r="E2210" t="str">
            <v>V</v>
          </cell>
          <cell r="F2210" t="str">
            <v>België</v>
          </cell>
          <cell r="G2210" t="str">
            <v>BE</v>
          </cell>
          <cell r="H2210" t="str">
            <v>02-022</v>
          </cell>
          <cell r="I2210" t="str">
            <v>MERCURIUS PETANQUE -</v>
          </cell>
        </row>
        <row r="2211">
          <cell r="A2211">
            <v>10054</v>
          </cell>
          <cell r="B2211" t="str">
            <v>Joseph</v>
          </cell>
          <cell r="C2211" t="str">
            <v>HELLEMANS</v>
          </cell>
          <cell r="D2211">
            <v>16721</v>
          </cell>
          <cell r="E2211" t="str">
            <v>M</v>
          </cell>
          <cell r="F2211" t="str">
            <v>België</v>
          </cell>
          <cell r="G2211" t="str">
            <v>BE</v>
          </cell>
          <cell r="H2211" t="str">
            <v>02-022</v>
          </cell>
          <cell r="I2211" t="str">
            <v>MERCURIUS PETANQUE -</v>
          </cell>
        </row>
        <row r="2212">
          <cell r="A2212">
            <v>15575</v>
          </cell>
          <cell r="B2212" t="str">
            <v>Eduard</v>
          </cell>
          <cell r="C2212" t="str">
            <v>HOOGEWIJS</v>
          </cell>
          <cell r="D2212">
            <v>19767</v>
          </cell>
          <cell r="E2212" t="str">
            <v>M</v>
          </cell>
          <cell r="F2212" t="str">
            <v>België</v>
          </cell>
          <cell r="G2212" t="str">
            <v>BE</v>
          </cell>
          <cell r="H2212" t="str">
            <v>02-022</v>
          </cell>
          <cell r="I2212" t="str">
            <v>MERCURIUS PETANQUE -</v>
          </cell>
        </row>
        <row r="2213">
          <cell r="A2213">
            <v>20723</v>
          </cell>
          <cell r="B2213" t="str">
            <v>Ronald</v>
          </cell>
          <cell r="C2213" t="str">
            <v>LAUWERS</v>
          </cell>
          <cell r="D2213">
            <v>19057</v>
          </cell>
          <cell r="E2213" t="str">
            <v>M</v>
          </cell>
          <cell r="F2213" t="str">
            <v>België</v>
          </cell>
          <cell r="G2213" t="str">
            <v>BE</v>
          </cell>
          <cell r="H2213" t="str">
            <v>02-022</v>
          </cell>
          <cell r="I2213" t="str">
            <v>MERCURIUS PETANQUE -</v>
          </cell>
        </row>
        <row r="2214">
          <cell r="A2214">
            <v>13238</v>
          </cell>
          <cell r="B2214" t="str">
            <v>Marinus</v>
          </cell>
          <cell r="C2214" t="str">
            <v>PEETERS</v>
          </cell>
          <cell r="D2214">
            <v>16074</v>
          </cell>
          <cell r="E2214" t="str">
            <v>M</v>
          </cell>
          <cell r="F2214" t="str">
            <v>België</v>
          </cell>
          <cell r="G2214" t="str">
            <v>BE</v>
          </cell>
          <cell r="H2214" t="str">
            <v>02-022</v>
          </cell>
          <cell r="I2214" t="str">
            <v>MERCURIUS PETANQUE -</v>
          </cell>
        </row>
        <row r="2215">
          <cell r="A2215">
            <v>8330</v>
          </cell>
          <cell r="B2215" t="str">
            <v>Wilfried</v>
          </cell>
          <cell r="C2215" t="str">
            <v>POPPE</v>
          </cell>
          <cell r="D2215">
            <v>19377</v>
          </cell>
          <cell r="E2215" t="str">
            <v>M</v>
          </cell>
          <cell r="F2215" t="str">
            <v>België</v>
          </cell>
          <cell r="G2215" t="str">
            <v>BE</v>
          </cell>
          <cell r="H2215" t="str">
            <v>02-022</v>
          </cell>
          <cell r="I2215" t="str">
            <v>MERCURIUS PETANQUE -</v>
          </cell>
        </row>
        <row r="2216">
          <cell r="A2216">
            <v>3770</v>
          </cell>
          <cell r="B2216" t="str">
            <v>Maria</v>
          </cell>
          <cell r="C2216" t="str">
            <v>RAES</v>
          </cell>
          <cell r="D2216">
            <v>17763</v>
          </cell>
          <cell r="E2216" t="str">
            <v>V</v>
          </cell>
          <cell r="F2216" t="str">
            <v>België</v>
          </cell>
          <cell r="G2216" t="str">
            <v>BE</v>
          </cell>
          <cell r="H2216" t="str">
            <v>02-022</v>
          </cell>
          <cell r="I2216" t="str">
            <v>MERCURIUS PETANQUE -</v>
          </cell>
        </row>
        <row r="2217">
          <cell r="A2217">
            <v>10165</v>
          </cell>
          <cell r="B2217" t="str">
            <v>Louis</v>
          </cell>
          <cell r="C2217" t="str">
            <v>RAMBAU</v>
          </cell>
          <cell r="D2217">
            <v>13441</v>
          </cell>
          <cell r="E2217" t="str">
            <v>M</v>
          </cell>
          <cell r="F2217" t="str">
            <v>België</v>
          </cell>
          <cell r="G2217" t="str">
            <v>BE</v>
          </cell>
          <cell r="H2217" t="str">
            <v>02-022</v>
          </cell>
          <cell r="I2217" t="str">
            <v>MERCURIUS PETANQUE -</v>
          </cell>
        </row>
        <row r="2218">
          <cell r="A2218">
            <v>12952</v>
          </cell>
          <cell r="B2218" t="str">
            <v>Dirk</v>
          </cell>
          <cell r="C2218" t="str">
            <v>SCHOTANUS</v>
          </cell>
          <cell r="D2218">
            <v>20688</v>
          </cell>
          <cell r="E2218" t="str">
            <v>M</v>
          </cell>
          <cell r="F2218" t="str">
            <v>België</v>
          </cell>
          <cell r="G2218" t="str">
            <v>BE</v>
          </cell>
          <cell r="H2218" t="str">
            <v>02-022</v>
          </cell>
          <cell r="I2218" t="str">
            <v>MERCURIUS PETANQUE -</v>
          </cell>
        </row>
        <row r="2219">
          <cell r="A2219">
            <v>16801</v>
          </cell>
          <cell r="B2219" t="str">
            <v>Maurice</v>
          </cell>
          <cell r="C2219" t="str">
            <v>TRUYEN</v>
          </cell>
          <cell r="D2219">
            <v>17623</v>
          </cell>
          <cell r="E2219" t="str">
            <v>M</v>
          </cell>
          <cell r="F2219" t="str">
            <v>België</v>
          </cell>
          <cell r="G2219" t="str">
            <v>BE</v>
          </cell>
          <cell r="H2219" t="str">
            <v>02-022</v>
          </cell>
          <cell r="I2219" t="str">
            <v>MERCURIUS PETANQUE -</v>
          </cell>
        </row>
        <row r="2220">
          <cell r="A2220">
            <v>12951</v>
          </cell>
          <cell r="B2220" t="str">
            <v>Kristina</v>
          </cell>
          <cell r="C2220" t="str">
            <v>VAN DONGEN</v>
          </cell>
          <cell r="D2220">
            <v>23119</v>
          </cell>
          <cell r="E2220" t="str">
            <v>V</v>
          </cell>
          <cell r="F2220" t="str">
            <v>België</v>
          </cell>
          <cell r="G2220" t="str">
            <v>NL</v>
          </cell>
          <cell r="H2220" t="str">
            <v>02-022</v>
          </cell>
          <cell r="I2220" t="str">
            <v>MERCURIUS PETANQUE -</v>
          </cell>
        </row>
        <row r="2221">
          <cell r="A2221">
            <v>14135</v>
          </cell>
          <cell r="B2221" t="str">
            <v>Linda</v>
          </cell>
          <cell r="C2221" t="str">
            <v>VAN HAVERBEKE</v>
          </cell>
          <cell r="D2221">
            <v>21013</v>
          </cell>
          <cell r="E2221" t="str">
            <v>V</v>
          </cell>
          <cell r="F2221" t="str">
            <v>België</v>
          </cell>
          <cell r="G2221" t="str">
            <v>BE</v>
          </cell>
          <cell r="H2221" t="str">
            <v>02-022</v>
          </cell>
          <cell r="I2221" t="str">
            <v>MERCURIUS PETANQUE -</v>
          </cell>
        </row>
        <row r="2222">
          <cell r="A2222">
            <v>1589</v>
          </cell>
          <cell r="B2222" t="str">
            <v>Ronald</v>
          </cell>
          <cell r="C2222" t="str">
            <v>VERCAUTEREN</v>
          </cell>
          <cell r="D2222">
            <v>23389</v>
          </cell>
          <cell r="E2222" t="str">
            <v>M</v>
          </cell>
          <cell r="F2222" t="str">
            <v>België</v>
          </cell>
          <cell r="G2222" t="str">
            <v>BE</v>
          </cell>
          <cell r="H2222" t="str">
            <v>02-022</v>
          </cell>
          <cell r="I2222" t="str">
            <v>MERCURIUS PETANQUE -</v>
          </cell>
        </row>
        <row r="2223">
          <cell r="A2223">
            <v>10159</v>
          </cell>
          <cell r="B2223" t="str">
            <v>Robert</v>
          </cell>
          <cell r="C2223" t="str">
            <v>VERHOEVEN</v>
          </cell>
          <cell r="D2223">
            <v>20031</v>
          </cell>
          <cell r="E2223" t="str">
            <v>M</v>
          </cell>
          <cell r="F2223" t="str">
            <v>België</v>
          </cell>
          <cell r="G2223" t="str">
            <v>BE</v>
          </cell>
          <cell r="H2223" t="str">
            <v>02-022</v>
          </cell>
          <cell r="I2223" t="str">
            <v>MERCURIUS PETANQUE -</v>
          </cell>
        </row>
        <row r="2224">
          <cell r="A2224">
            <v>15574</v>
          </cell>
          <cell r="B2224" t="str">
            <v>Martha</v>
          </cell>
          <cell r="C2224" t="str">
            <v>VERLINDEN</v>
          </cell>
          <cell r="D2224">
            <v>20977</v>
          </cell>
          <cell r="E2224" t="str">
            <v>V</v>
          </cell>
          <cell r="F2224" t="str">
            <v>België</v>
          </cell>
          <cell r="G2224" t="str">
            <v>BE</v>
          </cell>
          <cell r="H2224" t="str">
            <v>02-022</v>
          </cell>
          <cell r="I2224" t="str">
            <v>MERCURIUS PETANQUE -</v>
          </cell>
        </row>
        <row r="2225">
          <cell r="A2225">
            <v>18837</v>
          </cell>
          <cell r="B2225" t="str">
            <v>Frank</v>
          </cell>
          <cell r="C2225" t="str">
            <v>WUYTS</v>
          </cell>
          <cell r="D2225">
            <v>20030</v>
          </cell>
          <cell r="E2225" t="str">
            <v>M</v>
          </cell>
          <cell r="F2225" t="str">
            <v>België</v>
          </cell>
          <cell r="G2225" t="str">
            <v>BE</v>
          </cell>
          <cell r="H2225" t="str">
            <v>02-022</v>
          </cell>
          <cell r="I2225" t="str">
            <v>MERCURIUS PETANQUE -</v>
          </cell>
        </row>
        <row r="2226">
          <cell r="A2226">
            <v>18029</v>
          </cell>
          <cell r="B2226" t="str">
            <v>Imelda</v>
          </cell>
          <cell r="C2226" t="str">
            <v xml:space="preserve"> ANDRIES</v>
          </cell>
          <cell r="D2226">
            <v>15200</v>
          </cell>
          <cell r="E2226" t="str">
            <v>V</v>
          </cell>
          <cell r="F2226" t="str">
            <v>België</v>
          </cell>
          <cell r="G2226" t="str">
            <v>BE</v>
          </cell>
          <cell r="H2226" t="str">
            <v>02-024</v>
          </cell>
          <cell r="I2226" t="str">
            <v>PC BOOM -</v>
          </cell>
        </row>
        <row r="2227">
          <cell r="A2227">
            <v>15871</v>
          </cell>
          <cell r="B2227" t="str">
            <v>Patrick</v>
          </cell>
          <cell r="C2227" t="str">
            <v>BAECK</v>
          </cell>
          <cell r="D2227">
            <v>24846</v>
          </cell>
          <cell r="E2227" t="str">
            <v>M</v>
          </cell>
          <cell r="F2227" t="str">
            <v>België</v>
          </cell>
          <cell r="G2227" t="str">
            <v>BE</v>
          </cell>
          <cell r="H2227" t="str">
            <v>02-024</v>
          </cell>
          <cell r="I2227" t="str">
            <v>PC BOOM -</v>
          </cell>
        </row>
        <row r="2228">
          <cell r="A2228">
            <v>20209</v>
          </cell>
          <cell r="B2228" t="str">
            <v>Dominique</v>
          </cell>
          <cell r="C2228" t="str">
            <v>BLANCHARD</v>
          </cell>
          <cell r="D2228">
            <v>20286</v>
          </cell>
          <cell r="E2228" t="str">
            <v>M</v>
          </cell>
          <cell r="F2228" t="str">
            <v>België</v>
          </cell>
          <cell r="G2228" t="str">
            <v>BE</v>
          </cell>
          <cell r="H2228" t="str">
            <v>02-024</v>
          </cell>
          <cell r="I2228" t="str">
            <v>PC BOOM -</v>
          </cell>
        </row>
        <row r="2229">
          <cell r="A2229">
            <v>20675</v>
          </cell>
          <cell r="B2229" t="str">
            <v>Ludo</v>
          </cell>
          <cell r="C2229" t="str">
            <v>BLOMMAERT</v>
          </cell>
          <cell r="D2229">
            <v>19562</v>
          </cell>
          <cell r="E2229" t="str">
            <v>M</v>
          </cell>
          <cell r="F2229" t="str">
            <v>België</v>
          </cell>
          <cell r="G2229" t="str">
            <v>BE</v>
          </cell>
          <cell r="H2229" t="str">
            <v>02-024</v>
          </cell>
          <cell r="I2229" t="str">
            <v>PC BOOM -</v>
          </cell>
        </row>
        <row r="2230">
          <cell r="A2230">
            <v>15013</v>
          </cell>
          <cell r="B2230" t="str">
            <v>Hugo</v>
          </cell>
          <cell r="C2230" t="str">
            <v>BRITS</v>
          </cell>
          <cell r="D2230">
            <v>20416</v>
          </cell>
          <cell r="E2230" t="str">
            <v>M</v>
          </cell>
          <cell r="F2230" t="str">
            <v>België</v>
          </cell>
          <cell r="G2230" t="str">
            <v>BE</v>
          </cell>
          <cell r="H2230" t="str">
            <v>02-024</v>
          </cell>
          <cell r="I2230" t="str">
            <v>PC BOOM -</v>
          </cell>
        </row>
        <row r="2231">
          <cell r="A2231">
            <v>7237</v>
          </cell>
          <cell r="B2231" t="str">
            <v>Marie-José</v>
          </cell>
          <cell r="C2231" t="str">
            <v>COECK</v>
          </cell>
          <cell r="D2231">
            <v>16420</v>
          </cell>
          <cell r="E2231" t="str">
            <v>V</v>
          </cell>
          <cell r="F2231" t="str">
            <v>België</v>
          </cell>
          <cell r="G2231" t="str">
            <v>BE</v>
          </cell>
          <cell r="H2231" t="str">
            <v>02-024</v>
          </cell>
          <cell r="I2231" t="str">
            <v>PC BOOM -</v>
          </cell>
        </row>
        <row r="2232">
          <cell r="A2232">
            <v>4284</v>
          </cell>
          <cell r="B2232" t="str">
            <v>François</v>
          </cell>
          <cell r="C2232" t="str">
            <v>COPPENS</v>
          </cell>
          <cell r="D2232">
            <v>13482</v>
          </cell>
          <cell r="E2232" t="str">
            <v>M</v>
          </cell>
          <cell r="F2232" t="str">
            <v>België</v>
          </cell>
          <cell r="G2232" t="str">
            <v>BE</v>
          </cell>
          <cell r="H2232" t="str">
            <v>02-024</v>
          </cell>
          <cell r="I2232" t="str">
            <v>PC BOOM -</v>
          </cell>
        </row>
        <row r="2233">
          <cell r="A2233">
            <v>8606</v>
          </cell>
          <cell r="B2233" t="str">
            <v>Cyrinus</v>
          </cell>
          <cell r="C2233" t="str">
            <v>DE BRABANDER</v>
          </cell>
          <cell r="D2233">
            <v>18173</v>
          </cell>
          <cell r="E2233" t="str">
            <v>M</v>
          </cell>
          <cell r="F2233" t="str">
            <v>België</v>
          </cell>
          <cell r="G2233" t="str">
            <v>BE</v>
          </cell>
          <cell r="H2233" t="str">
            <v>02-024</v>
          </cell>
          <cell r="I2233" t="str">
            <v>PC BOOM -</v>
          </cell>
        </row>
        <row r="2234">
          <cell r="A2234">
            <v>18916</v>
          </cell>
          <cell r="B2234" t="str">
            <v>RITA</v>
          </cell>
          <cell r="C2234" t="str">
            <v>DE HERTOG</v>
          </cell>
          <cell r="D2234">
            <v>18564</v>
          </cell>
          <cell r="E2234" t="str">
            <v>V</v>
          </cell>
          <cell r="F2234" t="str">
            <v>België</v>
          </cell>
          <cell r="G2234" t="str">
            <v>BE</v>
          </cell>
          <cell r="H2234" t="str">
            <v>02-024</v>
          </cell>
          <cell r="I2234" t="str">
            <v>PC BOOM -</v>
          </cell>
        </row>
        <row r="2235">
          <cell r="A2235">
            <v>20676</v>
          </cell>
          <cell r="B2235" t="str">
            <v>Jeanine</v>
          </cell>
          <cell r="C2235" t="str">
            <v>DE SCHRIJVER</v>
          </cell>
          <cell r="D2235">
            <v>18057</v>
          </cell>
          <cell r="E2235" t="str">
            <v>V</v>
          </cell>
          <cell r="F2235" t="str">
            <v>België</v>
          </cell>
          <cell r="G2235" t="str">
            <v>BE</v>
          </cell>
          <cell r="H2235" t="str">
            <v>02-024</v>
          </cell>
          <cell r="I2235" t="str">
            <v>PC BOOM -</v>
          </cell>
        </row>
        <row r="2236">
          <cell r="A2236">
            <v>9121</v>
          </cell>
          <cell r="B2236" t="str">
            <v>Jean</v>
          </cell>
          <cell r="C2236" t="str">
            <v>DE WACHTER</v>
          </cell>
          <cell r="D2236">
            <v>19181</v>
          </cell>
          <cell r="E2236" t="str">
            <v>M</v>
          </cell>
          <cell r="F2236" t="str">
            <v>België</v>
          </cell>
          <cell r="G2236" t="str">
            <v>BE</v>
          </cell>
          <cell r="H2236" t="str">
            <v>02-024</v>
          </cell>
          <cell r="I2236" t="str">
            <v>PC BOOM -</v>
          </cell>
        </row>
        <row r="2237">
          <cell r="A2237">
            <v>12970</v>
          </cell>
          <cell r="B2237" t="str">
            <v>Annie</v>
          </cell>
          <cell r="C2237" t="str">
            <v>DE WACHTER</v>
          </cell>
          <cell r="D2237">
            <v>16158</v>
          </cell>
          <cell r="E2237" t="str">
            <v>V</v>
          </cell>
          <cell r="F2237" t="str">
            <v>België</v>
          </cell>
          <cell r="G2237" t="str">
            <v>BE</v>
          </cell>
          <cell r="H2237" t="str">
            <v>02-024</v>
          </cell>
          <cell r="I2237" t="str">
            <v>PC BOOM -</v>
          </cell>
        </row>
        <row r="2238">
          <cell r="A2238">
            <v>5930</v>
          </cell>
          <cell r="B2238" t="str">
            <v>Arlette</v>
          </cell>
          <cell r="C2238" t="str">
            <v>DUERINCKX</v>
          </cell>
          <cell r="D2238">
            <v>18948</v>
          </cell>
          <cell r="E2238" t="str">
            <v>V</v>
          </cell>
          <cell r="F2238" t="str">
            <v>België</v>
          </cell>
          <cell r="G2238" t="str">
            <v>BE</v>
          </cell>
          <cell r="H2238" t="str">
            <v>02-024</v>
          </cell>
          <cell r="I2238" t="str">
            <v>PC BOOM -</v>
          </cell>
        </row>
        <row r="2239">
          <cell r="A2239">
            <v>8196</v>
          </cell>
          <cell r="B2239" t="str">
            <v>Ilse</v>
          </cell>
          <cell r="C2239" t="str">
            <v>GIELMAN</v>
          </cell>
          <cell r="D2239">
            <v>21921</v>
          </cell>
          <cell r="E2239" t="str">
            <v>V</v>
          </cell>
          <cell r="F2239" t="str">
            <v>België</v>
          </cell>
          <cell r="G2239" t="str">
            <v>BE</v>
          </cell>
          <cell r="H2239" t="str">
            <v>02-024</v>
          </cell>
          <cell r="I2239" t="str">
            <v>PC BOOM -</v>
          </cell>
        </row>
        <row r="2240">
          <cell r="A2240">
            <v>18172</v>
          </cell>
          <cell r="B2240" t="str">
            <v>Nicole</v>
          </cell>
          <cell r="C2240" t="str">
            <v>GIELMAN</v>
          </cell>
          <cell r="D2240">
            <v>19957</v>
          </cell>
          <cell r="E2240" t="str">
            <v>V</v>
          </cell>
          <cell r="F2240" t="str">
            <v>België</v>
          </cell>
          <cell r="G2240" t="str">
            <v>BE</v>
          </cell>
          <cell r="H2240" t="str">
            <v>02-024</v>
          </cell>
          <cell r="I2240" t="str">
            <v>PC BOOM -</v>
          </cell>
        </row>
        <row r="2241">
          <cell r="A2241">
            <v>5595</v>
          </cell>
          <cell r="B2241" t="str">
            <v>Jozef</v>
          </cell>
          <cell r="C2241" t="str">
            <v>KERREMANS</v>
          </cell>
          <cell r="D2241">
            <v>18348</v>
          </cell>
          <cell r="E2241" t="str">
            <v>M</v>
          </cell>
          <cell r="F2241" t="str">
            <v>België</v>
          </cell>
          <cell r="G2241" t="str">
            <v>BE</v>
          </cell>
          <cell r="H2241" t="str">
            <v>02-024</v>
          </cell>
          <cell r="I2241" t="str">
            <v>PC BOOM -</v>
          </cell>
        </row>
        <row r="2242">
          <cell r="A2242">
            <v>7902</v>
          </cell>
          <cell r="B2242" t="str">
            <v>Marc</v>
          </cell>
          <cell r="C2242" t="str">
            <v>MAMPAEY</v>
          </cell>
          <cell r="D2242">
            <v>18829</v>
          </cell>
          <cell r="E2242" t="str">
            <v>M</v>
          </cell>
          <cell r="F2242" t="str">
            <v>België</v>
          </cell>
          <cell r="G2242" t="str">
            <v>BE</v>
          </cell>
          <cell r="H2242" t="str">
            <v>02-024</v>
          </cell>
          <cell r="I2242" t="str">
            <v>PC BOOM -</v>
          </cell>
        </row>
        <row r="2243">
          <cell r="A2243">
            <v>5084</v>
          </cell>
          <cell r="B2243" t="str">
            <v>Justin</v>
          </cell>
          <cell r="C2243" t="str">
            <v>MEERT</v>
          </cell>
          <cell r="D2243">
            <v>15837</v>
          </cell>
          <cell r="E2243" t="str">
            <v>M</v>
          </cell>
          <cell r="F2243" t="str">
            <v>België</v>
          </cell>
          <cell r="G2243" t="str">
            <v>BE</v>
          </cell>
          <cell r="H2243" t="str">
            <v>02-024</v>
          </cell>
          <cell r="I2243" t="str">
            <v>PC BOOM -</v>
          </cell>
        </row>
        <row r="2244">
          <cell r="A2244">
            <v>15297</v>
          </cell>
          <cell r="B2244" t="str">
            <v>Mathias</v>
          </cell>
          <cell r="C2244" t="str">
            <v>MORTELMANS</v>
          </cell>
          <cell r="D2244">
            <v>36927</v>
          </cell>
          <cell r="E2244" t="str">
            <v>M</v>
          </cell>
          <cell r="F2244" t="str">
            <v>België</v>
          </cell>
          <cell r="G2244" t="str">
            <v>BE</v>
          </cell>
          <cell r="H2244" t="str">
            <v>02-024</v>
          </cell>
          <cell r="I2244" t="str">
            <v>PC BOOM -</v>
          </cell>
        </row>
        <row r="2245">
          <cell r="A2245">
            <v>17028</v>
          </cell>
          <cell r="B2245" t="str">
            <v>Lydia</v>
          </cell>
          <cell r="C2245" t="str">
            <v>RIJCKMANS</v>
          </cell>
          <cell r="D2245">
            <v>17859</v>
          </cell>
          <cell r="E2245" t="str">
            <v>V</v>
          </cell>
          <cell r="F2245" t="str">
            <v>België</v>
          </cell>
          <cell r="G2245" t="str">
            <v>BE</v>
          </cell>
          <cell r="H2245" t="str">
            <v>02-024</v>
          </cell>
          <cell r="I2245" t="str">
            <v>PC BOOM -</v>
          </cell>
        </row>
        <row r="2246">
          <cell r="A2246">
            <v>17420</v>
          </cell>
          <cell r="B2246" t="str">
            <v>Magdalena</v>
          </cell>
          <cell r="C2246" t="str">
            <v>SAHAGUN</v>
          </cell>
          <cell r="D2246">
            <v>19455</v>
          </cell>
          <cell r="E2246" t="str">
            <v>V</v>
          </cell>
          <cell r="F2246" t="str">
            <v>België</v>
          </cell>
          <cell r="G2246" t="str">
            <v>BE</v>
          </cell>
          <cell r="H2246" t="str">
            <v>02-024</v>
          </cell>
          <cell r="I2246" t="str">
            <v>PC BOOM -</v>
          </cell>
        </row>
        <row r="2247">
          <cell r="A2247">
            <v>4339</v>
          </cell>
          <cell r="B2247" t="str">
            <v>Liliane</v>
          </cell>
          <cell r="C2247" t="str">
            <v>SEGHERS</v>
          </cell>
          <cell r="D2247">
            <v>17416</v>
          </cell>
          <cell r="E2247" t="str">
            <v>V</v>
          </cell>
          <cell r="F2247" t="str">
            <v>België</v>
          </cell>
          <cell r="G2247" t="str">
            <v>BE</v>
          </cell>
          <cell r="H2247" t="str">
            <v>02-024</v>
          </cell>
          <cell r="I2247" t="str">
            <v>PC BOOM -</v>
          </cell>
        </row>
        <row r="2248">
          <cell r="A2248">
            <v>11447</v>
          </cell>
          <cell r="B2248" t="str">
            <v>Koenraad</v>
          </cell>
          <cell r="C2248" t="str">
            <v>SYMONS</v>
          </cell>
          <cell r="D2248">
            <v>25801</v>
          </cell>
          <cell r="E2248" t="str">
            <v>M</v>
          </cell>
          <cell r="F2248" t="str">
            <v>België</v>
          </cell>
          <cell r="G2248" t="str">
            <v>BE</v>
          </cell>
          <cell r="H2248" t="str">
            <v>02-024</v>
          </cell>
          <cell r="I2248" t="str">
            <v>PC BOOM -</v>
          </cell>
        </row>
        <row r="2249">
          <cell r="A2249">
            <v>15627</v>
          </cell>
          <cell r="B2249" t="str">
            <v>Adriaan</v>
          </cell>
          <cell r="C2249" t="str">
            <v>VAN DER ZANDE</v>
          </cell>
          <cell r="D2249">
            <v>15481</v>
          </cell>
          <cell r="E2249" t="str">
            <v>M</v>
          </cell>
          <cell r="F2249" t="str">
            <v>België</v>
          </cell>
          <cell r="G2249" t="str">
            <v>BE</v>
          </cell>
          <cell r="H2249" t="str">
            <v>02-024</v>
          </cell>
          <cell r="I2249" t="str">
            <v>PC BOOM -</v>
          </cell>
        </row>
        <row r="2250">
          <cell r="A2250">
            <v>1930</v>
          </cell>
          <cell r="B2250" t="str">
            <v>Karel</v>
          </cell>
          <cell r="C2250" t="str">
            <v>VAN GENECHTEN</v>
          </cell>
          <cell r="D2250">
            <v>16719</v>
          </cell>
          <cell r="E2250" t="str">
            <v>M</v>
          </cell>
          <cell r="F2250" t="str">
            <v>België</v>
          </cell>
          <cell r="G2250" t="str">
            <v>BE</v>
          </cell>
          <cell r="H2250" t="str">
            <v>02-024</v>
          </cell>
          <cell r="I2250" t="str">
            <v>PC BOOM -</v>
          </cell>
        </row>
        <row r="2251">
          <cell r="A2251">
            <v>18732</v>
          </cell>
          <cell r="B2251" t="str">
            <v>Willy</v>
          </cell>
          <cell r="C2251" t="str">
            <v>VAN GUCHT</v>
          </cell>
          <cell r="D2251">
            <v>20212</v>
          </cell>
          <cell r="E2251" t="str">
            <v>M</v>
          </cell>
          <cell r="F2251" t="str">
            <v>België</v>
          </cell>
          <cell r="G2251" t="str">
            <v>BE</v>
          </cell>
          <cell r="H2251" t="str">
            <v>02-024</v>
          </cell>
          <cell r="I2251" t="str">
            <v>PC BOOM -</v>
          </cell>
        </row>
        <row r="2252">
          <cell r="A2252">
            <v>19850</v>
          </cell>
          <cell r="B2252" t="str">
            <v>Magda</v>
          </cell>
          <cell r="C2252" t="str">
            <v>VAN HOEY</v>
          </cell>
          <cell r="D2252">
            <v>18653</v>
          </cell>
          <cell r="E2252" t="str">
            <v>V</v>
          </cell>
          <cell r="F2252" t="str">
            <v>België</v>
          </cell>
          <cell r="G2252" t="str">
            <v>BE</v>
          </cell>
          <cell r="H2252" t="str">
            <v>02-024</v>
          </cell>
          <cell r="I2252" t="str">
            <v>PC BOOM -</v>
          </cell>
        </row>
        <row r="2253">
          <cell r="A2253">
            <v>16701</v>
          </cell>
          <cell r="B2253" t="str">
            <v>Nancy</v>
          </cell>
          <cell r="C2253" t="str">
            <v>VAN MEIRVENNE</v>
          </cell>
          <cell r="D2253">
            <v>23654</v>
          </cell>
          <cell r="E2253" t="str">
            <v>V</v>
          </cell>
          <cell r="F2253" t="str">
            <v>België</v>
          </cell>
          <cell r="G2253" t="str">
            <v>BE</v>
          </cell>
          <cell r="H2253" t="str">
            <v>02-024</v>
          </cell>
          <cell r="I2253" t="str">
            <v>PC BOOM -</v>
          </cell>
        </row>
        <row r="2254">
          <cell r="A2254">
            <v>20208</v>
          </cell>
          <cell r="B2254" t="str">
            <v>Carine</v>
          </cell>
          <cell r="C2254" t="str">
            <v>VAN MUYLDER</v>
          </cell>
          <cell r="D2254">
            <v>23154</v>
          </cell>
          <cell r="E2254" t="str">
            <v>V</v>
          </cell>
          <cell r="F2254" t="str">
            <v>België</v>
          </cell>
          <cell r="G2254" t="str">
            <v>BE</v>
          </cell>
          <cell r="H2254" t="str">
            <v>02-024</v>
          </cell>
          <cell r="I2254" t="str">
            <v>PC BOOM -</v>
          </cell>
        </row>
        <row r="2255">
          <cell r="A2255">
            <v>17831</v>
          </cell>
          <cell r="B2255" t="str">
            <v>RENAAT</v>
          </cell>
          <cell r="C2255" t="str">
            <v>VAN NUFFEL</v>
          </cell>
          <cell r="D2255">
            <v>14898</v>
          </cell>
          <cell r="E2255" t="str">
            <v>M</v>
          </cell>
          <cell r="F2255" t="str">
            <v>België</v>
          </cell>
          <cell r="G2255" t="str">
            <v>BE</v>
          </cell>
          <cell r="H2255" t="str">
            <v>02-024</v>
          </cell>
          <cell r="I2255" t="str">
            <v>PC BOOM -</v>
          </cell>
        </row>
        <row r="2256">
          <cell r="A2256">
            <v>18251</v>
          </cell>
          <cell r="B2256" t="str">
            <v>Georges</v>
          </cell>
          <cell r="C2256" t="str">
            <v>VERMEIREN</v>
          </cell>
          <cell r="D2256">
            <v>14635</v>
          </cell>
          <cell r="E2256" t="str">
            <v>M</v>
          </cell>
          <cell r="F2256" t="str">
            <v>België</v>
          </cell>
          <cell r="G2256" t="str">
            <v>BE</v>
          </cell>
          <cell r="H2256" t="str">
            <v>02-024</v>
          </cell>
          <cell r="I2256" t="str">
            <v>PC BOOM -</v>
          </cell>
        </row>
        <row r="2257">
          <cell r="A2257">
            <v>18768</v>
          </cell>
          <cell r="B2257" t="str">
            <v>Rudolf</v>
          </cell>
          <cell r="C2257" t="str">
            <v xml:space="preserve">VERSYCK </v>
          </cell>
          <cell r="D2257">
            <v>23570</v>
          </cell>
          <cell r="E2257" t="str">
            <v>M</v>
          </cell>
          <cell r="F2257" t="str">
            <v>België</v>
          </cell>
          <cell r="G2257" t="str">
            <v>BE</v>
          </cell>
          <cell r="H2257" t="str">
            <v>02-024</v>
          </cell>
          <cell r="I2257" t="str">
            <v>PC BOOM -</v>
          </cell>
        </row>
        <row r="2258">
          <cell r="A2258">
            <v>12146</v>
          </cell>
          <cell r="B2258" t="str">
            <v>Michaël</v>
          </cell>
          <cell r="C2258" t="str">
            <v>VLEMINCKX</v>
          </cell>
          <cell r="D2258">
            <v>19018</v>
          </cell>
          <cell r="E2258" t="str">
            <v>M</v>
          </cell>
          <cell r="F2258" t="str">
            <v>België</v>
          </cell>
          <cell r="G2258" t="str">
            <v>BE</v>
          </cell>
          <cell r="H2258" t="str">
            <v>02-024</v>
          </cell>
          <cell r="I2258" t="str">
            <v>PC BOOM -</v>
          </cell>
        </row>
        <row r="2259">
          <cell r="A2259">
            <v>14794</v>
          </cell>
          <cell r="B2259" t="str">
            <v>Vera</v>
          </cell>
          <cell r="C2259" t="str">
            <v>ABRATH</v>
          </cell>
          <cell r="D2259">
            <v>16936</v>
          </cell>
          <cell r="E2259" t="str">
            <v>V</v>
          </cell>
          <cell r="F2259" t="str">
            <v>België</v>
          </cell>
          <cell r="G2259" t="str">
            <v>BE</v>
          </cell>
          <cell r="H2259" t="str">
            <v>02-026</v>
          </cell>
          <cell r="I2259" t="str">
            <v>p.c. HEMELHOF - Antwerpen</v>
          </cell>
        </row>
        <row r="2260">
          <cell r="A2260">
            <v>11032</v>
          </cell>
          <cell r="B2260" t="str">
            <v>Davey</v>
          </cell>
          <cell r="C2260" t="str">
            <v>ALEN</v>
          </cell>
          <cell r="D2260">
            <v>30313</v>
          </cell>
          <cell r="E2260" t="str">
            <v>M</v>
          </cell>
          <cell r="F2260" t="str">
            <v>België</v>
          </cell>
          <cell r="G2260" t="str">
            <v>BE</v>
          </cell>
          <cell r="H2260" t="str">
            <v>02-026</v>
          </cell>
          <cell r="I2260" t="str">
            <v>p.c. HEMELHOF - Antwerpen</v>
          </cell>
        </row>
        <row r="2261">
          <cell r="A2261">
            <v>21069</v>
          </cell>
          <cell r="B2261" t="str">
            <v>Guy</v>
          </cell>
          <cell r="C2261" t="str">
            <v>ANTHONISSEN</v>
          </cell>
          <cell r="D2261">
            <v>20576</v>
          </cell>
          <cell r="E2261" t="str">
            <v>M</v>
          </cell>
          <cell r="F2261" t="str">
            <v>België</v>
          </cell>
          <cell r="G2261" t="str">
            <v>BE</v>
          </cell>
          <cell r="H2261" t="str">
            <v>02-026</v>
          </cell>
          <cell r="I2261" t="str">
            <v>p.c. HEMELHOF - Antwerpen</v>
          </cell>
        </row>
        <row r="2262">
          <cell r="A2262">
            <v>18649</v>
          </cell>
          <cell r="B2262" t="str">
            <v>Jacob</v>
          </cell>
          <cell r="C2262" t="str">
            <v>BAKKER</v>
          </cell>
          <cell r="D2262">
            <v>23764</v>
          </cell>
          <cell r="E2262" t="str">
            <v>M</v>
          </cell>
          <cell r="F2262" t="str">
            <v>België</v>
          </cell>
          <cell r="G2262" t="str">
            <v>BE</v>
          </cell>
          <cell r="H2262" t="str">
            <v>02-026</v>
          </cell>
          <cell r="I2262" t="str">
            <v>p.c. HEMELHOF - Antwerpen</v>
          </cell>
        </row>
        <row r="2263">
          <cell r="A2263">
            <v>6769</v>
          </cell>
          <cell r="B2263" t="str">
            <v>Sandra</v>
          </cell>
          <cell r="C2263" t="str">
            <v>BEELDENS</v>
          </cell>
          <cell r="D2263">
            <v>26824</v>
          </cell>
          <cell r="E2263" t="str">
            <v>V</v>
          </cell>
          <cell r="F2263" t="str">
            <v>België</v>
          </cell>
          <cell r="G2263" t="str">
            <v>BE</v>
          </cell>
          <cell r="H2263" t="str">
            <v>02-026</v>
          </cell>
          <cell r="I2263" t="str">
            <v>p.c. HEMELHOF - Antwerpen</v>
          </cell>
        </row>
        <row r="2264">
          <cell r="A2264">
            <v>18326</v>
          </cell>
          <cell r="B2264" t="str">
            <v>Guido</v>
          </cell>
          <cell r="C2264" t="str">
            <v>BERUS</v>
          </cell>
          <cell r="D2264">
            <v>19372</v>
          </cell>
          <cell r="E2264" t="str">
            <v>M</v>
          </cell>
          <cell r="F2264" t="str">
            <v>België</v>
          </cell>
          <cell r="G2264" t="str">
            <v>BE</v>
          </cell>
          <cell r="H2264" t="str">
            <v>02-026</v>
          </cell>
          <cell r="I2264" t="str">
            <v>p.c. HEMELHOF - Antwerpen</v>
          </cell>
        </row>
        <row r="2265">
          <cell r="A2265">
            <v>20901</v>
          </cell>
          <cell r="B2265" t="str">
            <v>Wim</v>
          </cell>
          <cell r="C2265" t="str">
            <v>BORGHYS</v>
          </cell>
          <cell r="D2265">
            <v>25739</v>
          </cell>
          <cell r="E2265" t="str">
            <v>M</v>
          </cell>
          <cell r="F2265" t="str">
            <v>België</v>
          </cell>
          <cell r="G2265" t="str">
            <v>BE</v>
          </cell>
          <cell r="H2265" t="str">
            <v>02-026</v>
          </cell>
          <cell r="I2265" t="str">
            <v>p.c. HEMELHOF - Antwerpen</v>
          </cell>
        </row>
        <row r="2266">
          <cell r="A2266">
            <v>17607</v>
          </cell>
          <cell r="B2266" t="str">
            <v>Simon</v>
          </cell>
          <cell r="C2266" t="str">
            <v>BREUGELMANS</v>
          </cell>
          <cell r="D2266">
            <v>17023</v>
          </cell>
          <cell r="E2266" t="str">
            <v>M</v>
          </cell>
          <cell r="F2266" t="str">
            <v>België</v>
          </cell>
          <cell r="G2266" t="str">
            <v>BE</v>
          </cell>
          <cell r="H2266" t="str">
            <v>02-026</v>
          </cell>
          <cell r="I2266" t="str">
            <v>p.c. HEMELHOF - Antwerpen</v>
          </cell>
        </row>
        <row r="2267">
          <cell r="A2267">
            <v>17192</v>
          </cell>
          <cell r="B2267" t="str">
            <v>Ginette</v>
          </cell>
          <cell r="C2267" t="str">
            <v>CEULEERS</v>
          </cell>
          <cell r="D2267">
            <v>22070</v>
          </cell>
          <cell r="E2267" t="str">
            <v>V</v>
          </cell>
          <cell r="F2267" t="str">
            <v>België</v>
          </cell>
          <cell r="G2267" t="str">
            <v>BE</v>
          </cell>
          <cell r="H2267" t="str">
            <v>02-026</v>
          </cell>
          <cell r="I2267" t="str">
            <v>p.c. HEMELHOF - Antwerpen</v>
          </cell>
        </row>
        <row r="2268">
          <cell r="A2268">
            <v>15150</v>
          </cell>
          <cell r="B2268" t="str">
            <v>Elisabeth</v>
          </cell>
          <cell r="C2268" t="str">
            <v>CLAUS</v>
          </cell>
          <cell r="D2268">
            <v>20877</v>
          </cell>
          <cell r="E2268" t="str">
            <v>V</v>
          </cell>
          <cell r="F2268" t="str">
            <v>België</v>
          </cell>
          <cell r="G2268" t="str">
            <v>BE</v>
          </cell>
          <cell r="H2268" t="str">
            <v>02-026</v>
          </cell>
          <cell r="I2268" t="str">
            <v>p.c. HEMELHOF - Antwerpen</v>
          </cell>
        </row>
        <row r="2269">
          <cell r="A2269">
            <v>16186</v>
          </cell>
          <cell r="B2269" t="str">
            <v>Maria</v>
          </cell>
          <cell r="C2269" t="str">
            <v>COX</v>
          </cell>
          <cell r="D2269">
            <v>17690</v>
          </cell>
          <cell r="E2269" t="str">
            <v>V</v>
          </cell>
          <cell r="F2269" t="str">
            <v>België</v>
          </cell>
          <cell r="G2269" t="str">
            <v>BE</v>
          </cell>
          <cell r="H2269" t="str">
            <v>02-026</v>
          </cell>
          <cell r="I2269" t="str">
            <v>p.c. HEMELHOF - Antwerpen</v>
          </cell>
        </row>
        <row r="2270">
          <cell r="A2270">
            <v>21574</v>
          </cell>
          <cell r="B2270" t="str">
            <v>Glenn</v>
          </cell>
          <cell r="C2270" t="str">
            <v>DE BAERE</v>
          </cell>
          <cell r="D2270">
            <v>36014</v>
          </cell>
          <cell r="E2270" t="str">
            <v>M</v>
          </cell>
          <cell r="F2270" t="str">
            <v>België</v>
          </cell>
          <cell r="G2270" t="str">
            <v>BE</v>
          </cell>
          <cell r="H2270" t="str">
            <v>02-026</v>
          </cell>
          <cell r="I2270" t="str">
            <v>p.c. HEMELHOF - Antwerpen</v>
          </cell>
        </row>
        <row r="2271">
          <cell r="A2271">
            <v>18645</v>
          </cell>
          <cell r="B2271" t="str">
            <v>Hedwige</v>
          </cell>
          <cell r="C2271" t="str">
            <v>DE CEULAERDE</v>
          </cell>
          <cell r="D2271">
            <v>15819</v>
          </cell>
          <cell r="E2271" t="str">
            <v>V</v>
          </cell>
          <cell r="F2271" t="str">
            <v>België</v>
          </cell>
          <cell r="G2271" t="str">
            <v>BE</v>
          </cell>
          <cell r="H2271" t="str">
            <v>02-026</v>
          </cell>
          <cell r="I2271" t="str">
            <v>p.c. HEMELHOF - Antwerpen</v>
          </cell>
        </row>
        <row r="2272">
          <cell r="A2272">
            <v>8119</v>
          </cell>
          <cell r="B2272" t="str">
            <v>Petrus</v>
          </cell>
          <cell r="C2272" t="str">
            <v>DE KLERK</v>
          </cell>
          <cell r="D2272">
            <v>16646</v>
          </cell>
          <cell r="E2272" t="str">
            <v>M</v>
          </cell>
          <cell r="F2272" t="str">
            <v>België</v>
          </cell>
          <cell r="G2272" t="str">
            <v>BE</v>
          </cell>
          <cell r="H2272" t="str">
            <v>02-026</v>
          </cell>
          <cell r="I2272" t="str">
            <v>p.c. HEMELHOF - Antwerpen</v>
          </cell>
        </row>
        <row r="2273">
          <cell r="A2273">
            <v>14605</v>
          </cell>
          <cell r="B2273" t="str">
            <v>Ingrid</v>
          </cell>
          <cell r="C2273" t="str">
            <v>DE MAEYER</v>
          </cell>
          <cell r="D2273">
            <v>22467</v>
          </cell>
          <cell r="E2273" t="str">
            <v>V</v>
          </cell>
          <cell r="F2273" t="str">
            <v>België</v>
          </cell>
          <cell r="G2273" t="str">
            <v>BE</v>
          </cell>
          <cell r="H2273" t="str">
            <v>02-026</v>
          </cell>
          <cell r="I2273" t="str">
            <v>p.c. HEMELHOF - Antwerpen</v>
          </cell>
        </row>
        <row r="2274">
          <cell r="A2274">
            <v>18646</v>
          </cell>
          <cell r="B2274" t="str">
            <v>Inge</v>
          </cell>
          <cell r="C2274" t="str">
            <v>DE OLIVEIRA ANDREZ</v>
          </cell>
          <cell r="D2274">
            <v>25401</v>
          </cell>
          <cell r="E2274" t="str">
            <v>V</v>
          </cell>
          <cell r="F2274" t="str">
            <v>België</v>
          </cell>
          <cell r="G2274" t="str">
            <v>BE</v>
          </cell>
          <cell r="H2274" t="str">
            <v>02-026</v>
          </cell>
          <cell r="I2274" t="str">
            <v>p.c. HEMELHOF - Antwerpen</v>
          </cell>
        </row>
        <row r="2275">
          <cell r="A2275">
            <v>13314</v>
          </cell>
          <cell r="B2275" t="str">
            <v>Jean-Pierre</v>
          </cell>
          <cell r="C2275" t="str">
            <v>DE PROOST</v>
          </cell>
          <cell r="D2275">
            <v>21919</v>
          </cell>
          <cell r="E2275" t="str">
            <v>M</v>
          </cell>
          <cell r="F2275" t="str">
            <v>België</v>
          </cell>
          <cell r="G2275" t="str">
            <v>BE</v>
          </cell>
          <cell r="H2275" t="str">
            <v>02-026</v>
          </cell>
          <cell r="I2275" t="str">
            <v>p.c. HEMELHOF - Antwerpen</v>
          </cell>
        </row>
        <row r="2276">
          <cell r="A2276">
            <v>15243</v>
          </cell>
          <cell r="B2276" t="str">
            <v>René</v>
          </cell>
          <cell r="C2276" t="str">
            <v>DE TROYER</v>
          </cell>
          <cell r="D2276">
            <v>19474</v>
          </cell>
          <cell r="E2276" t="str">
            <v>M</v>
          </cell>
          <cell r="F2276" t="str">
            <v>België</v>
          </cell>
          <cell r="G2276" t="str">
            <v>BE</v>
          </cell>
          <cell r="H2276" t="str">
            <v>02-026</v>
          </cell>
          <cell r="I2276" t="str">
            <v>p.c. HEMELHOF - Antwerpen</v>
          </cell>
        </row>
        <row r="2277">
          <cell r="A2277">
            <v>10215</v>
          </cell>
          <cell r="B2277" t="str">
            <v>Patrick</v>
          </cell>
          <cell r="C2277" t="str">
            <v>DESAERT</v>
          </cell>
          <cell r="D2277">
            <v>28145</v>
          </cell>
          <cell r="E2277" t="str">
            <v>M</v>
          </cell>
          <cell r="F2277" t="str">
            <v>België</v>
          </cell>
          <cell r="G2277" t="str">
            <v>BE</v>
          </cell>
          <cell r="H2277" t="str">
            <v>02-026</v>
          </cell>
          <cell r="I2277" t="str">
            <v>p.c. HEMELHOF - Antwerpen</v>
          </cell>
        </row>
        <row r="2278">
          <cell r="A2278">
            <v>21559</v>
          </cell>
          <cell r="B2278" t="str">
            <v>Eddy</v>
          </cell>
          <cell r="C2278" t="str">
            <v>FREDERIKSSON</v>
          </cell>
          <cell r="D2278">
            <v>17790</v>
          </cell>
          <cell r="E2278" t="str">
            <v>M</v>
          </cell>
          <cell r="F2278" t="str">
            <v>België</v>
          </cell>
          <cell r="G2278" t="str">
            <v>BE</v>
          </cell>
          <cell r="H2278" t="str">
            <v>02-026</v>
          </cell>
          <cell r="I2278" t="str">
            <v>p.c. HEMELHOF - Antwerpen</v>
          </cell>
        </row>
        <row r="2279">
          <cell r="A2279">
            <v>20169</v>
          </cell>
          <cell r="B2279" t="str">
            <v>Karel</v>
          </cell>
          <cell r="C2279" t="str">
            <v>HEIRMAN</v>
          </cell>
          <cell r="D2279">
            <v>15819</v>
          </cell>
          <cell r="E2279" t="str">
            <v>M</v>
          </cell>
          <cell r="F2279" t="str">
            <v>België</v>
          </cell>
          <cell r="G2279" t="str">
            <v>BE</v>
          </cell>
          <cell r="H2279" t="str">
            <v>02-026</v>
          </cell>
          <cell r="I2279" t="str">
            <v>p.c. HEMELHOF - Antwerpen</v>
          </cell>
        </row>
        <row r="2280">
          <cell r="A2280">
            <v>2787</v>
          </cell>
          <cell r="B2280" t="str">
            <v>Petra</v>
          </cell>
          <cell r="C2280" t="str">
            <v>HEYRMAN</v>
          </cell>
          <cell r="D2280">
            <v>26663</v>
          </cell>
          <cell r="E2280" t="str">
            <v>V</v>
          </cell>
          <cell r="F2280" t="str">
            <v>België</v>
          </cell>
          <cell r="G2280" t="str">
            <v>BE</v>
          </cell>
          <cell r="H2280" t="str">
            <v>02-026</v>
          </cell>
          <cell r="I2280" t="str">
            <v>p.c. HEMELHOF - Antwerpen</v>
          </cell>
        </row>
        <row r="2281">
          <cell r="A2281">
            <v>21030</v>
          </cell>
          <cell r="B2281" t="str">
            <v>Hubert</v>
          </cell>
          <cell r="C2281" t="str">
            <v>HOLLEMAERT</v>
          </cell>
          <cell r="D2281">
            <v>26530</v>
          </cell>
          <cell r="E2281" t="str">
            <v>M</v>
          </cell>
          <cell r="F2281" t="str">
            <v>België</v>
          </cell>
          <cell r="G2281" t="str">
            <v>BE</v>
          </cell>
          <cell r="H2281" t="str">
            <v>02-026</v>
          </cell>
          <cell r="I2281" t="str">
            <v>p.c. HEMELHOF - Antwerpen</v>
          </cell>
        </row>
        <row r="2282">
          <cell r="A2282">
            <v>21031</v>
          </cell>
          <cell r="B2282" t="str">
            <v>Lorenz</v>
          </cell>
          <cell r="C2282" t="str">
            <v>HOLLEMAERT</v>
          </cell>
          <cell r="D2282">
            <v>37221</v>
          </cell>
          <cell r="E2282" t="str">
            <v>M</v>
          </cell>
          <cell r="F2282" t="str">
            <v>België</v>
          </cell>
          <cell r="G2282" t="str">
            <v>BE</v>
          </cell>
          <cell r="H2282" t="str">
            <v>02-026</v>
          </cell>
          <cell r="I2282" t="str">
            <v>p.c. HEMELHOF - Antwerpen</v>
          </cell>
        </row>
        <row r="2283">
          <cell r="A2283">
            <v>21032</v>
          </cell>
          <cell r="B2283" t="str">
            <v>Leon</v>
          </cell>
          <cell r="C2283" t="str">
            <v>HOLLEMAERT</v>
          </cell>
          <cell r="D2283">
            <v>38239</v>
          </cell>
          <cell r="E2283" t="str">
            <v>M</v>
          </cell>
          <cell r="F2283" t="str">
            <v>België</v>
          </cell>
          <cell r="G2283" t="str">
            <v>BE</v>
          </cell>
          <cell r="H2283" t="str">
            <v>02-026</v>
          </cell>
          <cell r="I2283" t="str">
            <v>p.c. HEMELHOF - Antwerpen</v>
          </cell>
        </row>
        <row r="2284">
          <cell r="A2284">
            <v>17191</v>
          </cell>
          <cell r="B2284" t="str">
            <v>Peter</v>
          </cell>
          <cell r="C2284" t="str">
            <v>HOUBEN</v>
          </cell>
          <cell r="D2284">
            <v>23497</v>
          </cell>
          <cell r="E2284" t="str">
            <v>M</v>
          </cell>
          <cell r="F2284" t="str">
            <v>België</v>
          </cell>
          <cell r="G2284" t="str">
            <v>BE</v>
          </cell>
          <cell r="H2284" t="str">
            <v>02-026</v>
          </cell>
          <cell r="I2284" t="str">
            <v>p.c. HEMELHOF - Antwerpen</v>
          </cell>
        </row>
        <row r="2285">
          <cell r="A2285">
            <v>19942</v>
          </cell>
          <cell r="B2285" t="str">
            <v>Magda</v>
          </cell>
          <cell r="C2285" t="str">
            <v>JANSSEN</v>
          </cell>
          <cell r="D2285">
            <v>15090</v>
          </cell>
          <cell r="E2285" t="str">
            <v>V</v>
          </cell>
          <cell r="F2285" t="str">
            <v>België</v>
          </cell>
          <cell r="G2285" t="str">
            <v>BE</v>
          </cell>
          <cell r="H2285" t="str">
            <v>02-026</v>
          </cell>
          <cell r="I2285" t="str">
            <v>p.c. HEMELHOF - Antwerpen</v>
          </cell>
        </row>
        <row r="2286">
          <cell r="A2286">
            <v>14255</v>
          </cell>
          <cell r="B2286" t="str">
            <v>Luc</v>
          </cell>
          <cell r="C2286" t="str">
            <v>JANSSENS</v>
          </cell>
          <cell r="D2286">
            <v>22380</v>
          </cell>
          <cell r="E2286" t="str">
            <v>M</v>
          </cell>
          <cell r="F2286" t="str">
            <v>België</v>
          </cell>
          <cell r="G2286" t="str">
            <v>BE</v>
          </cell>
          <cell r="H2286" t="str">
            <v>02-026</v>
          </cell>
          <cell r="I2286" t="str">
            <v>p.c. HEMELHOF - Antwerpen</v>
          </cell>
        </row>
        <row r="2287">
          <cell r="A2287">
            <v>19875</v>
          </cell>
          <cell r="B2287" t="str">
            <v>Roger</v>
          </cell>
          <cell r="C2287" t="str">
            <v>JANSSENS</v>
          </cell>
          <cell r="D2287">
            <v>17578</v>
          </cell>
          <cell r="E2287" t="str">
            <v>M</v>
          </cell>
          <cell r="F2287" t="str">
            <v>België</v>
          </cell>
          <cell r="G2287" t="str">
            <v>BE</v>
          </cell>
          <cell r="H2287" t="str">
            <v>02-026</v>
          </cell>
          <cell r="I2287" t="str">
            <v>p.c. HEMELHOF - Antwerpen</v>
          </cell>
        </row>
        <row r="2288">
          <cell r="A2288">
            <v>2207</v>
          </cell>
          <cell r="B2288" t="str">
            <v>Rita</v>
          </cell>
          <cell r="C2288" t="str">
            <v>KEVELAERTS</v>
          </cell>
          <cell r="D2288">
            <v>20810</v>
          </cell>
          <cell r="E2288" t="str">
            <v>V</v>
          </cell>
          <cell r="F2288" t="str">
            <v>België</v>
          </cell>
          <cell r="G2288" t="str">
            <v>BE</v>
          </cell>
          <cell r="H2288" t="str">
            <v>02-026</v>
          </cell>
          <cell r="I2288" t="str">
            <v>p.c. HEMELHOF - Antwerpen</v>
          </cell>
        </row>
        <row r="2289">
          <cell r="A2289">
            <v>13962</v>
          </cell>
          <cell r="B2289" t="str">
            <v>Frank</v>
          </cell>
          <cell r="C2289" t="str">
            <v>LOOS</v>
          </cell>
          <cell r="D2289">
            <v>19531</v>
          </cell>
          <cell r="E2289" t="str">
            <v>M</v>
          </cell>
          <cell r="F2289" t="str">
            <v>België</v>
          </cell>
          <cell r="G2289" t="str">
            <v>BE</v>
          </cell>
          <cell r="H2289" t="str">
            <v>02-026</v>
          </cell>
          <cell r="I2289" t="str">
            <v>p.c. HEMELHOF - Antwerpen</v>
          </cell>
        </row>
        <row r="2290">
          <cell r="A2290">
            <v>15152</v>
          </cell>
          <cell r="B2290" t="str">
            <v>Johannes</v>
          </cell>
          <cell r="C2290" t="str">
            <v>MERTENS</v>
          </cell>
          <cell r="D2290">
            <v>19447</v>
          </cell>
          <cell r="E2290" t="str">
            <v>M</v>
          </cell>
          <cell r="F2290" t="str">
            <v>België</v>
          </cell>
          <cell r="G2290" t="str">
            <v>BE</v>
          </cell>
          <cell r="H2290" t="str">
            <v>02-026</v>
          </cell>
          <cell r="I2290" t="str">
            <v>p.c. HEMELHOF - Antwerpen</v>
          </cell>
        </row>
        <row r="2291">
          <cell r="A2291">
            <v>20682</v>
          </cell>
          <cell r="B2291" t="str">
            <v>Jan</v>
          </cell>
          <cell r="C2291" t="str">
            <v>MICHIELSEN</v>
          </cell>
          <cell r="D2291">
            <v>28615</v>
          </cell>
          <cell r="E2291" t="str">
            <v>M</v>
          </cell>
          <cell r="F2291" t="str">
            <v>België</v>
          </cell>
          <cell r="G2291" t="str">
            <v>BE</v>
          </cell>
          <cell r="H2291" t="str">
            <v>02-026</v>
          </cell>
          <cell r="I2291" t="str">
            <v>p.c. HEMELHOF - Antwerpen</v>
          </cell>
        </row>
        <row r="2292">
          <cell r="A2292">
            <v>19160</v>
          </cell>
          <cell r="B2292" t="str">
            <v>Paul</v>
          </cell>
          <cell r="C2292" t="str">
            <v>MISSOUL</v>
          </cell>
          <cell r="D2292">
            <v>17796</v>
          </cell>
          <cell r="E2292" t="str">
            <v>M</v>
          </cell>
          <cell r="F2292" t="str">
            <v>België</v>
          </cell>
          <cell r="G2292" t="str">
            <v>BE</v>
          </cell>
          <cell r="H2292" t="str">
            <v>02-026</v>
          </cell>
          <cell r="I2292" t="str">
            <v>p.c. HEMELHOF - Antwerpen</v>
          </cell>
        </row>
        <row r="2293">
          <cell r="A2293">
            <v>6103</v>
          </cell>
          <cell r="B2293" t="str">
            <v>Joeri</v>
          </cell>
          <cell r="C2293" t="str">
            <v>NIELANDT</v>
          </cell>
          <cell r="D2293">
            <v>26745</v>
          </cell>
          <cell r="E2293" t="str">
            <v>M</v>
          </cell>
          <cell r="F2293" t="str">
            <v>België</v>
          </cell>
          <cell r="G2293" t="str">
            <v>BE</v>
          </cell>
          <cell r="H2293" t="str">
            <v>02-026</v>
          </cell>
          <cell r="I2293" t="str">
            <v>p.c. HEMELHOF - Antwerpen</v>
          </cell>
        </row>
        <row r="2294">
          <cell r="A2294">
            <v>17485</v>
          </cell>
          <cell r="B2294" t="str">
            <v>Keanu</v>
          </cell>
          <cell r="C2294" t="str">
            <v>NIELANDT</v>
          </cell>
          <cell r="D2294">
            <v>39219</v>
          </cell>
          <cell r="E2294" t="str">
            <v>M</v>
          </cell>
          <cell r="F2294" t="str">
            <v>België</v>
          </cell>
          <cell r="G2294" t="str">
            <v>BE</v>
          </cell>
          <cell r="H2294" t="str">
            <v>02-026</v>
          </cell>
          <cell r="I2294" t="str">
            <v>p.c. HEMELHOF - Antwerpen</v>
          </cell>
        </row>
        <row r="2295">
          <cell r="A2295">
            <v>17486</v>
          </cell>
          <cell r="B2295" t="str">
            <v>Akira</v>
          </cell>
          <cell r="C2295" t="str">
            <v>NIELANDT</v>
          </cell>
          <cell r="D2295">
            <v>37195</v>
          </cell>
          <cell r="E2295" t="str">
            <v>V</v>
          </cell>
          <cell r="F2295" t="str">
            <v>België</v>
          </cell>
          <cell r="G2295" t="str">
            <v>BE</v>
          </cell>
          <cell r="H2295" t="str">
            <v>02-026</v>
          </cell>
          <cell r="I2295" t="str">
            <v>p.c. HEMELHOF - Antwerpen</v>
          </cell>
        </row>
        <row r="2296">
          <cell r="A2296">
            <v>14797</v>
          </cell>
          <cell r="B2296" t="str">
            <v>Freddy</v>
          </cell>
          <cell r="C2296" t="str">
            <v>OTTELOHE</v>
          </cell>
          <cell r="D2296">
            <v>15996</v>
          </cell>
          <cell r="E2296" t="str">
            <v>M</v>
          </cell>
          <cell r="F2296" t="str">
            <v>België</v>
          </cell>
          <cell r="G2296" t="str">
            <v>BE</v>
          </cell>
          <cell r="H2296" t="str">
            <v>02-026</v>
          </cell>
          <cell r="I2296" t="str">
            <v>p.c. HEMELHOF - Antwerpen</v>
          </cell>
        </row>
        <row r="2297">
          <cell r="A2297">
            <v>21558</v>
          </cell>
          <cell r="B2297" t="str">
            <v>Daniella</v>
          </cell>
          <cell r="C2297" t="str">
            <v xml:space="preserve">PEERSMAN </v>
          </cell>
          <cell r="D2297">
            <v>26080</v>
          </cell>
          <cell r="E2297" t="str">
            <v>V</v>
          </cell>
          <cell r="F2297" t="str">
            <v>België</v>
          </cell>
          <cell r="G2297" t="str">
            <v>BE</v>
          </cell>
          <cell r="H2297" t="str">
            <v>02-026</v>
          </cell>
          <cell r="I2297" t="str">
            <v>p.c. HEMELHOF - Antwerpen</v>
          </cell>
        </row>
        <row r="2298">
          <cell r="A2298">
            <v>88</v>
          </cell>
          <cell r="B2298" t="str">
            <v>Saskia</v>
          </cell>
          <cell r="C2298" t="str">
            <v>PEETERS</v>
          </cell>
          <cell r="D2298">
            <v>25321</v>
          </cell>
          <cell r="E2298" t="str">
            <v>V</v>
          </cell>
          <cell r="F2298" t="str">
            <v>België</v>
          </cell>
          <cell r="G2298" t="str">
            <v>BE</v>
          </cell>
          <cell r="H2298" t="str">
            <v>02-026</v>
          </cell>
          <cell r="I2298" t="str">
            <v>p.c. HEMELHOF - Antwerpen</v>
          </cell>
        </row>
        <row r="2299">
          <cell r="A2299">
            <v>15613</v>
          </cell>
          <cell r="B2299" t="str">
            <v>Franciscus</v>
          </cell>
          <cell r="C2299" t="str">
            <v>PEETERS</v>
          </cell>
          <cell r="D2299">
            <v>15106</v>
          </cell>
          <cell r="E2299" t="str">
            <v>M</v>
          </cell>
          <cell r="F2299" t="str">
            <v>België</v>
          </cell>
          <cell r="G2299" t="str">
            <v>BE</v>
          </cell>
          <cell r="H2299" t="str">
            <v>02-026</v>
          </cell>
          <cell r="I2299" t="str">
            <v>p.c. HEMELHOF - Antwerpen</v>
          </cell>
        </row>
        <row r="2300">
          <cell r="A2300">
            <v>14871</v>
          </cell>
          <cell r="B2300" t="str">
            <v>Sven</v>
          </cell>
          <cell r="C2300" t="str">
            <v>RAMAEKERS</v>
          </cell>
          <cell r="D2300">
            <v>30081</v>
          </cell>
          <cell r="E2300" t="str">
            <v>M</v>
          </cell>
          <cell r="F2300" t="str">
            <v>België</v>
          </cell>
          <cell r="G2300" t="str">
            <v>BE</v>
          </cell>
          <cell r="H2300" t="str">
            <v>02-026</v>
          </cell>
          <cell r="I2300" t="str">
            <v>p.c. HEMELHOF - Antwerpen</v>
          </cell>
        </row>
        <row r="2301">
          <cell r="A2301">
            <v>5411</v>
          </cell>
          <cell r="B2301" t="str">
            <v>Eric</v>
          </cell>
          <cell r="C2301" t="str">
            <v>ROELANTS</v>
          </cell>
          <cell r="D2301">
            <v>21248</v>
          </cell>
          <cell r="E2301" t="str">
            <v>M</v>
          </cell>
          <cell r="F2301" t="str">
            <v>België</v>
          </cell>
          <cell r="G2301" t="str">
            <v>BE</v>
          </cell>
          <cell r="H2301" t="str">
            <v>02-026</v>
          </cell>
          <cell r="I2301" t="str">
            <v>p.c. HEMELHOF - Antwerpen</v>
          </cell>
        </row>
        <row r="2302">
          <cell r="A2302">
            <v>18640</v>
          </cell>
          <cell r="B2302" t="str">
            <v>Patricia</v>
          </cell>
          <cell r="C2302" t="str">
            <v>ROMBOUTS</v>
          </cell>
          <cell r="D2302">
            <v>22516</v>
          </cell>
          <cell r="E2302" t="str">
            <v>V</v>
          </cell>
          <cell r="F2302" t="str">
            <v>België</v>
          </cell>
          <cell r="G2302" t="str">
            <v>BE</v>
          </cell>
          <cell r="H2302" t="str">
            <v>02-026</v>
          </cell>
          <cell r="I2302" t="str">
            <v>p.c. HEMELHOF - Antwerpen</v>
          </cell>
        </row>
        <row r="2303">
          <cell r="A2303">
            <v>15614</v>
          </cell>
          <cell r="B2303" t="str">
            <v>François</v>
          </cell>
          <cell r="C2303" t="str">
            <v>ROOMAN</v>
          </cell>
          <cell r="D2303">
            <v>17319</v>
          </cell>
          <cell r="E2303" t="str">
            <v>M</v>
          </cell>
          <cell r="F2303" t="str">
            <v>België</v>
          </cell>
          <cell r="G2303" t="str">
            <v>BE</v>
          </cell>
          <cell r="H2303" t="str">
            <v>02-026</v>
          </cell>
          <cell r="I2303" t="str">
            <v>p.c. HEMELHOF - Antwerpen</v>
          </cell>
        </row>
        <row r="2304">
          <cell r="A2304">
            <v>13952</v>
          </cell>
          <cell r="B2304" t="str">
            <v>Robert</v>
          </cell>
          <cell r="C2304" t="str">
            <v>SCHOUTENS</v>
          </cell>
          <cell r="D2304">
            <v>14979</v>
          </cell>
          <cell r="E2304" t="str">
            <v>M</v>
          </cell>
          <cell r="F2304" t="str">
            <v>België</v>
          </cell>
          <cell r="G2304" t="str">
            <v>BE</v>
          </cell>
          <cell r="H2304" t="str">
            <v>02-026</v>
          </cell>
          <cell r="I2304" t="str">
            <v>p.c. HEMELHOF - Antwerpen</v>
          </cell>
        </row>
        <row r="2305">
          <cell r="A2305">
            <v>18641</v>
          </cell>
          <cell r="B2305" t="str">
            <v>Richard</v>
          </cell>
          <cell r="C2305" t="str">
            <v>SIMONS</v>
          </cell>
          <cell r="D2305">
            <v>18837</v>
          </cell>
          <cell r="E2305" t="str">
            <v>M</v>
          </cell>
          <cell r="F2305" t="str">
            <v>België</v>
          </cell>
          <cell r="G2305" t="str">
            <v>BE</v>
          </cell>
          <cell r="H2305" t="str">
            <v>02-026</v>
          </cell>
          <cell r="I2305" t="str">
            <v>p.c. HEMELHOF - Antwerpen</v>
          </cell>
        </row>
        <row r="2306">
          <cell r="A2306">
            <v>18642</v>
          </cell>
          <cell r="B2306" t="str">
            <v>Roland</v>
          </cell>
          <cell r="C2306" t="str">
            <v>SIMONS</v>
          </cell>
          <cell r="D2306">
            <v>17896</v>
          </cell>
          <cell r="E2306" t="str">
            <v>M</v>
          </cell>
          <cell r="F2306" t="str">
            <v>België</v>
          </cell>
          <cell r="G2306" t="str">
            <v>BE</v>
          </cell>
          <cell r="H2306" t="str">
            <v>02-026</v>
          </cell>
          <cell r="I2306" t="str">
            <v>p.c. HEMELHOF - Antwerpen</v>
          </cell>
        </row>
        <row r="2307">
          <cell r="A2307">
            <v>15612</v>
          </cell>
          <cell r="B2307" t="str">
            <v>Josée</v>
          </cell>
          <cell r="C2307" t="str">
            <v>SMITS</v>
          </cell>
          <cell r="D2307">
            <v>15948</v>
          </cell>
          <cell r="E2307" t="str">
            <v>V</v>
          </cell>
          <cell r="F2307" t="str">
            <v>België</v>
          </cell>
          <cell r="G2307" t="str">
            <v>BE</v>
          </cell>
          <cell r="H2307" t="str">
            <v>02-026</v>
          </cell>
          <cell r="I2307" t="str">
            <v>p.c. HEMELHOF - Antwerpen</v>
          </cell>
        </row>
        <row r="2308">
          <cell r="A2308">
            <v>3764</v>
          </cell>
          <cell r="B2308" t="str">
            <v>Cedric</v>
          </cell>
          <cell r="C2308" t="str">
            <v>SMULDERS</v>
          </cell>
          <cell r="D2308">
            <v>35769</v>
          </cell>
          <cell r="E2308" t="str">
            <v>M</v>
          </cell>
          <cell r="F2308" t="str">
            <v>België</v>
          </cell>
          <cell r="G2308" t="str">
            <v>BE</v>
          </cell>
          <cell r="H2308" t="str">
            <v>02-026</v>
          </cell>
          <cell r="I2308" t="str">
            <v>p.c. HEMELHOF - Antwerpen</v>
          </cell>
        </row>
        <row r="2309">
          <cell r="A2309">
            <v>18644</v>
          </cell>
          <cell r="B2309" t="str">
            <v>Jan</v>
          </cell>
          <cell r="C2309" t="str">
            <v>TUERLINCKX</v>
          </cell>
          <cell r="D2309">
            <v>14652</v>
          </cell>
          <cell r="E2309" t="str">
            <v>M</v>
          </cell>
          <cell r="F2309" t="str">
            <v>België</v>
          </cell>
          <cell r="G2309" t="str">
            <v>BE</v>
          </cell>
          <cell r="H2309" t="str">
            <v>02-026</v>
          </cell>
          <cell r="I2309" t="str">
            <v>p.c. HEMELHOF - Antwerpen</v>
          </cell>
        </row>
        <row r="2310">
          <cell r="A2310">
            <v>7954</v>
          </cell>
          <cell r="B2310" t="str">
            <v>Jacques</v>
          </cell>
          <cell r="C2310" t="str">
            <v>VAN BEVEREN</v>
          </cell>
          <cell r="D2310">
            <v>17022</v>
          </cell>
          <cell r="E2310" t="str">
            <v>M</v>
          </cell>
          <cell r="F2310" t="str">
            <v>België</v>
          </cell>
          <cell r="G2310" t="str">
            <v>BE</v>
          </cell>
          <cell r="H2310" t="str">
            <v>02-026</v>
          </cell>
          <cell r="I2310" t="str">
            <v>p.c. HEMELHOF - Antwerpen</v>
          </cell>
        </row>
        <row r="2311">
          <cell r="A2311">
            <v>19944</v>
          </cell>
          <cell r="B2311" t="str">
            <v>Gilles</v>
          </cell>
          <cell r="C2311" t="str">
            <v>VAN DE SANDE</v>
          </cell>
          <cell r="D2311">
            <v>29833</v>
          </cell>
          <cell r="E2311" t="str">
            <v>M</v>
          </cell>
          <cell r="F2311" t="str">
            <v>België</v>
          </cell>
          <cell r="G2311" t="str">
            <v>BE</v>
          </cell>
          <cell r="H2311" t="str">
            <v>02-026</v>
          </cell>
          <cell r="I2311" t="str">
            <v>p.c. HEMELHOF - Antwerpen</v>
          </cell>
        </row>
        <row r="2312">
          <cell r="A2312">
            <v>2096</v>
          </cell>
          <cell r="B2312" t="str">
            <v>Willy</v>
          </cell>
          <cell r="C2312" t="str">
            <v>VAN DE VELDE</v>
          </cell>
          <cell r="D2312">
            <v>14647</v>
          </cell>
          <cell r="E2312" t="str">
            <v>M</v>
          </cell>
          <cell r="F2312" t="str">
            <v>België</v>
          </cell>
          <cell r="G2312" t="str">
            <v>BE</v>
          </cell>
          <cell r="H2312" t="str">
            <v>02-026</v>
          </cell>
          <cell r="I2312" t="str">
            <v>p.c. HEMELHOF - Antwerpen</v>
          </cell>
        </row>
        <row r="2313">
          <cell r="A2313">
            <v>13488</v>
          </cell>
          <cell r="B2313" t="str">
            <v>Jean</v>
          </cell>
          <cell r="C2313" t="str">
            <v>VAN DEN ABBEELE</v>
          </cell>
          <cell r="D2313">
            <v>15968</v>
          </cell>
          <cell r="E2313" t="str">
            <v>M</v>
          </cell>
          <cell r="F2313" t="str">
            <v>België</v>
          </cell>
          <cell r="G2313" t="str">
            <v>BE</v>
          </cell>
          <cell r="H2313" t="str">
            <v>02-026</v>
          </cell>
          <cell r="I2313" t="str">
            <v>p.c. HEMELHOF - Antwerpen</v>
          </cell>
        </row>
        <row r="2314">
          <cell r="A2314">
            <v>21556</v>
          </cell>
          <cell r="B2314" t="str">
            <v>Marc</v>
          </cell>
          <cell r="C2314" t="str">
            <v>VAN DEN ABBEELE</v>
          </cell>
          <cell r="D2314">
            <v>24657</v>
          </cell>
          <cell r="E2314" t="str">
            <v>M</v>
          </cell>
          <cell r="F2314" t="str">
            <v>België</v>
          </cell>
          <cell r="G2314" t="str">
            <v>BE</v>
          </cell>
          <cell r="H2314" t="str">
            <v>02-026</v>
          </cell>
          <cell r="I2314" t="str">
            <v>p.c. HEMELHOF - Antwerpen</v>
          </cell>
        </row>
        <row r="2315">
          <cell r="A2315">
            <v>14868</v>
          </cell>
          <cell r="B2315" t="str">
            <v>Ronald</v>
          </cell>
          <cell r="C2315" t="str">
            <v>VAN DEN BLEEKEN</v>
          </cell>
          <cell r="D2315">
            <v>16577</v>
          </cell>
          <cell r="E2315" t="str">
            <v>M</v>
          </cell>
          <cell r="F2315" t="str">
            <v>België</v>
          </cell>
          <cell r="G2315" t="str">
            <v>BE</v>
          </cell>
          <cell r="H2315" t="str">
            <v>02-026</v>
          </cell>
          <cell r="I2315" t="str">
            <v>p.c. HEMELHOF - Antwerpen</v>
          </cell>
        </row>
        <row r="2316">
          <cell r="A2316">
            <v>15463</v>
          </cell>
          <cell r="B2316" t="str">
            <v>Maria</v>
          </cell>
          <cell r="C2316" t="str">
            <v>VAN DEN BROECK</v>
          </cell>
          <cell r="D2316">
            <v>22685</v>
          </cell>
          <cell r="E2316" t="str">
            <v>V</v>
          </cell>
          <cell r="F2316" t="str">
            <v>België</v>
          </cell>
          <cell r="G2316" t="str">
            <v>BE</v>
          </cell>
          <cell r="H2316" t="str">
            <v>02-026</v>
          </cell>
          <cell r="I2316" t="str">
            <v>p.c. HEMELHOF - Antwerpen</v>
          </cell>
        </row>
        <row r="2317">
          <cell r="A2317">
            <v>19943</v>
          </cell>
          <cell r="B2317" t="str">
            <v>Davy</v>
          </cell>
          <cell r="C2317" t="str">
            <v>VAN DER AVOORT</v>
          </cell>
          <cell r="D2317">
            <v>28760</v>
          </cell>
          <cell r="E2317" t="str">
            <v>M</v>
          </cell>
          <cell r="F2317" t="str">
            <v>België</v>
          </cell>
          <cell r="G2317" t="str">
            <v>BE</v>
          </cell>
          <cell r="H2317" t="str">
            <v>02-026</v>
          </cell>
          <cell r="I2317" t="str">
            <v>p.c. HEMELHOF - Antwerpen</v>
          </cell>
        </row>
        <row r="2318">
          <cell r="A2318">
            <v>5854</v>
          </cell>
          <cell r="B2318" t="str">
            <v>Dirk</v>
          </cell>
          <cell r="C2318" t="str">
            <v>VAN HUL</v>
          </cell>
          <cell r="D2318">
            <v>24076</v>
          </cell>
          <cell r="E2318" t="str">
            <v>M</v>
          </cell>
          <cell r="F2318" t="str">
            <v>België</v>
          </cell>
          <cell r="G2318" t="str">
            <v>BE</v>
          </cell>
          <cell r="H2318" t="str">
            <v>02-026</v>
          </cell>
          <cell r="I2318" t="str">
            <v>p.c. HEMELHOF - Antwerpen</v>
          </cell>
        </row>
        <row r="2319">
          <cell r="A2319">
            <v>8997</v>
          </cell>
          <cell r="B2319" t="str">
            <v>Patrick</v>
          </cell>
          <cell r="C2319" t="str">
            <v>VAN LENT</v>
          </cell>
          <cell r="D2319">
            <v>21795</v>
          </cell>
          <cell r="E2319" t="str">
            <v>M</v>
          </cell>
          <cell r="F2319" t="str">
            <v>België</v>
          </cell>
          <cell r="G2319" t="str">
            <v>BE</v>
          </cell>
          <cell r="H2319" t="str">
            <v>02-026</v>
          </cell>
          <cell r="I2319" t="str">
            <v>p.c. HEMELHOF - Antwerpen</v>
          </cell>
        </row>
        <row r="2320">
          <cell r="A2320">
            <v>12641</v>
          </cell>
          <cell r="B2320" t="str">
            <v>Kevin</v>
          </cell>
          <cell r="C2320" t="str">
            <v>VAN LENT</v>
          </cell>
          <cell r="D2320">
            <v>35224</v>
          </cell>
          <cell r="E2320" t="str">
            <v>M</v>
          </cell>
          <cell r="F2320" t="str">
            <v>België</v>
          </cell>
          <cell r="G2320" t="str">
            <v>BE</v>
          </cell>
          <cell r="H2320" t="str">
            <v>02-026</v>
          </cell>
          <cell r="I2320" t="str">
            <v>p.c. HEMELHOF - Antwerpen</v>
          </cell>
        </row>
        <row r="2321">
          <cell r="A2321">
            <v>14869</v>
          </cell>
          <cell r="B2321" t="str">
            <v>Simone</v>
          </cell>
          <cell r="C2321" t="str">
            <v>VANDEPUTTE</v>
          </cell>
          <cell r="D2321">
            <v>16446</v>
          </cell>
          <cell r="E2321" t="str">
            <v>V</v>
          </cell>
          <cell r="F2321" t="str">
            <v>België</v>
          </cell>
          <cell r="G2321" t="str">
            <v>BE</v>
          </cell>
          <cell r="H2321" t="str">
            <v>02-026</v>
          </cell>
          <cell r="I2321" t="str">
            <v>p.c. HEMELHOF - Antwerpen</v>
          </cell>
        </row>
        <row r="2322">
          <cell r="A2322">
            <v>16187</v>
          </cell>
          <cell r="B2322" t="str">
            <v>Leo</v>
          </cell>
          <cell r="C2322" t="str">
            <v>VER ELST</v>
          </cell>
          <cell r="D2322">
            <v>18263</v>
          </cell>
          <cell r="E2322" t="str">
            <v>M</v>
          </cell>
          <cell r="F2322" t="str">
            <v>België</v>
          </cell>
          <cell r="G2322" t="str">
            <v>BE</v>
          </cell>
          <cell r="H2322" t="str">
            <v>02-026</v>
          </cell>
          <cell r="I2322" t="str">
            <v>p.c. HEMELHOF - Antwerpen</v>
          </cell>
        </row>
        <row r="2323">
          <cell r="A2323">
            <v>16445</v>
          </cell>
          <cell r="B2323" t="str">
            <v>Roger</v>
          </cell>
          <cell r="C2323" t="str">
            <v>VERBELEN</v>
          </cell>
          <cell r="D2323">
            <v>19483</v>
          </cell>
          <cell r="E2323" t="str">
            <v>M</v>
          </cell>
          <cell r="F2323" t="str">
            <v>België</v>
          </cell>
          <cell r="G2323" t="str">
            <v>BE</v>
          </cell>
          <cell r="H2323" t="str">
            <v>02-026</v>
          </cell>
          <cell r="I2323" t="str">
            <v>p.c. HEMELHOF - Antwerpen</v>
          </cell>
        </row>
        <row r="2324">
          <cell r="A2324">
            <v>12390</v>
          </cell>
          <cell r="B2324" t="str">
            <v>Kris</v>
          </cell>
          <cell r="C2324" t="str">
            <v>VERELST</v>
          </cell>
          <cell r="D2324">
            <v>26416</v>
          </cell>
          <cell r="E2324" t="str">
            <v>M</v>
          </cell>
          <cell r="F2324" t="str">
            <v>België</v>
          </cell>
          <cell r="G2324" t="str">
            <v>BE</v>
          </cell>
          <cell r="H2324" t="str">
            <v>02-026</v>
          </cell>
          <cell r="I2324" t="str">
            <v>p.c. HEMELHOF - Antwerpen</v>
          </cell>
        </row>
        <row r="2325">
          <cell r="A2325">
            <v>20204</v>
          </cell>
          <cell r="B2325" t="str">
            <v>Gerard</v>
          </cell>
          <cell r="C2325" t="str">
            <v>VERHAERT</v>
          </cell>
          <cell r="D2325">
            <v>16473</v>
          </cell>
          <cell r="E2325" t="str">
            <v>M</v>
          </cell>
          <cell r="F2325" t="str">
            <v>België</v>
          </cell>
          <cell r="G2325" t="str">
            <v>BE</v>
          </cell>
          <cell r="H2325" t="str">
            <v>02-026</v>
          </cell>
          <cell r="I2325" t="str">
            <v>p.c. HEMELHOF - Antwerpen</v>
          </cell>
        </row>
        <row r="2326">
          <cell r="A2326">
            <v>20803</v>
          </cell>
          <cell r="B2326" t="str">
            <v>Eddy</v>
          </cell>
          <cell r="C2326" t="str">
            <v>VERPLANCKE</v>
          </cell>
          <cell r="D2326">
            <v>22293</v>
          </cell>
          <cell r="E2326" t="str">
            <v>M</v>
          </cell>
          <cell r="F2326" t="str">
            <v>België</v>
          </cell>
          <cell r="G2326" t="str">
            <v>BE</v>
          </cell>
          <cell r="H2326" t="str">
            <v>02-026</v>
          </cell>
          <cell r="I2326" t="str">
            <v>p.c. HEMELHOF - Antwerpen</v>
          </cell>
        </row>
        <row r="2327">
          <cell r="A2327">
            <v>21557</v>
          </cell>
          <cell r="B2327" t="str">
            <v>Kurt</v>
          </cell>
          <cell r="C2327" t="str">
            <v>VERSTRAETE</v>
          </cell>
          <cell r="D2327">
            <v>25060</v>
          </cell>
          <cell r="E2327" t="str">
            <v>M</v>
          </cell>
          <cell r="F2327" t="str">
            <v>België</v>
          </cell>
          <cell r="G2327" t="str">
            <v>BE</v>
          </cell>
          <cell r="H2327" t="str">
            <v>02-026</v>
          </cell>
          <cell r="I2327" t="str">
            <v>p.c. HEMELHOF - Antwerpen</v>
          </cell>
        </row>
        <row r="2328">
          <cell r="A2328">
            <v>4490</v>
          </cell>
          <cell r="B2328" t="str">
            <v>Jerry</v>
          </cell>
          <cell r="C2328" t="str">
            <v>VLEMINCX</v>
          </cell>
          <cell r="D2328">
            <v>25995</v>
          </cell>
          <cell r="E2328" t="str">
            <v>M</v>
          </cell>
          <cell r="F2328" t="str">
            <v>België</v>
          </cell>
          <cell r="G2328" t="str">
            <v>BE</v>
          </cell>
          <cell r="H2328" t="str">
            <v>02-026</v>
          </cell>
          <cell r="I2328" t="str">
            <v>p.c. HEMELHOF - Antwerpen</v>
          </cell>
        </row>
        <row r="2329">
          <cell r="A2329">
            <v>17103</v>
          </cell>
          <cell r="B2329" t="str">
            <v>PETER</v>
          </cell>
          <cell r="C2329" t="str">
            <v>WILLEMOONS</v>
          </cell>
          <cell r="D2329">
            <v>25711</v>
          </cell>
          <cell r="E2329" t="str">
            <v>M</v>
          </cell>
          <cell r="F2329" t="str">
            <v>België</v>
          </cell>
          <cell r="G2329" t="str">
            <v>BE</v>
          </cell>
          <cell r="H2329" t="str">
            <v>02-026</v>
          </cell>
          <cell r="I2329" t="str">
            <v>p.c. HEMELHOF - Antwerpen</v>
          </cell>
        </row>
        <row r="2330">
          <cell r="A2330">
            <v>17104</v>
          </cell>
          <cell r="B2330" t="str">
            <v>TALLE</v>
          </cell>
          <cell r="C2330" t="str">
            <v>WILLEMOONS</v>
          </cell>
          <cell r="D2330">
            <v>35993</v>
          </cell>
          <cell r="E2330" t="str">
            <v>V</v>
          </cell>
          <cell r="F2330" t="str">
            <v>België</v>
          </cell>
          <cell r="G2330" t="str">
            <v>BE</v>
          </cell>
          <cell r="H2330" t="str">
            <v>02-026</v>
          </cell>
          <cell r="I2330" t="str">
            <v>p.c. HEMELHOF - Antwerpen</v>
          </cell>
        </row>
        <row r="2331">
          <cell r="A2331">
            <v>21563</v>
          </cell>
          <cell r="B2331" t="str">
            <v>Rita</v>
          </cell>
          <cell r="C2331" t="str">
            <v>ADRIAENSEN</v>
          </cell>
          <cell r="D2331">
            <v>19490</v>
          </cell>
          <cell r="E2331" t="str">
            <v>V</v>
          </cell>
          <cell r="F2331" t="str">
            <v>België</v>
          </cell>
          <cell r="G2331" t="str">
            <v>BE</v>
          </cell>
          <cell r="H2331" t="str">
            <v>02-030</v>
          </cell>
          <cell r="I2331" t="str">
            <v>MPC DE RODE LOOP</v>
          </cell>
        </row>
        <row r="2332">
          <cell r="A2332">
            <v>6433</v>
          </cell>
          <cell r="B2332" t="str">
            <v>Leo</v>
          </cell>
          <cell r="C2332" t="str">
            <v>BOECKX</v>
          </cell>
          <cell r="D2332">
            <v>21566</v>
          </cell>
          <cell r="E2332" t="str">
            <v>M</v>
          </cell>
          <cell r="F2332" t="str">
            <v>België</v>
          </cell>
          <cell r="G2332" t="str">
            <v>BE</v>
          </cell>
          <cell r="H2332" t="str">
            <v>02-030</v>
          </cell>
          <cell r="I2332" t="str">
            <v>MPC DE RODE LOOP</v>
          </cell>
        </row>
        <row r="2333">
          <cell r="A2333">
            <v>21005</v>
          </cell>
          <cell r="B2333" t="str">
            <v>Francois</v>
          </cell>
          <cell r="C2333" t="str">
            <v>BOONS</v>
          </cell>
          <cell r="D2333">
            <v>21566</v>
          </cell>
          <cell r="E2333" t="str">
            <v>M</v>
          </cell>
          <cell r="F2333" t="str">
            <v>België</v>
          </cell>
          <cell r="G2333" t="str">
            <v>BE</v>
          </cell>
          <cell r="H2333" t="str">
            <v>02-030</v>
          </cell>
          <cell r="I2333" t="str">
            <v>MPC DE RODE LOOP</v>
          </cell>
        </row>
        <row r="2334">
          <cell r="A2334">
            <v>2715</v>
          </cell>
          <cell r="B2334" t="str">
            <v>Gustaaf</v>
          </cell>
          <cell r="C2334" t="str">
            <v>CAMBERLIN</v>
          </cell>
          <cell r="D2334">
            <v>23181</v>
          </cell>
          <cell r="E2334" t="str">
            <v>M</v>
          </cell>
          <cell r="F2334" t="str">
            <v>België</v>
          </cell>
          <cell r="G2334" t="str">
            <v>BE</v>
          </cell>
          <cell r="H2334" t="str">
            <v>02-030</v>
          </cell>
          <cell r="I2334" t="str">
            <v>MPC DE RODE LOOP</v>
          </cell>
        </row>
        <row r="2335">
          <cell r="A2335">
            <v>20528</v>
          </cell>
          <cell r="B2335" t="str">
            <v>Willy</v>
          </cell>
          <cell r="C2335" t="str">
            <v>DE CEUSTER</v>
          </cell>
          <cell r="D2335">
            <v>24101</v>
          </cell>
          <cell r="E2335" t="str">
            <v>M</v>
          </cell>
          <cell r="F2335" t="str">
            <v>België</v>
          </cell>
          <cell r="G2335" t="str">
            <v>BE</v>
          </cell>
          <cell r="H2335" t="str">
            <v>02-030</v>
          </cell>
          <cell r="I2335" t="str">
            <v>MPC DE RODE LOOP</v>
          </cell>
        </row>
        <row r="2336">
          <cell r="A2336">
            <v>21621</v>
          </cell>
          <cell r="B2336" t="str">
            <v>Jan</v>
          </cell>
          <cell r="C2336" t="str">
            <v>DE GROODT</v>
          </cell>
          <cell r="D2336">
            <v>17817</v>
          </cell>
          <cell r="E2336" t="str">
            <v>M</v>
          </cell>
          <cell r="F2336" t="str">
            <v>België</v>
          </cell>
          <cell r="G2336" t="str">
            <v>BE</v>
          </cell>
          <cell r="H2336" t="str">
            <v>02-030</v>
          </cell>
          <cell r="I2336" t="str">
            <v>MPC DE RODE LOOP</v>
          </cell>
        </row>
        <row r="2337">
          <cell r="A2337">
            <v>21560</v>
          </cell>
          <cell r="B2337" t="str">
            <v>Christina</v>
          </cell>
          <cell r="C2337" t="str">
            <v>DE LEEUW</v>
          </cell>
          <cell r="D2337">
            <v>15838</v>
          </cell>
          <cell r="E2337" t="str">
            <v>V</v>
          </cell>
          <cell r="F2337" t="str">
            <v>België</v>
          </cell>
          <cell r="G2337" t="str">
            <v>BE</v>
          </cell>
          <cell r="H2337" t="str">
            <v>02-030</v>
          </cell>
          <cell r="I2337" t="str">
            <v>MPC DE RODE LOOP</v>
          </cell>
        </row>
        <row r="2338">
          <cell r="A2338">
            <v>20555</v>
          </cell>
          <cell r="B2338" t="str">
            <v>Roy</v>
          </cell>
          <cell r="C2338" t="str">
            <v>DRUYTS</v>
          </cell>
          <cell r="D2338">
            <v>31250</v>
          </cell>
          <cell r="E2338" t="str">
            <v>M</v>
          </cell>
          <cell r="F2338" t="str">
            <v>België</v>
          </cell>
          <cell r="G2338" t="str">
            <v>BE</v>
          </cell>
          <cell r="H2338" t="str">
            <v>02-030</v>
          </cell>
          <cell r="I2338" t="str">
            <v>MPC DE RODE LOOP</v>
          </cell>
        </row>
        <row r="2339">
          <cell r="A2339">
            <v>21447</v>
          </cell>
          <cell r="B2339" t="str">
            <v>Brigitte</v>
          </cell>
          <cell r="C2339" t="str">
            <v>GESTELS</v>
          </cell>
          <cell r="D2339">
            <v>21000</v>
          </cell>
          <cell r="E2339" t="str">
            <v>V</v>
          </cell>
          <cell r="F2339" t="str">
            <v>België</v>
          </cell>
          <cell r="G2339" t="str">
            <v>BE</v>
          </cell>
          <cell r="H2339" t="str">
            <v>02-030</v>
          </cell>
          <cell r="I2339" t="str">
            <v>MPC DE RODE LOOP</v>
          </cell>
        </row>
        <row r="2340">
          <cell r="A2340">
            <v>21565</v>
          </cell>
          <cell r="B2340" t="str">
            <v>Louisa</v>
          </cell>
          <cell r="C2340" t="str">
            <v>HEYLEN</v>
          </cell>
          <cell r="D2340">
            <v>17779</v>
          </cell>
          <cell r="E2340" t="str">
            <v>V</v>
          </cell>
          <cell r="F2340" t="str">
            <v>België</v>
          </cell>
          <cell r="G2340" t="str">
            <v>BE</v>
          </cell>
          <cell r="H2340" t="str">
            <v>02-030</v>
          </cell>
          <cell r="I2340" t="str">
            <v>MPC DE RODE LOOP</v>
          </cell>
        </row>
        <row r="2341">
          <cell r="A2341">
            <v>21033</v>
          </cell>
          <cell r="B2341" t="str">
            <v>Kris</v>
          </cell>
          <cell r="C2341" t="str">
            <v>JANSSENS</v>
          </cell>
          <cell r="D2341">
            <v>26185</v>
          </cell>
          <cell r="E2341" t="str">
            <v>M</v>
          </cell>
          <cell r="F2341" t="str">
            <v>België</v>
          </cell>
          <cell r="G2341" t="str">
            <v>BE</v>
          </cell>
          <cell r="H2341" t="str">
            <v>02-030</v>
          </cell>
          <cell r="I2341" t="str">
            <v>MPC DE RODE LOOP</v>
          </cell>
        </row>
        <row r="2342">
          <cell r="A2342">
            <v>21622</v>
          </cell>
          <cell r="B2342" t="str">
            <v>Irene</v>
          </cell>
          <cell r="C2342" t="str">
            <v>MARIËN</v>
          </cell>
          <cell r="D2342">
            <v>17187</v>
          </cell>
          <cell r="E2342" t="str">
            <v>V</v>
          </cell>
          <cell r="F2342" t="str">
            <v>België</v>
          </cell>
          <cell r="G2342" t="str">
            <v>BE</v>
          </cell>
          <cell r="H2342" t="str">
            <v>02-030</v>
          </cell>
          <cell r="I2342" t="str">
            <v>MPC DE RODE LOOP</v>
          </cell>
        </row>
        <row r="2343">
          <cell r="A2343">
            <v>20462</v>
          </cell>
          <cell r="B2343" t="str">
            <v>ANNE-MARIE</v>
          </cell>
          <cell r="C2343" t="str">
            <v>MISSON</v>
          </cell>
          <cell r="D2343">
            <v>24084</v>
          </cell>
          <cell r="E2343" t="str">
            <v>V</v>
          </cell>
          <cell r="F2343" t="str">
            <v>België</v>
          </cell>
          <cell r="G2343" t="str">
            <v>BE</v>
          </cell>
          <cell r="H2343" t="str">
            <v>02-030</v>
          </cell>
          <cell r="I2343" t="str">
            <v>MPC DE RODE LOOP</v>
          </cell>
        </row>
        <row r="2344">
          <cell r="A2344">
            <v>2607</v>
          </cell>
          <cell r="B2344" t="str">
            <v>Karina</v>
          </cell>
          <cell r="C2344" t="str">
            <v>PEETERMANS</v>
          </cell>
          <cell r="D2344">
            <v>23821</v>
          </cell>
          <cell r="E2344" t="str">
            <v>V</v>
          </cell>
          <cell r="F2344" t="str">
            <v>België</v>
          </cell>
          <cell r="G2344" t="str">
            <v>BE</v>
          </cell>
          <cell r="H2344" t="str">
            <v>02-030</v>
          </cell>
          <cell r="I2344" t="str">
            <v>MPC DE RODE LOOP</v>
          </cell>
        </row>
        <row r="2345">
          <cell r="A2345">
            <v>21163</v>
          </cell>
          <cell r="B2345" t="str">
            <v>Marc</v>
          </cell>
          <cell r="C2345" t="str">
            <v>POUILLON</v>
          </cell>
          <cell r="D2345">
            <v>23157</v>
          </cell>
          <cell r="E2345" t="str">
            <v>M</v>
          </cell>
          <cell r="F2345" t="str">
            <v>België</v>
          </cell>
          <cell r="G2345" t="str">
            <v>BE</v>
          </cell>
          <cell r="H2345" t="str">
            <v>02-030</v>
          </cell>
          <cell r="I2345" t="str">
            <v>MPC DE RODE LOOP</v>
          </cell>
        </row>
        <row r="2346">
          <cell r="A2346">
            <v>21561</v>
          </cell>
          <cell r="B2346" t="str">
            <v>Stefanie</v>
          </cell>
          <cell r="C2346" t="str">
            <v>SCHUERWEGEN</v>
          </cell>
          <cell r="D2346">
            <v>31391</v>
          </cell>
          <cell r="E2346" t="str">
            <v>V</v>
          </cell>
          <cell r="F2346" t="str">
            <v>België</v>
          </cell>
          <cell r="G2346" t="str">
            <v>BE</v>
          </cell>
          <cell r="H2346" t="str">
            <v>02-030</v>
          </cell>
          <cell r="I2346" t="str">
            <v>MPC DE RODE LOOP</v>
          </cell>
        </row>
        <row r="2347">
          <cell r="A2347">
            <v>21562</v>
          </cell>
          <cell r="B2347" t="str">
            <v>Franciscus</v>
          </cell>
          <cell r="C2347" t="str">
            <v>SMETS</v>
          </cell>
          <cell r="D2347">
            <v>18910</v>
          </cell>
          <cell r="E2347" t="str">
            <v>M</v>
          </cell>
          <cell r="F2347" t="str">
            <v>België</v>
          </cell>
          <cell r="G2347" t="str">
            <v>BE</v>
          </cell>
          <cell r="H2347" t="str">
            <v>02-030</v>
          </cell>
          <cell r="I2347" t="str">
            <v>MPC DE RODE LOOP</v>
          </cell>
        </row>
        <row r="2348">
          <cell r="A2348">
            <v>20558</v>
          </cell>
          <cell r="B2348" t="str">
            <v>Luc</v>
          </cell>
          <cell r="C2348" t="str">
            <v>STEGNER</v>
          </cell>
          <cell r="D2348">
            <v>24176</v>
          </cell>
          <cell r="E2348" t="str">
            <v>M</v>
          </cell>
          <cell r="F2348" t="str">
            <v>België</v>
          </cell>
          <cell r="G2348" t="str">
            <v>BE</v>
          </cell>
          <cell r="H2348" t="str">
            <v>02-030</v>
          </cell>
          <cell r="I2348" t="str">
            <v>MPC DE RODE LOOP</v>
          </cell>
        </row>
        <row r="2349">
          <cell r="A2349">
            <v>9716</v>
          </cell>
          <cell r="B2349" t="str">
            <v>Jean-Paul</v>
          </cell>
          <cell r="C2349" t="str">
            <v>STIJNS</v>
          </cell>
          <cell r="D2349">
            <v>23502</v>
          </cell>
          <cell r="E2349" t="str">
            <v>M</v>
          </cell>
          <cell r="F2349" t="str">
            <v>België</v>
          </cell>
          <cell r="G2349" t="str">
            <v>BE</v>
          </cell>
          <cell r="H2349" t="str">
            <v>02-030</v>
          </cell>
          <cell r="I2349" t="str">
            <v>MPC DE RODE LOOP</v>
          </cell>
        </row>
        <row r="2350">
          <cell r="A2350">
            <v>20556</v>
          </cell>
          <cell r="B2350" t="str">
            <v>Kilian</v>
          </cell>
          <cell r="C2350" t="str">
            <v>VAN GOETHEM</v>
          </cell>
          <cell r="D2350">
            <v>35290</v>
          </cell>
          <cell r="E2350" t="str">
            <v>M</v>
          </cell>
          <cell r="F2350" t="str">
            <v>België</v>
          </cell>
          <cell r="G2350" t="str">
            <v>BE</v>
          </cell>
          <cell r="H2350" t="str">
            <v>02-030</v>
          </cell>
          <cell r="I2350" t="str">
            <v>MPC DE RODE LOOP</v>
          </cell>
        </row>
        <row r="2351">
          <cell r="A2351">
            <v>20557</v>
          </cell>
          <cell r="B2351" t="str">
            <v>Guy</v>
          </cell>
          <cell r="C2351" t="str">
            <v>VAN GOETHEM</v>
          </cell>
          <cell r="D2351">
            <v>24459</v>
          </cell>
          <cell r="E2351" t="str">
            <v>M</v>
          </cell>
          <cell r="F2351" t="str">
            <v>België</v>
          </cell>
          <cell r="G2351" t="str">
            <v>BE</v>
          </cell>
          <cell r="H2351" t="str">
            <v>02-030</v>
          </cell>
          <cell r="I2351" t="str">
            <v>MPC DE RODE LOOP</v>
          </cell>
        </row>
        <row r="2352">
          <cell r="A2352">
            <v>21450</v>
          </cell>
          <cell r="B2352" t="str">
            <v>Georges</v>
          </cell>
          <cell r="C2352" t="str">
            <v>VAN JOLE</v>
          </cell>
          <cell r="D2352">
            <v>16952</v>
          </cell>
          <cell r="E2352" t="str">
            <v>M</v>
          </cell>
          <cell r="F2352" t="str">
            <v>België</v>
          </cell>
          <cell r="G2352" t="str">
            <v>BE</v>
          </cell>
          <cell r="H2352" t="str">
            <v>02-030</v>
          </cell>
          <cell r="I2352" t="str">
            <v>MPC DE RODE LOOP</v>
          </cell>
        </row>
        <row r="2353">
          <cell r="A2353">
            <v>21564</v>
          </cell>
          <cell r="B2353" t="str">
            <v>Adam</v>
          </cell>
          <cell r="C2353" t="str">
            <v>VAN LANDEGHEM</v>
          </cell>
          <cell r="D2353">
            <v>17752</v>
          </cell>
          <cell r="E2353" t="str">
            <v>M</v>
          </cell>
          <cell r="F2353" t="str">
            <v>België</v>
          </cell>
          <cell r="G2353" t="str">
            <v>BE</v>
          </cell>
          <cell r="H2353" t="str">
            <v>02-030</v>
          </cell>
          <cell r="I2353" t="str">
            <v>MPC DE RODE LOOP</v>
          </cell>
        </row>
        <row r="2354">
          <cell r="A2354">
            <v>20520</v>
          </cell>
          <cell r="B2354" t="str">
            <v>Sven</v>
          </cell>
          <cell r="C2354" t="str">
            <v>VAN NOTEN</v>
          </cell>
          <cell r="D2354">
            <v>27492</v>
          </cell>
          <cell r="E2354" t="str">
            <v>M</v>
          </cell>
          <cell r="F2354" t="str">
            <v>België</v>
          </cell>
          <cell r="G2354" t="str">
            <v>BE</v>
          </cell>
          <cell r="H2354" t="str">
            <v>02-030</v>
          </cell>
          <cell r="I2354" t="str">
            <v>MPC DE RODE LOOP</v>
          </cell>
        </row>
        <row r="2355">
          <cell r="A2355">
            <v>21448</v>
          </cell>
          <cell r="B2355" t="str">
            <v>Marc</v>
          </cell>
          <cell r="C2355" t="str">
            <v>VAN RIET</v>
          </cell>
          <cell r="D2355">
            <v>20857</v>
          </cell>
          <cell r="E2355" t="str">
            <v>M</v>
          </cell>
          <cell r="F2355" t="str">
            <v>België</v>
          </cell>
          <cell r="G2355" t="str">
            <v>BE</v>
          </cell>
          <cell r="H2355" t="str">
            <v>02-030</v>
          </cell>
          <cell r="I2355" t="str">
            <v>MPC DE RODE LOOP</v>
          </cell>
        </row>
        <row r="2356">
          <cell r="A2356">
            <v>21620</v>
          </cell>
          <cell r="B2356" t="str">
            <v>Walter</v>
          </cell>
          <cell r="C2356" t="str">
            <v>VANGESTEL</v>
          </cell>
          <cell r="D2356">
            <v>22749</v>
          </cell>
          <cell r="E2356" t="str">
            <v>M</v>
          </cell>
          <cell r="F2356" t="str">
            <v>België</v>
          </cell>
          <cell r="G2356" t="str">
            <v>BE</v>
          </cell>
          <cell r="H2356" t="str">
            <v>02-030</v>
          </cell>
          <cell r="I2356" t="str">
            <v>MPC DE RODE LOOP</v>
          </cell>
        </row>
        <row r="2357">
          <cell r="A2357">
            <v>21874</v>
          </cell>
          <cell r="B2357" t="str">
            <v>Frank</v>
          </cell>
          <cell r="C2357" t="str">
            <v>VERHEYEN</v>
          </cell>
          <cell r="D2357">
            <v>21015</v>
          </cell>
          <cell r="E2357" t="str">
            <v>M</v>
          </cell>
          <cell r="F2357" t="str">
            <v>België</v>
          </cell>
          <cell r="G2357" t="str">
            <v>BE</v>
          </cell>
          <cell r="H2357" t="str">
            <v>02-030</v>
          </cell>
          <cell r="I2357" t="str">
            <v>MPC DE RODE LOOP</v>
          </cell>
        </row>
        <row r="2358">
          <cell r="A2358">
            <v>20346</v>
          </cell>
          <cell r="B2358" t="str">
            <v>Lisette</v>
          </cell>
          <cell r="C2358" t="str">
            <v>VERMEIREN</v>
          </cell>
          <cell r="D2358">
            <v>16323</v>
          </cell>
          <cell r="E2358" t="str">
            <v>V</v>
          </cell>
          <cell r="F2358" t="str">
            <v>België</v>
          </cell>
          <cell r="G2358" t="str">
            <v>BE</v>
          </cell>
          <cell r="H2358" t="str">
            <v>02-030</v>
          </cell>
          <cell r="I2358" t="str">
            <v>MPC DE RODE LOOP</v>
          </cell>
        </row>
        <row r="2359">
          <cell r="A2359">
            <v>20463</v>
          </cell>
          <cell r="B2359" t="str">
            <v>EDUARD</v>
          </cell>
          <cell r="C2359" t="str">
            <v>VERSCHUEREN</v>
          </cell>
          <cell r="D2359">
            <v>19510</v>
          </cell>
          <cell r="E2359" t="str">
            <v>M</v>
          </cell>
          <cell r="F2359" t="str">
            <v>België</v>
          </cell>
          <cell r="G2359" t="str">
            <v>BE</v>
          </cell>
          <cell r="H2359" t="str">
            <v>02-030</v>
          </cell>
          <cell r="I2359" t="str">
            <v>MPC DE RODE LOOP</v>
          </cell>
        </row>
        <row r="2360">
          <cell r="A2360">
            <v>20527</v>
          </cell>
          <cell r="B2360" t="str">
            <v>Carine</v>
          </cell>
          <cell r="C2360" t="str">
            <v>VROOM</v>
          </cell>
          <cell r="D2360">
            <v>24050</v>
          </cell>
          <cell r="E2360" t="str">
            <v>V</v>
          </cell>
          <cell r="F2360" t="str">
            <v>België</v>
          </cell>
          <cell r="G2360" t="str">
            <v>BE</v>
          </cell>
          <cell r="H2360" t="str">
            <v>02-030</v>
          </cell>
          <cell r="I2360" t="str">
            <v>MPC DE RODE LOOP</v>
          </cell>
        </row>
        <row r="2361">
          <cell r="A2361">
            <v>17713</v>
          </cell>
          <cell r="B2361" t="str">
            <v>Joseph</v>
          </cell>
          <cell r="C2361" t="str">
            <v>WYN</v>
          </cell>
          <cell r="D2361">
            <v>14798</v>
          </cell>
          <cell r="E2361" t="str">
            <v>M</v>
          </cell>
          <cell r="F2361" t="str">
            <v>België</v>
          </cell>
          <cell r="G2361" t="str">
            <v>BE</v>
          </cell>
          <cell r="H2361" t="str">
            <v>02-030</v>
          </cell>
          <cell r="I2361" t="str">
            <v>MPC DE RODE LOOP</v>
          </cell>
        </row>
        <row r="2362">
          <cell r="A2362">
            <v>15133</v>
          </cell>
          <cell r="B2362" t="str">
            <v>Erik</v>
          </cell>
          <cell r="C2362" t="str">
            <v>ALENBERGH</v>
          </cell>
          <cell r="D2362">
            <v>24658</v>
          </cell>
          <cell r="E2362" t="str">
            <v>M</v>
          </cell>
          <cell r="F2362" t="str">
            <v>België</v>
          </cell>
          <cell r="G2362" t="str">
            <v>BE</v>
          </cell>
          <cell r="H2362" t="str">
            <v>03-001</v>
          </cell>
          <cell r="I2362" t="str">
            <v>PC OLYMPIA</v>
          </cell>
        </row>
        <row r="2363">
          <cell r="A2363">
            <v>1223</v>
          </cell>
          <cell r="B2363" t="str">
            <v>Jan</v>
          </cell>
          <cell r="C2363" t="str">
            <v>APPERMONT</v>
          </cell>
          <cell r="D2363">
            <v>17349</v>
          </cell>
          <cell r="E2363" t="str">
            <v>M</v>
          </cell>
          <cell r="F2363" t="str">
            <v>België</v>
          </cell>
          <cell r="G2363" t="str">
            <v>BE</v>
          </cell>
          <cell r="H2363" t="str">
            <v>03-001</v>
          </cell>
          <cell r="I2363" t="str">
            <v>PC OLYMPIA</v>
          </cell>
        </row>
        <row r="2364">
          <cell r="A2364">
            <v>1224</v>
          </cell>
          <cell r="B2364" t="str">
            <v>Giovanni</v>
          </cell>
          <cell r="C2364" t="str">
            <v>ARDU</v>
          </cell>
          <cell r="D2364">
            <v>18369</v>
          </cell>
          <cell r="E2364" t="str">
            <v>M</v>
          </cell>
          <cell r="F2364" t="str">
            <v>België</v>
          </cell>
          <cell r="G2364" t="str">
            <v>IT</v>
          </cell>
          <cell r="H2364" t="str">
            <v>03-001</v>
          </cell>
          <cell r="I2364" t="str">
            <v>PC OLYMPIA</v>
          </cell>
        </row>
        <row r="2365">
          <cell r="A2365">
            <v>8534</v>
          </cell>
          <cell r="B2365" t="str">
            <v>Maria-Josée</v>
          </cell>
          <cell r="C2365" t="str">
            <v>BELLINCKX</v>
          </cell>
          <cell r="D2365">
            <v>12790</v>
          </cell>
          <cell r="E2365" t="str">
            <v>V</v>
          </cell>
          <cell r="F2365" t="str">
            <v>België</v>
          </cell>
          <cell r="G2365" t="str">
            <v>BE</v>
          </cell>
          <cell r="H2365" t="str">
            <v>03-001</v>
          </cell>
          <cell r="I2365" t="str">
            <v>PC OLYMPIA</v>
          </cell>
        </row>
        <row r="2366">
          <cell r="A2366">
            <v>4459</v>
          </cell>
          <cell r="B2366" t="str">
            <v>Paul</v>
          </cell>
          <cell r="C2366" t="str">
            <v>BERGS</v>
          </cell>
          <cell r="D2366">
            <v>20416</v>
          </cell>
          <cell r="E2366" t="str">
            <v>M</v>
          </cell>
          <cell r="F2366" t="str">
            <v>België</v>
          </cell>
          <cell r="G2366" t="str">
            <v>BE</v>
          </cell>
          <cell r="H2366" t="str">
            <v>03-001</v>
          </cell>
          <cell r="I2366" t="str">
            <v>PC OLYMPIA</v>
          </cell>
        </row>
        <row r="2367">
          <cell r="A2367">
            <v>17658</v>
          </cell>
          <cell r="B2367" t="str">
            <v>Hilde</v>
          </cell>
          <cell r="C2367" t="str">
            <v>BEUNEKENS</v>
          </cell>
          <cell r="D2367">
            <v>25068</v>
          </cell>
          <cell r="E2367" t="str">
            <v>V</v>
          </cell>
          <cell r="F2367" t="str">
            <v>België</v>
          </cell>
          <cell r="G2367" t="str">
            <v>BE</v>
          </cell>
          <cell r="H2367" t="str">
            <v>03-001</v>
          </cell>
          <cell r="I2367" t="str">
            <v>PC OLYMPIA</v>
          </cell>
        </row>
        <row r="2368">
          <cell r="A2368">
            <v>1133</v>
          </cell>
          <cell r="B2368" t="str">
            <v>Diego</v>
          </cell>
          <cell r="C2368" t="str">
            <v>BILLARDELLO</v>
          </cell>
          <cell r="D2368">
            <v>16041</v>
          </cell>
          <cell r="E2368" t="str">
            <v>M</v>
          </cell>
          <cell r="F2368" t="str">
            <v>België</v>
          </cell>
          <cell r="G2368" t="str">
            <v>IT</v>
          </cell>
          <cell r="H2368" t="str">
            <v>03-001</v>
          </cell>
          <cell r="I2368" t="str">
            <v>PC OLYMPIA</v>
          </cell>
        </row>
        <row r="2369">
          <cell r="A2369">
            <v>1226</v>
          </cell>
          <cell r="B2369" t="str">
            <v>Lidia</v>
          </cell>
          <cell r="C2369" t="str">
            <v>BOREJKO</v>
          </cell>
          <cell r="D2369">
            <v>17728</v>
          </cell>
          <cell r="E2369" t="str">
            <v>V</v>
          </cell>
          <cell r="F2369" t="str">
            <v>België</v>
          </cell>
          <cell r="G2369" t="str">
            <v>BE</v>
          </cell>
          <cell r="H2369" t="str">
            <v>03-001</v>
          </cell>
          <cell r="I2369" t="str">
            <v>PC OLYMPIA</v>
          </cell>
        </row>
        <row r="2370">
          <cell r="A2370">
            <v>17760</v>
          </cell>
          <cell r="B2370" t="str">
            <v>Diane</v>
          </cell>
          <cell r="C2370" t="str">
            <v>BORMANS</v>
          </cell>
          <cell r="D2370">
            <v>21812</v>
          </cell>
          <cell r="E2370" t="str">
            <v>V</v>
          </cell>
          <cell r="F2370" t="str">
            <v>België</v>
          </cell>
          <cell r="G2370" t="str">
            <v>BE</v>
          </cell>
          <cell r="H2370" t="str">
            <v>03-001</v>
          </cell>
          <cell r="I2370" t="str">
            <v>PC OLYMPIA</v>
          </cell>
        </row>
        <row r="2371">
          <cell r="A2371">
            <v>5667</v>
          </cell>
          <cell r="B2371" t="str">
            <v>Mathieu</v>
          </cell>
          <cell r="C2371" t="str">
            <v>CAMPS</v>
          </cell>
          <cell r="D2371">
            <v>18932</v>
          </cell>
          <cell r="E2371" t="str">
            <v>M</v>
          </cell>
          <cell r="F2371" t="str">
            <v>België</v>
          </cell>
          <cell r="G2371" t="str">
            <v>BE</v>
          </cell>
          <cell r="H2371" t="str">
            <v>03-001</v>
          </cell>
          <cell r="I2371" t="str">
            <v>PC OLYMPIA</v>
          </cell>
        </row>
        <row r="2372">
          <cell r="A2372">
            <v>7842</v>
          </cell>
          <cell r="B2372" t="str">
            <v>Brecht</v>
          </cell>
          <cell r="C2372" t="str">
            <v>CLAES</v>
          </cell>
          <cell r="D2372">
            <v>31632</v>
          </cell>
          <cell r="E2372" t="str">
            <v>M</v>
          </cell>
          <cell r="F2372" t="str">
            <v>België</v>
          </cell>
          <cell r="G2372" t="str">
            <v>BE</v>
          </cell>
          <cell r="H2372" t="str">
            <v>03-001</v>
          </cell>
          <cell r="I2372" t="str">
            <v>PC OLYMPIA</v>
          </cell>
        </row>
        <row r="2373">
          <cell r="A2373">
            <v>5158</v>
          </cell>
          <cell r="B2373" t="str">
            <v>Alois</v>
          </cell>
          <cell r="C2373" t="str">
            <v>COOMANS</v>
          </cell>
          <cell r="D2373">
            <v>19619</v>
          </cell>
          <cell r="E2373" t="str">
            <v>M</v>
          </cell>
          <cell r="F2373" t="str">
            <v>België</v>
          </cell>
          <cell r="G2373" t="str">
            <v>BE</v>
          </cell>
          <cell r="H2373" t="str">
            <v>03-001</v>
          </cell>
          <cell r="I2373" t="str">
            <v>PC OLYMPIA</v>
          </cell>
        </row>
        <row r="2374">
          <cell r="A2374">
            <v>2163</v>
          </cell>
          <cell r="B2374" t="str">
            <v>Wim</v>
          </cell>
          <cell r="C2374" t="str">
            <v>DAEMS</v>
          </cell>
          <cell r="D2374">
            <v>25048</v>
          </cell>
          <cell r="E2374" t="str">
            <v>M</v>
          </cell>
          <cell r="F2374" t="str">
            <v>België</v>
          </cell>
          <cell r="G2374" t="str">
            <v>BE</v>
          </cell>
          <cell r="H2374" t="str">
            <v>03-001</v>
          </cell>
          <cell r="I2374" t="str">
            <v>PC OLYMPIA</v>
          </cell>
        </row>
        <row r="2375">
          <cell r="A2375">
            <v>1233</v>
          </cell>
          <cell r="B2375" t="str">
            <v>Lisette</v>
          </cell>
          <cell r="C2375" t="str">
            <v>DANIELS</v>
          </cell>
          <cell r="D2375">
            <v>14938</v>
          </cell>
          <cell r="E2375" t="str">
            <v>V</v>
          </cell>
          <cell r="F2375" t="str">
            <v>België</v>
          </cell>
          <cell r="G2375" t="str">
            <v>BE</v>
          </cell>
          <cell r="H2375" t="str">
            <v>03-001</v>
          </cell>
          <cell r="I2375" t="str">
            <v>PC OLYMPIA</v>
          </cell>
        </row>
        <row r="2376">
          <cell r="A2376">
            <v>13149</v>
          </cell>
          <cell r="B2376" t="str">
            <v>Hendrik</v>
          </cell>
          <cell r="C2376" t="str">
            <v>DANKO</v>
          </cell>
          <cell r="D2376">
            <v>18331</v>
          </cell>
          <cell r="E2376" t="str">
            <v>M</v>
          </cell>
          <cell r="F2376" t="str">
            <v>België</v>
          </cell>
          <cell r="G2376" t="str">
            <v>BE</v>
          </cell>
          <cell r="H2376" t="str">
            <v>03-001</v>
          </cell>
          <cell r="I2376" t="str">
            <v>PC OLYMPIA</v>
          </cell>
        </row>
        <row r="2377">
          <cell r="A2377">
            <v>6063</v>
          </cell>
          <cell r="B2377" t="str">
            <v>Herman</v>
          </cell>
          <cell r="C2377" t="str">
            <v>DAUWEN</v>
          </cell>
          <cell r="D2377">
            <v>19637</v>
          </cell>
          <cell r="E2377" t="str">
            <v>M</v>
          </cell>
          <cell r="F2377" t="str">
            <v>België</v>
          </cell>
          <cell r="G2377" t="str">
            <v>BE</v>
          </cell>
          <cell r="H2377" t="str">
            <v>03-001</v>
          </cell>
          <cell r="I2377" t="str">
            <v>PC OLYMPIA</v>
          </cell>
        </row>
        <row r="2378">
          <cell r="A2378">
            <v>5443</v>
          </cell>
          <cell r="B2378" t="str">
            <v>Leo</v>
          </cell>
          <cell r="C2378" t="str">
            <v>DE GROOF</v>
          </cell>
          <cell r="D2378">
            <v>28184</v>
          </cell>
          <cell r="E2378" t="str">
            <v>M</v>
          </cell>
          <cell r="F2378" t="str">
            <v>België</v>
          </cell>
          <cell r="G2378" t="str">
            <v>BE</v>
          </cell>
          <cell r="H2378" t="str">
            <v>03-001</v>
          </cell>
          <cell r="I2378" t="str">
            <v>PC OLYMPIA</v>
          </cell>
        </row>
        <row r="2379">
          <cell r="A2379">
            <v>1235</v>
          </cell>
          <cell r="B2379" t="str">
            <v>Johnny</v>
          </cell>
          <cell r="C2379" t="str">
            <v>EGGERMONT</v>
          </cell>
          <cell r="D2379">
            <v>17709</v>
          </cell>
          <cell r="E2379" t="str">
            <v>M</v>
          </cell>
          <cell r="F2379" t="str">
            <v>België</v>
          </cell>
          <cell r="G2379" t="str">
            <v>BE</v>
          </cell>
          <cell r="H2379" t="str">
            <v>03-001</v>
          </cell>
          <cell r="I2379" t="str">
            <v>PC OLYMPIA</v>
          </cell>
        </row>
        <row r="2380">
          <cell r="A2380">
            <v>1236</v>
          </cell>
          <cell r="B2380" t="str">
            <v>Pascal</v>
          </cell>
          <cell r="C2380" t="str">
            <v>EGGERMONT</v>
          </cell>
          <cell r="D2380">
            <v>26279</v>
          </cell>
          <cell r="E2380" t="str">
            <v>M</v>
          </cell>
          <cell r="F2380" t="str">
            <v>België</v>
          </cell>
          <cell r="G2380" t="str">
            <v>BE</v>
          </cell>
          <cell r="H2380" t="str">
            <v>03-001</v>
          </cell>
          <cell r="I2380" t="str">
            <v>PC OLYMPIA</v>
          </cell>
        </row>
        <row r="2381">
          <cell r="A2381">
            <v>9957</v>
          </cell>
          <cell r="B2381" t="str">
            <v>Luc</v>
          </cell>
          <cell r="C2381" t="str">
            <v>ELSEN</v>
          </cell>
          <cell r="D2381">
            <v>19931</v>
          </cell>
          <cell r="E2381" t="str">
            <v>M</v>
          </cell>
          <cell r="F2381" t="str">
            <v>België</v>
          </cell>
          <cell r="G2381" t="str">
            <v>BE</v>
          </cell>
          <cell r="H2381" t="str">
            <v>03-001</v>
          </cell>
          <cell r="I2381" t="str">
            <v>PC OLYMPIA</v>
          </cell>
        </row>
        <row r="2382">
          <cell r="A2382">
            <v>1144</v>
          </cell>
          <cell r="B2382" t="str">
            <v>Astrid</v>
          </cell>
          <cell r="C2382" t="str">
            <v>ENGELEN</v>
          </cell>
          <cell r="D2382">
            <v>18052</v>
          </cell>
          <cell r="E2382" t="str">
            <v>V</v>
          </cell>
          <cell r="F2382" t="str">
            <v>België</v>
          </cell>
          <cell r="G2382" t="str">
            <v>BE</v>
          </cell>
          <cell r="H2382" t="str">
            <v>03-001</v>
          </cell>
          <cell r="I2382" t="str">
            <v>PC OLYMPIA</v>
          </cell>
        </row>
        <row r="2383">
          <cell r="A2383">
            <v>1783</v>
          </cell>
          <cell r="B2383" t="str">
            <v>Roger</v>
          </cell>
          <cell r="C2383" t="str">
            <v>ENGELEN</v>
          </cell>
          <cell r="D2383">
            <v>15729</v>
          </cell>
          <cell r="E2383" t="str">
            <v>M</v>
          </cell>
          <cell r="F2383" t="str">
            <v>België</v>
          </cell>
          <cell r="G2383" t="str">
            <v>BE</v>
          </cell>
          <cell r="H2383" t="str">
            <v>03-001</v>
          </cell>
          <cell r="I2383" t="str">
            <v>PC OLYMPIA</v>
          </cell>
        </row>
        <row r="2384">
          <cell r="A2384">
            <v>8191</v>
          </cell>
          <cell r="B2384" t="str">
            <v>Sven</v>
          </cell>
          <cell r="C2384" t="str">
            <v>ESMANS</v>
          </cell>
          <cell r="D2384">
            <v>32912</v>
          </cell>
          <cell r="E2384" t="str">
            <v>M</v>
          </cell>
          <cell r="F2384" t="str">
            <v>België</v>
          </cell>
          <cell r="G2384" t="str">
            <v>BE</v>
          </cell>
          <cell r="H2384" t="str">
            <v>03-001</v>
          </cell>
          <cell r="I2384" t="str">
            <v>PC OLYMPIA</v>
          </cell>
        </row>
        <row r="2385">
          <cell r="A2385">
            <v>4508</v>
          </cell>
          <cell r="B2385" t="str">
            <v>Patricia</v>
          </cell>
          <cell r="C2385" t="str">
            <v>FAGGIO DEL GIGLIO</v>
          </cell>
          <cell r="D2385">
            <v>26190</v>
          </cell>
          <cell r="E2385" t="str">
            <v>V</v>
          </cell>
          <cell r="F2385" t="str">
            <v>België</v>
          </cell>
          <cell r="G2385" t="str">
            <v>BE</v>
          </cell>
          <cell r="H2385" t="str">
            <v>03-001</v>
          </cell>
          <cell r="I2385" t="str">
            <v>PC OLYMPIA</v>
          </cell>
        </row>
        <row r="2386">
          <cell r="A2386">
            <v>1241</v>
          </cell>
          <cell r="B2386" t="str">
            <v>Ferdy</v>
          </cell>
          <cell r="C2386" t="str">
            <v>GERAERTS</v>
          </cell>
          <cell r="D2386">
            <v>16275</v>
          </cell>
          <cell r="E2386" t="str">
            <v>M</v>
          </cell>
          <cell r="F2386" t="str">
            <v>België</v>
          </cell>
          <cell r="G2386" t="str">
            <v>BE</v>
          </cell>
          <cell r="H2386" t="str">
            <v>03-001</v>
          </cell>
          <cell r="I2386" t="str">
            <v>PC OLYMPIA</v>
          </cell>
        </row>
        <row r="2387">
          <cell r="A2387">
            <v>1242</v>
          </cell>
          <cell r="B2387" t="str">
            <v>Marcel</v>
          </cell>
          <cell r="C2387" t="str">
            <v>GERAERTS</v>
          </cell>
          <cell r="D2387">
            <v>25256</v>
          </cell>
          <cell r="E2387" t="str">
            <v>M</v>
          </cell>
          <cell r="F2387" t="str">
            <v>België</v>
          </cell>
          <cell r="G2387" t="str">
            <v>BE</v>
          </cell>
          <cell r="H2387" t="str">
            <v>03-001</v>
          </cell>
          <cell r="I2387" t="str">
            <v>PC OLYMPIA</v>
          </cell>
        </row>
        <row r="2388">
          <cell r="A2388">
            <v>1892</v>
          </cell>
          <cell r="B2388" t="str">
            <v>Armand</v>
          </cell>
          <cell r="C2388" t="str">
            <v>GIELEN</v>
          </cell>
          <cell r="D2388">
            <v>17314</v>
          </cell>
          <cell r="E2388" t="str">
            <v>M</v>
          </cell>
          <cell r="F2388" t="str">
            <v>België</v>
          </cell>
          <cell r="G2388" t="str">
            <v>BE</v>
          </cell>
          <cell r="H2388" t="str">
            <v>03-001</v>
          </cell>
          <cell r="I2388" t="str">
            <v>PC OLYMPIA</v>
          </cell>
        </row>
        <row r="2389">
          <cell r="A2389">
            <v>12516</v>
          </cell>
          <cell r="B2389" t="str">
            <v>Magda</v>
          </cell>
          <cell r="C2389" t="str">
            <v>GIJBELS</v>
          </cell>
          <cell r="D2389">
            <v>19790</v>
          </cell>
          <cell r="E2389" t="str">
            <v>V</v>
          </cell>
          <cell r="F2389" t="str">
            <v>België</v>
          </cell>
          <cell r="G2389" t="str">
            <v>BE</v>
          </cell>
          <cell r="H2389" t="str">
            <v>03-001</v>
          </cell>
          <cell r="I2389" t="str">
            <v>PC OLYMPIA</v>
          </cell>
        </row>
        <row r="2390">
          <cell r="A2390">
            <v>20923</v>
          </cell>
          <cell r="B2390" t="str">
            <v>Maurizio</v>
          </cell>
          <cell r="C2390" t="str">
            <v>GONZALEZ</v>
          </cell>
          <cell r="D2390">
            <v>25913</v>
          </cell>
          <cell r="E2390" t="str">
            <v>M</v>
          </cell>
          <cell r="F2390" t="str">
            <v>België</v>
          </cell>
          <cell r="G2390" t="str">
            <v>BE</v>
          </cell>
          <cell r="H2390" t="str">
            <v>03-001</v>
          </cell>
          <cell r="I2390" t="str">
            <v>PC OLYMPIA</v>
          </cell>
        </row>
        <row r="2391">
          <cell r="A2391">
            <v>7707</v>
          </cell>
          <cell r="B2391" t="str">
            <v>Lodewicus</v>
          </cell>
          <cell r="C2391" t="str">
            <v>HEYLEN</v>
          </cell>
          <cell r="D2391">
            <v>23461</v>
          </cell>
          <cell r="E2391" t="str">
            <v>M</v>
          </cell>
          <cell r="F2391" t="str">
            <v>België</v>
          </cell>
          <cell r="G2391" t="str">
            <v>BE</v>
          </cell>
          <cell r="H2391" t="str">
            <v>03-001</v>
          </cell>
          <cell r="I2391" t="str">
            <v>PC OLYMPIA</v>
          </cell>
        </row>
        <row r="2392">
          <cell r="A2392">
            <v>7601</v>
          </cell>
          <cell r="B2392" t="str">
            <v>Maurice</v>
          </cell>
          <cell r="C2392" t="str">
            <v>HULS</v>
          </cell>
          <cell r="D2392">
            <v>17594</v>
          </cell>
          <cell r="E2392" t="str">
            <v>M</v>
          </cell>
          <cell r="F2392" t="str">
            <v>België</v>
          </cell>
          <cell r="G2392" t="str">
            <v>BE</v>
          </cell>
          <cell r="H2392" t="str">
            <v>03-001</v>
          </cell>
          <cell r="I2392" t="str">
            <v>PC OLYMPIA</v>
          </cell>
        </row>
        <row r="2393">
          <cell r="A2393">
            <v>1264</v>
          </cell>
          <cell r="B2393" t="str">
            <v>Sylvain</v>
          </cell>
          <cell r="C2393" t="str">
            <v>HUYBRECHTS</v>
          </cell>
          <cell r="D2393">
            <v>17709</v>
          </cell>
          <cell r="E2393" t="str">
            <v>M</v>
          </cell>
          <cell r="F2393" t="str">
            <v>België</v>
          </cell>
          <cell r="G2393" t="str">
            <v>BE</v>
          </cell>
          <cell r="H2393" t="str">
            <v>03-001</v>
          </cell>
          <cell r="I2393" t="str">
            <v>PC OLYMPIA</v>
          </cell>
        </row>
        <row r="2394">
          <cell r="A2394">
            <v>16942</v>
          </cell>
          <cell r="B2394" t="str">
            <v>Geert</v>
          </cell>
          <cell r="C2394" t="str">
            <v>JACOBS</v>
          </cell>
          <cell r="D2394">
            <v>27191</v>
          </cell>
          <cell r="E2394" t="str">
            <v>M</v>
          </cell>
          <cell r="F2394" t="str">
            <v>België</v>
          </cell>
          <cell r="G2394" t="str">
            <v>BE</v>
          </cell>
          <cell r="H2394" t="str">
            <v>03-001</v>
          </cell>
          <cell r="I2394" t="str">
            <v>PC OLYMPIA</v>
          </cell>
        </row>
        <row r="2395">
          <cell r="A2395">
            <v>6129</v>
          </cell>
          <cell r="B2395" t="str">
            <v>Frans</v>
          </cell>
          <cell r="C2395" t="str">
            <v>JAMERS</v>
          </cell>
          <cell r="D2395">
            <v>17501</v>
          </cell>
          <cell r="E2395" t="str">
            <v>M</v>
          </cell>
          <cell r="F2395" t="str">
            <v>België</v>
          </cell>
          <cell r="G2395" t="str">
            <v>BE</v>
          </cell>
          <cell r="H2395" t="str">
            <v>03-001</v>
          </cell>
          <cell r="I2395" t="str">
            <v>PC OLYMPIA</v>
          </cell>
        </row>
        <row r="2396">
          <cell r="A2396">
            <v>15438</v>
          </cell>
          <cell r="B2396" t="str">
            <v>Romanus</v>
          </cell>
          <cell r="C2396" t="str">
            <v>JAMERS</v>
          </cell>
          <cell r="D2396">
            <v>15908</v>
          </cell>
          <cell r="E2396" t="str">
            <v>M</v>
          </cell>
          <cell r="F2396" t="str">
            <v>België</v>
          </cell>
          <cell r="G2396" t="str">
            <v>BE</v>
          </cell>
          <cell r="H2396" t="str">
            <v>03-001</v>
          </cell>
          <cell r="I2396" t="str">
            <v>PC OLYMPIA</v>
          </cell>
        </row>
        <row r="2397">
          <cell r="A2397">
            <v>6463</v>
          </cell>
          <cell r="B2397" t="str">
            <v>Victoire</v>
          </cell>
          <cell r="C2397" t="str">
            <v>JANSEN</v>
          </cell>
          <cell r="D2397">
            <v>14515</v>
          </cell>
          <cell r="E2397" t="str">
            <v>V</v>
          </cell>
          <cell r="F2397" t="str">
            <v>België</v>
          </cell>
          <cell r="G2397" t="str">
            <v>BE</v>
          </cell>
          <cell r="H2397" t="str">
            <v>03-001</v>
          </cell>
          <cell r="I2397" t="str">
            <v>PC OLYMPIA</v>
          </cell>
        </row>
        <row r="2398">
          <cell r="A2398">
            <v>16350</v>
          </cell>
          <cell r="B2398" t="str">
            <v>Frans</v>
          </cell>
          <cell r="C2398" t="str">
            <v>JONKERS</v>
          </cell>
          <cell r="D2398">
            <v>17357</v>
          </cell>
          <cell r="E2398" t="str">
            <v>M</v>
          </cell>
          <cell r="F2398" t="str">
            <v>België</v>
          </cell>
          <cell r="G2398" t="str">
            <v>BE</v>
          </cell>
          <cell r="H2398" t="str">
            <v>03-001</v>
          </cell>
          <cell r="I2398" t="str">
            <v>PC OLYMPIA</v>
          </cell>
        </row>
        <row r="2399">
          <cell r="A2399">
            <v>12381</v>
          </cell>
          <cell r="B2399" t="str">
            <v>Marcel</v>
          </cell>
          <cell r="C2399" t="str">
            <v>KAERTS</v>
          </cell>
          <cell r="D2399">
            <v>15504</v>
          </cell>
          <cell r="E2399" t="str">
            <v>M</v>
          </cell>
          <cell r="F2399" t="str">
            <v>België</v>
          </cell>
          <cell r="G2399" t="str">
            <v>BE</v>
          </cell>
          <cell r="H2399" t="str">
            <v>03-001</v>
          </cell>
          <cell r="I2399" t="str">
            <v>PC OLYMPIA</v>
          </cell>
        </row>
        <row r="2400">
          <cell r="A2400">
            <v>11837</v>
          </cell>
          <cell r="B2400" t="str">
            <v>Georgios</v>
          </cell>
          <cell r="C2400" t="str">
            <v>KALLIS</v>
          </cell>
          <cell r="D2400">
            <v>24415</v>
          </cell>
          <cell r="E2400" t="str">
            <v>M</v>
          </cell>
          <cell r="F2400" t="str">
            <v>België</v>
          </cell>
          <cell r="G2400" t="str">
            <v>BE</v>
          </cell>
          <cell r="H2400" t="str">
            <v>03-001</v>
          </cell>
          <cell r="I2400" t="str">
            <v>PC OLYMPIA</v>
          </cell>
        </row>
        <row r="2401">
          <cell r="A2401">
            <v>514</v>
          </cell>
          <cell r="B2401" t="str">
            <v>Paul</v>
          </cell>
          <cell r="C2401" t="str">
            <v>KNUTS</v>
          </cell>
          <cell r="D2401">
            <v>18084</v>
          </cell>
          <cell r="E2401" t="str">
            <v>M</v>
          </cell>
          <cell r="F2401" t="str">
            <v>België</v>
          </cell>
          <cell r="G2401" t="str">
            <v>BE</v>
          </cell>
          <cell r="H2401" t="str">
            <v>03-001</v>
          </cell>
          <cell r="I2401" t="str">
            <v>PC OLYMPIA</v>
          </cell>
        </row>
        <row r="2402">
          <cell r="A2402">
            <v>13286</v>
          </cell>
          <cell r="B2402" t="str">
            <v>Mark</v>
          </cell>
          <cell r="C2402" t="str">
            <v>KRANZEN</v>
          </cell>
          <cell r="D2402">
            <v>22027</v>
          </cell>
          <cell r="E2402" t="str">
            <v>M</v>
          </cell>
          <cell r="F2402" t="str">
            <v>België</v>
          </cell>
          <cell r="G2402" t="str">
            <v>BE</v>
          </cell>
          <cell r="H2402" t="str">
            <v>03-001</v>
          </cell>
          <cell r="I2402" t="str">
            <v>PC OLYMPIA</v>
          </cell>
        </row>
        <row r="2403">
          <cell r="A2403">
            <v>21511</v>
          </cell>
          <cell r="B2403" t="str">
            <v>Linda</v>
          </cell>
          <cell r="C2403" t="str">
            <v>LATHOUWERS</v>
          </cell>
          <cell r="D2403">
            <v>23845</v>
          </cell>
          <cell r="E2403" t="str">
            <v>V</v>
          </cell>
          <cell r="F2403" t="str">
            <v>België</v>
          </cell>
          <cell r="G2403" t="str">
            <v>BE</v>
          </cell>
          <cell r="H2403" t="str">
            <v>03-001</v>
          </cell>
          <cell r="I2403" t="str">
            <v>PC OLYMPIA</v>
          </cell>
        </row>
        <row r="2404">
          <cell r="A2404">
            <v>1451</v>
          </cell>
          <cell r="B2404" t="str">
            <v>Dominicus</v>
          </cell>
          <cell r="C2404" t="str">
            <v>LEMMENS</v>
          </cell>
          <cell r="D2404">
            <v>19585</v>
          </cell>
          <cell r="E2404" t="str">
            <v>M</v>
          </cell>
          <cell r="F2404" t="str">
            <v>België</v>
          </cell>
          <cell r="G2404" t="str">
            <v>BE</v>
          </cell>
          <cell r="H2404" t="str">
            <v>03-001</v>
          </cell>
          <cell r="I2404" t="str">
            <v>PC OLYMPIA</v>
          </cell>
        </row>
        <row r="2405">
          <cell r="A2405">
            <v>13528</v>
          </cell>
          <cell r="B2405" t="str">
            <v>Jean Joseph</v>
          </cell>
          <cell r="C2405" t="str">
            <v>LEMMENS</v>
          </cell>
          <cell r="D2405">
            <v>14527</v>
          </cell>
          <cell r="E2405" t="str">
            <v>M</v>
          </cell>
          <cell r="F2405" t="str">
            <v>België</v>
          </cell>
          <cell r="G2405" t="str">
            <v>BE</v>
          </cell>
          <cell r="H2405" t="str">
            <v>03-001</v>
          </cell>
          <cell r="I2405" t="str">
            <v>PC OLYMPIA</v>
          </cell>
        </row>
        <row r="2406">
          <cell r="A2406">
            <v>17990</v>
          </cell>
          <cell r="B2406" t="str">
            <v>Ingrid</v>
          </cell>
          <cell r="C2406" t="str">
            <v>MAES</v>
          </cell>
          <cell r="D2406">
            <v>20570</v>
          </cell>
          <cell r="E2406" t="str">
            <v>V</v>
          </cell>
          <cell r="F2406" t="str">
            <v>België</v>
          </cell>
          <cell r="G2406" t="str">
            <v>BE</v>
          </cell>
          <cell r="H2406" t="str">
            <v>03-001</v>
          </cell>
          <cell r="I2406" t="str">
            <v>PC OLYMPIA</v>
          </cell>
        </row>
        <row r="2407">
          <cell r="A2407">
            <v>21798</v>
          </cell>
          <cell r="B2407" t="str">
            <v>Daniela</v>
          </cell>
          <cell r="C2407" t="str">
            <v>MALCORPS</v>
          </cell>
          <cell r="D2407">
            <v>23114</v>
          </cell>
          <cell r="E2407" t="str">
            <v>V</v>
          </cell>
          <cell r="F2407" t="str">
            <v>België</v>
          </cell>
          <cell r="G2407" t="str">
            <v>BE</v>
          </cell>
          <cell r="H2407" t="str">
            <v>03-001</v>
          </cell>
          <cell r="I2407" t="str">
            <v>PC OLYMPIA</v>
          </cell>
        </row>
        <row r="2408">
          <cell r="A2408">
            <v>3481</v>
          </cell>
          <cell r="B2408" t="str">
            <v>Silvio</v>
          </cell>
          <cell r="C2408" t="str">
            <v>MARINI</v>
          </cell>
          <cell r="D2408">
            <v>19127</v>
          </cell>
          <cell r="E2408" t="str">
            <v>M</v>
          </cell>
          <cell r="F2408" t="str">
            <v>België</v>
          </cell>
          <cell r="G2408" t="str">
            <v>BE</v>
          </cell>
          <cell r="H2408" t="str">
            <v>03-001</v>
          </cell>
          <cell r="I2408" t="str">
            <v>PC OLYMPIA</v>
          </cell>
        </row>
        <row r="2409">
          <cell r="A2409">
            <v>2878</v>
          </cell>
          <cell r="B2409" t="str">
            <v>Gert</v>
          </cell>
          <cell r="C2409" t="str">
            <v>MOONS</v>
          </cell>
          <cell r="D2409">
            <v>25227</v>
          </cell>
          <cell r="E2409" t="str">
            <v>M</v>
          </cell>
          <cell r="F2409" t="str">
            <v>België</v>
          </cell>
          <cell r="G2409" t="str">
            <v>BE</v>
          </cell>
          <cell r="H2409" t="str">
            <v>03-001</v>
          </cell>
          <cell r="I2409" t="str">
            <v>PC OLYMPIA</v>
          </cell>
        </row>
        <row r="2410">
          <cell r="A2410">
            <v>402</v>
          </cell>
          <cell r="B2410" t="str">
            <v>Philippe</v>
          </cell>
          <cell r="C2410" t="str">
            <v>NULENS</v>
          </cell>
          <cell r="D2410">
            <v>21203</v>
          </cell>
          <cell r="E2410" t="str">
            <v>M</v>
          </cell>
          <cell r="F2410" t="str">
            <v>België</v>
          </cell>
          <cell r="G2410" t="str">
            <v>BE</v>
          </cell>
          <cell r="H2410" t="str">
            <v>03-001</v>
          </cell>
          <cell r="I2410" t="str">
            <v>PC OLYMPIA</v>
          </cell>
        </row>
        <row r="2411">
          <cell r="A2411">
            <v>17761</v>
          </cell>
          <cell r="B2411" t="str">
            <v>Johan</v>
          </cell>
          <cell r="C2411" t="str">
            <v>PEREMANS</v>
          </cell>
          <cell r="D2411">
            <v>21254</v>
          </cell>
          <cell r="E2411" t="str">
            <v>M</v>
          </cell>
          <cell r="F2411" t="str">
            <v>België</v>
          </cell>
          <cell r="G2411" t="str">
            <v>BE</v>
          </cell>
          <cell r="H2411" t="str">
            <v>03-001</v>
          </cell>
          <cell r="I2411" t="str">
            <v>PC OLYMPIA</v>
          </cell>
        </row>
        <row r="2412">
          <cell r="A2412">
            <v>9685</v>
          </cell>
          <cell r="B2412" t="str">
            <v>Anaïs</v>
          </cell>
          <cell r="C2412" t="str">
            <v>REDANT</v>
          </cell>
          <cell r="D2412">
            <v>35614</v>
          </cell>
          <cell r="E2412" t="str">
            <v>V</v>
          </cell>
          <cell r="F2412" t="str">
            <v>België</v>
          </cell>
          <cell r="G2412" t="str">
            <v>BE</v>
          </cell>
          <cell r="H2412" t="str">
            <v>03-001</v>
          </cell>
          <cell r="I2412" t="str">
            <v>PC OLYMPIA</v>
          </cell>
        </row>
        <row r="2413">
          <cell r="A2413">
            <v>10953</v>
          </cell>
          <cell r="B2413" t="str">
            <v>Laurits</v>
          </cell>
          <cell r="C2413" t="str">
            <v>REDANT</v>
          </cell>
          <cell r="D2413">
            <v>36573</v>
          </cell>
          <cell r="E2413" t="str">
            <v>M</v>
          </cell>
          <cell r="F2413" t="str">
            <v>België</v>
          </cell>
          <cell r="G2413" t="str">
            <v>BE</v>
          </cell>
          <cell r="H2413" t="str">
            <v>03-001</v>
          </cell>
          <cell r="I2413" t="str">
            <v>PC OLYMPIA</v>
          </cell>
        </row>
        <row r="2414">
          <cell r="A2414">
            <v>6272</v>
          </cell>
          <cell r="B2414" t="str">
            <v>Petrus</v>
          </cell>
          <cell r="C2414" t="str">
            <v>SCHREURS</v>
          </cell>
          <cell r="D2414">
            <v>13968</v>
          </cell>
          <cell r="E2414" t="str">
            <v>M</v>
          </cell>
          <cell r="F2414" t="str">
            <v>België</v>
          </cell>
          <cell r="G2414" t="str">
            <v>BE</v>
          </cell>
          <cell r="H2414" t="str">
            <v>03-001</v>
          </cell>
          <cell r="I2414" t="str">
            <v>PC OLYMPIA</v>
          </cell>
        </row>
        <row r="2415">
          <cell r="A2415">
            <v>16197</v>
          </cell>
          <cell r="B2415" t="str">
            <v>Danny</v>
          </cell>
          <cell r="C2415" t="str">
            <v>SCHUYTEN</v>
          </cell>
          <cell r="D2415">
            <v>21645</v>
          </cell>
          <cell r="E2415" t="str">
            <v>M</v>
          </cell>
          <cell r="F2415" t="str">
            <v>België</v>
          </cell>
          <cell r="G2415" t="str">
            <v>BE</v>
          </cell>
          <cell r="H2415" t="str">
            <v>03-001</v>
          </cell>
          <cell r="I2415" t="str">
            <v>PC OLYMPIA</v>
          </cell>
        </row>
        <row r="2416">
          <cell r="A2416">
            <v>17659</v>
          </cell>
          <cell r="B2416" t="str">
            <v>Peter</v>
          </cell>
          <cell r="C2416" t="str">
            <v>SMEEKENS</v>
          </cell>
          <cell r="D2416">
            <v>22505</v>
          </cell>
          <cell r="E2416" t="str">
            <v>M</v>
          </cell>
          <cell r="F2416" t="str">
            <v>België</v>
          </cell>
          <cell r="G2416" t="str">
            <v>BE</v>
          </cell>
          <cell r="H2416" t="str">
            <v>03-001</v>
          </cell>
          <cell r="I2416" t="str">
            <v>PC OLYMPIA</v>
          </cell>
        </row>
        <row r="2417">
          <cell r="A2417">
            <v>12040</v>
          </cell>
          <cell r="B2417" t="str">
            <v>Laila</v>
          </cell>
          <cell r="C2417" t="str">
            <v>SMOLDEREN</v>
          </cell>
          <cell r="D2417">
            <v>32140</v>
          </cell>
          <cell r="E2417" t="str">
            <v>V</v>
          </cell>
          <cell r="F2417" t="str">
            <v>België</v>
          </cell>
          <cell r="G2417" t="str">
            <v>BE</v>
          </cell>
          <cell r="H2417" t="str">
            <v>03-001</v>
          </cell>
          <cell r="I2417" t="str">
            <v>PC OLYMPIA</v>
          </cell>
        </row>
        <row r="2418">
          <cell r="A2418">
            <v>7716</v>
          </cell>
          <cell r="B2418" t="str">
            <v>Marleen</v>
          </cell>
          <cell r="C2418" t="str">
            <v>SNEYERS</v>
          </cell>
          <cell r="D2418">
            <v>21002</v>
          </cell>
          <cell r="E2418" t="str">
            <v>V</v>
          </cell>
          <cell r="F2418" t="str">
            <v>België</v>
          </cell>
          <cell r="G2418" t="str">
            <v>BE</v>
          </cell>
          <cell r="H2418" t="str">
            <v>03-001</v>
          </cell>
          <cell r="I2418" t="str">
            <v>PC OLYMPIA</v>
          </cell>
        </row>
        <row r="2419">
          <cell r="A2419">
            <v>14592</v>
          </cell>
          <cell r="B2419" t="str">
            <v>Lieve</v>
          </cell>
          <cell r="C2419" t="str">
            <v>SNEYERS</v>
          </cell>
          <cell r="D2419">
            <v>23386</v>
          </cell>
          <cell r="E2419" t="str">
            <v>V</v>
          </cell>
          <cell r="F2419" t="str">
            <v>België</v>
          </cell>
          <cell r="G2419" t="str">
            <v>BE</v>
          </cell>
          <cell r="H2419" t="str">
            <v>03-001</v>
          </cell>
          <cell r="I2419" t="str">
            <v>PC OLYMPIA</v>
          </cell>
        </row>
        <row r="2420">
          <cell r="A2420">
            <v>17903</v>
          </cell>
          <cell r="B2420" t="str">
            <v>Lydia</v>
          </cell>
          <cell r="C2420" t="str">
            <v>SNEYERS</v>
          </cell>
          <cell r="D2420">
            <v>18254</v>
          </cell>
          <cell r="E2420" t="str">
            <v>V</v>
          </cell>
          <cell r="F2420" t="str">
            <v>België</v>
          </cell>
          <cell r="G2420" t="str">
            <v>BE</v>
          </cell>
          <cell r="H2420" t="str">
            <v>03-001</v>
          </cell>
          <cell r="I2420" t="str">
            <v>PC OLYMPIA</v>
          </cell>
        </row>
        <row r="2421">
          <cell r="A2421">
            <v>19594</v>
          </cell>
          <cell r="B2421" t="str">
            <v>Ad</v>
          </cell>
          <cell r="C2421" t="str">
            <v>VAN ROOIJ</v>
          </cell>
          <cell r="D2421">
            <v>19428</v>
          </cell>
          <cell r="E2421" t="str">
            <v>M</v>
          </cell>
          <cell r="F2421" t="str">
            <v>België</v>
          </cell>
          <cell r="G2421" t="str">
            <v>NL</v>
          </cell>
          <cell r="H2421" t="str">
            <v>03-001</v>
          </cell>
          <cell r="I2421" t="str">
            <v>PC OLYMPIA</v>
          </cell>
        </row>
        <row r="2422">
          <cell r="A2422">
            <v>7841</v>
          </cell>
          <cell r="B2422" t="str">
            <v>MARIA</v>
          </cell>
          <cell r="C2422" t="str">
            <v>VANDECRUYS</v>
          </cell>
          <cell r="D2422">
            <v>15095</v>
          </cell>
          <cell r="E2422" t="str">
            <v>V</v>
          </cell>
          <cell r="F2422" t="str">
            <v>België</v>
          </cell>
          <cell r="G2422" t="str">
            <v>BE</v>
          </cell>
          <cell r="H2422" t="str">
            <v>03-001</v>
          </cell>
          <cell r="I2422" t="str">
            <v>PC OLYMPIA</v>
          </cell>
        </row>
        <row r="2423">
          <cell r="A2423">
            <v>7600</v>
          </cell>
          <cell r="B2423" t="str">
            <v>Frans</v>
          </cell>
          <cell r="C2423" t="str">
            <v>VANGINDERHUYSEN</v>
          </cell>
          <cell r="D2423">
            <v>15474</v>
          </cell>
          <cell r="E2423" t="str">
            <v>M</v>
          </cell>
          <cell r="F2423" t="str">
            <v>België</v>
          </cell>
          <cell r="G2423" t="str">
            <v>BE</v>
          </cell>
          <cell r="H2423" t="str">
            <v>03-001</v>
          </cell>
          <cell r="I2423" t="str">
            <v>PC OLYMPIA</v>
          </cell>
        </row>
        <row r="2424">
          <cell r="A2424">
            <v>1907</v>
          </cell>
          <cell r="B2424" t="str">
            <v>Ludo</v>
          </cell>
          <cell r="C2424" t="str">
            <v>VANHOEYVELDT</v>
          </cell>
          <cell r="D2424">
            <v>17237</v>
          </cell>
          <cell r="E2424" t="str">
            <v>M</v>
          </cell>
          <cell r="F2424" t="str">
            <v>België</v>
          </cell>
          <cell r="G2424" t="str">
            <v>BE</v>
          </cell>
          <cell r="H2424" t="str">
            <v>03-001</v>
          </cell>
          <cell r="I2424" t="str">
            <v>PC OLYMPIA</v>
          </cell>
        </row>
        <row r="2425">
          <cell r="A2425">
            <v>3190</v>
          </cell>
          <cell r="B2425" t="str">
            <v>Tony</v>
          </cell>
          <cell r="C2425" t="str">
            <v>VANHOVE</v>
          </cell>
          <cell r="D2425">
            <v>20680</v>
          </cell>
          <cell r="E2425" t="str">
            <v>M</v>
          </cell>
          <cell r="F2425" t="str">
            <v>België</v>
          </cell>
          <cell r="G2425" t="str">
            <v>BE</v>
          </cell>
          <cell r="H2425" t="str">
            <v>03-001</v>
          </cell>
          <cell r="I2425" t="str">
            <v>PC OLYMPIA</v>
          </cell>
        </row>
        <row r="2426">
          <cell r="A2426">
            <v>1262</v>
          </cell>
          <cell r="B2426" t="str">
            <v>Leonie</v>
          </cell>
          <cell r="C2426" t="str">
            <v>VANROY</v>
          </cell>
          <cell r="D2426">
            <v>17168</v>
          </cell>
          <cell r="E2426" t="str">
            <v>V</v>
          </cell>
          <cell r="F2426" t="str">
            <v>België</v>
          </cell>
          <cell r="G2426" t="str">
            <v>BE</v>
          </cell>
          <cell r="H2426" t="str">
            <v>03-001</v>
          </cell>
          <cell r="I2426" t="str">
            <v>PC OLYMPIA</v>
          </cell>
        </row>
        <row r="2427">
          <cell r="A2427">
            <v>8226</v>
          </cell>
          <cell r="B2427" t="str">
            <v>Danny</v>
          </cell>
          <cell r="C2427" t="str">
            <v>VANSTRAELEN</v>
          </cell>
          <cell r="D2427">
            <v>20223</v>
          </cell>
          <cell r="E2427" t="str">
            <v>M</v>
          </cell>
          <cell r="F2427" t="str">
            <v>België</v>
          </cell>
          <cell r="G2427" t="str">
            <v>BE</v>
          </cell>
          <cell r="H2427" t="str">
            <v>03-001</v>
          </cell>
          <cell r="I2427" t="str">
            <v>PC OLYMPIA</v>
          </cell>
        </row>
        <row r="2428">
          <cell r="A2428">
            <v>2083</v>
          </cell>
          <cell r="B2428" t="str">
            <v>Karin</v>
          </cell>
          <cell r="C2428" t="str">
            <v>VERVLIET</v>
          </cell>
          <cell r="D2428">
            <v>25035</v>
          </cell>
          <cell r="E2428" t="str">
            <v>V</v>
          </cell>
          <cell r="F2428" t="str">
            <v>België</v>
          </cell>
          <cell r="G2428" t="str">
            <v>BE</v>
          </cell>
          <cell r="H2428" t="str">
            <v>03-001</v>
          </cell>
          <cell r="I2428" t="str">
            <v>PC OLYMPIA</v>
          </cell>
        </row>
        <row r="2429">
          <cell r="A2429">
            <v>10615</v>
          </cell>
          <cell r="B2429" t="str">
            <v>Jenny</v>
          </cell>
          <cell r="C2429" t="str">
            <v>VINGERHOED</v>
          </cell>
          <cell r="D2429">
            <v>24462</v>
          </cell>
          <cell r="E2429" t="str">
            <v>V</v>
          </cell>
          <cell r="F2429" t="str">
            <v>België</v>
          </cell>
          <cell r="G2429" t="str">
            <v>BE</v>
          </cell>
          <cell r="H2429" t="str">
            <v>03-001</v>
          </cell>
          <cell r="I2429" t="str">
            <v>PC OLYMPIA</v>
          </cell>
        </row>
        <row r="2430">
          <cell r="A2430">
            <v>2304</v>
          </cell>
          <cell r="B2430" t="str">
            <v>Erik</v>
          </cell>
          <cell r="C2430" t="str">
            <v>WOUTERS</v>
          </cell>
          <cell r="D2430">
            <v>24340</v>
          </cell>
          <cell r="E2430" t="str">
            <v>M</v>
          </cell>
          <cell r="F2430" t="str">
            <v>België</v>
          </cell>
          <cell r="G2430" t="str">
            <v>BE</v>
          </cell>
          <cell r="H2430" t="str">
            <v>03-001</v>
          </cell>
          <cell r="I2430" t="str">
            <v>PC OLYMPIA</v>
          </cell>
        </row>
        <row r="2431">
          <cell r="A2431">
            <v>21262</v>
          </cell>
          <cell r="B2431" t="str">
            <v>Jan</v>
          </cell>
          <cell r="C2431" t="str">
            <v>BANK</v>
          </cell>
          <cell r="D2431">
            <v>20286</v>
          </cell>
          <cell r="E2431" t="str">
            <v>M</v>
          </cell>
          <cell r="F2431" t="str">
            <v>Nederland</v>
          </cell>
          <cell r="G2431" t="str">
            <v>NL</v>
          </cell>
          <cell r="H2431" t="str">
            <v>03-002</v>
          </cell>
          <cell r="I2431" t="str">
            <v>PC SPARRENDAL</v>
          </cell>
        </row>
        <row r="2432">
          <cell r="A2432">
            <v>8989</v>
          </cell>
          <cell r="B2432" t="str">
            <v>Ermelindo</v>
          </cell>
          <cell r="C2432" t="str">
            <v>BRUNI</v>
          </cell>
          <cell r="D2432">
            <v>11057</v>
          </cell>
          <cell r="E2432" t="str">
            <v>M</v>
          </cell>
          <cell r="F2432" t="str">
            <v>België</v>
          </cell>
          <cell r="G2432" t="str">
            <v>IT</v>
          </cell>
          <cell r="H2432" t="str">
            <v>03-002</v>
          </cell>
          <cell r="I2432" t="str">
            <v>PC SPARRENDAL</v>
          </cell>
        </row>
        <row r="2433">
          <cell r="A2433">
            <v>8773</v>
          </cell>
          <cell r="B2433" t="str">
            <v>Pietro</v>
          </cell>
          <cell r="C2433" t="str">
            <v>CELLINI</v>
          </cell>
          <cell r="D2433">
            <v>12006</v>
          </cell>
          <cell r="E2433" t="str">
            <v>M</v>
          </cell>
          <cell r="F2433" t="str">
            <v>België</v>
          </cell>
          <cell r="G2433" t="str">
            <v>IT</v>
          </cell>
          <cell r="H2433" t="str">
            <v>03-002</v>
          </cell>
          <cell r="I2433" t="str">
            <v>PC SPARRENDAL</v>
          </cell>
        </row>
        <row r="2434">
          <cell r="A2434">
            <v>20575</v>
          </cell>
          <cell r="B2434" t="str">
            <v>Martinus</v>
          </cell>
          <cell r="C2434" t="str">
            <v>COBBEN</v>
          </cell>
          <cell r="D2434">
            <v>19787</v>
          </cell>
          <cell r="E2434" t="str">
            <v>M</v>
          </cell>
          <cell r="F2434" t="str">
            <v>België</v>
          </cell>
          <cell r="G2434" t="str">
            <v>NL</v>
          </cell>
          <cell r="H2434" t="str">
            <v>03-002</v>
          </cell>
          <cell r="I2434" t="str">
            <v>PC SPARRENDAL</v>
          </cell>
        </row>
        <row r="2435">
          <cell r="A2435">
            <v>20540</v>
          </cell>
          <cell r="B2435" t="str">
            <v>Joseph</v>
          </cell>
          <cell r="C2435" t="str">
            <v>COENEGRACHTS</v>
          </cell>
          <cell r="D2435">
            <v>18384</v>
          </cell>
          <cell r="E2435" t="str">
            <v>M</v>
          </cell>
          <cell r="F2435" t="str">
            <v>België</v>
          </cell>
          <cell r="G2435" t="str">
            <v>BE</v>
          </cell>
          <cell r="H2435" t="str">
            <v>03-002</v>
          </cell>
          <cell r="I2435" t="str">
            <v>PC SPARRENDAL</v>
          </cell>
        </row>
        <row r="2436">
          <cell r="A2436">
            <v>14485</v>
          </cell>
          <cell r="B2436" t="str">
            <v>Martin</v>
          </cell>
          <cell r="C2436" t="str">
            <v>COENEN</v>
          </cell>
          <cell r="D2436">
            <v>20177</v>
          </cell>
          <cell r="E2436" t="str">
            <v>M</v>
          </cell>
          <cell r="F2436" t="str">
            <v>België</v>
          </cell>
          <cell r="G2436" t="str">
            <v>BE</v>
          </cell>
          <cell r="H2436" t="str">
            <v>03-002</v>
          </cell>
          <cell r="I2436" t="str">
            <v>PC SPARRENDAL</v>
          </cell>
        </row>
        <row r="2437">
          <cell r="A2437">
            <v>14292</v>
          </cell>
          <cell r="B2437" t="str">
            <v>Irene</v>
          </cell>
          <cell r="C2437" t="str">
            <v>DE HAAN</v>
          </cell>
          <cell r="D2437">
            <v>20784</v>
          </cell>
          <cell r="E2437" t="str">
            <v>V</v>
          </cell>
          <cell r="F2437" t="str">
            <v>Nederland</v>
          </cell>
          <cell r="G2437" t="str">
            <v>NL</v>
          </cell>
          <cell r="H2437" t="str">
            <v>03-002</v>
          </cell>
          <cell r="I2437" t="str">
            <v>PC SPARRENDAL</v>
          </cell>
        </row>
        <row r="2438">
          <cell r="A2438">
            <v>17578</v>
          </cell>
          <cell r="B2438" t="str">
            <v>Audrey</v>
          </cell>
          <cell r="C2438" t="str">
            <v>DENIS</v>
          </cell>
          <cell r="D2438">
            <v>31299</v>
          </cell>
          <cell r="E2438" t="str">
            <v>V</v>
          </cell>
          <cell r="F2438" t="str">
            <v>Nederland</v>
          </cell>
          <cell r="G2438" t="str">
            <v>NL</v>
          </cell>
          <cell r="H2438" t="str">
            <v>03-002</v>
          </cell>
          <cell r="I2438" t="str">
            <v>PC SPARRENDAL</v>
          </cell>
        </row>
        <row r="2439">
          <cell r="A2439">
            <v>16437</v>
          </cell>
          <cell r="B2439" t="str">
            <v>Josianne</v>
          </cell>
          <cell r="C2439" t="str">
            <v>FASTRÉ</v>
          </cell>
          <cell r="D2439">
            <v>22541</v>
          </cell>
          <cell r="E2439" t="str">
            <v>V</v>
          </cell>
          <cell r="F2439" t="str">
            <v>België</v>
          </cell>
          <cell r="G2439" t="str">
            <v>BE</v>
          </cell>
          <cell r="H2439" t="str">
            <v>03-002</v>
          </cell>
          <cell r="I2439" t="str">
            <v>PC SPARRENDAL</v>
          </cell>
        </row>
        <row r="2440">
          <cell r="A2440">
            <v>16646</v>
          </cell>
          <cell r="B2440" t="str">
            <v>Marc</v>
          </cell>
          <cell r="C2440" t="str">
            <v>GILISSEN</v>
          </cell>
          <cell r="D2440">
            <v>25326</v>
          </cell>
          <cell r="E2440" t="str">
            <v>M</v>
          </cell>
          <cell r="F2440" t="str">
            <v>België</v>
          </cell>
          <cell r="G2440" t="str">
            <v>BE</v>
          </cell>
          <cell r="H2440" t="str">
            <v>03-002</v>
          </cell>
          <cell r="I2440" t="str">
            <v>PC SPARRENDAL</v>
          </cell>
        </row>
        <row r="2441">
          <cell r="A2441">
            <v>3615</v>
          </cell>
          <cell r="B2441" t="str">
            <v>Luc</v>
          </cell>
          <cell r="C2441" t="str">
            <v>GODDERIE</v>
          </cell>
          <cell r="D2441">
            <v>20895</v>
          </cell>
          <cell r="E2441" t="str">
            <v>M</v>
          </cell>
          <cell r="F2441" t="str">
            <v>België</v>
          </cell>
          <cell r="G2441" t="str">
            <v>BE</v>
          </cell>
          <cell r="H2441" t="str">
            <v>03-002</v>
          </cell>
          <cell r="I2441" t="str">
            <v>PC SPARRENDAL</v>
          </cell>
        </row>
        <row r="2442">
          <cell r="A2442">
            <v>8777</v>
          </cell>
          <cell r="B2442" t="str">
            <v>Rudolf</v>
          </cell>
          <cell r="C2442" t="str">
            <v>JAGT</v>
          </cell>
          <cell r="D2442">
            <v>20546</v>
          </cell>
          <cell r="E2442" t="str">
            <v>M</v>
          </cell>
          <cell r="F2442" t="str">
            <v>België</v>
          </cell>
          <cell r="G2442" t="str">
            <v>NL</v>
          </cell>
          <cell r="H2442" t="str">
            <v>03-002</v>
          </cell>
          <cell r="I2442" t="str">
            <v>PC SPARRENDAL</v>
          </cell>
        </row>
        <row r="2443">
          <cell r="A2443">
            <v>20384</v>
          </cell>
          <cell r="B2443" t="str">
            <v>Jeroen</v>
          </cell>
          <cell r="C2443" t="str">
            <v>JEURISSEN</v>
          </cell>
          <cell r="D2443">
            <v>29896</v>
          </cell>
          <cell r="E2443" t="str">
            <v>M</v>
          </cell>
          <cell r="F2443" t="str">
            <v>België</v>
          </cell>
          <cell r="G2443" t="str">
            <v>NL</v>
          </cell>
          <cell r="H2443" t="str">
            <v>03-002</v>
          </cell>
          <cell r="I2443" t="str">
            <v>PC SPARRENDAL</v>
          </cell>
        </row>
        <row r="2444">
          <cell r="A2444">
            <v>16086</v>
          </cell>
          <cell r="B2444" t="str">
            <v>Christel</v>
          </cell>
          <cell r="C2444" t="str">
            <v>KNIPPENBERG</v>
          </cell>
          <cell r="D2444">
            <v>27207</v>
          </cell>
          <cell r="E2444" t="str">
            <v>V</v>
          </cell>
          <cell r="F2444" t="str">
            <v>België</v>
          </cell>
          <cell r="G2444" t="str">
            <v>BE</v>
          </cell>
          <cell r="H2444" t="str">
            <v>03-002</v>
          </cell>
          <cell r="I2444" t="str">
            <v>PC SPARRENDAL</v>
          </cell>
        </row>
        <row r="2445">
          <cell r="A2445">
            <v>984</v>
          </cell>
          <cell r="B2445" t="str">
            <v>Jacques</v>
          </cell>
          <cell r="C2445" t="str">
            <v>LEENDERS</v>
          </cell>
          <cell r="D2445">
            <v>21487</v>
          </cell>
          <cell r="E2445" t="str">
            <v>M</v>
          </cell>
          <cell r="F2445" t="str">
            <v>België</v>
          </cell>
          <cell r="G2445" t="str">
            <v>BE</v>
          </cell>
          <cell r="H2445" t="str">
            <v>03-002</v>
          </cell>
          <cell r="I2445" t="str">
            <v>PC SPARRENDAL</v>
          </cell>
        </row>
        <row r="2446">
          <cell r="A2446">
            <v>16436</v>
          </cell>
          <cell r="B2446" t="str">
            <v>Marcel</v>
          </cell>
          <cell r="C2446" t="str">
            <v>PIETTE</v>
          </cell>
          <cell r="D2446">
            <v>22463</v>
          </cell>
          <cell r="E2446" t="str">
            <v>M</v>
          </cell>
          <cell r="F2446" t="str">
            <v>België</v>
          </cell>
          <cell r="G2446" t="str">
            <v>BE</v>
          </cell>
          <cell r="H2446" t="str">
            <v>03-002</v>
          </cell>
          <cell r="I2446" t="str">
            <v>PC SPARRENDAL</v>
          </cell>
        </row>
        <row r="2447">
          <cell r="A2447">
            <v>16878</v>
          </cell>
          <cell r="B2447" t="str">
            <v>Peter</v>
          </cell>
          <cell r="C2447" t="str">
            <v>PIETTE</v>
          </cell>
          <cell r="D2447">
            <v>29933</v>
          </cell>
          <cell r="E2447" t="str">
            <v>M</v>
          </cell>
          <cell r="F2447" t="str">
            <v>België</v>
          </cell>
          <cell r="G2447" t="str">
            <v>BE</v>
          </cell>
          <cell r="H2447" t="str">
            <v>03-002</v>
          </cell>
          <cell r="I2447" t="str">
            <v>PC SPARRENDAL</v>
          </cell>
        </row>
        <row r="2448">
          <cell r="A2448">
            <v>8775</v>
          </cell>
          <cell r="B2448" t="str">
            <v>Godelieve</v>
          </cell>
          <cell r="C2448" t="str">
            <v>SIJBERS</v>
          </cell>
          <cell r="D2448">
            <v>18583</v>
          </cell>
          <cell r="E2448" t="str">
            <v>V</v>
          </cell>
          <cell r="F2448" t="str">
            <v>België</v>
          </cell>
          <cell r="G2448" t="str">
            <v>BE</v>
          </cell>
          <cell r="H2448" t="str">
            <v>03-002</v>
          </cell>
          <cell r="I2448" t="str">
            <v>PC SPARRENDAL</v>
          </cell>
        </row>
        <row r="2449">
          <cell r="A2449">
            <v>17577</v>
          </cell>
          <cell r="B2449" t="str">
            <v>Danny</v>
          </cell>
          <cell r="C2449" t="str">
            <v>SMEETS</v>
          </cell>
          <cell r="D2449">
            <v>30349</v>
          </cell>
          <cell r="E2449" t="str">
            <v>M</v>
          </cell>
          <cell r="F2449" t="str">
            <v>Nederland</v>
          </cell>
          <cell r="G2449" t="str">
            <v>NL</v>
          </cell>
          <cell r="H2449" t="str">
            <v>03-002</v>
          </cell>
          <cell r="I2449" t="str">
            <v>PC SPARRENDAL</v>
          </cell>
        </row>
        <row r="2450">
          <cell r="A2450">
            <v>18566</v>
          </cell>
          <cell r="B2450" t="str">
            <v>Siegfried</v>
          </cell>
          <cell r="C2450" t="str">
            <v>TORNER</v>
          </cell>
          <cell r="D2450">
            <v>17896</v>
          </cell>
          <cell r="E2450" t="str">
            <v>M</v>
          </cell>
          <cell r="F2450" t="str">
            <v>België</v>
          </cell>
          <cell r="G2450" t="str">
            <v>DE</v>
          </cell>
          <cell r="H2450" t="str">
            <v>03-002</v>
          </cell>
          <cell r="I2450" t="str">
            <v>PC SPARRENDAL</v>
          </cell>
        </row>
        <row r="2451">
          <cell r="A2451">
            <v>3271</v>
          </cell>
          <cell r="B2451" t="str">
            <v>Joseph</v>
          </cell>
          <cell r="C2451" t="str">
            <v>VANDEBEEK</v>
          </cell>
          <cell r="D2451">
            <v>17686</v>
          </cell>
          <cell r="E2451" t="str">
            <v>M</v>
          </cell>
          <cell r="F2451" t="str">
            <v>België</v>
          </cell>
          <cell r="G2451" t="str">
            <v>BE</v>
          </cell>
          <cell r="H2451" t="str">
            <v>03-002</v>
          </cell>
          <cell r="I2451" t="str">
            <v>PC SPARRENDAL</v>
          </cell>
        </row>
        <row r="2452">
          <cell r="A2452">
            <v>3241</v>
          </cell>
          <cell r="B2452" t="str">
            <v>Cornelis</v>
          </cell>
          <cell r="C2452" t="str">
            <v>VLEUGELS</v>
          </cell>
          <cell r="D2452">
            <v>23313</v>
          </cell>
          <cell r="E2452" t="str">
            <v>M</v>
          </cell>
          <cell r="F2452" t="str">
            <v>België</v>
          </cell>
          <cell r="G2452" t="str">
            <v>NL</v>
          </cell>
          <cell r="H2452" t="str">
            <v>03-002</v>
          </cell>
          <cell r="I2452" t="str">
            <v>PC SPARRENDAL</v>
          </cell>
        </row>
        <row r="2453">
          <cell r="A2453">
            <v>17361</v>
          </cell>
          <cell r="B2453" t="str">
            <v>Hassan</v>
          </cell>
          <cell r="C2453" t="str">
            <v>BELASRI</v>
          </cell>
          <cell r="D2453">
            <v>25222</v>
          </cell>
          <cell r="E2453" t="str">
            <v>M</v>
          </cell>
          <cell r="F2453" t="str">
            <v>België</v>
          </cell>
          <cell r="G2453" t="str">
            <v>BE</v>
          </cell>
          <cell r="H2453" t="str">
            <v>03-003</v>
          </cell>
          <cell r="I2453" t="str">
            <v>PC KELCHTEREN - Houthalen</v>
          </cell>
        </row>
        <row r="2454">
          <cell r="A2454">
            <v>17423</v>
          </cell>
          <cell r="B2454" t="str">
            <v>Willy</v>
          </cell>
          <cell r="C2454" t="str">
            <v>BOX</v>
          </cell>
          <cell r="D2454">
            <v>15456</v>
          </cell>
          <cell r="E2454" t="str">
            <v>M</v>
          </cell>
          <cell r="F2454" t="str">
            <v>België</v>
          </cell>
          <cell r="G2454" t="str">
            <v>BE</v>
          </cell>
          <cell r="H2454" t="str">
            <v>03-003</v>
          </cell>
          <cell r="I2454" t="str">
            <v>PC KELCHTEREN - Houthalen</v>
          </cell>
        </row>
        <row r="2455">
          <cell r="A2455">
            <v>12657</v>
          </cell>
          <cell r="B2455" t="str">
            <v>Erik</v>
          </cell>
          <cell r="C2455" t="str">
            <v>BROEDERS</v>
          </cell>
          <cell r="D2455">
            <v>23089</v>
          </cell>
          <cell r="E2455" t="str">
            <v>M</v>
          </cell>
          <cell r="F2455" t="str">
            <v>België</v>
          </cell>
          <cell r="G2455" t="str">
            <v>BE</v>
          </cell>
          <cell r="H2455" t="str">
            <v>03-003</v>
          </cell>
          <cell r="I2455" t="str">
            <v>PC KELCHTEREN - Houthalen</v>
          </cell>
        </row>
        <row r="2456">
          <cell r="A2456">
            <v>19165</v>
          </cell>
          <cell r="B2456" t="str">
            <v>Femke</v>
          </cell>
          <cell r="C2456" t="str">
            <v>BROEDERS</v>
          </cell>
          <cell r="D2456">
            <v>34469</v>
          </cell>
          <cell r="E2456" t="str">
            <v>V</v>
          </cell>
          <cell r="F2456" t="str">
            <v>België</v>
          </cell>
          <cell r="G2456" t="str">
            <v>BE</v>
          </cell>
          <cell r="H2456" t="str">
            <v>03-003</v>
          </cell>
          <cell r="I2456" t="str">
            <v>PC KELCHTEREN - Houthalen</v>
          </cell>
        </row>
        <row r="2457">
          <cell r="A2457">
            <v>16456</v>
          </cell>
          <cell r="B2457" t="str">
            <v>Trudo</v>
          </cell>
          <cell r="C2457" t="str">
            <v>COOMANS</v>
          </cell>
          <cell r="D2457">
            <v>17018</v>
          </cell>
          <cell r="E2457" t="str">
            <v>M</v>
          </cell>
          <cell r="F2457" t="str">
            <v>België</v>
          </cell>
          <cell r="G2457" t="str">
            <v>BE</v>
          </cell>
          <cell r="H2457" t="str">
            <v>03-003</v>
          </cell>
          <cell r="I2457" t="str">
            <v>PC KELCHTEREN - Houthalen</v>
          </cell>
        </row>
        <row r="2458">
          <cell r="A2458">
            <v>15201</v>
          </cell>
          <cell r="B2458" t="str">
            <v>Gerardo</v>
          </cell>
          <cell r="C2458" t="str">
            <v>COSTANTINI</v>
          </cell>
          <cell r="D2458">
            <v>14524</v>
          </cell>
          <cell r="E2458" t="str">
            <v>M</v>
          </cell>
          <cell r="F2458" t="str">
            <v>België</v>
          </cell>
          <cell r="G2458" t="str">
            <v>BE</v>
          </cell>
          <cell r="H2458" t="str">
            <v>03-003</v>
          </cell>
          <cell r="I2458" t="str">
            <v>PC KELCHTEREN - Houthalen</v>
          </cell>
        </row>
        <row r="2459">
          <cell r="A2459">
            <v>2343</v>
          </cell>
          <cell r="B2459" t="str">
            <v>Maurizio</v>
          </cell>
          <cell r="C2459" t="str">
            <v>FARIAS</v>
          </cell>
          <cell r="D2459">
            <v>22405</v>
          </cell>
          <cell r="E2459" t="str">
            <v>M</v>
          </cell>
          <cell r="F2459" t="str">
            <v>België</v>
          </cell>
          <cell r="G2459" t="str">
            <v>IT</v>
          </cell>
          <cell r="H2459" t="str">
            <v>03-003</v>
          </cell>
          <cell r="I2459" t="str">
            <v>PC KELCHTEREN - Houthalen</v>
          </cell>
        </row>
        <row r="2460">
          <cell r="A2460">
            <v>1786</v>
          </cell>
          <cell r="B2460" t="str">
            <v>Johan</v>
          </cell>
          <cell r="C2460" t="str">
            <v>GERITS</v>
          </cell>
          <cell r="D2460">
            <v>22303</v>
          </cell>
          <cell r="E2460" t="str">
            <v>M</v>
          </cell>
          <cell r="F2460" t="str">
            <v>België</v>
          </cell>
          <cell r="G2460" t="str">
            <v>BE</v>
          </cell>
          <cell r="H2460" t="str">
            <v>03-003</v>
          </cell>
          <cell r="I2460" t="str">
            <v>PC KELCHTEREN - Houthalen</v>
          </cell>
        </row>
        <row r="2461">
          <cell r="A2461">
            <v>14944</v>
          </cell>
          <cell r="B2461" t="str">
            <v>Mustapha</v>
          </cell>
          <cell r="C2461" t="str">
            <v>HANNANI</v>
          </cell>
          <cell r="D2461">
            <v>25214</v>
          </cell>
          <cell r="E2461" t="str">
            <v>M</v>
          </cell>
          <cell r="F2461" t="str">
            <v>België</v>
          </cell>
          <cell r="G2461" t="str">
            <v>MA</v>
          </cell>
          <cell r="H2461" t="str">
            <v>03-003</v>
          </cell>
          <cell r="I2461" t="str">
            <v>PC KELCHTEREN - Houthalen</v>
          </cell>
        </row>
        <row r="2462">
          <cell r="A2462">
            <v>3956</v>
          </cell>
          <cell r="B2462" t="str">
            <v>François</v>
          </cell>
          <cell r="C2462" t="str">
            <v>KAZMIERCZAKT</v>
          </cell>
          <cell r="D2462">
            <v>20217</v>
          </cell>
          <cell r="E2462" t="str">
            <v>M</v>
          </cell>
          <cell r="F2462" t="str">
            <v>België</v>
          </cell>
          <cell r="G2462" t="str">
            <v>BE</v>
          </cell>
          <cell r="H2462" t="str">
            <v>03-003</v>
          </cell>
          <cell r="I2462" t="str">
            <v>PC KELCHTEREN - Houthalen</v>
          </cell>
        </row>
        <row r="2463">
          <cell r="A2463">
            <v>1974</v>
          </cell>
          <cell r="B2463" t="str">
            <v>Jozef</v>
          </cell>
          <cell r="C2463" t="str">
            <v>KELCHTERMANS</v>
          </cell>
          <cell r="D2463">
            <v>15695</v>
          </cell>
          <cell r="E2463" t="str">
            <v>M</v>
          </cell>
          <cell r="F2463" t="str">
            <v>België</v>
          </cell>
          <cell r="G2463" t="str">
            <v>BE</v>
          </cell>
          <cell r="H2463" t="str">
            <v>03-003</v>
          </cell>
          <cell r="I2463" t="str">
            <v>PC KELCHTEREN - Houthalen</v>
          </cell>
        </row>
        <row r="2464">
          <cell r="A2464">
            <v>19164</v>
          </cell>
          <cell r="B2464" t="str">
            <v xml:space="preserve">Johan </v>
          </cell>
          <cell r="C2464" t="str">
            <v xml:space="preserve">LAMBRICHTS </v>
          </cell>
          <cell r="D2464">
            <v>30832</v>
          </cell>
          <cell r="E2464" t="str">
            <v>M</v>
          </cell>
          <cell r="F2464" t="str">
            <v>België</v>
          </cell>
          <cell r="G2464" t="str">
            <v>BE</v>
          </cell>
          <cell r="H2464" t="str">
            <v>03-003</v>
          </cell>
          <cell r="I2464" t="str">
            <v>PC KELCHTEREN - Houthalen</v>
          </cell>
        </row>
        <row r="2465">
          <cell r="A2465">
            <v>4506</v>
          </cell>
          <cell r="B2465" t="str">
            <v>Antoon</v>
          </cell>
          <cell r="C2465" t="str">
            <v>LEMMENS</v>
          </cell>
          <cell r="D2465">
            <v>16113</v>
          </cell>
          <cell r="E2465" t="str">
            <v>M</v>
          </cell>
          <cell r="F2465" t="str">
            <v>België</v>
          </cell>
          <cell r="G2465" t="str">
            <v>BE</v>
          </cell>
          <cell r="H2465" t="str">
            <v>03-003</v>
          </cell>
          <cell r="I2465" t="str">
            <v>PC KELCHTEREN - Houthalen</v>
          </cell>
        </row>
        <row r="2466">
          <cell r="A2466">
            <v>362</v>
          </cell>
          <cell r="B2466" t="str">
            <v>Maria Paulina</v>
          </cell>
          <cell r="C2466" t="str">
            <v>LIJNEN</v>
          </cell>
          <cell r="D2466">
            <v>11476</v>
          </cell>
          <cell r="E2466" t="str">
            <v>V</v>
          </cell>
          <cell r="F2466" t="str">
            <v>België</v>
          </cell>
          <cell r="G2466" t="str">
            <v>BE</v>
          </cell>
          <cell r="H2466" t="str">
            <v>03-003</v>
          </cell>
          <cell r="I2466" t="str">
            <v>PC KELCHTEREN - Houthalen</v>
          </cell>
        </row>
        <row r="2467">
          <cell r="A2467">
            <v>20043</v>
          </cell>
          <cell r="B2467" t="str">
            <v>Rudi</v>
          </cell>
          <cell r="C2467" t="str">
            <v>LOYSH</v>
          </cell>
          <cell r="D2467">
            <v>21569</v>
          </cell>
          <cell r="E2467" t="str">
            <v>M</v>
          </cell>
          <cell r="F2467" t="str">
            <v>België</v>
          </cell>
          <cell r="G2467" t="str">
            <v>BE</v>
          </cell>
          <cell r="H2467" t="str">
            <v>03-003</v>
          </cell>
          <cell r="I2467" t="str">
            <v>PC KELCHTEREN - Houthalen</v>
          </cell>
        </row>
        <row r="2468">
          <cell r="A2468">
            <v>16999</v>
          </cell>
          <cell r="B2468" t="str">
            <v>Jurgen</v>
          </cell>
          <cell r="C2468" t="str">
            <v>MICHALSKI</v>
          </cell>
          <cell r="D2468">
            <v>29110</v>
          </cell>
          <cell r="E2468" t="str">
            <v>M</v>
          </cell>
          <cell r="F2468" t="str">
            <v>België</v>
          </cell>
          <cell r="G2468" t="str">
            <v>BE</v>
          </cell>
          <cell r="H2468" t="str">
            <v>03-003</v>
          </cell>
          <cell r="I2468" t="str">
            <v>PC KELCHTEREN - Houthalen</v>
          </cell>
        </row>
        <row r="2469">
          <cell r="A2469">
            <v>17422</v>
          </cell>
          <cell r="B2469" t="str">
            <v>Lucienne</v>
          </cell>
          <cell r="C2469" t="str">
            <v>PEETERS</v>
          </cell>
          <cell r="D2469">
            <v>20055</v>
          </cell>
          <cell r="E2469" t="str">
            <v>V</v>
          </cell>
          <cell r="F2469" t="str">
            <v>België</v>
          </cell>
          <cell r="G2469" t="str">
            <v>BE</v>
          </cell>
          <cell r="H2469" t="str">
            <v>03-003</v>
          </cell>
          <cell r="I2469" t="str">
            <v>PC KELCHTEREN - Houthalen</v>
          </cell>
        </row>
        <row r="2470">
          <cell r="A2470">
            <v>2031</v>
          </cell>
          <cell r="B2470" t="str">
            <v>Rudi</v>
          </cell>
          <cell r="C2470" t="str">
            <v>PUT</v>
          </cell>
          <cell r="D2470">
            <v>20956</v>
          </cell>
          <cell r="E2470" t="str">
            <v>M</v>
          </cell>
          <cell r="F2470" t="str">
            <v>België</v>
          </cell>
          <cell r="G2470" t="str">
            <v>BE</v>
          </cell>
          <cell r="H2470" t="str">
            <v>03-003</v>
          </cell>
          <cell r="I2470" t="str">
            <v>PC KELCHTEREN - Houthalen</v>
          </cell>
        </row>
        <row r="2471">
          <cell r="A2471">
            <v>12912</v>
          </cell>
          <cell r="B2471" t="str">
            <v>Steven</v>
          </cell>
          <cell r="C2471" t="str">
            <v>QUINTENS</v>
          </cell>
          <cell r="D2471">
            <v>30849</v>
          </cell>
          <cell r="E2471" t="str">
            <v>M</v>
          </cell>
          <cell r="F2471" t="str">
            <v>België</v>
          </cell>
          <cell r="G2471" t="str">
            <v>BE</v>
          </cell>
          <cell r="H2471" t="str">
            <v>03-003</v>
          </cell>
          <cell r="I2471" t="str">
            <v>PC KELCHTEREN - Houthalen</v>
          </cell>
        </row>
        <row r="2472">
          <cell r="A2472">
            <v>16458</v>
          </cell>
          <cell r="B2472" t="str">
            <v>Anneliese</v>
          </cell>
          <cell r="C2472" t="str">
            <v>SCHNEIDER</v>
          </cell>
          <cell r="D2472">
            <v>19786</v>
          </cell>
          <cell r="E2472" t="str">
            <v>V</v>
          </cell>
          <cell r="F2472" t="str">
            <v>België</v>
          </cell>
          <cell r="G2472" t="str">
            <v>BE</v>
          </cell>
          <cell r="H2472" t="str">
            <v>03-003</v>
          </cell>
          <cell r="I2472" t="str">
            <v>PC KELCHTEREN - Houthalen</v>
          </cell>
        </row>
        <row r="2473">
          <cell r="A2473">
            <v>20833</v>
          </cell>
          <cell r="B2473" t="str">
            <v>Lais</v>
          </cell>
          <cell r="C2473" t="str">
            <v>SCHOUTEDEN</v>
          </cell>
          <cell r="D2473">
            <v>39800</v>
          </cell>
          <cell r="E2473" t="str">
            <v>V</v>
          </cell>
          <cell r="F2473" t="str">
            <v>België</v>
          </cell>
          <cell r="G2473" t="str">
            <v>BE</v>
          </cell>
          <cell r="H2473" t="str">
            <v>03-003</v>
          </cell>
          <cell r="I2473" t="str">
            <v>PC KELCHTEREN - Houthalen</v>
          </cell>
        </row>
        <row r="2474">
          <cell r="A2474">
            <v>8865</v>
          </cell>
          <cell r="B2474" t="str">
            <v>Gomaar</v>
          </cell>
          <cell r="C2474" t="str">
            <v>SIMONS</v>
          </cell>
          <cell r="D2474">
            <v>22966</v>
          </cell>
          <cell r="E2474" t="str">
            <v>M</v>
          </cell>
          <cell r="F2474" t="str">
            <v>België</v>
          </cell>
          <cell r="G2474" t="str">
            <v>BE</v>
          </cell>
          <cell r="H2474" t="str">
            <v>03-003</v>
          </cell>
          <cell r="I2474" t="str">
            <v>PC KELCHTEREN - Houthalen</v>
          </cell>
        </row>
        <row r="2475">
          <cell r="A2475">
            <v>372</v>
          </cell>
          <cell r="B2475" t="str">
            <v>Danny</v>
          </cell>
          <cell r="C2475" t="str">
            <v>SOONS</v>
          </cell>
          <cell r="D2475">
            <v>21672</v>
          </cell>
          <cell r="E2475" t="str">
            <v>M</v>
          </cell>
          <cell r="F2475" t="str">
            <v>België</v>
          </cell>
          <cell r="G2475" t="str">
            <v>BE</v>
          </cell>
          <cell r="H2475" t="str">
            <v>03-003</v>
          </cell>
          <cell r="I2475" t="str">
            <v>PC KELCHTEREN - Houthalen</v>
          </cell>
        </row>
        <row r="2476">
          <cell r="A2476">
            <v>374</v>
          </cell>
          <cell r="B2476" t="str">
            <v>Robby</v>
          </cell>
          <cell r="C2476" t="str">
            <v>VANDIJCK</v>
          </cell>
          <cell r="D2476">
            <v>25334</v>
          </cell>
          <cell r="E2476" t="str">
            <v>M</v>
          </cell>
          <cell r="F2476" t="str">
            <v>België</v>
          </cell>
          <cell r="G2476" t="str">
            <v>BE</v>
          </cell>
          <cell r="H2476" t="str">
            <v>03-003</v>
          </cell>
          <cell r="I2476" t="str">
            <v>PC KELCHTEREN - Houthalen</v>
          </cell>
        </row>
        <row r="2477">
          <cell r="A2477">
            <v>4380</v>
          </cell>
          <cell r="B2477" t="str">
            <v>Jacqueline</v>
          </cell>
          <cell r="C2477" t="str">
            <v>VANROEY</v>
          </cell>
          <cell r="D2477">
            <v>17155</v>
          </cell>
          <cell r="E2477" t="str">
            <v>V</v>
          </cell>
          <cell r="F2477" t="str">
            <v>België</v>
          </cell>
          <cell r="G2477" t="str">
            <v>BE</v>
          </cell>
          <cell r="H2477" t="str">
            <v>03-003</v>
          </cell>
          <cell r="I2477" t="str">
            <v>PC KELCHTEREN - Houthalen</v>
          </cell>
        </row>
        <row r="2478">
          <cell r="A2478">
            <v>20786</v>
          </cell>
          <cell r="B2478" t="str">
            <v xml:space="preserve">Yannick </v>
          </cell>
          <cell r="C2478" t="str">
            <v>VASTMANS</v>
          </cell>
          <cell r="D2478">
            <v>31512</v>
          </cell>
          <cell r="E2478" t="str">
            <v>M</v>
          </cell>
          <cell r="F2478" t="str">
            <v>België</v>
          </cell>
          <cell r="G2478" t="str">
            <v>BE</v>
          </cell>
          <cell r="H2478" t="str">
            <v>03-003</v>
          </cell>
          <cell r="I2478" t="str">
            <v>PC KELCHTEREN - Houthalen</v>
          </cell>
        </row>
        <row r="2479">
          <cell r="A2479">
            <v>12773</v>
          </cell>
          <cell r="B2479" t="str">
            <v>Alexandra</v>
          </cell>
          <cell r="C2479" t="str">
            <v>VERJANS</v>
          </cell>
          <cell r="D2479">
            <v>32928</v>
          </cell>
          <cell r="E2479" t="str">
            <v>V</v>
          </cell>
          <cell r="F2479" t="str">
            <v>België</v>
          </cell>
          <cell r="G2479" t="str">
            <v>BE</v>
          </cell>
          <cell r="H2479" t="str">
            <v>03-003</v>
          </cell>
          <cell r="I2479" t="str">
            <v>PC KELCHTEREN - Houthalen</v>
          </cell>
        </row>
        <row r="2480">
          <cell r="A2480">
            <v>20812</v>
          </cell>
          <cell r="B2480" t="str">
            <v xml:space="preserve">Marcel </v>
          </cell>
          <cell r="C2480" t="str">
            <v>VERJANS</v>
          </cell>
          <cell r="D2480">
            <v>23455</v>
          </cell>
          <cell r="E2480" t="str">
            <v>M</v>
          </cell>
          <cell r="F2480" t="str">
            <v>België</v>
          </cell>
          <cell r="G2480" t="str">
            <v>BE</v>
          </cell>
          <cell r="H2480" t="str">
            <v>03-003</v>
          </cell>
          <cell r="I2480" t="str">
            <v>PC KELCHTEREN - Houthalen</v>
          </cell>
        </row>
        <row r="2481">
          <cell r="A2481">
            <v>12658</v>
          </cell>
          <cell r="B2481" t="str">
            <v>Marleen</v>
          </cell>
          <cell r="C2481" t="str">
            <v>VERMEULEN</v>
          </cell>
          <cell r="D2481">
            <v>24727</v>
          </cell>
          <cell r="E2481" t="str">
            <v>V</v>
          </cell>
          <cell r="F2481" t="str">
            <v>België</v>
          </cell>
          <cell r="G2481" t="str">
            <v>BE</v>
          </cell>
          <cell r="H2481" t="str">
            <v>03-003</v>
          </cell>
          <cell r="I2481" t="str">
            <v>PC KELCHTEREN - Houthalen</v>
          </cell>
        </row>
        <row r="2482">
          <cell r="A2482">
            <v>16839</v>
          </cell>
          <cell r="B2482" t="str">
            <v>Jean</v>
          </cell>
          <cell r="C2482" t="str">
            <v>VROLIX</v>
          </cell>
          <cell r="D2482">
            <v>20194</v>
          </cell>
          <cell r="E2482" t="str">
            <v>M</v>
          </cell>
          <cell r="F2482" t="str">
            <v>België</v>
          </cell>
          <cell r="G2482" t="str">
            <v>BE</v>
          </cell>
          <cell r="H2482" t="str">
            <v>03-003</v>
          </cell>
          <cell r="I2482" t="str">
            <v>PC KELCHTEREN - Houthalen</v>
          </cell>
        </row>
        <row r="2483">
          <cell r="A2483">
            <v>20042</v>
          </cell>
          <cell r="B2483" t="str">
            <v>Peter</v>
          </cell>
          <cell r="C2483" t="str">
            <v>WILLEMS</v>
          </cell>
          <cell r="D2483">
            <v>23129</v>
          </cell>
          <cell r="E2483" t="str">
            <v>M</v>
          </cell>
          <cell r="F2483" t="str">
            <v>België</v>
          </cell>
          <cell r="G2483" t="str">
            <v>BE</v>
          </cell>
          <cell r="H2483" t="str">
            <v>03-003</v>
          </cell>
          <cell r="I2483" t="str">
            <v>PC KELCHTEREN - Houthalen</v>
          </cell>
        </row>
        <row r="2484">
          <cell r="A2484">
            <v>14943</v>
          </cell>
          <cell r="B2484" t="str">
            <v>Nassreddine</v>
          </cell>
          <cell r="C2484" t="str">
            <v>ZAGHLAOUL</v>
          </cell>
          <cell r="D2484">
            <v>22306</v>
          </cell>
          <cell r="E2484" t="str">
            <v>M</v>
          </cell>
          <cell r="F2484" t="str">
            <v>België</v>
          </cell>
          <cell r="G2484" t="str">
            <v>BE</v>
          </cell>
          <cell r="H2484" t="str">
            <v>03-003</v>
          </cell>
          <cell r="I2484" t="str">
            <v>PC KELCHTEREN - Houthalen</v>
          </cell>
        </row>
        <row r="2485">
          <cell r="A2485">
            <v>11044</v>
          </cell>
          <cell r="B2485" t="str">
            <v>Joseph</v>
          </cell>
          <cell r="C2485" t="str">
            <v>AERTS</v>
          </cell>
          <cell r="D2485">
            <v>17455</v>
          </cell>
          <cell r="E2485" t="str">
            <v>M</v>
          </cell>
          <cell r="F2485" t="str">
            <v>België</v>
          </cell>
          <cell r="G2485" t="str">
            <v>BE</v>
          </cell>
          <cell r="H2485" t="str">
            <v>03-004</v>
          </cell>
          <cell r="I2485" t="str">
            <v>PC HASSELT -</v>
          </cell>
        </row>
        <row r="2486">
          <cell r="A2486">
            <v>7063</v>
          </cell>
          <cell r="B2486" t="str">
            <v>Odette</v>
          </cell>
          <cell r="C2486" t="str">
            <v>BREELS</v>
          </cell>
          <cell r="D2486">
            <v>18076</v>
          </cell>
          <cell r="E2486" t="str">
            <v>V</v>
          </cell>
          <cell r="F2486" t="str">
            <v>België</v>
          </cell>
          <cell r="G2486" t="str">
            <v>BE</v>
          </cell>
          <cell r="H2486" t="str">
            <v>03-004</v>
          </cell>
          <cell r="I2486" t="str">
            <v>PC HASSELT -</v>
          </cell>
        </row>
        <row r="2487">
          <cell r="A2487">
            <v>15660</v>
          </cell>
          <cell r="B2487" t="str">
            <v>Godelieva</v>
          </cell>
          <cell r="C2487" t="str">
            <v>CLAESKENS</v>
          </cell>
          <cell r="D2487">
            <v>16141</v>
          </cell>
          <cell r="E2487" t="str">
            <v>V</v>
          </cell>
          <cell r="F2487" t="str">
            <v>België</v>
          </cell>
          <cell r="G2487" t="str">
            <v>BE</v>
          </cell>
          <cell r="H2487" t="str">
            <v>03-004</v>
          </cell>
          <cell r="I2487" t="str">
            <v>PC HASSELT -</v>
          </cell>
        </row>
        <row r="2488">
          <cell r="A2488">
            <v>13576</v>
          </cell>
          <cell r="B2488" t="str">
            <v>Maria</v>
          </cell>
          <cell r="C2488" t="str">
            <v>COLAERS</v>
          </cell>
          <cell r="D2488">
            <v>21559</v>
          </cell>
          <cell r="E2488" t="str">
            <v>V</v>
          </cell>
          <cell r="F2488" t="str">
            <v>België</v>
          </cell>
          <cell r="G2488" t="str">
            <v>BE</v>
          </cell>
          <cell r="H2488" t="str">
            <v>03-004</v>
          </cell>
          <cell r="I2488" t="str">
            <v>PC HASSELT -</v>
          </cell>
        </row>
        <row r="2489">
          <cell r="A2489">
            <v>383</v>
          </cell>
          <cell r="B2489" t="str">
            <v>Ivo</v>
          </cell>
          <cell r="C2489" t="str">
            <v>DECLERCK</v>
          </cell>
          <cell r="D2489">
            <v>21274</v>
          </cell>
          <cell r="E2489" t="str">
            <v>M</v>
          </cell>
          <cell r="F2489" t="str">
            <v>België</v>
          </cell>
          <cell r="G2489" t="str">
            <v>BE</v>
          </cell>
          <cell r="H2489" t="str">
            <v>03-004</v>
          </cell>
          <cell r="I2489" t="str">
            <v>PC HASSELT -</v>
          </cell>
        </row>
        <row r="2490">
          <cell r="A2490">
            <v>16870</v>
          </cell>
          <cell r="B2490" t="str">
            <v>Sonia Marie</v>
          </cell>
          <cell r="C2490" t="str">
            <v>DEMUNTER</v>
          </cell>
          <cell r="D2490">
            <v>20938</v>
          </cell>
          <cell r="E2490" t="str">
            <v>V</v>
          </cell>
          <cell r="F2490" t="str">
            <v>België</v>
          </cell>
          <cell r="G2490" t="str">
            <v>BE</v>
          </cell>
          <cell r="H2490" t="str">
            <v>03-004</v>
          </cell>
          <cell r="I2490" t="str">
            <v>PC HASSELT -</v>
          </cell>
        </row>
        <row r="2491">
          <cell r="A2491">
            <v>4907</v>
          </cell>
          <cell r="B2491" t="str">
            <v>Josine</v>
          </cell>
          <cell r="C2491" t="str">
            <v>DOBRANGE</v>
          </cell>
          <cell r="D2491">
            <v>17221</v>
          </cell>
          <cell r="E2491" t="str">
            <v>V</v>
          </cell>
          <cell r="F2491" t="str">
            <v>België</v>
          </cell>
          <cell r="G2491" t="str">
            <v>BE</v>
          </cell>
          <cell r="H2491" t="str">
            <v>03-004</v>
          </cell>
          <cell r="I2491" t="str">
            <v>PC HASSELT -</v>
          </cell>
        </row>
        <row r="2492">
          <cell r="A2492">
            <v>10616</v>
          </cell>
          <cell r="B2492" t="str">
            <v>Jeanne</v>
          </cell>
          <cell r="C2492" t="str">
            <v>FABBRO</v>
          </cell>
          <cell r="D2492">
            <v>19437</v>
          </cell>
          <cell r="E2492" t="str">
            <v>V</v>
          </cell>
          <cell r="F2492" t="str">
            <v>België</v>
          </cell>
          <cell r="G2492" t="str">
            <v>BE</v>
          </cell>
          <cell r="H2492" t="str">
            <v>03-004</v>
          </cell>
          <cell r="I2492" t="str">
            <v>PC HASSELT -</v>
          </cell>
        </row>
        <row r="2493">
          <cell r="A2493">
            <v>9984</v>
          </cell>
          <cell r="B2493" t="str">
            <v>Marie-Claire</v>
          </cell>
          <cell r="C2493" t="str">
            <v>HERMANS</v>
          </cell>
          <cell r="D2493">
            <v>19940</v>
          </cell>
          <cell r="E2493" t="str">
            <v>V</v>
          </cell>
          <cell r="F2493" t="str">
            <v>België</v>
          </cell>
          <cell r="G2493" t="str">
            <v>BE</v>
          </cell>
          <cell r="H2493" t="str">
            <v>03-004</v>
          </cell>
          <cell r="I2493" t="str">
            <v>PC HASSELT -</v>
          </cell>
        </row>
        <row r="2494">
          <cell r="A2494">
            <v>16312</v>
          </cell>
          <cell r="B2494" t="str">
            <v>Erika</v>
          </cell>
          <cell r="C2494" t="str">
            <v>HERMANS</v>
          </cell>
          <cell r="D2494">
            <v>19823</v>
          </cell>
          <cell r="E2494" t="str">
            <v>V</v>
          </cell>
          <cell r="F2494" t="str">
            <v>België</v>
          </cell>
          <cell r="G2494" t="str">
            <v>BE</v>
          </cell>
          <cell r="H2494" t="str">
            <v>03-004</v>
          </cell>
          <cell r="I2494" t="str">
            <v>PC HASSELT -</v>
          </cell>
        </row>
        <row r="2495">
          <cell r="A2495">
            <v>18476</v>
          </cell>
          <cell r="B2495" t="str">
            <v>Marijke</v>
          </cell>
          <cell r="C2495" t="str">
            <v>HERMANS</v>
          </cell>
          <cell r="D2495">
            <v>20501</v>
          </cell>
          <cell r="E2495" t="str">
            <v>V</v>
          </cell>
          <cell r="F2495" t="str">
            <v>België</v>
          </cell>
          <cell r="G2495" t="str">
            <v>BE</v>
          </cell>
          <cell r="H2495" t="str">
            <v>03-004</v>
          </cell>
          <cell r="I2495" t="str">
            <v>PC HASSELT -</v>
          </cell>
        </row>
        <row r="2496">
          <cell r="A2496">
            <v>18477</v>
          </cell>
          <cell r="B2496" t="str">
            <v>Iréne</v>
          </cell>
          <cell r="C2496" t="str">
            <v>HERMANS</v>
          </cell>
          <cell r="D2496">
            <v>20501</v>
          </cell>
          <cell r="E2496" t="str">
            <v>V</v>
          </cell>
          <cell r="F2496" t="str">
            <v>België</v>
          </cell>
          <cell r="G2496" t="str">
            <v>BE</v>
          </cell>
          <cell r="H2496" t="str">
            <v>03-004</v>
          </cell>
          <cell r="I2496" t="str">
            <v>PC HASSELT -</v>
          </cell>
        </row>
        <row r="2497">
          <cell r="A2497">
            <v>20952</v>
          </cell>
          <cell r="B2497" t="str">
            <v>Christophe</v>
          </cell>
          <cell r="C2497" t="str">
            <v>HEUSICOM</v>
          </cell>
          <cell r="D2497">
            <v>30990</v>
          </cell>
          <cell r="E2497" t="str">
            <v>M</v>
          </cell>
          <cell r="F2497" t="str">
            <v>België</v>
          </cell>
          <cell r="G2497" t="str">
            <v>BE</v>
          </cell>
          <cell r="H2497" t="str">
            <v>03-004</v>
          </cell>
          <cell r="I2497" t="str">
            <v>PC HASSELT -</v>
          </cell>
        </row>
        <row r="2498">
          <cell r="A2498">
            <v>392</v>
          </cell>
          <cell r="B2498" t="str">
            <v>Laurent</v>
          </cell>
          <cell r="C2498" t="str">
            <v>HINOUL</v>
          </cell>
          <cell r="D2498">
            <v>17275</v>
          </cell>
          <cell r="E2498" t="str">
            <v>M</v>
          </cell>
          <cell r="F2498" t="str">
            <v>België</v>
          </cell>
          <cell r="G2498" t="str">
            <v>BE</v>
          </cell>
          <cell r="H2498" t="str">
            <v>03-004</v>
          </cell>
          <cell r="I2498" t="str">
            <v>PC HASSELT -</v>
          </cell>
        </row>
        <row r="2499">
          <cell r="A2499">
            <v>9766</v>
          </cell>
          <cell r="B2499" t="str">
            <v>Valentin</v>
          </cell>
          <cell r="C2499" t="str">
            <v>INDEHERBERGE</v>
          </cell>
          <cell r="D2499">
            <v>21163</v>
          </cell>
          <cell r="E2499" t="str">
            <v>M</v>
          </cell>
          <cell r="F2499" t="str">
            <v>België</v>
          </cell>
          <cell r="G2499" t="str">
            <v>BE</v>
          </cell>
          <cell r="H2499" t="str">
            <v>03-004</v>
          </cell>
          <cell r="I2499" t="str">
            <v>PC HASSELT -</v>
          </cell>
        </row>
        <row r="2500">
          <cell r="A2500">
            <v>9761</v>
          </cell>
          <cell r="B2500" t="str">
            <v>Willy</v>
          </cell>
          <cell r="C2500" t="str">
            <v>LATHOUWERS</v>
          </cell>
          <cell r="D2500">
            <v>20446</v>
          </cell>
          <cell r="E2500" t="str">
            <v>M</v>
          </cell>
          <cell r="F2500" t="str">
            <v>België</v>
          </cell>
          <cell r="G2500" t="str">
            <v>BE</v>
          </cell>
          <cell r="H2500" t="str">
            <v>03-004</v>
          </cell>
          <cell r="I2500" t="str">
            <v>PC HASSELT -</v>
          </cell>
        </row>
        <row r="2501">
          <cell r="A2501">
            <v>10545</v>
          </cell>
          <cell r="B2501" t="str">
            <v>Joannes</v>
          </cell>
          <cell r="C2501" t="str">
            <v>LUYTEN</v>
          </cell>
          <cell r="D2501">
            <v>18477</v>
          </cell>
          <cell r="E2501" t="str">
            <v>M</v>
          </cell>
          <cell r="F2501" t="str">
            <v>België</v>
          </cell>
          <cell r="G2501" t="str">
            <v>BE</v>
          </cell>
          <cell r="H2501" t="str">
            <v>03-004</v>
          </cell>
          <cell r="I2501" t="str">
            <v>PC HASSELT -</v>
          </cell>
        </row>
        <row r="2502">
          <cell r="A2502">
            <v>5144</v>
          </cell>
          <cell r="B2502" t="str">
            <v>Johnny</v>
          </cell>
          <cell r="C2502" t="str">
            <v>MENTEN</v>
          </cell>
          <cell r="D2502">
            <v>18857</v>
          </cell>
          <cell r="E2502" t="str">
            <v>M</v>
          </cell>
          <cell r="F2502" t="str">
            <v>België</v>
          </cell>
          <cell r="G2502" t="str">
            <v>BE</v>
          </cell>
          <cell r="H2502" t="str">
            <v>03-004</v>
          </cell>
          <cell r="I2502" t="str">
            <v>PC HASSELT -</v>
          </cell>
        </row>
        <row r="2503">
          <cell r="A2503">
            <v>7442</v>
          </cell>
          <cell r="B2503" t="str">
            <v>Valentin</v>
          </cell>
          <cell r="C2503" t="str">
            <v>MEYNEN</v>
          </cell>
          <cell r="D2503">
            <v>18406</v>
          </cell>
          <cell r="E2503" t="str">
            <v>M</v>
          </cell>
          <cell r="F2503" t="str">
            <v>België</v>
          </cell>
          <cell r="G2503" t="str">
            <v>BE</v>
          </cell>
          <cell r="H2503" t="str">
            <v>03-004</v>
          </cell>
          <cell r="I2503" t="str">
            <v>PC HASSELT -</v>
          </cell>
        </row>
        <row r="2504">
          <cell r="A2504">
            <v>613</v>
          </cell>
          <cell r="B2504" t="str">
            <v>Jules</v>
          </cell>
          <cell r="C2504" t="str">
            <v>OLIESTELDER</v>
          </cell>
          <cell r="D2504">
            <v>17597</v>
          </cell>
          <cell r="E2504" t="str">
            <v>M</v>
          </cell>
          <cell r="F2504" t="str">
            <v>België</v>
          </cell>
          <cell r="G2504" t="str">
            <v>BE</v>
          </cell>
          <cell r="H2504" t="str">
            <v>03-004</v>
          </cell>
          <cell r="I2504" t="str">
            <v>PC HASSELT -</v>
          </cell>
        </row>
        <row r="2505">
          <cell r="A2505">
            <v>13574</v>
          </cell>
          <cell r="B2505" t="str">
            <v>Theophiel</v>
          </cell>
          <cell r="C2505" t="str">
            <v>PEETERS</v>
          </cell>
          <cell r="D2505">
            <v>21748</v>
          </cell>
          <cell r="E2505" t="str">
            <v>M</v>
          </cell>
          <cell r="F2505" t="str">
            <v>België</v>
          </cell>
          <cell r="G2505" t="str">
            <v>BE</v>
          </cell>
          <cell r="H2505" t="str">
            <v>03-004</v>
          </cell>
          <cell r="I2505" t="str">
            <v>PC HASSELT -</v>
          </cell>
        </row>
        <row r="2506">
          <cell r="A2506">
            <v>18478</v>
          </cell>
          <cell r="B2506" t="str">
            <v>Cyriel</v>
          </cell>
          <cell r="C2506" t="str">
            <v>ROELANDTS</v>
          </cell>
          <cell r="D2506">
            <v>19054</v>
          </cell>
          <cell r="E2506" t="str">
            <v>M</v>
          </cell>
          <cell r="F2506" t="str">
            <v>België</v>
          </cell>
          <cell r="G2506" t="str">
            <v>BE</v>
          </cell>
          <cell r="H2506" t="str">
            <v>03-004</v>
          </cell>
          <cell r="I2506" t="str">
            <v>PC HASSELT -</v>
          </cell>
        </row>
        <row r="2507">
          <cell r="A2507">
            <v>407</v>
          </cell>
          <cell r="B2507" t="str">
            <v>Anny</v>
          </cell>
          <cell r="C2507" t="str">
            <v>ROUMA</v>
          </cell>
          <cell r="D2507">
            <v>10921</v>
          </cell>
          <cell r="E2507" t="str">
            <v>V</v>
          </cell>
          <cell r="F2507" t="str">
            <v>België</v>
          </cell>
          <cell r="G2507" t="str">
            <v>BE</v>
          </cell>
          <cell r="H2507" t="str">
            <v>03-004</v>
          </cell>
          <cell r="I2507" t="str">
            <v>PC HASSELT -</v>
          </cell>
        </row>
        <row r="2508">
          <cell r="A2508">
            <v>9760</v>
          </cell>
          <cell r="B2508" t="str">
            <v>Josephus</v>
          </cell>
          <cell r="C2508" t="str">
            <v>SCHOENMAKERS</v>
          </cell>
          <cell r="D2508">
            <v>16985</v>
          </cell>
          <cell r="E2508" t="str">
            <v>M</v>
          </cell>
          <cell r="F2508" t="str">
            <v>België</v>
          </cell>
          <cell r="G2508" t="str">
            <v>BE</v>
          </cell>
          <cell r="H2508" t="str">
            <v>03-004</v>
          </cell>
          <cell r="I2508" t="str">
            <v>PC HASSELT -</v>
          </cell>
        </row>
        <row r="2509">
          <cell r="A2509">
            <v>8059</v>
          </cell>
          <cell r="B2509" t="str">
            <v>Erik</v>
          </cell>
          <cell r="C2509" t="str">
            <v>SIMONS</v>
          </cell>
          <cell r="D2509">
            <v>13183</v>
          </cell>
          <cell r="E2509" t="str">
            <v>M</v>
          </cell>
          <cell r="F2509" t="str">
            <v>België</v>
          </cell>
          <cell r="G2509" t="str">
            <v>BE</v>
          </cell>
          <cell r="H2509" t="str">
            <v>03-004</v>
          </cell>
          <cell r="I2509" t="str">
            <v>PC HASSELT -</v>
          </cell>
        </row>
        <row r="2510">
          <cell r="A2510">
            <v>9328</v>
          </cell>
          <cell r="B2510" t="str">
            <v>Anastasios</v>
          </cell>
          <cell r="C2510" t="str">
            <v>TALAMPEKOS</v>
          </cell>
          <cell r="D2510">
            <v>19491</v>
          </cell>
          <cell r="E2510" t="str">
            <v>M</v>
          </cell>
          <cell r="F2510" t="str">
            <v>België</v>
          </cell>
          <cell r="G2510" t="str">
            <v>BE</v>
          </cell>
          <cell r="H2510" t="str">
            <v>03-004</v>
          </cell>
          <cell r="I2510" t="str">
            <v>PC HASSELT -</v>
          </cell>
        </row>
        <row r="2511">
          <cell r="A2511">
            <v>21734</v>
          </cell>
          <cell r="B2511" t="str">
            <v>Walter</v>
          </cell>
          <cell r="C2511" t="str">
            <v>THYS</v>
          </cell>
          <cell r="D2511">
            <v>27972</v>
          </cell>
          <cell r="E2511" t="str">
            <v>M</v>
          </cell>
          <cell r="F2511" t="str">
            <v>België</v>
          </cell>
          <cell r="G2511" t="str">
            <v>BE</v>
          </cell>
          <cell r="H2511" t="str">
            <v>03-004</v>
          </cell>
          <cell r="I2511" t="str">
            <v>PC HASSELT -</v>
          </cell>
        </row>
        <row r="2512">
          <cell r="A2512">
            <v>18328</v>
          </cell>
          <cell r="B2512" t="str">
            <v>Guido</v>
          </cell>
          <cell r="C2512" t="str">
            <v>TROCH</v>
          </cell>
          <cell r="D2512">
            <v>23521</v>
          </cell>
          <cell r="E2512" t="str">
            <v>M</v>
          </cell>
          <cell r="F2512" t="str">
            <v>België</v>
          </cell>
          <cell r="G2512" t="str">
            <v>BE</v>
          </cell>
          <cell r="H2512" t="str">
            <v>03-004</v>
          </cell>
          <cell r="I2512" t="str">
            <v>PC HASSELT -</v>
          </cell>
        </row>
        <row r="2513">
          <cell r="A2513">
            <v>16869</v>
          </cell>
          <cell r="B2513" t="str">
            <v>Marc</v>
          </cell>
          <cell r="C2513" t="str">
            <v>VAN GEELE</v>
          </cell>
          <cell r="D2513">
            <v>20027</v>
          </cell>
          <cell r="E2513" t="str">
            <v>M</v>
          </cell>
          <cell r="F2513" t="str">
            <v>België</v>
          </cell>
          <cell r="G2513" t="str">
            <v>BE</v>
          </cell>
          <cell r="H2513" t="str">
            <v>03-004</v>
          </cell>
          <cell r="I2513" t="str">
            <v>PC HASSELT -</v>
          </cell>
        </row>
        <row r="2514">
          <cell r="A2514">
            <v>5888</v>
          </cell>
          <cell r="B2514" t="str">
            <v>Julien</v>
          </cell>
          <cell r="C2514" t="str">
            <v>VANDERSPIKKEN</v>
          </cell>
          <cell r="D2514">
            <v>12047</v>
          </cell>
          <cell r="E2514" t="str">
            <v>M</v>
          </cell>
          <cell r="F2514" t="str">
            <v>België</v>
          </cell>
          <cell r="G2514" t="str">
            <v>BE</v>
          </cell>
          <cell r="H2514" t="str">
            <v>03-004</v>
          </cell>
          <cell r="I2514" t="str">
            <v>PC HASSELT -</v>
          </cell>
        </row>
        <row r="2515">
          <cell r="A2515">
            <v>414</v>
          </cell>
          <cell r="B2515" t="str">
            <v>Lucien</v>
          </cell>
          <cell r="C2515" t="str">
            <v>VANDEVOORT</v>
          </cell>
          <cell r="D2515">
            <v>12081</v>
          </cell>
          <cell r="E2515" t="str">
            <v>M</v>
          </cell>
          <cell r="F2515" t="str">
            <v>België</v>
          </cell>
          <cell r="G2515" t="str">
            <v>BE</v>
          </cell>
          <cell r="H2515" t="str">
            <v>03-004</v>
          </cell>
          <cell r="I2515" t="str">
            <v>PC HASSELT -</v>
          </cell>
        </row>
        <row r="2516">
          <cell r="A2516">
            <v>14634</v>
          </cell>
          <cell r="B2516" t="str">
            <v>Tim</v>
          </cell>
          <cell r="C2516" t="str">
            <v>VANDIJCKE</v>
          </cell>
          <cell r="D2516">
            <v>29927</v>
          </cell>
          <cell r="E2516" t="str">
            <v>M</v>
          </cell>
          <cell r="F2516" t="str">
            <v>België</v>
          </cell>
          <cell r="G2516" t="str">
            <v>BE</v>
          </cell>
          <cell r="H2516" t="str">
            <v>03-004</v>
          </cell>
          <cell r="I2516" t="str">
            <v>PC HASSELT -</v>
          </cell>
        </row>
        <row r="2517">
          <cell r="A2517">
            <v>420</v>
          </cell>
          <cell r="B2517" t="str">
            <v>Annie</v>
          </cell>
          <cell r="C2517" t="str">
            <v>WILLE</v>
          </cell>
          <cell r="D2517">
            <v>18170</v>
          </cell>
          <cell r="E2517" t="str">
            <v>V</v>
          </cell>
          <cell r="F2517" t="str">
            <v>België</v>
          </cell>
          <cell r="G2517" t="str">
            <v>BE</v>
          </cell>
          <cell r="H2517" t="str">
            <v>03-004</v>
          </cell>
          <cell r="I2517" t="str">
            <v>PC HASSELT -</v>
          </cell>
        </row>
        <row r="2518">
          <cell r="A2518">
            <v>1765</v>
          </cell>
          <cell r="B2518" t="str">
            <v>Marc</v>
          </cell>
          <cell r="C2518" t="str">
            <v>BELLUOMINI</v>
          </cell>
          <cell r="D2518">
            <v>22149</v>
          </cell>
          <cell r="E2518" t="str">
            <v>M</v>
          </cell>
          <cell r="F2518" t="str">
            <v>België</v>
          </cell>
          <cell r="G2518" t="str">
            <v>BE</v>
          </cell>
          <cell r="H2518" t="str">
            <v>03-006</v>
          </cell>
          <cell r="I2518" t="str">
            <v>PC OPEC - Opglabbeek</v>
          </cell>
        </row>
        <row r="2519">
          <cell r="A2519">
            <v>1881</v>
          </cell>
          <cell r="B2519" t="str">
            <v>Raymond</v>
          </cell>
          <cell r="C2519" t="str">
            <v>BREBELS</v>
          </cell>
          <cell r="D2519">
            <v>17757</v>
          </cell>
          <cell r="E2519" t="str">
            <v>M</v>
          </cell>
          <cell r="F2519" t="str">
            <v>België</v>
          </cell>
          <cell r="G2519" t="str">
            <v>BE</v>
          </cell>
          <cell r="H2519" t="str">
            <v>03-006</v>
          </cell>
          <cell r="I2519" t="str">
            <v>PC OPEC - Opglabbeek</v>
          </cell>
        </row>
        <row r="2520">
          <cell r="A2520">
            <v>15652</v>
          </cell>
          <cell r="B2520" t="str">
            <v>MARTIN</v>
          </cell>
          <cell r="C2520" t="str">
            <v>BREBELS</v>
          </cell>
          <cell r="D2520">
            <v>19821</v>
          </cell>
          <cell r="E2520" t="str">
            <v>M</v>
          </cell>
          <cell r="F2520" t="str">
            <v>België</v>
          </cell>
          <cell r="G2520" t="str">
            <v>BE</v>
          </cell>
          <cell r="H2520" t="str">
            <v>03-006</v>
          </cell>
          <cell r="I2520" t="str">
            <v>PC OPEC - Opglabbeek</v>
          </cell>
        </row>
        <row r="2521">
          <cell r="A2521">
            <v>4453</v>
          </cell>
          <cell r="B2521" t="str">
            <v>Patrick</v>
          </cell>
          <cell r="C2521" t="str">
            <v>BREPOELS</v>
          </cell>
          <cell r="D2521">
            <v>21915</v>
          </cell>
          <cell r="E2521" t="str">
            <v>M</v>
          </cell>
          <cell r="F2521" t="str">
            <v>België</v>
          </cell>
          <cell r="G2521" t="str">
            <v>BE</v>
          </cell>
          <cell r="H2521" t="str">
            <v>03-006</v>
          </cell>
          <cell r="I2521" t="str">
            <v>PC OPEC - Opglabbeek</v>
          </cell>
        </row>
        <row r="2522">
          <cell r="A2522">
            <v>6608</v>
          </cell>
          <cell r="B2522" t="str">
            <v>David</v>
          </cell>
          <cell r="C2522" t="str">
            <v>DRIJVERS</v>
          </cell>
          <cell r="D2522">
            <v>27687</v>
          </cell>
          <cell r="E2522" t="str">
            <v>M</v>
          </cell>
          <cell r="F2522" t="str">
            <v>België</v>
          </cell>
          <cell r="G2522" t="str">
            <v>BE</v>
          </cell>
          <cell r="H2522" t="str">
            <v>03-006</v>
          </cell>
          <cell r="I2522" t="str">
            <v>PC OPEC - Opglabbeek</v>
          </cell>
        </row>
        <row r="2523">
          <cell r="A2523">
            <v>14473</v>
          </cell>
          <cell r="B2523" t="str">
            <v>Johan</v>
          </cell>
          <cell r="C2523" t="str">
            <v>GEEBELEN</v>
          </cell>
          <cell r="D2523">
            <v>19025</v>
          </cell>
          <cell r="E2523" t="str">
            <v>M</v>
          </cell>
          <cell r="F2523" t="str">
            <v>België</v>
          </cell>
          <cell r="G2523" t="str">
            <v>BE</v>
          </cell>
          <cell r="H2523" t="str">
            <v>03-006</v>
          </cell>
          <cell r="I2523" t="str">
            <v>PC OPEC - Opglabbeek</v>
          </cell>
        </row>
        <row r="2524">
          <cell r="A2524">
            <v>9759</v>
          </cell>
          <cell r="B2524" t="str">
            <v>Danny</v>
          </cell>
          <cell r="C2524" t="str">
            <v>GEUNS</v>
          </cell>
          <cell r="D2524">
            <v>23715</v>
          </cell>
          <cell r="E2524" t="str">
            <v>M</v>
          </cell>
          <cell r="F2524" t="str">
            <v>België</v>
          </cell>
          <cell r="G2524" t="str">
            <v>BE</v>
          </cell>
          <cell r="H2524" t="str">
            <v>03-006</v>
          </cell>
          <cell r="I2524" t="str">
            <v>PC OPEC - Opglabbeek</v>
          </cell>
        </row>
        <row r="2525">
          <cell r="A2525">
            <v>13143</v>
          </cell>
          <cell r="B2525" t="str">
            <v>Ernest</v>
          </cell>
          <cell r="C2525" t="str">
            <v>GEYSMANS</v>
          </cell>
          <cell r="D2525">
            <v>22172</v>
          </cell>
          <cell r="E2525" t="str">
            <v>M</v>
          </cell>
          <cell r="F2525" t="str">
            <v>België</v>
          </cell>
          <cell r="G2525" t="str">
            <v>BE</v>
          </cell>
          <cell r="H2525" t="str">
            <v>03-006</v>
          </cell>
          <cell r="I2525" t="str">
            <v>PC OPEC - Opglabbeek</v>
          </cell>
        </row>
        <row r="2526">
          <cell r="A2526">
            <v>14442</v>
          </cell>
          <cell r="B2526" t="str">
            <v>LUC</v>
          </cell>
          <cell r="C2526" t="str">
            <v>GEYSMANS</v>
          </cell>
          <cell r="D2526">
            <v>23633</v>
          </cell>
          <cell r="E2526" t="str">
            <v>M</v>
          </cell>
          <cell r="F2526" t="str">
            <v>België</v>
          </cell>
          <cell r="G2526" t="str">
            <v>BE</v>
          </cell>
          <cell r="H2526" t="str">
            <v>03-006</v>
          </cell>
          <cell r="I2526" t="str">
            <v>PC OPEC - Opglabbeek</v>
          </cell>
        </row>
        <row r="2527">
          <cell r="A2527">
            <v>10179</v>
          </cell>
          <cell r="B2527" t="str">
            <v>Edgard</v>
          </cell>
          <cell r="C2527" t="str">
            <v>GREGOOR</v>
          </cell>
          <cell r="D2527">
            <v>18390</v>
          </cell>
          <cell r="E2527" t="str">
            <v>M</v>
          </cell>
          <cell r="F2527" t="str">
            <v>België</v>
          </cell>
          <cell r="G2527" t="str">
            <v>BE</v>
          </cell>
          <cell r="H2527" t="str">
            <v>03-006</v>
          </cell>
          <cell r="I2527" t="str">
            <v>PC OPEC - Opglabbeek</v>
          </cell>
        </row>
        <row r="2528">
          <cell r="A2528">
            <v>4787</v>
          </cell>
          <cell r="B2528" t="str">
            <v>Jozef</v>
          </cell>
          <cell r="C2528" t="str">
            <v>JORISSEN</v>
          </cell>
          <cell r="D2528">
            <v>17687</v>
          </cell>
          <cell r="E2528" t="str">
            <v>M</v>
          </cell>
          <cell r="F2528" t="str">
            <v>België</v>
          </cell>
          <cell r="G2528" t="str">
            <v>BE</v>
          </cell>
          <cell r="H2528" t="str">
            <v>03-006</v>
          </cell>
          <cell r="I2528" t="str">
            <v>PC OPEC - Opglabbeek</v>
          </cell>
        </row>
        <row r="2529">
          <cell r="A2529">
            <v>11503</v>
          </cell>
          <cell r="B2529" t="str">
            <v>Salvatore</v>
          </cell>
          <cell r="C2529" t="str">
            <v>LA IACONA</v>
          </cell>
          <cell r="D2529">
            <v>21258</v>
          </cell>
          <cell r="E2529" t="str">
            <v>M</v>
          </cell>
          <cell r="F2529" t="str">
            <v>België</v>
          </cell>
          <cell r="G2529" t="str">
            <v>BE</v>
          </cell>
          <cell r="H2529" t="str">
            <v>03-006</v>
          </cell>
          <cell r="I2529" t="str">
            <v>PC OPEC - Opglabbeek</v>
          </cell>
        </row>
        <row r="2530">
          <cell r="A2530">
            <v>10055</v>
          </cell>
          <cell r="B2530" t="str">
            <v>Marc</v>
          </cell>
          <cell r="C2530" t="str">
            <v>LEMMENS</v>
          </cell>
          <cell r="D2530">
            <v>24511</v>
          </cell>
          <cell r="E2530" t="str">
            <v>M</v>
          </cell>
          <cell r="F2530" t="str">
            <v>België</v>
          </cell>
          <cell r="G2530" t="str">
            <v>BE</v>
          </cell>
          <cell r="H2530" t="str">
            <v>03-006</v>
          </cell>
          <cell r="I2530" t="str">
            <v>PC OPEC - Opglabbeek</v>
          </cell>
        </row>
        <row r="2531">
          <cell r="A2531">
            <v>425</v>
          </cell>
          <cell r="B2531" t="str">
            <v>Jose-Andre</v>
          </cell>
          <cell r="C2531" t="str">
            <v>ORYE</v>
          </cell>
          <cell r="D2531">
            <v>21771</v>
          </cell>
          <cell r="E2531" t="str">
            <v>M</v>
          </cell>
          <cell r="F2531" t="str">
            <v>België</v>
          </cell>
          <cell r="G2531" t="str">
            <v>BE</v>
          </cell>
          <cell r="H2531" t="str">
            <v>03-006</v>
          </cell>
          <cell r="I2531" t="str">
            <v>PC OPEC - Opglabbeek</v>
          </cell>
        </row>
        <row r="2532">
          <cell r="A2532">
            <v>6899</v>
          </cell>
          <cell r="B2532" t="str">
            <v>Enzo Settino</v>
          </cell>
          <cell r="C2532" t="str">
            <v>RUISI</v>
          </cell>
          <cell r="D2532">
            <v>17477</v>
          </cell>
          <cell r="E2532" t="str">
            <v>M</v>
          </cell>
          <cell r="F2532" t="str">
            <v>België</v>
          </cell>
          <cell r="G2532" t="str">
            <v>BE</v>
          </cell>
          <cell r="H2532" t="str">
            <v>03-006</v>
          </cell>
          <cell r="I2532" t="str">
            <v>PC OPEC - Opglabbeek</v>
          </cell>
        </row>
        <row r="2533">
          <cell r="A2533">
            <v>15930</v>
          </cell>
          <cell r="B2533" t="str">
            <v>GERARDUS</v>
          </cell>
          <cell r="C2533" t="str">
            <v>RUYTERS</v>
          </cell>
          <cell r="D2533">
            <v>15127</v>
          </cell>
          <cell r="E2533" t="str">
            <v>M</v>
          </cell>
          <cell r="F2533" t="str">
            <v>België</v>
          </cell>
          <cell r="G2533" t="str">
            <v>BE</v>
          </cell>
          <cell r="H2533" t="str">
            <v>03-006</v>
          </cell>
          <cell r="I2533" t="str">
            <v>PC OPEC - Opglabbeek</v>
          </cell>
        </row>
        <row r="2534">
          <cell r="A2534">
            <v>1824</v>
          </cell>
          <cell r="B2534" t="str">
            <v>Emiel</v>
          </cell>
          <cell r="C2534" t="str">
            <v>VERWICHTE</v>
          </cell>
          <cell r="D2534">
            <v>12009</v>
          </cell>
          <cell r="E2534" t="str">
            <v>M</v>
          </cell>
          <cell r="F2534" t="str">
            <v>België</v>
          </cell>
          <cell r="G2534" t="str">
            <v>BE</v>
          </cell>
          <cell r="H2534" t="str">
            <v>03-006</v>
          </cell>
          <cell r="I2534" t="str">
            <v>PC OPEC - Opglabbeek</v>
          </cell>
        </row>
        <row r="2535">
          <cell r="A2535">
            <v>14012</v>
          </cell>
          <cell r="B2535" t="str">
            <v>Laura</v>
          </cell>
          <cell r="C2535" t="str">
            <v>ASSELMAN</v>
          </cell>
          <cell r="D2535">
            <v>35237</v>
          </cell>
          <cell r="E2535" t="str">
            <v>V</v>
          </cell>
          <cell r="F2535" t="str">
            <v>België</v>
          </cell>
          <cell r="G2535" t="str">
            <v>BE</v>
          </cell>
          <cell r="H2535" t="str">
            <v>03-007</v>
          </cell>
          <cell r="I2535" t="str">
            <v>PC BOEKT - Heusden-Zolder</v>
          </cell>
        </row>
        <row r="2536">
          <cell r="A2536">
            <v>21230</v>
          </cell>
          <cell r="B2536" t="str">
            <v>Eric</v>
          </cell>
          <cell r="C2536" t="str">
            <v>BERGHMANS</v>
          </cell>
          <cell r="D2536">
            <v>23677</v>
          </cell>
          <cell r="E2536" t="str">
            <v>M</v>
          </cell>
          <cell r="F2536" t="str">
            <v>Nederland</v>
          </cell>
          <cell r="G2536" t="str">
            <v>NL</v>
          </cell>
          <cell r="H2536" t="str">
            <v>03-007</v>
          </cell>
          <cell r="I2536" t="str">
            <v>PC BOEKT - Heusden-Zolder</v>
          </cell>
        </row>
        <row r="2537">
          <cell r="A2537">
            <v>21231</v>
          </cell>
          <cell r="B2537" t="str">
            <v>Jordy</v>
          </cell>
          <cell r="C2537" t="str">
            <v>BERGHMANS</v>
          </cell>
          <cell r="D2537">
            <v>33221</v>
          </cell>
          <cell r="E2537" t="str">
            <v>M</v>
          </cell>
          <cell r="F2537" t="str">
            <v>Nederland</v>
          </cell>
          <cell r="G2537" t="str">
            <v>NL</v>
          </cell>
          <cell r="H2537" t="str">
            <v>03-007</v>
          </cell>
          <cell r="I2537" t="str">
            <v>PC BOEKT - Heusden-Zolder</v>
          </cell>
        </row>
        <row r="2538">
          <cell r="A2538">
            <v>5159</v>
          </cell>
          <cell r="B2538" t="str">
            <v>Kristof</v>
          </cell>
          <cell r="C2538" t="str">
            <v>BLEUX</v>
          </cell>
          <cell r="D2538">
            <v>31611</v>
          </cell>
          <cell r="E2538" t="str">
            <v>M</v>
          </cell>
          <cell r="F2538" t="str">
            <v>België</v>
          </cell>
          <cell r="G2538" t="str">
            <v>BE</v>
          </cell>
          <cell r="H2538" t="str">
            <v>03-007</v>
          </cell>
          <cell r="I2538" t="str">
            <v>PC BOEKT - Heusden-Zolder</v>
          </cell>
        </row>
        <row r="2539">
          <cell r="A2539">
            <v>14775</v>
          </cell>
          <cell r="B2539" t="str">
            <v>Rony Francis</v>
          </cell>
          <cell r="C2539" t="str">
            <v>BLEUX</v>
          </cell>
          <cell r="D2539">
            <v>21383</v>
          </cell>
          <cell r="E2539" t="str">
            <v>M</v>
          </cell>
          <cell r="F2539" t="str">
            <v>België</v>
          </cell>
          <cell r="G2539" t="str">
            <v>BE</v>
          </cell>
          <cell r="H2539" t="str">
            <v>03-007</v>
          </cell>
          <cell r="I2539" t="str">
            <v>PC BOEKT - Heusden-Zolder</v>
          </cell>
        </row>
        <row r="2540">
          <cell r="A2540">
            <v>9878</v>
          </cell>
          <cell r="B2540" t="str">
            <v>Jeroen</v>
          </cell>
          <cell r="C2540" t="str">
            <v>BLEYEN</v>
          </cell>
          <cell r="D2540">
            <v>33778</v>
          </cell>
          <cell r="E2540" t="str">
            <v>M</v>
          </cell>
          <cell r="F2540" t="str">
            <v>België</v>
          </cell>
          <cell r="G2540" t="str">
            <v>BE</v>
          </cell>
          <cell r="H2540" t="str">
            <v>03-007</v>
          </cell>
          <cell r="I2540" t="str">
            <v>PC BOEKT - Heusden-Zolder</v>
          </cell>
        </row>
        <row r="2541">
          <cell r="A2541">
            <v>21481</v>
          </cell>
          <cell r="B2541" t="str">
            <v>Johny</v>
          </cell>
          <cell r="C2541" t="str">
            <v xml:space="preserve">BOGAERTS </v>
          </cell>
          <cell r="D2541">
            <v>23360</v>
          </cell>
          <cell r="E2541" t="str">
            <v>M</v>
          </cell>
          <cell r="F2541" t="str">
            <v>België</v>
          </cell>
          <cell r="G2541" t="str">
            <v>BE</v>
          </cell>
          <cell r="H2541" t="str">
            <v>03-007</v>
          </cell>
          <cell r="I2541" t="str">
            <v>PC BOEKT - Heusden-Zolder</v>
          </cell>
        </row>
        <row r="2542">
          <cell r="A2542">
            <v>2544</v>
          </cell>
          <cell r="B2542" t="str">
            <v>Dirk</v>
          </cell>
          <cell r="C2542" t="str">
            <v>BOSMANS</v>
          </cell>
          <cell r="D2542">
            <v>25836</v>
          </cell>
          <cell r="E2542" t="str">
            <v>M</v>
          </cell>
          <cell r="F2542" t="str">
            <v>België</v>
          </cell>
          <cell r="G2542" t="str">
            <v>BE</v>
          </cell>
          <cell r="H2542" t="str">
            <v>03-007</v>
          </cell>
          <cell r="I2542" t="str">
            <v>PC BOEKT - Heusden-Zolder</v>
          </cell>
        </row>
        <row r="2543">
          <cell r="A2543">
            <v>7840</v>
          </cell>
          <cell r="B2543" t="str">
            <v>Augustina</v>
          </cell>
          <cell r="C2543" t="str">
            <v>BOSMANS</v>
          </cell>
          <cell r="D2543">
            <v>13702</v>
          </cell>
          <cell r="E2543" t="str">
            <v>V</v>
          </cell>
          <cell r="F2543" t="str">
            <v>België</v>
          </cell>
          <cell r="G2543" t="str">
            <v>BE</v>
          </cell>
          <cell r="H2543" t="str">
            <v>03-007</v>
          </cell>
          <cell r="I2543" t="str">
            <v>PC BOEKT - Heusden-Zolder</v>
          </cell>
        </row>
        <row r="2544">
          <cell r="A2544">
            <v>11024</v>
          </cell>
          <cell r="B2544" t="str">
            <v>Albert</v>
          </cell>
          <cell r="C2544" t="str">
            <v>CASTERMANS</v>
          </cell>
          <cell r="D2544">
            <v>18801</v>
          </cell>
          <cell r="E2544" t="str">
            <v>M</v>
          </cell>
          <cell r="F2544" t="str">
            <v>België</v>
          </cell>
          <cell r="G2544" t="str">
            <v>BE</v>
          </cell>
          <cell r="H2544" t="str">
            <v>03-007</v>
          </cell>
          <cell r="I2544" t="str">
            <v>PC BOEKT - Heusden-Zolder</v>
          </cell>
        </row>
        <row r="2545">
          <cell r="A2545">
            <v>21824</v>
          </cell>
          <cell r="B2545" t="str">
            <v>Isaura</v>
          </cell>
          <cell r="C2545" t="str">
            <v>CLAES</v>
          </cell>
          <cell r="D2545">
            <v>40552</v>
          </cell>
          <cell r="E2545" t="str">
            <v>V</v>
          </cell>
          <cell r="F2545" t="str">
            <v>België</v>
          </cell>
          <cell r="G2545" t="str">
            <v>BE</v>
          </cell>
          <cell r="H2545" t="str">
            <v>03-007</v>
          </cell>
          <cell r="I2545" t="str">
            <v>PC BOEKT - Heusden-Zolder</v>
          </cell>
        </row>
        <row r="2546">
          <cell r="A2546">
            <v>21823</v>
          </cell>
          <cell r="B2546" t="str">
            <v>Bart</v>
          </cell>
          <cell r="C2546" t="str">
            <v xml:space="preserve">CLAES </v>
          </cell>
          <cell r="D2546">
            <v>27245</v>
          </cell>
          <cell r="E2546" t="str">
            <v>M</v>
          </cell>
          <cell r="F2546" t="str">
            <v>België</v>
          </cell>
          <cell r="G2546" t="str">
            <v>BE</v>
          </cell>
          <cell r="H2546" t="str">
            <v>03-007</v>
          </cell>
          <cell r="I2546" t="str">
            <v>PC BOEKT - Heusden-Zolder</v>
          </cell>
        </row>
        <row r="2547">
          <cell r="A2547">
            <v>6285</v>
          </cell>
          <cell r="B2547" t="str">
            <v>Ettore</v>
          </cell>
          <cell r="C2547" t="str">
            <v>COTTERLE</v>
          </cell>
          <cell r="D2547">
            <v>16229</v>
          </cell>
          <cell r="E2547" t="str">
            <v>M</v>
          </cell>
          <cell r="F2547" t="str">
            <v>België</v>
          </cell>
          <cell r="G2547" t="str">
            <v>IT</v>
          </cell>
          <cell r="H2547" t="str">
            <v>03-007</v>
          </cell>
          <cell r="I2547" t="str">
            <v>PC BOEKT - Heusden-Zolder</v>
          </cell>
        </row>
        <row r="2548">
          <cell r="A2548">
            <v>20671</v>
          </cell>
          <cell r="B2548" t="str">
            <v>Dorien</v>
          </cell>
          <cell r="C2548" t="str">
            <v>CUYPERS</v>
          </cell>
          <cell r="D2548">
            <v>34214</v>
          </cell>
          <cell r="E2548" t="str">
            <v>V</v>
          </cell>
          <cell r="F2548" t="str">
            <v>België</v>
          </cell>
          <cell r="G2548" t="str">
            <v>BE</v>
          </cell>
          <cell r="H2548" t="str">
            <v>03-007</v>
          </cell>
          <cell r="I2548" t="str">
            <v>PC BOEKT - Heusden-Zolder</v>
          </cell>
        </row>
        <row r="2549">
          <cell r="A2549">
            <v>20672</v>
          </cell>
          <cell r="B2549" t="str">
            <v>Patrick</v>
          </cell>
          <cell r="C2549" t="str">
            <v>CUYPERS</v>
          </cell>
          <cell r="D2549">
            <v>24336</v>
          </cell>
          <cell r="E2549" t="str">
            <v>M</v>
          </cell>
          <cell r="F2549" t="str">
            <v>België</v>
          </cell>
          <cell r="G2549" t="str">
            <v>BE</v>
          </cell>
          <cell r="H2549" t="str">
            <v>03-007</v>
          </cell>
          <cell r="I2549" t="str">
            <v>PC BOEKT - Heusden-Zolder</v>
          </cell>
        </row>
        <row r="2550">
          <cell r="A2550">
            <v>20958</v>
          </cell>
          <cell r="B2550" t="str">
            <v>Raymond</v>
          </cell>
          <cell r="C2550" t="str">
            <v>CUYPERS</v>
          </cell>
          <cell r="D2550">
            <v>14625</v>
          </cell>
          <cell r="E2550" t="str">
            <v>M</v>
          </cell>
          <cell r="F2550" t="str">
            <v>België</v>
          </cell>
          <cell r="G2550" t="str">
            <v>BE</v>
          </cell>
          <cell r="H2550" t="str">
            <v>03-007</v>
          </cell>
          <cell r="I2550" t="str">
            <v>PC BOEKT - Heusden-Zolder</v>
          </cell>
        </row>
        <row r="2551">
          <cell r="A2551">
            <v>1887</v>
          </cell>
          <cell r="B2551" t="str">
            <v>Martinus</v>
          </cell>
          <cell r="C2551" t="str">
            <v>DANIELS</v>
          </cell>
          <cell r="D2551">
            <v>11719</v>
          </cell>
          <cell r="E2551" t="str">
            <v>M</v>
          </cell>
          <cell r="F2551" t="str">
            <v>België</v>
          </cell>
          <cell r="G2551" t="str">
            <v>BE</v>
          </cell>
          <cell r="H2551" t="str">
            <v>03-007</v>
          </cell>
          <cell r="I2551" t="str">
            <v>PC BOEKT - Heusden-Zolder</v>
          </cell>
        </row>
        <row r="2552">
          <cell r="A2552">
            <v>3149</v>
          </cell>
          <cell r="B2552" t="str">
            <v>Boudewijn</v>
          </cell>
          <cell r="C2552" t="str">
            <v>DANIELS</v>
          </cell>
          <cell r="D2552">
            <v>16268</v>
          </cell>
          <cell r="E2552" t="str">
            <v>M</v>
          </cell>
          <cell r="F2552" t="str">
            <v>België</v>
          </cell>
          <cell r="G2552" t="str">
            <v>BE</v>
          </cell>
          <cell r="H2552" t="str">
            <v>03-007</v>
          </cell>
          <cell r="I2552" t="str">
            <v>PC BOEKT - Heusden-Zolder</v>
          </cell>
        </row>
        <row r="2553">
          <cell r="A2553">
            <v>3250</v>
          </cell>
          <cell r="B2553" t="str">
            <v>Jordy</v>
          </cell>
          <cell r="C2553" t="str">
            <v>DANIELS</v>
          </cell>
          <cell r="D2553">
            <v>33490</v>
          </cell>
          <cell r="E2553" t="str">
            <v>M</v>
          </cell>
          <cell r="F2553" t="str">
            <v>België</v>
          </cell>
          <cell r="G2553" t="str">
            <v>BE</v>
          </cell>
          <cell r="H2553" t="str">
            <v>03-007</v>
          </cell>
          <cell r="I2553" t="str">
            <v>PC BOEKT - Heusden-Zolder</v>
          </cell>
        </row>
        <row r="2554">
          <cell r="A2554">
            <v>7437</v>
          </cell>
          <cell r="B2554" t="str">
            <v>Lutgarde</v>
          </cell>
          <cell r="C2554" t="str">
            <v>DANIELS</v>
          </cell>
          <cell r="D2554">
            <v>17191</v>
          </cell>
          <cell r="E2554" t="str">
            <v>V</v>
          </cell>
          <cell r="F2554" t="str">
            <v>België</v>
          </cell>
          <cell r="G2554" t="str">
            <v>BE</v>
          </cell>
          <cell r="H2554" t="str">
            <v>03-007</v>
          </cell>
          <cell r="I2554" t="str">
            <v>PC BOEKT - Heusden-Zolder</v>
          </cell>
        </row>
        <row r="2555">
          <cell r="A2555">
            <v>7444</v>
          </cell>
          <cell r="B2555" t="str">
            <v>Ludo</v>
          </cell>
          <cell r="C2555" t="str">
            <v>DANIELS</v>
          </cell>
          <cell r="D2555">
            <v>23501</v>
          </cell>
          <cell r="E2555" t="str">
            <v>M</v>
          </cell>
          <cell r="F2555" t="str">
            <v>België</v>
          </cell>
          <cell r="G2555" t="str">
            <v>BE</v>
          </cell>
          <cell r="H2555" t="str">
            <v>03-007</v>
          </cell>
          <cell r="I2555" t="str">
            <v>PC BOEKT - Heusden-Zolder</v>
          </cell>
        </row>
        <row r="2556">
          <cell r="A2556">
            <v>10303</v>
          </cell>
          <cell r="B2556" t="str">
            <v>Lennert</v>
          </cell>
          <cell r="C2556" t="str">
            <v>DANIELS</v>
          </cell>
          <cell r="D2556">
            <v>36597</v>
          </cell>
          <cell r="E2556" t="str">
            <v>M</v>
          </cell>
          <cell r="F2556" t="str">
            <v>België</v>
          </cell>
          <cell r="G2556" t="str">
            <v>BE</v>
          </cell>
          <cell r="H2556" t="str">
            <v>03-007</v>
          </cell>
          <cell r="I2556" t="str">
            <v>PC BOEKT - Heusden-Zolder</v>
          </cell>
        </row>
        <row r="2557">
          <cell r="A2557">
            <v>6871</v>
          </cell>
          <cell r="B2557" t="str">
            <v>Clairy</v>
          </cell>
          <cell r="C2557" t="str">
            <v>DE CLERCQ</v>
          </cell>
          <cell r="D2557">
            <v>22696</v>
          </cell>
          <cell r="E2557" t="str">
            <v>M</v>
          </cell>
          <cell r="F2557" t="str">
            <v>België</v>
          </cell>
          <cell r="G2557" t="str">
            <v>BE</v>
          </cell>
          <cell r="H2557" t="str">
            <v>03-007</v>
          </cell>
          <cell r="I2557" t="str">
            <v>PC BOEKT - Heusden-Zolder</v>
          </cell>
        </row>
        <row r="2558">
          <cell r="A2558">
            <v>17112</v>
          </cell>
          <cell r="B2558" t="str">
            <v>Benny</v>
          </cell>
          <cell r="C2558" t="str">
            <v>DE KEYSER</v>
          </cell>
          <cell r="D2558">
            <v>23641</v>
          </cell>
          <cell r="E2558" t="str">
            <v>M</v>
          </cell>
          <cell r="F2558" t="str">
            <v>België</v>
          </cell>
          <cell r="G2558" t="str">
            <v>BE</v>
          </cell>
          <cell r="H2558" t="str">
            <v>03-007</v>
          </cell>
          <cell r="I2558" t="str">
            <v>PC BOEKT - Heusden-Zolder</v>
          </cell>
        </row>
        <row r="2559">
          <cell r="A2559">
            <v>18700</v>
          </cell>
          <cell r="B2559" t="str">
            <v>Mark</v>
          </cell>
          <cell r="C2559" t="str">
            <v>DECOUTERE</v>
          </cell>
          <cell r="D2559">
            <v>28403</v>
          </cell>
          <cell r="E2559" t="str">
            <v>M</v>
          </cell>
          <cell r="F2559" t="str">
            <v>België</v>
          </cell>
          <cell r="G2559" t="str">
            <v>BE</v>
          </cell>
          <cell r="H2559" t="str">
            <v>03-007</v>
          </cell>
          <cell r="I2559" t="str">
            <v>PC BOEKT - Heusden-Zolder</v>
          </cell>
        </row>
        <row r="2560">
          <cell r="A2560">
            <v>6552</v>
          </cell>
          <cell r="B2560" t="str">
            <v>Theo</v>
          </cell>
          <cell r="C2560" t="str">
            <v>DRIESMANS</v>
          </cell>
          <cell r="D2560">
            <v>20115</v>
          </cell>
          <cell r="E2560" t="str">
            <v>M</v>
          </cell>
          <cell r="F2560" t="str">
            <v>België</v>
          </cell>
          <cell r="G2560" t="str">
            <v>BE</v>
          </cell>
          <cell r="H2560" t="str">
            <v>03-007</v>
          </cell>
          <cell r="I2560" t="str">
            <v>PC BOEKT - Heusden-Zolder</v>
          </cell>
        </row>
        <row r="2561">
          <cell r="A2561">
            <v>5497</v>
          </cell>
          <cell r="B2561" t="str">
            <v>Jozef</v>
          </cell>
          <cell r="C2561" t="str">
            <v>ENGELEN</v>
          </cell>
          <cell r="D2561">
            <v>14672</v>
          </cell>
          <cell r="E2561" t="str">
            <v>M</v>
          </cell>
          <cell r="F2561" t="str">
            <v>België</v>
          </cell>
          <cell r="G2561" t="str">
            <v>BE</v>
          </cell>
          <cell r="H2561" t="str">
            <v>03-007</v>
          </cell>
          <cell r="I2561" t="str">
            <v>PC BOEKT - Heusden-Zolder</v>
          </cell>
        </row>
        <row r="2562">
          <cell r="A2562">
            <v>6371</v>
          </cell>
          <cell r="B2562" t="str">
            <v>Serge</v>
          </cell>
          <cell r="C2562" t="str">
            <v>FIFI</v>
          </cell>
          <cell r="D2562">
            <v>27946</v>
          </cell>
          <cell r="E2562" t="str">
            <v>M</v>
          </cell>
          <cell r="F2562" t="str">
            <v>België</v>
          </cell>
          <cell r="G2562" t="str">
            <v>BE</v>
          </cell>
          <cell r="H2562" t="str">
            <v>03-007</v>
          </cell>
          <cell r="I2562" t="str">
            <v>PC BOEKT - Heusden-Zolder</v>
          </cell>
        </row>
        <row r="2563">
          <cell r="A2563">
            <v>7713</v>
          </cell>
          <cell r="B2563" t="str">
            <v>Frank</v>
          </cell>
          <cell r="C2563" t="str">
            <v>GEELEN</v>
          </cell>
          <cell r="D2563">
            <v>30211</v>
          </cell>
          <cell r="E2563" t="str">
            <v>M</v>
          </cell>
          <cell r="F2563" t="str">
            <v>België</v>
          </cell>
          <cell r="G2563" t="str">
            <v>BE</v>
          </cell>
          <cell r="H2563" t="str">
            <v>03-007</v>
          </cell>
          <cell r="I2563" t="str">
            <v>PC BOEKT - Heusden-Zolder</v>
          </cell>
        </row>
        <row r="2564">
          <cell r="A2564">
            <v>18102</v>
          </cell>
          <cell r="B2564" t="str">
            <v>Gunnar</v>
          </cell>
          <cell r="C2564" t="str">
            <v>GEURTS</v>
          </cell>
          <cell r="D2564">
            <v>24569</v>
          </cell>
          <cell r="E2564" t="str">
            <v>M</v>
          </cell>
          <cell r="F2564" t="str">
            <v>Nederland</v>
          </cell>
          <cell r="G2564" t="str">
            <v>NL</v>
          </cell>
          <cell r="H2564" t="str">
            <v>03-007</v>
          </cell>
          <cell r="I2564" t="str">
            <v>PC BOEKT - Heusden-Zolder</v>
          </cell>
        </row>
        <row r="2565">
          <cell r="A2565">
            <v>7153</v>
          </cell>
          <cell r="B2565" t="str">
            <v>Louis J.J.</v>
          </cell>
          <cell r="C2565" t="str">
            <v>GIELIS</v>
          </cell>
          <cell r="D2565">
            <v>14058</v>
          </cell>
          <cell r="E2565" t="str">
            <v>M</v>
          </cell>
          <cell r="F2565" t="str">
            <v>België</v>
          </cell>
          <cell r="G2565" t="str">
            <v>BE</v>
          </cell>
          <cell r="H2565" t="str">
            <v>03-007</v>
          </cell>
          <cell r="I2565" t="str">
            <v>PC BOEKT - Heusden-Zolder</v>
          </cell>
        </row>
        <row r="2566">
          <cell r="A2566">
            <v>8939</v>
          </cell>
          <cell r="B2566" t="str">
            <v>Josée</v>
          </cell>
          <cell r="C2566" t="str">
            <v>HENDERIX</v>
          </cell>
          <cell r="D2566">
            <v>15437</v>
          </cell>
          <cell r="E2566" t="str">
            <v>V</v>
          </cell>
          <cell r="F2566" t="str">
            <v>België</v>
          </cell>
          <cell r="G2566" t="str">
            <v>BE</v>
          </cell>
          <cell r="H2566" t="str">
            <v>03-007</v>
          </cell>
          <cell r="I2566" t="str">
            <v>PC BOEKT - Heusden-Zolder</v>
          </cell>
        </row>
        <row r="2567">
          <cell r="A2567">
            <v>20673</v>
          </cell>
          <cell r="B2567" t="str">
            <v>Ingrid</v>
          </cell>
          <cell r="C2567" t="str">
            <v>HENS</v>
          </cell>
          <cell r="D2567">
            <v>26082</v>
          </cell>
          <cell r="E2567" t="str">
            <v>V</v>
          </cell>
          <cell r="F2567" t="str">
            <v>België</v>
          </cell>
          <cell r="G2567" t="str">
            <v>BE</v>
          </cell>
          <cell r="H2567" t="str">
            <v>03-007</v>
          </cell>
          <cell r="I2567" t="str">
            <v>PC BOEKT - Heusden-Zolder</v>
          </cell>
        </row>
        <row r="2568">
          <cell r="A2568">
            <v>5494</v>
          </cell>
          <cell r="B2568" t="str">
            <v>Johan</v>
          </cell>
          <cell r="C2568" t="str">
            <v>HERMANS</v>
          </cell>
          <cell r="D2568">
            <v>20156</v>
          </cell>
          <cell r="E2568" t="str">
            <v>M</v>
          </cell>
          <cell r="F2568" t="str">
            <v>België</v>
          </cell>
          <cell r="G2568" t="str">
            <v>BE</v>
          </cell>
          <cell r="H2568" t="str">
            <v>03-007</v>
          </cell>
          <cell r="I2568" t="str">
            <v>PC BOEKT - Heusden-Zolder</v>
          </cell>
        </row>
        <row r="2569">
          <cell r="A2569">
            <v>21112</v>
          </cell>
          <cell r="B2569" t="str">
            <v>Ingrid</v>
          </cell>
          <cell r="C2569" t="str">
            <v>HERMANS</v>
          </cell>
          <cell r="D2569">
            <v>26409</v>
          </cell>
          <cell r="E2569" t="str">
            <v>V</v>
          </cell>
          <cell r="F2569" t="str">
            <v>België</v>
          </cell>
          <cell r="G2569" t="str">
            <v>BE</v>
          </cell>
          <cell r="H2569" t="str">
            <v>03-007</v>
          </cell>
          <cell r="I2569" t="str">
            <v>PC BOEKT - Heusden-Zolder</v>
          </cell>
        </row>
        <row r="2570">
          <cell r="A2570">
            <v>399</v>
          </cell>
          <cell r="B2570" t="str">
            <v>Gregory</v>
          </cell>
          <cell r="C2570" t="str">
            <v>KAUSSE</v>
          </cell>
          <cell r="D2570">
            <v>35043</v>
          </cell>
          <cell r="E2570" t="str">
            <v>M</v>
          </cell>
          <cell r="F2570" t="str">
            <v>België</v>
          </cell>
          <cell r="G2570" t="str">
            <v>BE</v>
          </cell>
          <cell r="H2570" t="str">
            <v>03-007</v>
          </cell>
          <cell r="I2570" t="str">
            <v>PC BOEKT - Heusden-Zolder</v>
          </cell>
        </row>
        <row r="2571">
          <cell r="A2571">
            <v>2099</v>
          </cell>
          <cell r="B2571" t="str">
            <v>Stefaan</v>
          </cell>
          <cell r="C2571" t="str">
            <v>KAUSSE</v>
          </cell>
          <cell r="D2571">
            <v>26160</v>
          </cell>
          <cell r="E2571" t="str">
            <v>M</v>
          </cell>
          <cell r="F2571" t="str">
            <v>België</v>
          </cell>
          <cell r="G2571" t="str">
            <v>BE</v>
          </cell>
          <cell r="H2571" t="str">
            <v>03-007</v>
          </cell>
          <cell r="I2571" t="str">
            <v>PC BOEKT - Heusden-Zolder</v>
          </cell>
        </row>
        <row r="2572">
          <cell r="A2572">
            <v>7971</v>
          </cell>
          <cell r="B2572" t="str">
            <v>Geoffrey</v>
          </cell>
          <cell r="C2572" t="str">
            <v>KAUSSE</v>
          </cell>
          <cell r="D2572">
            <v>35772</v>
          </cell>
          <cell r="E2572" t="str">
            <v>M</v>
          </cell>
          <cell r="F2572" t="str">
            <v>België</v>
          </cell>
          <cell r="G2572" t="str">
            <v>BE</v>
          </cell>
          <cell r="H2572" t="str">
            <v>03-007</v>
          </cell>
          <cell r="I2572" t="str">
            <v>PC BOEKT - Heusden-Zolder</v>
          </cell>
        </row>
        <row r="2573">
          <cell r="A2573">
            <v>7260</v>
          </cell>
          <cell r="B2573" t="str">
            <v>Antoon</v>
          </cell>
          <cell r="C2573" t="str">
            <v>LOUIS</v>
          </cell>
          <cell r="D2573">
            <v>22394</v>
          </cell>
          <cell r="E2573" t="str">
            <v>M</v>
          </cell>
          <cell r="F2573" t="str">
            <v>België</v>
          </cell>
          <cell r="G2573" t="str">
            <v>BE</v>
          </cell>
          <cell r="H2573" t="str">
            <v>03-007</v>
          </cell>
          <cell r="I2573" t="str">
            <v>PC BOEKT - Heusden-Zolder</v>
          </cell>
        </row>
        <row r="2574">
          <cell r="A2574">
            <v>8802</v>
          </cell>
          <cell r="B2574" t="str">
            <v>Els</v>
          </cell>
          <cell r="C2574" t="str">
            <v>MAES</v>
          </cell>
          <cell r="D2574">
            <v>28252</v>
          </cell>
          <cell r="E2574" t="str">
            <v>V</v>
          </cell>
          <cell r="F2574" t="str">
            <v>België</v>
          </cell>
          <cell r="G2574" t="str">
            <v>BE</v>
          </cell>
          <cell r="H2574" t="str">
            <v>03-007</v>
          </cell>
          <cell r="I2574" t="str">
            <v>PC BOEKT - Heusden-Zolder</v>
          </cell>
        </row>
        <row r="2575">
          <cell r="A2575">
            <v>17142</v>
          </cell>
          <cell r="B2575" t="str">
            <v>Renz</v>
          </cell>
          <cell r="C2575" t="str">
            <v>MAES</v>
          </cell>
          <cell r="D2575">
            <v>37549</v>
          </cell>
          <cell r="E2575" t="str">
            <v>M</v>
          </cell>
          <cell r="F2575" t="str">
            <v>België</v>
          </cell>
          <cell r="G2575" t="str">
            <v>BE</v>
          </cell>
          <cell r="H2575" t="str">
            <v>03-007</v>
          </cell>
          <cell r="I2575" t="str">
            <v>PC BOEKT - Heusden-Zolder</v>
          </cell>
        </row>
        <row r="2576">
          <cell r="A2576">
            <v>17143</v>
          </cell>
          <cell r="B2576" t="str">
            <v>Nick</v>
          </cell>
          <cell r="C2576" t="str">
            <v>MAES</v>
          </cell>
          <cell r="D2576">
            <v>38128</v>
          </cell>
          <cell r="E2576" t="str">
            <v>M</v>
          </cell>
          <cell r="F2576" t="str">
            <v>België</v>
          </cell>
          <cell r="G2576" t="str">
            <v>BE</v>
          </cell>
          <cell r="H2576" t="str">
            <v>03-007</v>
          </cell>
          <cell r="I2576" t="str">
            <v>PC BOEKT - Heusden-Zolder</v>
          </cell>
        </row>
        <row r="2577">
          <cell r="A2577">
            <v>363</v>
          </cell>
          <cell r="B2577" t="str">
            <v>Nathalie</v>
          </cell>
          <cell r="C2577" t="str">
            <v>MOORS</v>
          </cell>
          <cell r="D2577">
            <v>25119</v>
          </cell>
          <cell r="E2577" t="str">
            <v>V</v>
          </cell>
          <cell r="F2577" t="str">
            <v>België</v>
          </cell>
          <cell r="G2577" t="str">
            <v>BE</v>
          </cell>
          <cell r="H2577" t="str">
            <v>03-007</v>
          </cell>
          <cell r="I2577" t="str">
            <v>PC BOEKT - Heusden-Zolder</v>
          </cell>
        </row>
        <row r="2578">
          <cell r="A2578">
            <v>6650</v>
          </cell>
          <cell r="B2578" t="str">
            <v>Danny</v>
          </cell>
          <cell r="C2578" t="str">
            <v>MOORS</v>
          </cell>
          <cell r="D2578">
            <v>27054</v>
          </cell>
          <cell r="E2578" t="str">
            <v>M</v>
          </cell>
          <cell r="F2578" t="str">
            <v>België</v>
          </cell>
          <cell r="G2578" t="str">
            <v>BE</v>
          </cell>
          <cell r="H2578" t="str">
            <v>03-007</v>
          </cell>
          <cell r="I2578" t="str">
            <v>PC BOEKT - Heusden-Zolder</v>
          </cell>
        </row>
        <row r="2579">
          <cell r="A2579">
            <v>8774</v>
          </cell>
          <cell r="B2579" t="str">
            <v>Antonio</v>
          </cell>
          <cell r="C2579" t="str">
            <v>NATALE</v>
          </cell>
          <cell r="D2579">
            <v>20275</v>
          </cell>
          <cell r="E2579" t="str">
            <v>M</v>
          </cell>
          <cell r="F2579" t="str">
            <v>België</v>
          </cell>
          <cell r="G2579" t="str">
            <v>IT</v>
          </cell>
          <cell r="H2579" t="str">
            <v>03-007</v>
          </cell>
          <cell r="I2579" t="str">
            <v>PC BOEKT - Heusden-Zolder</v>
          </cell>
        </row>
        <row r="2580">
          <cell r="A2580">
            <v>16087</v>
          </cell>
          <cell r="B2580" t="str">
            <v>Tonny</v>
          </cell>
          <cell r="C2580" t="str">
            <v>PEULEN</v>
          </cell>
          <cell r="D2580">
            <v>20947</v>
          </cell>
          <cell r="E2580" t="str">
            <v>M</v>
          </cell>
          <cell r="F2580" t="str">
            <v>België</v>
          </cell>
          <cell r="G2580" t="str">
            <v>BE</v>
          </cell>
          <cell r="H2580" t="str">
            <v>03-007</v>
          </cell>
          <cell r="I2580" t="str">
            <v>PC BOEKT - Heusden-Zolder</v>
          </cell>
        </row>
        <row r="2581">
          <cell r="A2581">
            <v>17035</v>
          </cell>
          <cell r="B2581" t="str">
            <v>Marcel</v>
          </cell>
          <cell r="C2581" t="str">
            <v>PHILIPPAERTS</v>
          </cell>
          <cell r="D2581">
            <v>16975</v>
          </cell>
          <cell r="E2581" t="str">
            <v>M</v>
          </cell>
          <cell r="F2581" t="str">
            <v>België</v>
          </cell>
          <cell r="G2581" t="str">
            <v>BE</v>
          </cell>
          <cell r="H2581" t="str">
            <v>03-007</v>
          </cell>
          <cell r="I2581" t="str">
            <v>PC BOEKT - Heusden-Zolder</v>
          </cell>
        </row>
        <row r="2582">
          <cell r="A2582">
            <v>7156</v>
          </cell>
          <cell r="B2582" t="str">
            <v>Rozette Z.M.</v>
          </cell>
          <cell r="C2582" t="str">
            <v>POELMANS</v>
          </cell>
          <cell r="D2582">
            <v>19150</v>
          </cell>
          <cell r="E2582" t="str">
            <v>V</v>
          </cell>
          <cell r="F2582" t="str">
            <v>België</v>
          </cell>
          <cell r="G2582" t="str">
            <v>BE</v>
          </cell>
          <cell r="H2582" t="str">
            <v>03-007</v>
          </cell>
          <cell r="I2582" t="str">
            <v>PC BOEKT - Heusden-Zolder</v>
          </cell>
        </row>
        <row r="2583">
          <cell r="A2583">
            <v>7287</v>
          </cell>
          <cell r="B2583" t="str">
            <v>Gerarda</v>
          </cell>
          <cell r="C2583" t="str">
            <v>PRIKKEN</v>
          </cell>
          <cell r="D2583">
            <v>27342</v>
          </cell>
          <cell r="E2583" t="str">
            <v>V</v>
          </cell>
          <cell r="F2583" t="str">
            <v>België</v>
          </cell>
          <cell r="G2583" t="str">
            <v>BE</v>
          </cell>
          <cell r="H2583" t="str">
            <v>03-007</v>
          </cell>
          <cell r="I2583" t="str">
            <v>PC BOEKT - Heusden-Zolder</v>
          </cell>
        </row>
        <row r="2584">
          <cell r="A2584">
            <v>3240</v>
          </cell>
          <cell r="B2584" t="str">
            <v>Gert</v>
          </cell>
          <cell r="C2584" t="str">
            <v>QUETIN</v>
          </cell>
          <cell r="D2584">
            <v>29765</v>
          </cell>
          <cell r="E2584" t="str">
            <v>M</v>
          </cell>
          <cell r="F2584" t="str">
            <v>België</v>
          </cell>
          <cell r="G2584" t="str">
            <v>BE</v>
          </cell>
          <cell r="H2584" t="str">
            <v>03-007</v>
          </cell>
          <cell r="I2584" t="str">
            <v>PC BOEKT - Heusden-Zolder</v>
          </cell>
        </row>
        <row r="2585">
          <cell r="A2585">
            <v>1155</v>
          </cell>
          <cell r="B2585" t="str">
            <v>Sonja</v>
          </cell>
          <cell r="C2585" t="str">
            <v>RAYMAEKERS</v>
          </cell>
          <cell r="D2585">
            <v>22164</v>
          </cell>
          <cell r="E2585" t="str">
            <v>V</v>
          </cell>
          <cell r="F2585" t="str">
            <v>België</v>
          </cell>
          <cell r="G2585" t="str">
            <v>BE</v>
          </cell>
          <cell r="H2585" t="str">
            <v>03-007</v>
          </cell>
          <cell r="I2585" t="str">
            <v>PC BOEKT - Heusden-Zolder</v>
          </cell>
        </row>
        <row r="2586">
          <cell r="A2586">
            <v>6111</v>
          </cell>
          <cell r="B2586" t="str">
            <v>Guido</v>
          </cell>
          <cell r="C2586" t="str">
            <v>REEKMANS</v>
          </cell>
          <cell r="D2586">
            <v>19019</v>
          </cell>
          <cell r="E2586" t="str">
            <v>M</v>
          </cell>
          <cell r="F2586" t="str">
            <v>België</v>
          </cell>
          <cell r="G2586" t="str">
            <v>BE</v>
          </cell>
          <cell r="H2586" t="str">
            <v>03-007</v>
          </cell>
          <cell r="I2586" t="str">
            <v>PC BOEKT - Heusden-Zolder</v>
          </cell>
        </row>
        <row r="2587">
          <cell r="A2587">
            <v>15105</v>
          </cell>
          <cell r="B2587" t="str">
            <v>Gustaaf</v>
          </cell>
          <cell r="C2587" t="str">
            <v>RENDERS</v>
          </cell>
          <cell r="D2587">
            <v>15293</v>
          </cell>
          <cell r="E2587" t="str">
            <v>M</v>
          </cell>
          <cell r="F2587" t="str">
            <v>België</v>
          </cell>
          <cell r="G2587" t="str">
            <v>BE</v>
          </cell>
          <cell r="H2587" t="str">
            <v>03-007</v>
          </cell>
          <cell r="I2587" t="str">
            <v>PC BOEKT - Heusden-Zolder</v>
          </cell>
        </row>
        <row r="2588">
          <cell r="A2588">
            <v>1157</v>
          </cell>
          <cell r="B2588" t="str">
            <v>Ann</v>
          </cell>
          <cell r="C2588" t="str">
            <v>REYGEL</v>
          </cell>
          <cell r="D2588">
            <v>25642</v>
          </cell>
          <cell r="E2588" t="str">
            <v>V</v>
          </cell>
          <cell r="F2588" t="str">
            <v>België</v>
          </cell>
          <cell r="G2588" t="str">
            <v>BE</v>
          </cell>
          <cell r="H2588" t="str">
            <v>03-007</v>
          </cell>
          <cell r="I2588" t="str">
            <v>PC BOEKT - Heusden-Zolder</v>
          </cell>
        </row>
        <row r="2589">
          <cell r="A2589">
            <v>1161</v>
          </cell>
          <cell r="B2589" t="str">
            <v>Jos</v>
          </cell>
          <cell r="C2589" t="str">
            <v>SCHEPERS</v>
          </cell>
          <cell r="D2589">
            <v>15139</v>
          </cell>
          <cell r="E2589" t="str">
            <v>M</v>
          </cell>
          <cell r="F2589" t="str">
            <v>België</v>
          </cell>
          <cell r="G2589" t="str">
            <v>BE</v>
          </cell>
          <cell r="H2589" t="str">
            <v>03-007</v>
          </cell>
          <cell r="I2589" t="str">
            <v>PC BOEKT - Heusden-Zolder</v>
          </cell>
        </row>
        <row r="2590">
          <cell r="A2590">
            <v>12486</v>
          </cell>
          <cell r="B2590" t="str">
            <v>Mia</v>
          </cell>
          <cell r="C2590" t="str">
            <v>SCHOPS</v>
          </cell>
          <cell r="D2590">
            <v>19523</v>
          </cell>
          <cell r="E2590" t="str">
            <v>V</v>
          </cell>
          <cell r="F2590" t="str">
            <v>België</v>
          </cell>
          <cell r="G2590" t="str">
            <v>BE</v>
          </cell>
          <cell r="H2590" t="str">
            <v>03-007</v>
          </cell>
          <cell r="I2590" t="str">
            <v>PC BOEKT - Heusden-Zolder</v>
          </cell>
        </row>
        <row r="2591">
          <cell r="A2591">
            <v>10745</v>
          </cell>
          <cell r="B2591" t="str">
            <v>Antonio</v>
          </cell>
          <cell r="C2591" t="str">
            <v>SERRANO</v>
          </cell>
          <cell r="D2591">
            <v>21455</v>
          </cell>
          <cell r="E2591" t="str">
            <v>M</v>
          </cell>
          <cell r="F2591" t="str">
            <v>België</v>
          </cell>
          <cell r="G2591" t="str">
            <v>ES</v>
          </cell>
          <cell r="H2591" t="str">
            <v>03-007</v>
          </cell>
          <cell r="I2591" t="str">
            <v>PC BOEKT - Heusden-Zolder</v>
          </cell>
        </row>
        <row r="2592">
          <cell r="A2592">
            <v>9860</v>
          </cell>
          <cell r="B2592" t="str">
            <v>Koenraad</v>
          </cell>
          <cell r="C2592" t="str">
            <v>SWINNEN</v>
          </cell>
          <cell r="D2592">
            <v>26402</v>
          </cell>
          <cell r="E2592" t="str">
            <v>M</v>
          </cell>
          <cell r="F2592" t="str">
            <v>België</v>
          </cell>
          <cell r="G2592" t="str">
            <v>BE</v>
          </cell>
          <cell r="H2592" t="str">
            <v>03-007</v>
          </cell>
          <cell r="I2592" t="str">
            <v>PC BOEKT - Heusden-Zolder</v>
          </cell>
        </row>
        <row r="2593">
          <cell r="A2593">
            <v>16756</v>
          </cell>
          <cell r="B2593" t="str">
            <v>Joery</v>
          </cell>
          <cell r="C2593" t="str">
            <v>SWINNEN</v>
          </cell>
          <cell r="D2593">
            <v>37253</v>
          </cell>
          <cell r="E2593" t="str">
            <v>M</v>
          </cell>
          <cell r="F2593" t="str">
            <v>België</v>
          </cell>
          <cell r="G2593" t="str">
            <v>BE</v>
          </cell>
          <cell r="H2593" t="str">
            <v>03-007</v>
          </cell>
          <cell r="I2593" t="str">
            <v>PC BOEKT - Heusden-Zolder</v>
          </cell>
        </row>
        <row r="2594">
          <cell r="A2594">
            <v>17768</v>
          </cell>
          <cell r="B2594" t="str">
            <v>Yasmine</v>
          </cell>
          <cell r="C2594" t="str">
            <v>SWINNEN</v>
          </cell>
          <cell r="D2594">
            <v>38668</v>
          </cell>
          <cell r="E2594" t="str">
            <v>V</v>
          </cell>
          <cell r="F2594" t="str">
            <v>België</v>
          </cell>
          <cell r="G2594" t="str">
            <v>BE</v>
          </cell>
          <cell r="H2594" t="str">
            <v>03-007</v>
          </cell>
          <cell r="I2594" t="str">
            <v>PC BOEKT - Heusden-Zolder</v>
          </cell>
        </row>
        <row r="2595">
          <cell r="A2595">
            <v>6880</v>
          </cell>
          <cell r="B2595" t="str">
            <v>Peter</v>
          </cell>
          <cell r="C2595" t="str">
            <v>TROONBEECKX</v>
          </cell>
          <cell r="D2595">
            <v>23152</v>
          </cell>
          <cell r="E2595" t="str">
            <v>M</v>
          </cell>
          <cell r="F2595" t="str">
            <v>België</v>
          </cell>
          <cell r="G2595" t="str">
            <v>BE</v>
          </cell>
          <cell r="H2595" t="str">
            <v>03-007</v>
          </cell>
          <cell r="I2595" t="str">
            <v>PC BOEKT - Heusden-Zolder</v>
          </cell>
        </row>
        <row r="2596">
          <cell r="A2596">
            <v>16645</v>
          </cell>
          <cell r="B2596" t="str">
            <v>Veronique</v>
          </cell>
          <cell r="C2596" t="str">
            <v>VAN DEN ABBEELE</v>
          </cell>
          <cell r="D2596">
            <v>25874</v>
          </cell>
          <cell r="E2596" t="str">
            <v>V</v>
          </cell>
          <cell r="F2596" t="str">
            <v>België</v>
          </cell>
          <cell r="G2596" t="str">
            <v>BE</v>
          </cell>
          <cell r="H2596" t="str">
            <v>03-007</v>
          </cell>
          <cell r="I2596" t="str">
            <v>PC BOEKT - Heusden-Zolder</v>
          </cell>
        </row>
        <row r="2597">
          <cell r="A2597">
            <v>21822</v>
          </cell>
          <cell r="B2597" t="str">
            <v>Wendy</v>
          </cell>
          <cell r="C2597" t="str">
            <v xml:space="preserve">VAN MOL </v>
          </cell>
          <cell r="D2597">
            <v>28314</v>
          </cell>
          <cell r="E2597" t="str">
            <v>V</v>
          </cell>
          <cell r="F2597" t="str">
            <v>België</v>
          </cell>
          <cell r="G2597" t="str">
            <v>BE</v>
          </cell>
          <cell r="H2597" t="str">
            <v>03-007</v>
          </cell>
          <cell r="I2597" t="str">
            <v>PC BOEKT - Heusden-Zolder</v>
          </cell>
        </row>
        <row r="2598">
          <cell r="A2598">
            <v>1165</v>
          </cell>
          <cell r="B2598" t="str">
            <v>Guy</v>
          </cell>
          <cell r="C2598" t="str">
            <v>VANDEREYCKEN</v>
          </cell>
          <cell r="D2598">
            <v>17995</v>
          </cell>
          <cell r="E2598" t="str">
            <v>M</v>
          </cell>
          <cell r="F2598" t="str">
            <v>België</v>
          </cell>
          <cell r="G2598" t="str">
            <v>BE</v>
          </cell>
          <cell r="H2598" t="str">
            <v>03-007</v>
          </cell>
          <cell r="I2598" t="str">
            <v>PC BOEKT - Heusden-Zolder</v>
          </cell>
        </row>
        <row r="2599">
          <cell r="A2599">
            <v>6513</v>
          </cell>
          <cell r="B2599" t="str">
            <v>Sandra</v>
          </cell>
          <cell r="C2599" t="str">
            <v>VANSCHOOREN</v>
          </cell>
          <cell r="D2599">
            <v>26116</v>
          </cell>
          <cell r="E2599" t="str">
            <v>V</v>
          </cell>
          <cell r="F2599" t="str">
            <v>België</v>
          </cell>
          <cell r="G2599" t="str">
            <v>BE</v>
          </cell>
          <cell r="H2599" t="str">
            <v>03-007</v>
          </cell>
          <cell r="I2599" t="str">
            <v>PC BOEKT - Heusden-Zolder</v>
          </cell>
        </row>
        <row r="2600">
          <cell r="A2600">
            <v>12487</v>
          </cell>
          <cell r="B2600" t="str">
            <v>Willy</v>
          </cell>
          <cell r="C2600" t="str">
            <v>VANSCHOOREN</v>
          </cell>
          <cell r="D2600">
            <v>18791</v>
          </cell>
          <cell r="E2600" t="str">
            <v>M</v>
          </cell>
          <cell r="F2600" t="str">
            <v>België</v>
          </cell>
          <cell r="G2600" t="str">
            <v>BE</v>
          </cell>
          <cell r="H2600" t="str">
            <v>03-007</v>
          </cell>
          <cell r="I2600" t="str">
            <v>PC BOEKT - Heusden-Zolder</v>
          </cell>
        </row>
        <row r="2601">
          <cell r="A2601">
            <v>5145</v>
          </cell>
          <cell r="B2601" t="str">
            <v>Mario</v>
          </cell>
          <cell r="C2601" t="str">
            <v>VERBEECK</v>
          </cell>
          <cell r="D2601">
            <v>19471</v>
          </cell>
          <cell r="E2601" t="str">
            <v>M</v>
          </cell>
          <cell r="F2601" t="str">
            <v>België</v>
          </cell>
          <cell r="G2601" t="str">
            <v>BE</v>
          </cell>
          <cell r="H2601" t="str">
            <v>03-007</v>
          </cell>
          <cell r="I2601" t="str">
            <v>PC BOEKT - Heusden-Zolder</v>
          </cell>
        </row>
        <row r="2602">
          <cell r="A2602">
            <v>9880</v>
          </cell>
          <cell r="B2602" t="str">
            <v>Natasja</v>
          </cell>
          <cell r="C2602" t="str">
            <v>VERBOVEN</v>
          </cell>
          <cell r="D2602">
            <v>31360</v>
          </cell>
          <cell r="E2602" t="str">
            <v>V</v>
          </cell>
          <cell r="F2602" t="str">
            <v>België</v>
          </cell>
          <cell r="G2602" t="str">
            <v>BE</v>
          </cell>
          <cell r="H2602" t="str">
            <v>03-007</v>
          </cell>
          <cell r="I2602" t="str">
            <v>PC BOEKT - Heusden-Zolder</v>
          </cell>
        </row>
        <row r="2603">
          <cell r="A2603">
            <v>14111</v>
          </cell>
          <cell r="B2603" t="str">
            <v>Roger</v>
          </cell>
          <cell r="C2603" t="str">
            <v>VERNIJNS</v>
          </cell>
          <cell r="D2603">
            <v>17864</v>
          </cell>
          <cell r="E2603" t="str">
            <v>M</v>
          </cell>
          <cell r="F2603" t="str">
            <v>België</v>
          </cell>
          <cell r="G2603" t="str">
            <v>BE</v>
          </cell>
          <cell r="H2603" t="str">
            <v>03-007</v>
          </cell>
          <cell r="I2603" t="str">
            <v>PC BOEKT - Heusden-Zolder</v>
          </cell>
        </row>
        <row r="2604">
          <cell r="A2604">
            <v>419</v>
          </cell>
          <cell r="B2604" t="str">
            <v>Mia</v>
          </cell>
          <cell r="C2604" t="str">
            <v>VOETS</v>
          </cell>
          <cell r="D2604">
            <v>16778</v>
          </cell>
          <cell r="E2604" t="str">
            <v>V</v>
          </cell>
          <cell r="F2604" t="str">
            <v>België</v>
          </cell>
          <cell r="G2604" t="str">
            <v>BE</v>
          </cell>
          <cell r="H2604" t="str">
            <v>03-007</v>
          </cell>
          <cell r="I2604" t="str">
            <v>PC BOEKT - Heusden-Zolder</v>
          </cell>
        </row>
        <row r="2605">
          <cell r="A2605">
            <v>7951</v>
          </cell>
          <cell r="B2605" t="str">
            <v>Jules</v>
          </cell>
          <cell r="C2605" t="str">
            <v>BAERTS</v>
          </cell>
          <cell r="D2605">
            <v>12088</v>
          </cell>
          <cell r="E2605" t="str">
            <v>M</v>
          </cell>
          <cell r="F2605" t="str">
            <v>België</v>
          </cell>
          <cell r="G2605" t="str">
            <v>BE</v>
          </cell>
          <cell r="H2605" t="str">
            <v>03-008</v>
          </cell>
          <cell r="I2605" t="str">
            <v>PC GENENBOS - Lummen</v>
          </cell>
        </row>
        <row r="2606">
          <cell r="A2606">
            <v>1852</v>
          </cell>
          <cell r="B2606" t="str">
            <v>Godelieve</v>
          </cell>
          <cell r="C2606" t="str">
            <v>BECKERS</v>
          </cell>
          <cell r="D2606">
            <v>16087</v>
          </cell>
          <cell r="E2606" t="str">
            <v>V</v>
          </cell>
          <cell r="F2606" t="str">
            <v>België</v>
          </cell>
          <cell r="G2606" t="str">
            <v>BE</v>
          </cell>
          <cell r="H2606" t="str">
            <v>03-008</v>
          </cell>
          <cell r="I2606" t="str">
            <v>PC GENENBOS - Lummen</v>
          </cell>
        </row>
        <row r="2607">
          <cell r="A2607">
            <v>3494</v>
          </cell>
          <cell r="B2607" t="str">
            <v>David</v>
          </cell>
          <cell r="C2607" t="str">
            <v>BEERDEN</v>
          </cell>
          <cell r="D2607">
            <v>31528</v>
          </cell>
          <cell r="E2607" t="str">
            <v>M</v>
          </cell>
          <cell r="F2607" t="str">
            <v>België</v>
          </cell>
          <cell r="G2607" t="str">
            <v>BE</v>
          </cell>
          <cell r="H2607" t="str">
            <v>03-008</v>
          </cell>
          <cell r="I2607" t="str">
            <v>PC GENENBOS - Lummen</v>
          </cell>
        </row>
        <row r="2608">
          <cell r="A2608">
            <v>2869</v>
          </cell>
          <cell r="B2608" t="str">
            <v>Hermine</v>
          </cell>
          <cell r="C2608" t="str">
            <v>BIESMANS</v>
          </cell>
          <cell r="D2608">
            <v>20094</v>
          </cell>
          <cell r="E2608" t="str">
            <v>V</v>
          </cell>
          <cell r="F2608" t="str">
            <v>België</v>
          </cell>
          <cell r="G2608" t="str">
            <v>BE</v>
          </cell>
          <cell r="H2608" t="str">
            <v>03-008</v>
          </cell>
          <cell r="I2608" t="str">
            <v>PC GENENBOS - Lummen</v>
          </cell>
        </row>
        <row r="2609">
          <cell r="A2609">
            <v>20186</v>
          </cell>
          <cell r="B2609" t="str">
            <v>ERNA</v>
          </cell>
          <cell r="C2609" t="str">
            <v>BIESMANS</v>
          </cell>
          <cell r="D2609">
            <v>23188</v>
          </cell>
          <cell r="E2609" t="str">
            <v>V</v>
          </cell>
          <cell r="F2609" t="str">
            <v>België</v>
          </cell>
          <cell r="G2609" t="str">
            <v>BE</v>
          </cell>
          <cell r="H2609" t="str">
            <v>03-008</v>
          </cell>
          <cell r="I2609" t="str">
            <v>PC GENENBOS - Lummen</v>
          </cell>
        </row>
        <row r="2610">
          <cell r="A2610">
            <v>21682</v>
          </cell>
          <cell r="B2610" t="str">
            <v>Arnold</v>
          </cell>
          <cell r="C2610" t="str">
            <v>BIJL</v>
          </cell>
          <cell r="D2610">
            <v>24775</v>
          </cell>
          <cell r="E2610" t="str">
            <v>M</v>
          </cell>
          <cell r="F2610" t="str">
            <v>Nederland</v>
          </cell>
          <cell r="G2610" t="str">
            <v>NL</v>
          </cell>
          <cell r="H2610" t="str">
            <v>03-008</v>
          </cell>
          <cell r="I2610" t="str">
            <v>PC GENENBOS - Lummen</v>
          </cell>
        </row>
        <row r="2611">
          <cell r="A2611">
            <v>4172</v>
          </cell>
          <cell r="B2611" t="str">
            <v>Elke</v>
          </cell>
          <cell r="C2611" t="str">
            <v>BOGAERTS</v>
          </cell>
          <cell r="D2611">
            <v>29357</v>
          </cell>
          <cell r="E2611" t="str">
            <v>V</v>
          </cell>
          <cell r="F2611" t="str">
            <v>België</v>
          </cell>
          <cell r="G2611" t="str">
            <v>BE</v>
          </cell>
          <cell r="H2611" t="str">
            <v>03-008</v>
          </cell>
          <cell r="I2611" t="str">
            <v>PC GENENBOS - Lummen</v>
          </cell>
        </row>
        <row r="2612">
          <cell r="A2612">
            <v>8343</v>
          </cell>
          <cell r="B2612" t="str">
            <v>Romain</v>
          </cell>
          <cell r="C2612" t="str">
            <v>BOGAERTS</v>
          </cell>
          <cell r="D2612">
            <v>18925</v>
          </cell>
          <cell r="E2612" t="str">
            <v>M</v>
          </cell>
          <cell r="F2612" t="str">
            <v>België</v>
          </cell>
          <cell r="G2612" t="str">
            <v>BE</v>
          </cell>
          <cell r="H2612" t="str">
            <v>03-008</v>
          </cell>
          <cell r="I2612" t="str">
            <v>PC GENENBOS - Lummen</v>
          </cell>
        </row>
        <row r="2613">
          <cell r="A2613">
            <v>21760</v>
          </cell>
          <cell r="B2613" t="str">
            <v>Alie</v>
          </cell>
          <cell r="C2613" t="str">
            <v>BOKHOVEN</v>
          </cell>
          <cell r="D2613">
            <v>17154</v>
          </cell>
          <cell r="E2613" t="str">
            <v>V</v>
          </cell>
          <cell r="F2613" t="str">
            <v>Nederland</v>
          </cell>
          <cell r="G2613" t="str">
            <v>NL</v>
          </cell>
          <cell r="H2613" t="str">
            <v>03-008</v>
          </cell>
          <cell r="I2613" t="str">
            <v>PC GENENBOS - Lummen</v>
          </cell>
        </row>
        <row r="2614">
          <cell r="A2614">
            <v>1855</v>
          </cell>
          <cell r="B2614" t="str">
            <v>Maurits</v>
          </cell>
          <cell r="C2614" t="str">
            <v>BOON</v>
          </cell>
          <cell r="D2614">
            <v>16945</v>
          </cell>
          <cell r="E2614" t="str">
            <v>M</v>
          </cell>
          <cell r="F2614" t="str">
            <v>België</v>
          </cell>
          <cell r="G2614" t="str">
            <v>BE</v>
          </cell>
          <cell r="H2614" t="str">
            <v>03-008</v>
          </cell>
          <cell r="I2614" t="str">
            <v>PC GENENBOS - Lummen</v>
          </cell>
        </row>
        <row r="2615">
          <cell r="A2615">
            <v>7952</v>
          </cell>
          <cell r="B2615" t="str">
            <v>Anastasia</v>
          </cell>
          <cell r="C2615" t="str">
            <v>BOSMANS</v>
          </cell>
          <cell r="D2615">
            <v>13648</v>
          </cell>
          <cell r="E2615" t="str">
            <v>V</v>
          </cell>
          <cell r="F2615" t="str">
            <v>België</v>
          </cell>
          <cell r="G2615" t="str">
            <v>BE</v>
          </cell>
          <cell r="H2615" t="str">
            <v>03-008</v>
          </cell>
          <cell r="I2615" t="str">
            <v>PC GENENBOS - Lummen</v>
          </cell>
        </row>
        <row r="2616">
          <cell r="A2616">
            <v>20391</v>
          </cell>
          <cell r="B2616" t="str">
            <v>LEON</v>
          </cell>
          <cell r="C2616" t="str">
            <v>BROCHELER</v>
          </cell>
          <cell r="D2616">
            <v>24624</v>
          </cell>
          <cell r="E2616" t="str">
            <v>M</v>
          </cell>
          <cell r="F2616" t="str">
            <v>Nederland</v>
          </cell>
          <cell r="G2616" t="str">
            <v>NL</v>
          </cell>
          <cell r="H2616" t="str">
            <v>03-008</v>
          </cell>
          <cell r="I2616" t="str">
            <v>PC GENENBOS - Lummen</v>
          </cell>
        </row>
        <row r="2617">
          <cell r="A2617">
            <v>20392</v>
          </cell>
          <cell r="B2617" t="str">
            <v>JOLANDA</v>
          </cell>
          <cell r="C2617" t="str">
            <v>BROCHELER</v>
          </cell>
          <cell r="D2617">
            <v>25591</v>
          </cell>
          <cell r="E2617" t="str">
            <v>V</v>
          </cell>
          <cell r="F2617" t="str">
            <v>Nederland</v>
          </cell>
          <cell r="G2617" t="str">
            <v>NL</v>
          </cell>
          <cell r="H2617" t="str">
            <v>03-008</v>
          </cell>
          <cell r="I2617" t="str">
            <v>PC GENENBOS - Lummen</v>
          </cell>
        </row>
        <row r="2618">
          <cell r="A2618">
            <v>13147</v>
          </cell>
          <cell r="B2618" t="str">
            <v>Joseph</v>
          </cell>
          <cell r="C2618" t="str">
            <v>BROUWERS</v>
          </cell>
          <cell r="D2618">
            <v>17103</v>
          </cell>
          <cell r="E2618" t="str">
            <v>M</v>
          </cell>
          <cell r="F2618" t="str">
            <v>België</v>
          </cell>
          <cell r="G2618" t="str">
            <v>BE</v>
          </cell>
          <cell r="H2618" t="str">
            <v>03-008</v>
          </cell>
          <cell r="I2618" t="str">
            <v>PC GENENBOS - Lummen</v>
          </cell>
        </row>
        <row r="2619">
          <cell r="A2619">
            <v>1772</v>
          </cell>
          <cell r="B2619" t="str">
            <v>Benjamin</v>
          </cell>
          <cell r="C2619" t="str">
            <v>CLAES</v>
          </cell>
          <cell r="D2619">
            <v>20057</v>
          </cell>
          <cell r="E2619" t="str">
            <v>M</v>
          </cell>
          <cell r="F2619" t="str">
            <v>België</v>
          </cell>
          <cell r="G2619" t="str">
            <v>BE</v>
          </cell>
          <cell r="H2619" t="str">
            <v>03-008</v>
          </cell>
          <cell r="I2619" t="str">
            <v>PC GENENBOS - Lummen</v>
          </cell>
        </row>
        <row r="2620">
          <cell r="A2620">
            <v>1859</v>
          </cell>
          <cell r="B2620" t="str">
            <v>Nico</v>
          </cell>
          <cell r="C2620" t="str">
            <v>CLAES</v>
          </cell>
          <cell r="D2620">
            <v>27338</v>
          </cell>
          <cell r="E2620" t="str">
            <v>M</v>
          </cell>
          <cell r="F2620" t="str">
            <v>België</v>
          </cell>
          <cell r="G2620" t="str">
            <v>BE</v>
          </cell>
          <cell r="H2620" t="str">
            <v>03-008</v>
          </cell>
          <cell r="I2620" t="str">
            <v>PC GENENBOS - Lummen</v>
          </cell>
        </row>
        <row r="2621">
          <cell r="A2621">
            <v>5706</v>
          </cell>
          <cell r="B2621" t="str">
            <v>Lucia</v>
          </cell>
          <cell r="C2621" t="str">
            <v>COBOS-BLANCO</v>
          </cell>
          <cell r="D2621">
            <v>22613</v>
          </cell>
          <cell r="E2621" t="str">
            <v>V</v>
          </cell>
          <cell r="F2621" t="str">
            <v>België</v>
          </cell>
          <cell r="G2621" t="str">
            <v>BE</v>
          </cell>
          <cell r="H2621" t="str">
            <v>03-008</v>
          </cell>
          <cell r="I2621" t="str">
            <v>PC GENENBOS - Lummen</v>
          </cell>
        </row>
        <row r="2622">
          <cell r="A2622">
            <v>1860</v>
          </cell>
          <cell r="B2622" t="str">
            <v>Maria</v>
          </cell>
          <cell r="C2622" t="str">
            <v>COENEN</v>
          </cell>
          <cell r="D2622">
            <v>14274</v>
          </cell>
          <cell r="E2622" t="str">
            <v>V</v>
          </cell>
          <cell r="F2622" t="str">
            <v>België</v>
          </cell>
          <cell r="G2622" t="str">
            <v>BE</v>
          </cell>
          <cell r="H2622" t="str">
            <v>03-008</v>
          </cell>
          <cell r="I2622" t="str">
            <v>PC GENENBOS - Lummen</v>
          </cell>
        </row>
        <row r="2623">
          <cell r="A2623">
            <v>17145</v>
          </cell>
          <cell r="B2623" t="str">
            <v>LEO</v>
          </cell>
          <cell r="C2623" t="str">
            <v>CORTHOUTS</v>
          </cell>
          <cell r="D2623">
            <v>19673</v>
          </cell>
          <cell r="E2623" t="str">
            <v>M</v>
          </cell>
          <cell r="F2623" t="str">
            <v>België</v>
          </cell>
          <cell r="G2623" t="str">
            <v>BE</v>
          </cell>
          <cell r="H2623" t="str">
            <v>03-008</v>
          </cell>
          <cell r="I2623" t="str">
            <v>PC GENENBOS - Lummen</v>
          </cell>
        </row>
        <row r="2624">
          <cell r="A2624">
            <v>21522</v>
          </cell>
          <cell r="B2624" t="str">
            <v>Daniel</v>
          </cell>
          <cell r="C2624" t="str">
            <v>CORTHOUTS</v>
          </cell>
          <cell r="D2624">
            <v>20306</v>
          </cell>
          <cell r="E2624" t="str">
            <v>M</v>
          </cell>
          <cell r="F2624" t="str">
            <v>België</v>
          </cell>
          <cell r="G2624" t="str">
            <v>BE</v>
          </cell>
          <cell r="H2624" t="str">
            <v>03-008</v>
          </cell>
          <cell r="I2624" t="str">
            <v>PC GENENBOS - Lummen</v>
          </cell>
        </row>
        <row r="2625">
          <cell r="A2625">
            <v>8178</v>
          </cell>
          <cell r="B2625" t="str">
            <v>Walter</v>
          </cell>
          <cell r="C2625" t="str">
            <v>CRUYSBERGS</v>
          </cell>
          <cell r="D2625">
            <v>19260</v>
          </cell>
          <cell r="E2625" t="str">
            <v>M</v>
          </cell>
          <cell r="F2625" t="str">
            <v>België</v>
          </cell>
          <cell r="G2625" t="str">
            <v>BE</v>
          </cell>
          <cell r="H2625" t="str">
            <v>03-008</v>
          </cell>
          <cell r="I2625" t="str">
            <v>PC GENENBOS - Lummen</v>
          </cell>
        </row>
        <row r="2626">
          <cell r="A2626">
            <v>21681</v>
          </cell>
          <cell r="B2626" t="str">
            <v>Norma</v>
          </cell>
          <cell r="C2626" t="str">
            <v>DE GAST</v>
          </cell>
          <cell r="D2626">
            <v>24775</v>
          </cell>
          <cell r="E2626" t="str">
            <v>V</v>
          </cell>
          <cell r="F2626" t="str">
            <v>Nederland</v>
          </cell>
          <cell r="G2626" t="str">
            <v>NL</v>
          </cell>
          <cell r="H2626" t="str">
            <v>03-008</v>
          </cell>
          <cell r="I2626" t="str">
            <v>PC GENENBOS - Lummen</v>
          </cell>
        </row>
        <row r="2627">
          <cell r="A2627">
            <v>20399</v>
          </cell>
          <cell r="B2627" t="str">
            <v>SUZAN</v>
          </cell>
          <cell r="C2627" t="str">
            <v>DE JONGE</v>
          </cell>
          <cell r="D2627">
            <v>22005</v>
          </cell>
          <cell r="E2627" t="str">
            <v>M</v>
          </cell>
          <cell r="F2627" t="str">
            <v>Nederland</v>
          </cell>
          <cell r="G2627" t="str">
            <v>NL</v>
          </cell>
          <cell r="H2627" t="str">
            <v>03-008</v>
          </cell>
          <cell r="I2627" t="str">
            <v>PC GENENBOS - Lummen</v>
          </cell>
        </row>
        <row r="2628">
          <cell r="A2628">
            <v>18305</v>
          </cell>
          <cell r="B2628" t="str">
            <v>KAREL</v>
          </cell>
          <cell r="C2628" t="str">
            <v>DE WILDE</v>
          </cell>
          <cell r="D2628">
            <v>18112</v>
          </cell>
          <cell r="E2628" t="str">
            <v>M</v>
          </cell>
          <cell r="F2628" t="str">
            <v>België</v>
          </cell>
          <cell r="G2628" t="str">
            <v>BE</v>
          </cell>
          <cell r="H2628" t="str">
            <v>03-008</v>
          </cell>
          <cell r="I2628" t="str">
            <v>PC GENENBOS - Lummen</v>
          </cell>
        </row>
        <row r="2629">
          <cell r="A2629">
            <v>20133</v>
          </cell>
          <cell r="B2629" t="str">
            <v>FLORENT</v>
          </cell>
          <cell r="C2629" t="str">
            <v>DEPREZ</v>
          </cell>
          <cell r="D2629">
            <v>19494</v>
          </cell>
          <cell r="E2629" t="str">
            <v>M</v>
          </cell>
          <cell r="F2629" t="str">
            <v>België</v>
          </cell>
          <cell r="G2629" t="str">
            <v>BE</v>
          </cell>
          <cell r="H2629" t="str">
            <v>03-008</v>
          </cell>
          <cell r="I2629" t="str">
            <v>PC GENENBOS - Lummen</v>
          </cell>
        </row>
        <row r="2630">
          <cell r="A2630">
            <v>11990</v>
          </cell>
          <cell r="B2630" t="str">
            <v>Roger</v>
          </cell>
          <cell r="C2630" t="str">
            <v>DEVUE</v>
          </cell>
          <cell r="D2630">
            <v>17581</v>
          </cell>
          <cell r="E2630" t="str">
            <v>M</v>
          </cell>
          <cell r="F2630" t="str">
            <v>België</v>
          </cell>
          <cell r="G2630" t="str">
            <v>BE</v>
          </cell>
          <cell r="H2630" t="str">
            <v>03-008</v>
          </cell>
          <cell r="I2630" t="str">
            <v>PC GENENBOS - Lummen</v>
          </cell>
        </row>
        <row r="2631">
          <cell r="A2631">
            <v>1890</v>
          </cell>
          <cell r="B2631" t="str">
            <v>Jose Manuel</v>
          </cell>
          <cell r="C2631" t="str">
            <v>DIAZ</v>
          </cell>
          <cell r="D2631">
            <v>20218</v>
          </cell>
          <cell r="E2631" t="str">
            <v>M</v>
          </cell>
          <cell r="F2631" t="str">
            <v>België</v>
          </cell>
          <cell r="G2631" t="str">
            <v>ES</v>
          </cell>
          <cell r="H2631" t="str">
            <v>03-008</v>
          </cell>
          <cell r="I2631" t="str">
            <v>PC GENENBOS - Lummen</v>
          </cell>
        </row>
        <row r="2632">
          <cell r="A2632">
            <v>17196</v>
          </cell>
          <cell r="B2632" t="str">
            <v>ROBERTUS</v>
          </cell>
          <cell r="C2632" t="str">
            <v>DIERCKX</v>
          </cell>
          <cell r="D2632">
            <v>19001</v>
          </cell>
          <cell r="E2632" t="str">
            <v>M</v>
          </cell>
          <cell r="F2632" t="str">
            <v>België</v>
          </cell>
          <cell r="G2632" t="str">
            <v>BE</v>
          </cell>
          <cell r="H2632" t="str">
            <v>03-008</v>
          </cell>
          <cell r="I2632" t="str">
            <v>PC GENENBOS - Lummen</v>
          </cell>
        </row>
        <row r="2633">
          <cell r="A2633">
            <v>20393</v>
          </cell>
          <cell r="B2633" t="str">
            <v>CHRIS</v>
          </cell>
          <cell r="C2633" t="str">
            <v>DOVERMANN</v>
          </cell>
          <cell r="D2633">
            <v>14413</v>
          </cell>
          <cell r="E2633" t="str">
            <v>M</v>
          </cell>
          <cell r="F2633" t="str">
            <v>Nederland</v>
          </cell>
          <cell r="G2633" t="str">
            <v>NL</v>
          </cell>
          <cell r="H2633" t="str">
            <v>03-008</v>
          </cell>
          <cell r="I2633" t="str">
            <v>PC GENENBOS - Lummen</v>
          </cell>
        </row>
        <row r="2634">
          <cell r="A2634">
            <v>19783</v>
          </cell>
          <cell r="B2634" t="str">
            <v>WILLY</v>
          </cell>
          <cell r="C2634" t="str">
            <v>FETS</v>
          </cell>
          <cell r="D2634">
            <v>20414</v>
          </cell>
          <cell r="E2634" t="str">
            <v>M</v>
          </cell>
          <cell r="F2634" t="str">
            <v>België</v>
          </cell>
          <cell r="G2634" t="str">
            <v>BE</v>
          </cell>
          <cell r="H2634" t="str">
            <v>03-008</v>
          </cell>
          <cell r="I2634" t="str">
            <v>PC GENENBOS - Lummen</v>
          </cell>
        </row>
        <row r="2635">
          <cell r="A2635">
            <v>20394</v>
          </cell>
          <cell r="B2635" t="str">
            <v>HERMAN</v>
          </cell>
          <cell r="C2635" t="str">
            <v>GERARDS</v>
          </cell>
          <cell r="D2635">
            <v>19610</v>
          </cell>
          <cell r="E2635" t="str">
            <v>M</v>
          </cell>
          <cell r="F2635" t="str">
            <v>Nederland</v>
          </cell>
          <cell r="G2635" t="str">
            <v>NL</v>
          </cell>
          <cell r="H2635" t="str">
            <v>03-008</v>
          </cell>
          <cell r="I2635" t="str">
            <v>PC GENENBOS - Lummen</v>
          </cell>
        </row>
        <row r="2636">
          <cell r="A2636">
            <v>17093</v>
          </cell>
          <cell r="B2636" t="str">
            <v>WIEL</v>
          </cell>
          <cell r="C2636" t="str">
            <v>GERRITS</v>
          </cell>
          <cell r="D2636">
            <v>24185</v>
          </cell>
          <cell r="E2636" t="str">
            <v>M</v>
          </cell>
          <cell r="F2636" t="str">
            <v>Nederland</v>
          </cell>
          <cell r="G2636" t="str">
            <v>NL</v>
          </cell>
          <cell r="H2636" t="str">
            <v>03-008</v>
          </cell>
          <cell r="I2636" t="str">
            <v>PC GENENBOS - Lummen</v>
          </cell>
        </row>
        <row r="2637">
          <cell r="A2637">
            <v>2026</v>
          </cell>
          <cell r="B2637" t="str">
            <v>Raymond</v>
          </cell>
          <cell r="C2637" t="str">
            <v>GUISSON</v>
          </cell>
          <cell r="D2637">
            <v>14451</v>
          </cell>
          <cell r="E2637" t="str">
            <v>M</v>
          </cell>
          <cell r="F2637" t="str">
            <v>België</v>
          </cell>
          <cell r="G2637" t="str">
            <v>BE</v>
          </cell>
          <cell r="H2637" t="str">
            <v>03-008</v>
          </cell>
          <cell r="I2637" t="str">
            <v>PC GENENBOS - Lummen</v>
          </cell>
        </row>
        <row r="2638">
          <cell r="A2638">
            <v>2425</v>
          </cell>
          <cell r="B2638" t="str">
            <v>Guido</v>
          </cell>
          <cell r="C2638" t="str">
            <v>HANNES</v>
          </cell>
          <cell r="D2638">
            <v>17415</v>
          </cell>
          <cell r="E2638" t="str">
            <v>M</v>
          </cell>
          <cell r="F2638" t="str">
            <v>België</v>
          </cell>
          <cell r="G2638" t="str">
            <v>BE</v>
          </cell>
          <cell r="H2638" t="str">
            <v>03-008</v>
          </cell>
          <cell r="I2638" t="str">
            <v>PC GENENBOS - Lummen</v>
          </cell>
        </row>
        <row r="2639">
          <cell r="A2639">
            <v>20395</v>
          </cell>
          <cell r="B2639" t="str">
            <v>ERIK</v>
          </cell>
          <cell r="C2639" t="str">
            <v>HEIJ</v>
          </cell>
          <cell r="D2639">
            <v>25684</v>
          </cell>
          <cell r="E2639" t="str">
            <v>M</v>
          </cell>
          <cell r="F2639" t="str">
            <v>Nederland</v>
          </cell>
          <cell r="G2639" t="str">
            <v>NL</v>
          </cell>
          <cell r="H2639" t="str">
            <v>03-008</v>
          </cell>
          <cell r="I2639" t="str">
            <v>PC GENENBOS - Lummen</v>
          </cell>
        </row>
        <row r="2640">
          <cell r="A2640">
            <v>20396</v>
          </cell>
          <cell r="B2640" t="str">
            <v>GER</v>
          </cell>
          <cell r="C2640" t="str">
            <v>HEIJ</v>
          </cell>
          <cell r="D2640">
            <v>13554</v>
          </cell>
          <cell r="E2640" t="str">
            <v>M</v>
          </cell>
          <cell r="F2640" t="str">
            <v>Nederland</v>
          </cell>
          <cell r="G2640" t="str">
            <v>NL</v>
          </cell>
          <cell r="H2640" t="str">
            <v>03-008</v>
          </cell>
          <cell r="I2640" t="str">
            <v>PC GENENBOS - Lummen</v>
          </cell>
        </row>
        <row r="2641">
          <cell r="A2641">
            <v>20936</v>
          </cell>
          <cell r="B2641" t="str">
            <v>Hein</v>
          </cell>
          <cell r="C2641" t="str">
            <v>HOEKSMA</v>
          </cell>
          <cell r="D2641">
            <v>19969</v>
          </cell>
          <cell r="E2641" t="str">
            <v>M</v>
          </cell>
          <cell r="F2641" t="str">
            <v>Nederland</v>
          </cell>
          <cell r="G2641" t="str">
            <v>NL</v>
          </cell>
          <cell r="H2641" t="str">
            <v>03-008</v>
          </cell>
          <cell r="I2641" t="str">
            <v>PC GENENBOS - Lummen</v>
          </cell>
        </row>
        <row r="2642">
          <cell r="A2642">
            <v>15428</v>
          </cell>
          <cell r="B2642" t="str">
            <v>Jean paul</v>
          </cell>
          <cell r="C2642" t="str">
            <v>HOMBROECKX</v>
          </cell>
          <cell r="D2642">
            <v>19965</v>
          </cell>
          <cell r="E2642" t="str">
            <v>M</v>
          </cell>
          <cell r="F2642" t="str">
            <v>België</v>
          </cell>
          <cell r="G2642" t="str">
            <v>BE</v>
          </cell>
          <cell r="H2642" t="str">
            <v>03-008</v>
          </cell>
          <cell r="I2642" t="str">
            <v>PC GENENBOS - Lummen</v>
          </cell>
        </row>
        <row r="2643">
          <cell r="A2643">
            <v>393</v>
          </cell>
          <cell r="B2643" t="str">
            <v>Maurice</v>
          </cell>
          <cell r="C2643" t="str">
            <v>HOUBEN</v>
          </cell>
          <cell r="D2643">
            <v>19119</v>
          </cell>
          <cell r="E2643" t="str">
            <v>M</v>
          </cell>
          <cell r="F2643" t="str">
            <v>België</v>
          </cell>
          <cell r="G2643" t="str">
            <v>BE</v>
          </cell>
          <cell r="H2643" t="str">
            <v>03-008</v>
          </cell>
          <cell r="I2643" t="str">
            <v>PC GENENBOS - Lummen</v>
          </cell>
        </row>
        <row r="2644">
          <cell r="A2644">
            <v>20397</v>
          </cell>
          <cell r="B2644" t="str">
            <v>JOHN</v>
          </cell>
          <cell r="C2644" t="str">
            <v>HOUGARDY</v>
          </cell>
          <cell r="D2644">
            <v>18394</v>
          </cell>
          <cell r="E2644" t="str">
            <v>M</v>
          </cell>
          <cell r="F2644" t="str">
            <v>Nederland</v>
          </cell>
          <cell r="G2644" t="str">
            <v>NL</v>
          </cell>
          <cell r="H2644" t="str">
            <v>03-008</v>
          </cell>
          <cell r="I2644" t="str">
            <v>PC GENENBOS - Lummen</v>
          </cell>
        </row>
        <row r="2645">
          <cell r="A2645">
            <v>19278</v>
          </cell>
          <cell r="B2645" t="str">
            <v>REINER</v>
          </cell>
          <cell r="C2645" t="str">
            <v>HUMMELSHEIM</v>
          </cell>
          <cell r="D2645">
            <v>24441</v>
          </cell>
          <cell r="E2645" t="str">
            <v>M</v>
          </cell>
          <cell r="F2645" t="str">
            <v>Duitsland</v>
          </cell>
          <cell r="G2645" t="str">
            <v>DE</v>
          </cell>
          <cell r="H2645" t="str">
            <v>03-008</v>
          </cell>
          <cell r="I2645" t="str">
            <v>PC GENENBOS - Lummen</v>
          </cell>
        </row>
        <row r="2646">
          <cell r="A2646">
            <v>1795</v>
          </cell>
          <cell r="B2646" t="str">
            <v>Maria Isabel</v>
          </cell>
          <cell r="C2646" t="str">
            <v>IGLESIAS</v>
          </cell>
          <cell r="D2646">
            <v>19110</v>
          </cell>
          <cell r="E2646" t="str">
            <v>V</v>
          </cell>
          <cell r="F2646" t="str">
            <v>België</v>
          </cell>
          <cell r="G2646" t="str">
            <v>ES</v>
          </cell>
          <cell r="H2646" t="str">
            <v>03-008</v>
          </cell>
          <cell r="I2646" t="str">
            <v>PC GENENBOS - Lummen</v>
          </cell>
        </row>
        <row r="2647">
          <cell r="A2647">
            <v>20398</v>
          </cell>
          <cell r="B2647" t="str">
            <v>FRANK</v>
          </cell>
          <cell r="C2647" t="str">
            <v>JEURISSEN</v>
          </cell>
          <cell r="D2647">
            <v>18847</v>
          </cell>
          <cell r="E2647" t="str">
            <v>M</v>
          </cell>
          <cell r="F2647" t="str">
            <v>Nederland</v>
          </cell>
          <cell r="G2647" t="str">
            <v>NL</v>
          </cell>
          <cell r="H2647" t="str">
            <v>03-008</v>
          </cell>
          <cell r="I2647" t="str">
            <v>PC GENENBOS - Lummen</v>
          </cell>
        </row>
        <row r="2648">
          <cell r="A2648">
            <v>1248</v>
          </cell>
          <cell r="B2648" t="str">
            <v>Marcel</v>
          </cell>
          <cell r="C2648" t="str">
            <v>KENENS</v>
          </cell>
          <cell r="D2648">
            <v>15072</v>
          </cell>
          <cell r="E2648" t="str">
            <v>M</v>
          </cell>
          <cell r="F2648" t="str">
            <v>België</v>
          </cell>
          <cell r="G2648" t="str">
            <v>BE</v>
          </cell>
          <cell r="H2648" t="str">
            <v>03-008</v>
          </cell>
          <cell r="I2648" t="str">
            <v>PC GENENBOS - Lummen</v>
          </cell>
        </row>
        <row r="2649">
          <cell r="A2649">
            <v>5817</v>
          </cell>
          <cell r="B2649" t="str">
            <v>Jos</v>
          </cell>
          <cell r="C2649" t="str">
            <v>KENENS</v>
          </cell>
          <cell r="D2649">
            <v>20231</v>
          </cell>
          <cell r="E2649" t="str">
            <v>M</v>
          </cell>
          <cell r="F2649" t="str">
            <v>België</v>
          </cell>
          <cell r="G2649" t="str">
            <v>BE</v>
          </cell>
          <cell r="H2649" t="str">
            <v>03-008</v>
          </cell>
          <cell r="I2649" t="str">
            <v>PC GENENBOS - Lummen</v>
          </cell>
        </row>
        <row r="2650">
          <cell r="A2650">
            <v>14803</v>
          </cell>
          <cell r="B2650" t="str">
            <v>CINDY</v>
          </cell>
          <cell r="C2650" t="str">
            <v>KENENS</v>
          </cell>
          <cell r="D2650">
            <v>28492</v>
          </cell>
          <cell r="E2650" t="str">
            <v>V</v>
          </cell>
          <cell r="F2650" t="str">
            <v>België</v>
          </cell>
          <cell r="G2650" t="str">
            <v>BE</v>
          </cell>
          <cell r="H2650" t="str">
            <v>03-008</v>
          </cell>
          <cell r="I2650" t="str">
            <v>PC GENENBOS - Lummen</v>
          </cell>
        </row>
        <row r="2651">
          <cell r="A2651">
            <v>20400</v>
          </cell>
          <cell r="B2651" t="str">
            <v>JOS</v>
          </cell>
          <cell r="C2651" t="str">
            <v>KOEKEN</v>
          </cell>
          <cell r="D2651">
            <v>20674</v>
          </cell>
          <cell r="E2651" t="str">
            <v>M</v>
          </cell>
          <cell r="F2651" t="str">
            <v>Nederland</v>
          </cell>
          <cell r="G2651" t="str">
            <v>NL</v>
          </cell>
          <cell r="H2651" t="str">
            <v>03-008</v>
          </cell>
          <cell r="I2651" t="str">
            <v>PC GENENBOS - Lummen</v>
          </cell>
        </row>
        <row r="2652">
          <cell r="A2652">
            <v>7417</v>
          </cell>
          <cell r="B2652" t="str">
            <v>Heidi</v>
          </cell>
          <cell r="C2652" t="str">
            <v>LEETEN</v>
          </cell>
          <cell r="D2652">
            <v>22740</v>
          </cell>
          <cell r="E2652" t="str">
            <v>V</v>
          </cell>
          <cell r="F2652" t="str">
            <v>België</v>
          </cell>
          <cell r="G2652" t="str">
            <v>BE</v>
          </cell>
          <cell r="H2652" t="str">
            <v>03-008</v>
          </cell>
          <cell r="I2652" t="str">
            <v>PC GENENBOS - Lummen</v>
          </cell>
        </row>
        <row r="2653">
          <cell r="A2653">
            <v>424</v>
          </cell>
          <cell r="B2653" t="str">
            <v>Gunther</v>
          </cell>
          <cell r="C2653" t="str">
            <v>LEMMENS</v>
          </cell>
          <cell r="D2653">
            <v>27516</v>
          </cell>
          <cell r="E2653" t="str">
            <v>M</v>
          </cell>
          <cell r="F2653" t="str">
            <v>België</v>
          </cell>
          <cell r="G2653" t="str">
            <v>BE</v>
          </cell>
          <cell r="H2653" t="str">
            <v>03-008</v>
          </cell>
          <cell r="I2653" t="str">
            <v>PC GENENBOS - Lummen</v>
          </cell>
        </row>
        <row r="2654">
          <cell r="A2654">
            <v>17637</v>
          </cell>
          <cell r="B2654" t="str">
            <v>BRENT</v>
          </cell>
          <cell r="C2654" t="str">
            <v>LEMMENS</v>
          </cell>
          <cell r="D2654">
            <v>37867</v>
          </cell>
          <cell r="E2654" t="str">
            <v>M</v>
          </cell>
          <cell r="F2654" t="str">
            <v>België</v>
          </cell>
          <cell r="G2654" t="str">
            <v>BE</v>
          </cell>
          <cell r="H2654" t="str">
            <v>03-008</v>
          </cell>
          <cell r="I2654" t="str">
            <v>PC GENENBOS - Lummen</v>
          </cell>
        </row>
        <row r="2655">
          <cell r="A2655">
            <v>17638</v>
          </cell>
          <cell r="B2655" t="str">
            <v>MILAN</v>
          </cell>
          <cell r="C2655" t="str">
            <v>LEMMENS</v>
          </cell>
          <cell r="D2655">
            <v>38424</v>
          </cell>
          <cell r="E2655" t="str">
            <v>M</v>
          </cell>
          <cell r="F2655" t="str">
            <v>België</v>
          </cell>
          <cell r="G2655" t="str">
            <v>BE</v>
          </cell>
          <cell r="H2655" t="str">
            <v>03-008</v>
          </cell>
          <cell r="I2655" t="str">
            <v>PC GENENBOS - Lummen</v>
          </cell>
        </row>
        <row r="2656">
          <cell r="A2656">
            <v>17639</v>
          </cell>
          <cell r="B2656" t="str">
            <v>NIELS</v>
          </cell>
          <cell r="C2656" t="str">
            <v>LEMMENS</v>
          </cell>
          <cell r="D2656">
            <v>39163</v>
          </cell>
          <cell r="E2656" t="str">
            <v>M</v>
          </cell>
          <cell r="F2656" t="str">
            <v>België</v>
          </cell>
          <cell r="G2656" t="str">
            <v>BE</v>
          </cell>
          <cell r="H2656" t="str">
            <v>03-008</v>
          </cell>
          <cell r="I2656" t="str">
            <v>PC GENENBOS - Lummen</v>
          </cell>
        </row>
        <row r="2657">
          <cell r="A2657">
            <v>20594</v>
          </cell>
          <cell r="B2657" t="str">
            <v>GUIDO</v>
          </cell>
          <cell r="C2657" t="str">
            <v>MALEUX</v>
          </cell>
          <cell r="D2657">
            <v>18801</v>
          </cell>
          <cell r="E2657" t="str">
            <v>M</v>
          </cell>
          <cell r="F2657" t="str">
            <v>België</v>
          </cell>
          <cell r="G2657" t="str">
            <v>BE</v>
          </cell>
          <cell r="H2657" t="str">
            <v>03-008</v>
          </cell>
          <cell r="I2657" t="str">
            <v>PC GENENBOS - Lummen</v>
          </cell>
        </row>
        <row r="2658">
          <cell r="A2658">
            <v>1867</v>
          </cell>
          <cell r="B2658" t="str">
            <v>Louis</v>
          </cell>
          <cell r="C2658" t="str">
            <v>MARIS</v>
          </cell>
          <cell r="D2658">
            <v>14131</v>
          </cell>
          <cell r="E2658" t="str">
            <v>M</v>
          </cell>
          <cell r="F2658" t="str">
            <v>België</v>
          </cell>
          <cell r="G2658" t="str">
            <v>BE</v>
          </cell>
          <cell r="H2658" t="str">
            <v>03-008</v>
          </cell>
          <cell r="I2658" t="str">
            <v>PC GENENBOS - Lummen</v>
          </cell>
        </row>
        <row r="2659">
          <cell r="A2659">
            <v>7439</v>
          </cell>
          <cell r="B2659" t="str">
            <v>Robert</v>
          </cell>
          <cell r="C2659" t="str">
            <v>MERTENS</v>
          </cell>
          <cell r="D2659">
            <v>16403</v>
          </cell>
          <cell r="E2659" t="str">
            <v>M</v>
          </cell>
          <cell r="F2659" t="str">
            <v>België</v>
          </cell>
          <cell r="G2659" t="str">
            <v>BE</v>
          </cell>
          <cell r="H2659" t="str">
            <v>03-008</v>
          </cell>
          <cell r="I2659" t="str">
            <v>PC GENENBOS - Lummen</v>
          </cell>
        </row>
        <row r="2660">
          <cell r="A2660">
            <v>15427</v>
          </cell>
          <cell r="B2660" t="str">
            <v>Nicole</v>
          </cell>
          <cell r="C2660" t="str">
            <v>MICHIELS</v>
          </cell>
          <cell r="D2660">
            <v>20328</v>
          </cell>
          <cell r="E2660" t="str">
            <v>V</v>
          </cell>
          <cell r="F2660" t="str">
            <v>België</v>
          </cell>
          <cell r="G2660" t="str">
            <v>BE</v>
          </cell>
          <cell r="H2660" t="str">
            <v>03-008</v>
          </cell>
          <cell r="I2660" t="str">
            <v>PC GENENBOS - Lummen</v>
          </cell>
        </row>
        <row r="2661">
          <cell r="A2661">
            <v>10671</v>
          </cell>
          <cell r="B2661" t="str">
            <v>Freddy</v>
          </cell>
          <cell r="C2661" t="str">
            <v>NATEN</v>
          </cell>
          <cell r="D2661">
            <v>18903</v>
          </cell>
          <cell r="E2661" t="str">
            <v>M</v>
          </cell>
          <cell r="F2661" t="str">
            <v>België</v>
          </cell>
          <cell r="G2661" t="str">
            <v>BE</v>
          </cell>
          <cell r="H2661" t="str">
            <v>03-008</v>
          </cell>
          <cell r="I2661" t="str">
            <v>PC GENENBOS - Lummen</v>
          </cell>
        </row>
        <row r="2662">
          <cell r="A2662">
            <v>3296</v>
          </cell>
          <cell r="B2662" t="str">
            <v>Jean-Pierre</v>
          </cell>
          <cell r="C2662" t="str">
            <v>NIJNS</v>
          </cell>
          <cell r="D2662">
            <v>20452</v>
          </cell>
          <cell r="E2662" t="str">
            <v>M</v>
          </cell>
          <cell r="F2662" t="str">
            <v>België</v>
          </cell>
          <cell r="G2662" t="str">
            <v>BE</v>
          </cell>
          <cell r="H2662" t="str">
            <v>03-008</v>
          </cell>
          <cell r="I2662" t="str">
            <v>PC GENENBOS - Lummen</v>
          </cell>
        </row>
        <row r="2663">
          <cell r="A2663">
            <v>14700</v>
          </cell>
          <cell r="B2663" t="str">
            <v>Vittorio</v>
          </cell>
          <cell r="C2663" t="str">
            <v>OSPITALIERI</v>
          </cell>
          <cell r="D2663">
            <v>18748</v>
          </cell>
          <cell r="E2663" t="str">
            <v>M</v>
          </cell>
          <cell r="F2663" t="str">
            <v>België</v>
          </cell>
          <cell r="G2663" t="str">
            <v>BE</v>
          </cell>
          <cell r="H2663" t="str">
            <v>03-008</v>
          </cell>
          <cell r="I2663" t="str">
            <v>PC GENENBOS - Lummen</v>
          </cell>
        </row>
        <row r="2664">
          <cell r="A2664">
            <v>20386</v>
          </cell>
          <cell r="B2664" t="str">
            <v>SASCHA</v>
          </cell>
          <cell r="C2664" t="str">
            <v>OVERGOOR</v>
          </cell>
          <cell r="D2664">
            <v>28619</v>
          </cell>
          <cell r="E2664" t="str">
            <v>M</v>
          </cell>
          <cell r="F2664" t="str">
            <v>Nederland</v>
          </cell>
          <cell r="G2664" t="str">
            <v>NL</v>
          </cell>
          <cell r="H2664" t="str">
            <v>03-008</v>
          </cell>
          <cell r="I2664" t="str">
            <v>PC GENENBOS - Lummen</v>
          </cell>
        </row>
        <row r="2665">
          <cell r="A2665">
            <v>20389</v>
          </cell>
          <cell r="B2665" t="str">
            <v>MARC</v>
          </cell>
          <cell r="C2665" t="str">
            <v>OVERGOOR</v>
          </cell>
          <cell r="D2665">
            <v>24975</v>
          </cell>
          <cell r="E2665" t="str">
            <v>M</v>
          </cell>
          <cell r="F2665" t="str">
            <v>Nederland</v>
          </cell>
          <cell r="G2665" t="str">
            <v>NL</v>
          </cell>
          <cell r="H2665" t="str">
            <v>03-008</v>
          </cell>
          <cell r="I2665" t="str">
            <v>PC GENENBOS - Lummen</v>
          </cell>
        </row>
        <row r="2666">
          <cell r="A2666">
            <v>21761</v>
          </cell>
          <cell r="B2666" t="str">
            <v>Nies</v>
          </cell>
          <cell r="C2666" t="str">
            <v>PAARDEKOOPER</v>
          </cell>
          <cell r="D2666">
            <v>14515</v>
          </cell>
          <cell r="E2666" t="str">
            <v>V</v>
          </cell>
          <cell r="F2666" t="str">
            <v>Nederland</v>
          </cell>
          <cell r="G2666" t="str">
            <v>NL</v>
          </cell>
          <cell r="H2666" t="str">
            <v>03-008</v>
          </cell>
          <cell r="I2666" t="str">
            <v>PC GENENBOS - Lummen</v>
          </cell>
        </row>
        <row r="2667">
          <cell r="A2667">
            <v>2616</v>
          </cell>
          <cell r="B2667" t="str">
            <v>Carola</v>
          </cell>
          <cell r="C2667" t="str">
            <v>RAAFFELS</v>
          </cell>
          <cell r="D2667">
            <v>22597</v>
          </cell>
          <cell r="E2667" t="str">
            <v>V</v>
          </cell>
          <cell r="F2667" t="str">
            <v>België</v>
          </cell>
          <cell r="G2667" t="str">
            <v>BE</v>
          </cell>
          <cell r="H2667" t="str">
            <v>03-008</v>
          </cell>
          <cell r="I2667" t="str">
            <v>PC GENENBOS - Lummen</v>
          </cell>
        </row>
        <row r="2668">
          <cell r="A2668">
            <v>18786</v>
          </cell>
          <cell r="B2668" t="str">
            <v>Salvatore</v>
          </cell>
          <cell r="C2668" t="str">
            <v>RANDAZZO</v>
          </cell>
          <cell r="D2668">
            <v>19602</v>
          </cell>
          <cell r="E2668" t="str">
            <v>M</v>
          </cell>
          <cell r="F2668" t="str">
            <v>België</v>
          </cell>
          <cell r="G2668" t="str">
            <v>BE</v>
          </cell>
          <cell r="H2668" t="str">
            <v>03-008</v>
          </cell>
          <cell r="I2668" t="str">
            <v>PC GENENBOS - Lummen</v>
          </cell>
        </row>
        <row r="2669">
          <cell r="A2669">
            <v>1255</v>
          </cell>
          <cell r="B2669" t="str">
            <v>Sabrina</v>
          </cell>
          <cell r="C2669" t="str">
            <v>RENDERS</v>
          </cell>
          <cell r="D2669">
            <v>32035</v>
          </cell>
          <cell r="E2669" t="str">
            <v>V</v>
          </cell>
          <cell r="F2669" t="str">
            <v>België</v>
          </cell>
          <cell r="G2669" t="str">
            <v>BE</v>
          </cell>
          <cell r="H2669" t="str">
            <v>03-008</v>
          </cell>
          <cell r="I2669" t="str">
            <v>PC GENENBOS - Lummen</v>
          </cell>
        </row>
        <row r="2670">
          <cell r="A2670">
            <v>5253</v>
          </cell>
          <cell r="B2670" t="str">
            <v>Ludo</v>
          </cell>
          <cell r="C2670" t="str">
            <v>RENDERS</v>
          </cell>
          <cell r="D2670">
            <v>23038</v>
          </cell>
          <cell r="E2670" t="str">
            <v>M</v>
          </cell>
          <cell r="F2670" t="str">
            <v>België</v>
          </cell>
          <cell r="G2670" t="str">
            <v>BE</v>
          </cell>
          <cell r="H2670" t="str">
            <v>03-008</v>
          </cell>
          <cell r="I2670" t="str">
            <v>PC GENENBOS - Lummen</v>
          </cell>
        </row>
        <row r="2671">
          <cell r="A2671">
            <v>12960</v>
          </cell>
          <cell r="B2671" t="str">
            <v>Freddy</v>
          </cell>
          <cell r="C2671" t="str">
            <v>RENIERS</v>
          </cell>
          <cell r="D2671">
            <v>23298</v>
          </cell>
          <cell r="E2671" t="str">
            <v>M</v>
          </cell>
          <cell r="F2671" t="str">
            <v>België</v>
          </cell>
          <cell r="G2671" t="str">
            <v>BE</v>
          </cell>
          <cell r="H2671" t="str">
            <v>03-008</v>
          </cell>
          <cell r="I2671" t="str">
            <v>PC GENENBOS - Lummen</v>
          </cell>
        </row>
        <row r="2672">
          <cell r="A2672">
            <v>20615</v>
          </cell>
          <cell r="B2672" t="str">
            <v>ANDRE</v>
          </cell>
          <cell r="C2672" t="str">
            <v>RIJKERS</v>
          </cell>
          <cell r="D2672">
            <v>19489</v>
          </cell>
          <cell r="E2672" t="str">
            <v>M</v>
          </cell>
          <cell r="F2672" t="str">
            <v>België</v>
          </cell>
          <cell r="G2672" t="str">
            <v>BE</v>
          </cell>
          <cell r="H2672" t="str">
            <v>03-008</v>
          </cell>
          <cell r="I2672" t="str">
            <v>PC GENENBOS - Lummen</v>
          </cell>
        </row>
        <row r="2673">
          <cell r="A2673">
            <v>18216</v>
          </cell>
          <cell r="B2673" t="str">
            <v>WILLY</v>
          </cell>
          <cell r="C2673" t="str">
            <v>SCHEEPMANS</v>
          </cell>
          <cell r="D2673">
            <v>19040</v>
          </cell>
          <cell r="E2673" t="str">
            <v>M</v>
          </cell>
          <cell r="F2673" t="str">
            <v>België</v>
          </cell>
          <cell r="G2673" t="str">
            <v>BE</v>
          </cell>
          <cell r="H2673" t="str">
            <v>03-008</v>
          </cell>
          <cell r="I2673" t="str">
            <v>PC GENENBOS - Lummen</v>
          </cell>
        </row>
        <row r="2674">
          <cell r="A2674">
            <v>2854</v>
          </cell>
          <cell r="B2674" t="str">
            <v>François</v>
          </cell>
          <cell r="C2674" t="str">
            <v>SCHEPERS</v>
          </cell>
          <cell r="D2674">
            <v>17760</v>
          </cell>
          <cell r="E2674" t="str">
            <v>M</v>
          </cell>
          <cell r="F2674" t="str">
            <v>België</v>
          </cell>
          <cell r="G2674" t="str">
            <v>BE</v>
          </cell>
          <cell r="H2674" t="str">
            <v>03-008</v>
          </cell>
          <cell r="I2674" t="str">
            <v>PC GENENBOS - Lummen</v>
          </cell>
        </row>
        <row r="2675">
          <cell r="A2675">
            <v>3699</v>
          </cell>
          <cell r="B2675" t="str">
            <v>Hilda</v>
          </cell>
          <cell r="C2675" t="str">
            <v>SCHEPERS</v>
          </cell>
          <cell r="D2675">
            <v>20723</v>
          </cell>
          <cell r="E2675" t="str">
            <v>V</v>
          </cell>
          <cell r="F2675" t="str">
            <v>België</v>
          </cell>
          <cell r="G2675" t="str">
            <v>BE</v>
          </cell>
          <cell r="H2675" t="str">
            <v>03-008</v>
          </cell>
          <cell r="I2675" t="str">
            <v>PC GENENBOS - Lummen</v>
          </cell>
        </row>
        <row r="2676">
          <cell r="A2676">
            <v>1177</v>
          </cell>
          <cell r="B2676" t="str">
            <v>Henricus</v>
          </cell>
          <cell r="C2676" t="str">
            <v>SCHMITZ</v>
          </cell>
          <cell r="D2676">
            <v>18015</v>
          </cell>
          <cell r="E2676" t="str">
            <v>M</v>
          </cell>
          <cell r="F2676" t="str">
            <v>België</v>
          </cell>
          <cell r="G2676" t="str">
            <v>NL</v>
          </cell>
          <cell r="H2676" t="str">
            <v>03-008</v>
          </cell>
          <cell r="I2676" t="str">
            <v>PC GENENBOS - Lummen</v>
          </cell>
        </row>
        <row r="2677">
          <cell r="A2677">
            <v>20385</v>
          </cell>
          <cell r="B2677" t="str">
            <v>BERRY</v>
          </cell>
          <cell r="C2677" t="str">
            <v>SCHOUTENS</v>
          </cell>
          <cell r="D2677">
            <v>32059</v>
          </cell>
          <cell r="E2677" t="str">
            <v>M</v>
          </cell>
          <cell r="F2677" t="str">
            <v>Nederland</v>
          </cell>
          <cell r="G2677" t="str">
            <v>NL</v>
          </cell>
          <cell r="H2677" t="str">
            <v>03-008</v>
          </cell>
          <cell r="I2677" t="str">
            <v>PC GENENBOS - Lummen</v>
          </cell>
        </row>
        <row r="2678">
          <cell r="A2678">
            <v>10741</v>
          </cell>
          <cell r="B2678" t="str">
            <v>Willy</v>
          </cell>
          <cell r="C2678" t="str">
            <v>SMEYERS</v>
          </cell>
          <cell r="D2678">
            <v>15979</v>
          </cell>
          <cell r="E2678" t="str">
            <v>M</v>
          </cell>
          <cell r="F2678" t="str">
            <v>België</v>
          </cell>
          <cell r="G2678" t="str">
            <v>BE</v>
          </cell>
          <cell r="H2678" t="str">
            <v>03-008</v>
          </cell>
          <cell r="I2678" t="str">
            <v>PC GENENBOS - Lummen</v>
          </cell>
        </row>
        <row r="2679">
          <cell r="A2679">
            <v>1812</v>
          </cell>
          <cell r="B2679" t="str">
            <v>Anni</v>
          </cell>
          <cell r="C2679" t="str">
            <v>SNIJERS</v>
          </cell>
          <cell r="D2679">
            <v>16777</v>
          </cell>
          <cell r="E2679" t="str">
            <v>V</v>
          </cell>
          <cell r="F2679" t="str">
            <v>België</v>
          </cell>
          <cell r="G2679" t="str">
            <v>BE</v>
          </cell>
          <cell r="H2679" t="str">
            <v>03-008</v>
          </cell>
          <cell r="I2679" t="str">
            <v>PC GENENBOS - Lummen</v>
          </cell>
        </row>
        <row r="2680">
          <cell r="A2680">
            <v>1869</v>
          </cell>
          <cell r="B2680" t="str">
            <v>Francis</v>
          </cell>
          <cell r="C2680" t="str">
            <v>SNIJERS</v>
          </cell>
          <cell r="D2680">
            <v>22027</v>
          </cell>
          <cell r="E2680" t="str">
            <v>M</v>
          </cell>
          <cell r="F2680" t="str">
            <v>België</v>
          </cell>
          <cell r="G2680" t="str">
            <v>BE</v>
          </cell>
          <cell r="H2680" t="str">
            <v>03-008</v>
          </cell>
          <cell r="I2680" t="str">
            <v>PC GENENBOS - Lummen</v>
          </cell>
        </row>
        <row r="2681">
          <cell r="A2681">
            <v>2860</v>
          </cell>
          <cell r="B2681" t="str">
            <v>Simonne</v>
          </cell>
          <cell r="C2681" t="str">
            <v>SNIJERS</v>
          </cell>
          <cell r="D2681">
            <v>17438</v>
          </cell>
          <cell r="E2681" t="str">
            <v>V</v>
          </cell>
          <cell r="F2681" t="str">
            <v>België</v>
          </cell>
          <cell r="G2681" t="str">
            <v>BE</v>
          </cell>
          <cell r="H2681" t="str">
            <v>03-008</v>
          </cell>
          <cell r="I2681" t="str">
            <v>PC GENENBOS - Lummen</v>
          </cell>
        </row>
        <row r="2682">
          <cell r="A2682">
            <v>4789</v>
          </cell>
          <cell r="B2682" t="str">
            <v>Katrien</v>
          </cell>
          <cell r="C2682" t="str">
            <v>SNIJERS</v>
          </cell>
          <cell r="D2682">
            <v>29646</v>
          </cell>
          <cell r="E2682" t="str">
            <v>V</v>
          </cell>
          <cell r="F2682" t="str">
            <v>België</v>
          </cell>
          <cell r="G2682" t="str">
            <v>BE</v>
          </cell>
          <cell r="H2682" t="str">
            <v>03-008</v>
          </cell>
          <cell r="I2682" t="str">
            <v>PC GENENBOS - Lummen</v>
          </cell>
        </row>
        <row r="2683">
          <cell r="A2683">
            <v>19778</v>
          </cell>
          <cell r="B2683" t="str">
            <v>SJAAK</v>
          </cell>
          <cell r="C2683" t="str">
            <v>SPRUYT</v>
          </cell>
          <cell r="D2683">
            <v>27349</v>
          </cell>
          <cell r="E2683" t="str">
            <v>M</v>
          </cell>
          <cell r="F2683" t="str">
            <v>Nederland</v>
          </cell>
          <cell r="G2683" t="str">
            <v>NL</v>
          </cell>
          <cell r="H2683" t="str">
            <v>03-008</v>
          </cell>
          <cell r="I2683" t="str">
            <v>PC GENENBOS - Lummen</v>
          </cell>
        </row>
        <row r="2684">
          <cell r="A2684">
            <v>2585</v>
          </cell>
          <cell r="B2684" t="str">
            <v>Rene</v>
          </cell>
          <cell r="C2684" t="str">
            <v>STEYVERS</v>
          </cell>
          <cell r="D2684">
            <v>22270</v>
          </cell>
          <cell r="E2684" t="str">
            <v>M</v>
          </cell>
          <cell r="F2684" t="str">
            <v>België</v>
          </cell>
          <cell r="G2684" t="str">
            <v>BE</v>
          </cell>
          <cell r="H2684" t="str">
            <v>03-008</v>
          </cell>
          <cell r="I2684" t="str">
            <v>PC GENENBOS - Lummen</v>
          </cell>
        </row>
        <row r="2685">
          <cell r="A2685">
            <v>20554</v>
          </cell>
          <cell r="B2685" t="str">
            <v>WILLEM</v>
          </cell>
          <cell r="C2685" t="str">
            <v>STOK</v>
          </cell>
          <cell r="D2685">
            <v>16896</v>
          </cell>
          <cell r="E2685" t="str">
            <v>M</v>
          </cell>
          <cell r="F2685" t="str">
            <v>Nederland</v>
          </cell>
          <cell r="G2685" t="str">
            <v>NL</v>
          </cell>
          <cell r="H2685" t="str">
            <v>03-008</v>
          </cell>
          <cell r="I2685" t="str">
            <v>PC GENENBOS - Lummen</v>
          </cell>
        </row>
        <row r="2686">
          <cell r="A2686">
            <v>4527</v>
          </cell>
          <cell r="B2686" t="str">
            <v>Georges</v>
          </cell>
          <cell r="C2686" t="str">
            <v>STRUYS</v>
          </cell>
          <cell r="D2686">
            <v>14201</v>
          </cell>
          <cell r="E2686" t="str">
            <v>M</v>
          </cell>
          <cell r="F2686" t="str">
            <v>België</v>
          </cell>
          <cell r="G2686" t="str">
            <v>BE</v>
          </cell>
          <cell r="H2686" t="str">
            <v>03-008</v>
          </cell>
          <cell r="I2686" t="str">
            <v>PC GENENBOS - Lummen</v>
          </cell>
        </row>
        <row r="2687">
          <cell r="A2687">
            <v>1870</v>
          </cell>
          <cell r="B2687" t="str">
            <v>Gerda</v>
          </cell>
          <cell r="C2687" t="str">
            <v>THEUNIS</v>
          </cell>
          <cell r="D2687">
            <v>21391</v>
          </cell>
          <cell r="E2687" t="str">
            <v>V</v>
          </cell>
          <cell r="F2687" t="str">
            <v>België</v>
          </cell>
          <cell r="G2687" t="str">
            <v>BE</v>
          </cell>
          <cell r="H2687" t="str">
            <v>03-008</v>
          </cell>
          <cell r="I2687" t="str">
            <v>PC GENENBOS - Lummen</v>
          </cell>
        </row>
        <row r="2688">
          <cell r="A2688">
            <v>1871</v>
          </cell>
          <cell r="B2688" t="str">
            <v>Georgette</v>
          </cell>
          <cell r="C2688" t="str">
            <v>THIJS</v>
          </cell>
          <cell r="D2688">
            <v>14687</v>
          </cell>
          <cell r="E2688" t="str">
            <v>V</v>
          </cell>
          <cell r="F2688" t="str">
            <v>België</v>
          </cell>
          <cell r="G2688" t="str">
            <v>BE</v>
          </cell>
          <cell r="H2688" t="str">
            <v>03-008</v>
          </cell>
          <cell r="I2688" t="str">
            <v>PC GENENBOS - Lummen</v>
          </cell>
        </row>
        <row r="2689">
          <cell r="A2689">
            <v>20390</v>
          </cell>
          <cell r="B2689" t="str">
            <v>EDWARD</v>
          </cell>
          <cell r="C2689" t="str">
            <v>VAN DER GRAAF</v>
          </cell>
          <cell r="D2689">
            <v>25717</v>
          </cell>
          <cell r="E2689" t="str">
            <v>M</v>
          </cell>
          <cell r="F2689" t="str">
            <v>Nederland</v>
          </cell>
          <cell r="G2689" t="str">
            <v>NL</v>
          </cell>
          <cell r="H2689" t="str">
            <v>03-008</v>
          </cell>
          <cell r="I2689" t="str">
            <v>PC GENENBOS - Lummen</v>
          </cell>
        </row>
        <row r="2690">
          <cell r="A2690">
            <v>20387</v>
          </cell>
          <cell r="B2690" t="str">
            <v>RICHARD</v>
          </cell>
          <cell r="C2690" t="str">
            <v>VAN DER TOORN</v>
          </cell>
          <cell r="D2690">
            <v>23578</v>
          </cell>
          <cell r="E2690" t="str">
            <v>M</v>
          </cell>
          <cell r="F2690" t="str">
            <v>Nederland</v>
          </cell>
          <cell r="G2690" t="str">
            <v>NL</v>
          </cell>
          <cell r="H2690" t="str">
            <v>03-008</v>
          </cell>
          <cell r="I2690" t="str">
            <v>PC GENENBOS - Lummen</v>
          </cell>
        </row>
        <row r="2691">
          <cell r="A2691">
            <v>20388</v>
          </cell>
          <cell r="B2691" t="str">
            <v>ANNEMARIE</v>
          </cell>
          <cell r="C2691" t="str">
            <v>VAN DER TOORN</v>
          </cell>
          <cell r="D2691">
            <v>24031</v>
          </cell>
          <cell r="E2691" t="str">
            <v>V</v>
          </cell>
          <cell r="F2691" t="str">
            <v>Nederland</v>
          </cell>
          <cell r="G2691" t="str">
            <v>NL</v>
          </cell>
          <cell r="H2691" t="str">
            <v>03-008</v>
          </cell>
          <cell r="I2691" t="str">
            <v>PC GENENBOS - Lummen</v>
          </cell>
        </row>
        <row r="2692">
          <cell r="A2692">
            <v>6122</v>
          </cell>
          <cell r="B2692" t="str">
            <v>Josephina</v>
          </cell>
          <cell r="C2692" t="str">
            <v>VAN DRIE</v>
          </cell>
          <cell r="D2692">
            <v>18721</v>
          </cell>
          <cell r="E2692" t="str">
            <v>V</v>
          </cell>
          <cell r="F2692" t="str">
            <v>België</v>
          </cell>
          <cell r="G2692" t="str">
            <v>NL</v>
          </cell>
          <cell r="H2692" t="str">
            <v>03-008</v>
          </cell>
          <cell r="I2692" t="str">
            <v>PC GENENBOS - Lummen</v>
          </cell>
        </row>
        <row r="2693">
          <cell r="A2693">
            <v>1902</v>
          </cell>
          <cell r="B2693" t="str">
            <v>Marcel</v>
          </cell>
          <cell r="C2693" t="str">
            <v>VAN GORP</v>
          </cell>
          <cell r="D2693">
            <v>17589</v>
          </cell>
          <cell r="E2693" t="str">
            <v>M</v>
          </cell>
          <cell r="F2693" t="str">
            <v>België</v>
          </cell>
          <cell r="G2693" t="str">
            <v>BE</v>
          </cell>
          <cell r="H2693" t="str">
            <v>03-008</v>
          </cell>
          <cell r="I2693" t="str">
            <v>PC GENENBOS - Lummen</v>
          </cell>
        </row>
        <row r="2694">
          <cell r="A2694">
            <v>1903</v>
          </cell>
          <cell r="B2694" t="str">
            <v>Johan</v>
          </cell>
          <cell r="C2694" t="str">
            <v>VAN GORP</v>
          </cell>
          <cell r="D2694">
            <v>27836</v>
          </cell>
          <cell r="E2694" t="str">
            <v>M</v>
          </cell>
          <cell r="F2694" t="str">
            <v>België</v>
          </cell>
          <cell r="G2694" t="str">
            <v>BE</v>
          </cell>
          <cell r="H2694" t="str">
            <v>03-008</v>
          </cell>
          <cell r="I2694" t="str">
            <v>PC GENENBOS - Lummen</v>
          </cell>
        </row>
        <row r="2695">
          <cell r="A2695">
            <v>1904</v>
          </cell>
          <cell r="B2695" t="str">
            <v>Steve</v>
          </cell>
          <cell r="C2695" t="str">
            <v>VAN GORP</v>
          </cell>
          <cell r="D2695">
            <v>27171</v>
          </cell>
          <cell r="E2695" t="str">
            <v>M</v>
          </cell>
          <cell r="F2695" t="str">
            <v>België</v>
          </cell>
          <cell r="G2695" t="str">
            <v>BE</v>
          </cell>
          <cell r="H2695" t="str">
            <v>03-008</v>
          </cell>
          <cell r="I2695" t="str">
            <v>PC GENENBOS - Lummen</v>
          </cell>
        </row>
        <row r="2696">
          <cell r="A2696">
            <v>16930</v>
          </cell>
          <cell r="B2696" t="str">
            <v>MATTIAS</v>
          </cell>
          <cell r="C2696" t="str">
            <v>VAN GORP</v>
          </cell>
          <cell r="D2696">
            <v>37940</v>
          </cell>
          <cell r="E2696" t="str">
            <v>M</v>
          </cell>
          <cell r="F2696" t="str">
            <v>België</v>
          </cell>
          <cell r="G2696" t="str">
            <v>BE</v>
          </cell>
          <cell r="H2696" t="str">
            <v>03-008</v>
          </cell>
          <cell r="I2696" t="str">
            <v>PC GENENBOS - Lummen</v>
          </cell>
        </row>
        <row r="2697">
          <cell r="A2697">
            <v>21369</v>
          </cell>
          <cell r="B2697" t="str">
            <v>Dennis</v>
          </cell>
          <cell r="C2697" t="str">
            <v>VAN LENT</v>
          </cell>
          <cell r="D2697">
            <v>31006</v>
          </cell>
          <cell r="E2697" t="str">
            <v>M</v>
          </cell>
          <cell r="F2697" t="str">
            <v>Nederland</v>
          </cell>
          <cell r="G2697" t="str">
            <v>NL</v>
          </cell>
          <cell r="H2697" t="str">
            <v>03-008</v>
          </cell>
          <cell r="I2697" t="str">
            <v>PC GENENBOS - Lummen</v>
          </cell>
        </row>
        <row r="2698">
          <cell r="A2698">
            <v>21688</v>
          </cell>
          <cell r="B2698" t="str">
            <v>Wendy</v>
          </cell>
          <cell r="C2698" t="str">
            <v>VAN LENT</v>
          </cell>
          <cell r="D2698">
            <v>30364</v>
          </cell>
          <cell r="E2698" t="str">
            <v>M</v>
          </cell>
          <cell r="F2698" t="str">
            <v>Nederland</v>
          </cell>
          <cell r="G2698" t="str">
            <v>NL</v>
          </cell>
          <cell r="H2698" t="str">
            <v>03-008</v>
          </cell>
          <cell r="I2698" t="str">
            <v>PC GENENBOS - Lummen</v>
          </cell>
        </row>
        <row r="2699">
          <cell r="A2699">
            <v>21323</v>
          </cell>
          <cell r="B2699" t="str">
            <v>Bert</v>
          </cell>
          <cell r="C2699" t="str">
            <v>VAN NIEUWENHUIZEN</v>
          </cell>
          <cell r="D2699">
            <v>18984</v>
          </cell>
          <cell r="E2699" t="str">
            <v>M</v>
          </cell>
          <cell r="F2699" t="str">
            <v>België</v>
          </cell>
          <cell r="G2699" t="str">
            <v>NL</v>
          </cell>
          <cell r="H2699" t="str">
            <v>03-008</v>
          </cell>
          <cell r="I2699" t="str">
            <v>PC GENENBOS - Lummen</v>
          </cell>
        </row>
        <row r="2700">
          <cell r="A2700">
            <v>10084</v>
          </cell>
          <cell r="B2700" t="str">
            <v>Marcel</v>
          </cell>
          <cell r="C2700" t="str">
            <v>VANDEKERKHOF</v>
          </cell>
          <cell r="D2700">
            <v>17123</v>
          </cell>
          <cell r="E2700" t="str">
            <v>M</v>
          </cell>
          <cell r="F2700" t="str">
            <v>België</v>
          </cell>
          <cell r="G2700" t="str">
            <v>BE</v>
          </cell>
          <cell r="H2700" t="str">
            <v>03-008</v>
          </cell>
          <cell r="I2700" t="str">
            <v>PC GENENBOS - Lummen</v>
          </cell>
        </row>
        <row r="2701">
          <cell r="A2701">
            <v>16239</v>
          </cell>
          <cell r="B2701" t="str">
            <v>Ebbe</v>
          </cell>
          <cell r="C2701" t="str">
            <v>VANDEN EYNDE</v>
          </cell>
          <cell r="D2701">
            <v>37818</v>
          </cell>
          <cell r="E2701" t="str">
            <v>M</v>
          </cell>
          <cell r="F2701" t="str">
            <v>België</v>
          </cell>
          <cell r="G2701" t="str">
            <v>BE</v>
          </cell>
          <cell r="H2701" t="str">
            <v>03-008</v>
          </cell>
          <cell r="I2701" t="str">
            <v>PC GENENBOS - Lummen</v>
          </cell>
        </row>
        <row r="2702">
          <cell r="A2702">
            <v>17634</v>
          </cell>
          <cell r="B2702" t="str">
            <v>GUNTHER</v>
          </cell>
          <cell r="C2702" t="str">
            <v>VANDEN EYNDE</v>
          </cell>
          <cell r="D2702">
            <v>27031</v>
          </cell>
          <cell r="E2702" t="str">
            <v>M</v>
          </cell>
          <cell r="F2702" t="str">
            <v>België</v>
          </cell>
          <cell r="G2702" t="str">
            <v>BE</v>
          </cell>
          <cell r="H2702" t="str">
            <v>03-008</v>
          </cell>
          <cell r="I2702" t="str">
            <v>PC GENENBOS - Lummen</v>
          </cell>
        </row>
        <row r="2703">
          <cell r="A2703">
            <v>17635</v>
          </cell>
          <cell r="B2703" t="str">
            <v>MATS</v>
          </cell>
          <cell r="C2703" t="str">
            <v>VANDEN EYNDE</v>
          </cell>
          <cell r="D2703">
            <v>39183</v>
          </cell>
          <cell r="E2703" t="str">
            <v>M</v>
          </cell>
          <cell r="F2703" t="str">
            <v>België</v>
          </cell>
          <cell r="G2703" t="str">
            <v>BE</v>
          </cell>
          <cell r="H2703" t="str">
            <v>03-008</v>
          </cell>
          <cell r="I2703" t="str">
            <v>PC GENENBOS - Lummen</v>
          </cell>
        </row>
        <row r="2704">
          <cell r="A2704">
            <v>13350</v>
          </cell>
          <cell r="B2704" t="str">
            <v>Stef</v>
          </cell>
          <cell r="C2704" t="str">
            <v>VANDERAERDEN</v>
          </cell>
          <cell r="D2704">
            <v>33679</v>
          </cell>
          <cell r="E2704" t="str">
            <v>M</v>
          </cell>
          <cell r="F2704" t="str">
            <v>België</v>
          </cell>
          <cell r="G2704" t="str">
            <v>BE</v>
          </cell>
          <cell r="H2704" t="str">
            <v>03-008</v>
          </cell>
          <cell r="I2704" t="str">
            <v>PC GENENBOS - Lummen</v>
          </cell>
        </row>
        <row r="2705">
          <cell r="A2705">
            <v>13586</v>
          </cell>
          <cell r="B2705" t="str">
            <v>Kenny</v>
          </cell>
          <cell r="C2705" t="str">
            <v>VANGELOOVEN</v>
          </cell>
          <cell r="D2705">
            <v>27507</v>
          </cell>
          <cell r="E2705" t="str">
            <v>M</v>
          </cell>
          <cell r="F2705" t="str">
            <v>België</v>
          </cell>
          <cell r="G2705" t="str">
            <v>BE</v>
          </cell>
          <cell r="H2705" t="str">
            <v>03-008</v>
          </cell>
          <cell r="I2705" t="str">
            <v>PC GENENBOS - Lummen</v>
          </cell>
        </row>
        <row r="2706">
          <cell r="A2706">
            <v>2859</v>
          </cell>
          <cell r="B2706" t="str">
            <v>Roger</v>
          </cell>
          <cell r="C2706" t="str">
            <v>VELTJEN</v>
          </cell>
          <cell r="D2706">
            <v>17339</v>
          </cell>
          <cell r="E2706" t="str">
            <v>M</v>
          </cell>
          <cell r="F2706" t="str">
            <v>België</v>
          </cell>
          <cell r="G2706" t="str">
            <v>BE</v>
          </cell>
          <cell r="H2706" t="str">
            <v>03-008</v>
          </cell>
          <cell r="I2706" t="str">
            <v>PC GENENBOS - Lummen</v>
          </cell>
        </row>
        <row r="2707">
          <cell r="A2707">
            <v>2298</v>
          </cell>
          <cell r="B2707" t="str">
            <v>Veerle</v>
          </cell>
          <cell r="C2707" t="str">
            <v>VERBOVEN</v>
          </cell>
          <cell r="D2707">
            <v>29417</v>
          </cell>
          <cell r="E2707" t="str">
            <v>V</v>
          </cell>
          <cell r="F2707" t="str">
            <v>België</v>
          </cell>
          <cell r="G2707" t="str">
            <v>BE</v>
          </cell>
          <cell r="H2707" t="str">
            <v>03-008</v>
          </cell>
          <cell r="I2707" t="str">
            <v>PC GENENBOS - Lummen</v>
          </cell>
        </row>
        <row r="2708">
          <cell r="A2708">
            <v>14175</v>
          </cell>
          <cell r="B2708" t="str">
            <v>Monique</v>
          </cell>
          <cell r="C2708" t="str">
            <v>VERVLOESEM</v>
          </cell>
          <cell r="D2708">
            <v>17331</v>
          </cell>
          <cell r="E2708" t="str">
            <v>V</v>
          </cell>
          <cell r="F2708" t="str">
            <v>België</v>
          </cell>
          <cell r="G2708" t="str">
            <v>BE</v>
          </cell>
          <cell r="H2708" t="str">
            <v>03-008</v>
          </cell>
          <cell r="I2708" t="str">
            <v>PC GENENBOS - Lummen</v>
          </cell>
        </row>
        <row r="2709">
          <cell r="A2709">
            <v>1919</v>
          </cell>
          <cell r="B2709" t="str">
            <v>Salvatore</v>
          </cell>
          <cell r="C2709" t="str">
            <v>VETRUGNO</v>
          </cell>
          <cell r="D2709">
            <v>19075</v>
          </cell>
          <cell r="E2709" t="str">
            <v>M</v>
          </cell>
          <cell r="F2709" t="str">
            <v>België</v>
          </cell>
          <cell r="G2709" t="str">
            <v>IT</v>
          </cell>
          <cell r="H2709" t="str">
            <v>03-008</v>
          </cell>
          <cell r="I2709" t="str">
            <v>PC GENENBOS - Lummen</v>
          </cell>
        </row>
        <row r="2710">
          <cell r="A2710">
            <v>3352</v>
          </cell>
          <cell r="B2710" t="str">
            <v>Julia</v>
          </cell>
          <cell r="C2710" t="str">
            <v>VOS</v>
          </cell>
          <cell r="D2710">
            <v>12689</v>
          </cell>
          <cell r="E2710" t="str">
            <v>V</v>
          </cell>
          <cell r="F2710" t="str">
            <v>België</v>
          </cell>
          <cell r="G2710" t="str">
            <v>BE</v>
          </cell>
          <cell r="H2710" t="str">
            <v>03-008</v>
          </cell>
          <cell r="I2710" t="str">
            <v>PC GENENBOS - Lummen</v>
          </cell>
        </row>
        <row r="2711">
          <cell r="A2711">
            <v>14252</v>
          </cell>
          <cell r="B2711" t="str">
            <v>Willy</v>
          </cell>
          <cell r="C2711" t="str">
            <v>WECKX</v>
          </cell>
          <cell r="D2711">
            <v>18978</v>
          </cell>
          <cell r="E2711" t="str">
            <v>M</v>
          </cell>
          <cell r="F2711" t="str">
            <v>België</v>
          </cell>
          <cell r="G2711" t="str">
            <v>BE</v>
          </cell>
          <cell r="H2711" t="str">
            <v>03-008</v>
          </cell>
          <cell r="I2711" t="str">
            <v>PC GENENBOS - Lummen</v>
          </cell>
        </row>
        <row r="2712">
          <cell r="A2712">
            <v>21326</v>
          </cell>
          <cell r="B2712" t="str">
            <v>Gerda</v>
          </cell>
          <cell r="C2712" t="str">
            <v>WERINK</v>
          </cell>
          <cell r="D2712">
            <v>23217</v>
          </cell>
          <cell r="E2712" t="str">
            <v>V</v>
          </cell>
          <cell r="F2712" t="str">
            <v>Nederland</v>
          </cell>
          <cell r="G2712" t="str">
            <v>NL</v>
          </cell>
          <cell r="H2712" t="str">
            <v>03-008</v>
          </cell>
          <cell r="I2712" t="str">
            <v>PC GENENBOS - Lummen</v>
          </cell>
        </row>
        <row r="2713">
          <cell r="A2713">
            <v>17870</v>
          </cell>
          <cell r="B2713" t="str">
            <v>Vital</v>
          </cell>
          <cell r="C2713" t="str">
            <v>WIJNS</v>
          </cell>
          <cell r="D2713">
            <v>18307</v>
          </cell>
          <cell r="E2713" t="str">
            <v>M</v>
          </cell>
          <cell r="F2713" t="str">
            <v>België</v>
          </cell>
          <cell r="G2713" t="str">
            <v>BE</v>
          </cell>
          <cell r="H2713" t="str">
            <v>03-008</v>
          </cell>
          <cell r="I2713" t="str">
            <v>PC GENENBOS - Lummen</v>
          </cell>
        </row>
        <row r="2714">
          <cell r="A2714">
            <v>3383</v>
          </cell>
          <cell r="B2714" t="str">
            <v>Nico</v>
          </cell>
          <cell r="C2714" t="str">
            <v>WILLEMS</v>
          </cell>
          <cell r="D2714">
            <v>26951</v>
          </cell>
          <cell r="E2714" t="str">
            <v>M</v>
          </cell>
          <cell r="F2714" t="str">
            <v>België</v>
          </cell>
          <cell r="G2714" t="str">
            <v>BE</v>
          </cell>
          <cell r="H2714" t="str">
            <v>03-008</v>
          </cell>
          <cell r="I2714" t="str">
            <v>PC GENENBOS - Lummen</v>
          </cell>
        </row>
        <row r="2715">
          <cell r="A2715">
            <v>14171</v>
          </cell>
          <cell r="B2715" t="str">
            <v>Ludo</v>
          </cell>
          <cell r="C2715" t="str">
            <v>WOLLANTS</v>
          </cell>
          <cell r="D2715">
            <v>17194</v>
          </cell>
          <cell r="E2715" t="str">
            <v>M</v>
          </cell>
          <cell r="F2715" t="str">
            <v>België</v>
          </cell>
          <cell r="G2715" t="str">
            <v>BE</v>
          </cell>
          <cell r="H2715" t="str">
            <v>03-008</v>
          </cell>
          <cell r="I2715" t="str">
            <v>PC GENENBOS - Lummen</v>
          </cell>
        </row>
        <row r="2716">
          <cell r="A2716">
            <v>15392</v>
          </cell>
          <cell r="B2716" t="str">
            <v>DRIES</v>
          </cell>
          <cell r="C2716" t="str">
            <v>WOLLANTS</v>
          </cell>
          <cell r="D2716">
            <v>37442</v>
          </cell>
          <cell r="E2716" t="str">
            <v>M</v>
          </cell>
          <cell r="F2716" t="str">
            <v>België</v>
          </cell>
          <cell r="G2716" t="str">
            <v>BE</v>
          </cell>
          <cell r="H2716" t="str">
            <v>03-008</v>
          </cell>
          <cell r="I2716" t="str">
            <v>PC GENENBOS - Lummen</v>
          </cell>
        </row>
        <row r="2717">
          <cell r="A2717">
            <v>15393</v>
          </cell>
          <cell r="B2717" t="str">
            <v>VIC</v>
          </cell>
          <cell r="C2717" t="str">
            <v>WOLLANTS</v>
          </cell>
          <cell r="D2717">
            <v>38309</v>
          </cell>
          <cell r="E2717" t="str">
            <v>M</v>
          </cell>
          <cell r="F2717" t="str">
            <v>België</v>
          </cell>
          <cell r="G2717" t="str">
            <v>BE</v>
          </cell>
          <cell r="H2717" t="str">
            <v>03-008</v>
          </cell>
          <cell r="I2717" t="str">
            <v>PC GENENBOS - Lummen</v>
          </cell>
        </row>
        <row r="2718">
          <cell r="A2718">
            <v>17092</v>
          </cell>
          <cell r="B2718" t="str">
            <v>RICHARD</v>
          </cell>
          <cell r="C2718" t="str">
            <v>ZUIDLAND</v>
          </cell>
          <cell r="D2718">
            <v>30354</v>
          </cell>
          <cell r="E2718" t="str">
            <v>M</v>
          </cell>
          <cell r="F2718" t="str">
            <v>Nederland</v>
          </cell>
          <cell r="G2718" t="str">
            <v>NL</v>
          </cell>
          <cell r="H2718" t="str">
            <v>03-008</v>
          </cell>
          <cell r="I2718" t="str">
            <v>PC GENENBOS - Lummen</v>
          </cell>
        </row>
        <row r="2719">
          <cell r="A2719">
            <v>21263</v>
          </cell>
          <cell r="B2719" t="str">
            <v>Jean</v>
          </cell>
          <cell r="C2719" t="str">
            <v>BECKERS</v>
          </cell>
          <cell r="D2719">
            <v>17771</v>
          </cell>
          <cell r="E2719" t="str">
            <v>M</v>
          </cell>
          <cell r="F2719" t="str">
            <v>België</v>
          </cell>
          <cell r="G2719" t="str">
            <v>BE</v>
          </cell>
          <cell r="H2719" t="str">
            <v>03-009</v>
          </cell>
          <cell r="I2719" t="str">
            <v>PC DE BERK - Heusden-Zolder</v>
          </cell>
        </row>
        <row r="2720">
          <cell r="A2720">
            <v>1131</v>
          </cell>
          <cell r="B2720" t="str">
            <v>Philemon</v>
          </cell>
          <cell r="C2720" t="str">
            <v>BIDEE</v>
          </cell>
          <cell r="D2720">
            <v>13737</v>
          </cell>
          <cell r="E2720" t="str">
            <v>M</v>
          </cell>
          <cell r="F2720" t="str">
            <v>België</v>
          </cell>
          <cell r="G2720" t="str">
            <v>BE</v>
          </cell>
          <cell r="H2720" t="str">
            <v>03-009</v>
          </cell>
          <cell r="I2720" t="str">
            <v>PC DE BERK - Heusden-Zolder</v>
          </cell>
        </row>
        <row r="2721">
          <cell r="A2721">
            <v>17182</v>
          </cell>
          <cell r="B2721" t="str">
            <v>Hugo</v>
          </cell>
          <cell r="C2721" t="str">
            <v>BOSCHMANS</v>
          </cell>
          <cell r="D2721">
            <v>21748</v>
          </cell>
          <cell r="E2721" t="str">
            <v>M</v>
          </cell>
          <cell r="F2721" t="str">
            <v>België</v>
          </cell>
          <cell r="G2721" t="str">
            <v>BE</v>
          </cell>
          <cell r="H2721" t="str">
            <v>03-009</v>
          </cell>
          <cell r="I2721" t="str">
            <v>PC DE BERK - Heusden-Zolder</v>
          </cell>
        </row>
        <row r="2722">
          <cell r="A2722">
            <v>1137</v>
          </cell>
          <cell r="B2722" t="str">
            <v>Roger</v>
          </cell>
          <cell r="C2722" t="str">
            <v>CEYSSENS</v>
          </cell>
          <cell r="D2722">
            <v>15626</v>
          </cell>
          <cell r="E2722" t="str">
            <v>M</v>
          </cell>
          <cell r="F2722" t="str">
            <v>België</v>
          </cell>
          <cell r="G2722" t="str">
            <v>BE</v>
          </cell>
          <cell r="H2722" t="str">
            <v>03-009</v>
          </cell>
          <cell r="I2722" t="str">
            <v>PC DE BERK - Heusden-Zolder</v>
          </cell>
        </row>
        <row r="2723">
          <cell r="A2723">
            <v>1140</v>
          </cell>
          <cell r="B2723" t="str">
            <v>Maria</v>
          </cell>
          <cell r="C2723" t="str">
            <v>CLAES</v>
          </cell>
          <cell r="D2723">
            <v>19543</v>
          </cell>
          <cell r="E2723" t="str">
            <v>V</v>
          </cell>
          <cell r="F2723" t="str">
            <v>België</v>
          </cell>
          <cell r="G2723" t="str">
            <v>BE</v>
          </cell>
          <cell r="H2723" t="str">
            <v>03-009</v>
          </cell>
          <cell r="I2723" t="str">
            <v>PC DE BERK - Heusden-Zolder</v>
          </cell>
        </row>
        <row r="2724">
          <cell r="A2724">
            <v>1141</v>
          </cell>
          <cell r="B2724" t="str">
            <v>Simone</v>
          </cell>
          <cell r="C2724" t="str">
            <v>CLAES</v>
          </cell>
          <cell r="D2724">
            <v>14719</v>
          </cell>
          <cell r="E2724" t="str">
            <v>V</v>
          </cell>
          <cell r="F2724" t="str">
            <v>België</v>
          </cell>
          <cell r="G2724" t="str">
            <v>BE</v>
          </cell>
          <cell r="H2724" t="str">
            <v>03-009</v>
          </cell>
          <cell r="I2724" t="str">
            <v>PC DE BERK - Heusden-Zolder</v>
          </cell>
        </row>
        <row r="2725">
          <cell r="A2725">
            <v>1142</v>
          </cell>
          <cell r="B2725" t="str">
            <v>Maria</v>
          </cell>
          <cell r="C2725" t="str">
            <v>CLAES</v>
          </cell>
          <cell r="D2725">
            <v>16939</v>
          </cell>
          <cell r="E2725" t="str">
            <v>V</v>
          </cell>
          <cell r="F2725" t="str">
            <v>België</v>
          </cell>
          <cell r="G2725" t="str">
            <v>BE</v>
          </cell>
          <cell r="H2725" t="str">
            <v>03-009</v>
          </cell>
          <cell r="I2725" t="str">
            <v>PC DE BERK - Heusden-Zolder</v>
          </cell>
        </row>
        <row r="2726">
          <cell r="A2726">
            <v>2051</v>
          </cell>
          <cell r="B2726" t="str">
            <v>Albert</v>
          </cell>
          <cell r="C2726" t="str">
            <v>CROMBE</v>
          </cell>
          <cell r="D2726">
            <v>17574</v>
          </cell>
          <cell r="E2726" t="str">
            <v>M</v>
          </cell>
          <cell r="F2726" t="str">
            <v>België</v>
          </cell>
          <cell r="G2726" t="str">
            <v>BE</v>
          </cell>
          <cell r="H2726" t="str">
            <v>03-009</v>
          </cell>
          <cell r="I2726" t="str">
            <v>PC DE BERK - Heusden-Zolder</v>
          </cell>
        </row>
        <row r="2727">
          <cell r="A2727">
            <v>13189</v>
          </cell>
          <cell r="B2727" t="str">
            <v>Jos Walter</v>
          </cell>
          <cell r="C2727" t="str">
            <v>DAEMS</v>
          </cell>
          <cell r="D2727">
            <v>19253</v>
          </cell>
          <cell r="E2727" t="str">
            <v>M</v>
          </cell>
          <cell r="F2727" t="str">
            <v>België</v>
          </cell>
          <cell r="G2727" t="str">
            <v>BE</v>
          </cell>
          <cell r="H2727" t="str">
            <v>03-009</v>
          </cell>
          <cell r="I2727" t="str">
            <v>PC DE BERK - Heusden-Zolder</v>
          </cell>
        </row>
        <row r="2728">
          <cell r="A2728">
            <v>17371</v>
          </cell>
          <cell r="B2728" t="str">
            <v>Henri</v>
          </cell>
          <cell r="C2728" t="str">
            <v>DECKERS</v>
          </cell>
          <cell r="D2728">
            <v>19964</v>
          </cell>
          <cell r="E2728" t="str">
            <v>M</v>
          </cell>
          <cell r="F2728" t="str">
            <v>België</v>
          </cell>
          <cell r="G2728" t="str">
            <v>BE</v>
          </cell>
          <cell r="H2728" t="str">
            <v>03-009</v>
          </cell>
          <cell r="I2728" t="str">
            <v>PC DE BERK - Heusden-Zolder</v>
          </cell>
        </row>
        <row r="2729">
          <cell r="A2729">
            <v>1145</v>
          </cell>
          <cell r="B2729" t="str">
            <v>Jozef</v>
          </cell>
          <cell r="C2729" t="str">
            <v>DEFERME</v>
          </cell>
          <cell r="D2729">
            <v>15174</v>
          </cell>
          <cell r="E2729" t="str">
            <v>M</v>
          </cell>
          <cell r="F2729" t="str">
            <v>België</v>
          </cell>
          <cell r="G2729" t="str">
            <v>BE</v>
          </cell>
          <cell r="H2729" t="str">
            <v>03-009</v>
          </cell>
          <cell r="I2729" t="str">
            <v>PC DE BERK - Heusden-Zolder</v>
          </cell>
        </row>
        <row r="2730">
          <cell r="A2730">
            <v>17367</v>
          </cell>
          <cell r="B2730" t="str">
            <v>Gabriella</v>
          </cell>
          <cell r="C2730" t="str">
            <v>DI PAOLO</v>
          </cell>
          <cell r="D2730">
            <v>32361</v>
          </cell>
          <cell r="E2730" t="str">
            <v>V</v>
          </cell>
          <cell r="F2730" t="str">
            <v>België</v>
          </cell>
          <cell r="G2730" t="str">
            <v>NL</v>
          </cell>
          <cell r="H2730" t="str">
            <v>03-009</v>
          </cell>
          <cell r="I2730" t="str">
            <v>PC DE BERK - Heusden-Zolder</v>
          </cell>
        </row>
        <row r="2731">
          <cell r="A2731">
            <v>21227</v>
          </cell>
          <cell r="B2731" t="str">
            <v>Giorgio</v>
          </cell>
          <cell r="C2731" t="str">
            <v>DI PAOLO</v>
          </cell>
          <cell r="D2731">
            <v>37495</v>
          </cell>
          <cell r="E2731" t="str">
            <v>M</v>
          </cell>
          <cell r="F2731" t="str">
            <v>België</v>
          </cell>
          <cell r="G2731" t="str">
            <v>BE</v>
          </cell>
          <cell r="H2731" t="str">
            <v>03-009</v>
          </cell>
          <cell r="I2731" t="str">
            <v>PC DE BERK - Heusden-Zolder</v>
          </cell>
        </row>
        <row r="2732">
          <cell r="A2732">
            <v>12162</v>
          </cell>
          <cell r="B2732" t="str">
            <v>Maria</v>
          </cell>
          <cell r="C2732" t="str">
            <v>DRIESEN</v>
          </cell>
          <cell r="D2732">
            <v>17244</v>
          </cell>
          <cell r="E2732" t="str">
            <v>V</v>
          </cell>
          <cell r="F2732" t="str">
            <v>België</v>
          </cell>
          <cell r="G2732" t="str">
            <v>BE</v>
          </cell>
          <cell r="H2732" t="str">
            <v>03-009</v>
          </cell>
          <cell r="I2732" t="str">
            <v>PC DE BERK - Heusden-Zolder</v>
          </cell>
        </row>
        <row r="2733">
          <cell r="A2733">
            <v>21878</v>
          </cell>
          <cell r="B2733" t="str">
            <v>Iker</v>
          </cell>
          <cell r="C2733" t="str">
            <v>GARCIA VACA</v>
          </cell>
          <cell r="D2733">
            <v>37552</v>
          </cell>
          <cell r="E2733" t="str">
            <v>M</v>
          </cell>
          <cell r="F2733" t="str">
            <v>België</v>
          </cell>
          <cell r="G2733" t="str">
            <v>BE</v>
          </cell>
          <cell r="H2733" t="str">
            <v>03-009</v>
          </cell>
          <cell r="I2733" t="str">
            <v>PC DE BERK - Heusden-Zolder</v>
          </cell>
        </row>
        <row r="2734">
          <cell r="A2734">
            <v>15994</v>
          </cell>
          <cell r="B2734" t="str">
            <v>Severine</v>
          </cell>
          <cell r="C2734" t="str">
            <v>GONZALES-LUZI</v>
          </cell>
          <cell r="D2734">
            <v>37293</v>
          </cell>
          <cell r="E2734" t="str">
            <v>V</v>
          </cell>
          <cell r="F2734" t="str">
            <v>België</v>
          </cell>
          <cell r="G2734" t="str">
            <v>BE</v>
          </cell>
          <cell r="H2734" t="str">
            <v>03-009</v>
          </cell>
          <cell r="I2734" t="str">
            <v>PC DE BERK - Heusden-Zolder</v>
          </cell>
        </row>
        <row r="2735">
          <cell r="A2735">
            <v>3805</v>
          </cell>
          <cell r="B2735" t="str">
            <v>Fidel Manuel</v>
          </cell>
          <cell r="C2735" t="str">
            <v>GRANA GONZALEZ</v>
          </cell>
          <cell r="D2735">
            <v>20842</v>
          </cell>
          <cell r="E2735" t="str">
            <v>M</v>
          </cell>
          <cell r="F2735" t="str">
            <v>België</v>
          </cell>
          <cell r="G2735" t="str">
            <v>ES</v>
          </cell>
          <cell r="H2735" t="str">
            <v>03-009</v>
          </cell>
          <cell r="I2735" t="str">
            <v>PC DE BERK - Heusden-Zolder</v>
          </cell>
        </row>
        <row r="2736">
          <cell r="A2736">
            <v>3531</v>
          </cell>
          <cell r="B2736" t="str">
            <v>Czeslaw</v>
          </cell>
          <cell r="C2736" t="str">
            <v>GRUSZOWSKI</v>
          </cell>
          <cell r="D2736">
            <v>20155</v>
          </cell>
          <cell r="E2736" t="str">
            <v>M</v>
          </cell>
          <cell r="F2736" t="str">
            <v>België</v>
          </cell>
          <cell r="G2736" t="str">
            <v>BE</v>
          </cell>
          <cell r="H2736" t="str">
            <v>03-009</v>
          </cell>
          <cell r="I2736" t="str">
            <v>PC DE BERK - Heusden-Zolder</v>
          </cell>
        </row>
        <row r="2737">
          <cell r="A2737">
            <v>428</v>
          </cell>
          <cell r="B2737" t="str">
            <v>Jean</v>
          </cell>
          <cell r="C2737" t="str">
            <v>HUYGENS</v>
          </cell>
          <cell r="D2737">
            <v>14198</v>
          </cell>
          <cell r="E2737" t="str">
            <v>M</v>
          </cell>
          <cell r="F2737" t="str">
            <v>België</v>
          </cell>
          <cell r="G2737" t="str">
            <v>BE</v>
          </cell>
          <cell r="H2737" t="str">
            <v>03-009</v>
          </cell>
          <cell r="I2737" t="str">
            <v>PC DE BERK - Heusden-Zolder</v>
          </cell>
        </row>
        <row r="2738">
          <cell r="A2738">
            <v>1148</v>
          </cell>
          <cell r="B2738" t="str">
            <v>Johan</v>
          </cell>
          <cell r="C2738" t="str">
            <v>JONKERS</v>
          </cell>
          <cell r="D2738">
            <v>19201</v>
          </cell>
          <cell r="E2738" t="str">
            <v>M</v>
          </cell>
          <cell r="F2738" t="str">
            <v>België</v>
          </cell>
          <cell r="G2738" t="str">
            <v>BE</v>
          </cell>
          <cell r="H2738" t="str">
            <v>03-009</v>
          </cell>
          <cell r="I2738" t="str">
            <v>PC DE BERK - Heusden-Zolder</v>
          </cell>
        </row>
        <row r="2739">
          <cell r="A2739">
            <v>6818</v>
          </cell>
          <cell r="B2739" t="str">
            <v>Evert</v>
          </cell>
          <cell r="C2739" t="str">
            <v>KROODER</v>
          </cell>
          <cell r="D2739">
            <v>18245</v>
          </cell>
          <cell r="E2739" t="str">
            <v>M</v>
          </cell>
          <cell r="F2739" t="str">
            <v>België</v>
          </cell>
          <cell r="G2739" t="str">
            <v>NL</v>
          </cell>
          <cell r="H2739" t="str">
            <v>03-009</v>
          </cell>
          <cell r="I2739" t="str">
            <v>PC DE BERK - Heusden-Zolder</v>
          </cell>
        </row>
        <row r="2740">
          <cell r="A2740">
            <v>21225</v>
          </cell>
          <cell r="B2740" t="str">
            <v>Chiara</v>
          </cell>
          <cell r="C2740" t="str">
            <v>LOTTE</v>
          </cell>
          <cell r="D2740">
            <v>38066</v>
          </cell>
          <cell r="E2740" t="str">
            <v>V</v>
          </cell>
          <cell r="F2740" t="str">
            <v>België</v>
          </cell>
          <cell r="G2740" t="str">
            <v>BE</v>
          </cell>
          <cell r="H2740" t="str">
            <v>03-009</v>
          </cell>
          <cell r="I2740" t="str">
            <v>PC DE BERK - Heusden-Zolder</v>
          </cell>
        </row>
        <row r="2741">
          <cell r="A2741">
            <v>16196</v>
          </cell>
          <cell r="B2741" t="str">
            <v>Nicole</v>
          </cell>
          <cell r="C2741" t="str">
            <v>LUYTEN</v>
          </cell>
          <cell r="D2741">
            <v>22506</v>
          </cell>
          <cell r="E2741" t="str">
            <v>V</v>
          </cell>
          <cell r="F2741" t="str">
            <v>België</v>
          </cell>
          <cell r="G2741" t="str">
            <v>BE</v>
          </cell>
          <cell r="H2741" t="str">
            <v>03-009</v>
          </cell>
          <cell r="I2741" t="str">
            <v>PC DE BERK - Heusden-Zolder</v>
          </cell>
        </row>
        <row r="2742">
          <cell r="A2742">
            <v>3339</v>
          </cell>
          <cell r="B2742" t="str">
            <v>Frans</v>
          </cell>
          <cell r="C2742" t="str">
            <v>MERTENS</v>
          </cell>
          <cell r="D2742">
            <v>10131</v>
          </cell>
          <cell r="E2742" t="str">
            <v>M</v>
          </cell>
          <cell r="F2742" t="str">
            <v>België</v>
          </cell>
          <cell r="G2742" t="str">
            <v>BE</v>
          </cell>
          <cell r="H2742" t="str">
            <v>03-009</v>
          </cell>
          <cell r="I2742" t="str">
            <v>PC DE BERK - Heusden-Zolder</v>
          </cell>
        </row>
        <row r="2743">
          <cell r="A2743">
            <v>5056</v>
          </cell>
          <cell r="B2743" t="str">
            <v>Lutgarde</v>
          </cell>
          <cell r="C2743" t="str">
            <v>MERTENS</v>
          </cell>
          <cell r="D2743">
            <v>22879</v>
          </cell>
          <cell r="E2743" t="str">
            <v>V</v>
          </cell>
          <cell r="F2743" t="str">
            <v>België</v>
          </cell>
          <cell r="G2743" t="str">
            <v>BE</v>
          </cell>
          <cell r="H2743" t="str">
            <v>03-009</v>
          </cell>
          <cell r="I2743" t="str">
            <v>PC DE BERK - Heusden-Zolder</v>
          </cell>
        </row>
        <row r="2744">
          <cell r="A2744">
            <v>10388</v>
          </cell>
          <cell r="B2744" t="str">
            <v>Jos</v>
          </cell>
          <cell r="C2744" t="str">
            <v>MIGNON</v>
          </cell>
          <cell r="D2744">
            <v>21334</v>
          </cell>
          <cell r="E2744" t="str">
            <v>M</v>
          </cell>
          <cell r="F2744" t="str">
            <v>België</v>
          </cell>
          <cell r="G2744" t="str">
            <v>BE</v>
          </cell>
          <cell r="H2744" t="str">
            <v>03-009</v>
          </cell>
          <cell r="I2744" t="str">
            <v>PC DE BERK - Heusden-Zolder</v>
          </cell>
        </row>
        <row r="2745">
          <cell r="A2745">
            <v>21264</v>
          </cell>
          <cell r="B2745" t="str">
            <v>Greta</v>
          </cell>
          <cell r="C2745" t="str">
            <v>NOWE</v>
          </cell>
          <cell r="D2745">
            <v>20509</v>
          </cell>
          <cell r="E2745" t="str">
            <v>V</v>
          </cell>
          <cell r="F2745" t="str">
            <v>België</v>
          </cell>
          <cell r="G2745" t="str">
            <v>BE</v>
          </cell>
          <cell r="H2745" t="str">
            <v>03-009</v>
          </cell>
          <cell r="I2745" t="str">
            <v>PC DE BERK - Heusden-Zolder</v>
          </cell>
        </row>
        <row r="2746">
          <cell r="A2746">
            <v>17543</v>
          </cell>
          <cell r="B2746" t="str">
            <v>Martin</v>
          </cell>
          <cell r="C2746" t="str">
            <v>PAIROUX</v>
          </cell>
          <cell r="D2746">
            <v>20749</v>
          </cell>
          <cell r="E2746" t="str">
            <v>M</v>
          </cell>
          <cell r="F2746" t="str">
            <v>België</v>
          </cell>
          <cell r="G2746" t="str">
            <v>BE</v>
          </cell>
          <cell r="H2746" t="str">
            <v>03-009</v>
          </cell>
          <cell r="I2746" t="str">
            <v>PC DE BERK - Heusden-Zolder</v>
          </cell>
        </row>
        <row r="2747">
          <cell r="A2747">
            <v>2596</v>
          </cell>
          <cell r="B2747" t="str">
            <v>Tilly</v>
          </cell>
          <cell r="C2747" t="str">
            <v>PEETERS</v>
          </cell>
          <cell r="D2747">
            <v>17851</v>
          </cell>
          <cell r="E2747" t="str">
            <v>V</v>
          </cell>
          <cell r="F2747" t="str">
            <v>België</v>
          </cell>
          <cell r="G2747" t="str">
            <v>BE</v>
          </cell>
          <cell r="H2747" t="str">
            <v>03-009</v>
          </cell>
          <cell r="I2747" t="str">
            <v>PC DE BERK - Heusden-Zolder</v>
          </cell>
        </row>
        <row r="2748">
          <cell r="A2748">
            <v>10614</v>
          </cell>
          <cell r="B2748" t="str">
            <v>Marilena</v>
          </cell>
          <cell r="C2748" t="str">
            <v>PELIZZON</v>
          </cell>
          <cell r="D2748">
            <v>22301</v>
          </cell>
          <cell r="E2748" t="str">
            <v>V</v>
          </cell>
          <cell r="F2748" t="str">
            <v>België</v>
          </cell>
          <cell r="G2748" t="str">
            <v>BE</v>
          </cell>
          <cell r="H2748" t="str">
            <v>03-009</v>
          </cell>
          <cell r="I2748" t="str">
            <v>PC DE BERK - Heusden-Zolder</v>
          </cell>
        </row>
        <row r="2749">
          <cell r="A2749">
            <v>21228</v>
          </cell>
          <cell r="B2749" t="str">
            <v>Jos</v>
          </cell>
          <cell r="C2749" t="str">
            <v>REYNDERS</v>
          </cell>
          <cell r="D2749">
            <v>22454</v>
          </cell>
          <cell r="E2749" t="str">
            <v>M</v>
          </cell>
          <cell r="F2749" t="str">
            <v>België</v>
          </cell>
          <cell r="G2749" t="str">
            <v>BE</v>
          </cell>
          <cell r="H2749" t="str">
            <v>03-009</v>
          </cell>
          <cell r="I2749" t="str">
            <v>PC DE BERK - Heusden-Zolder</v>
          </cell>
        </row>
        <row r="2750">
          <cell r="A2750">
            <v>4145</v>
          </cell>
          <cell r="B2750" t="str">
            <v>Robin</v>
          </cell>
          <cell r="C2750" t="str">
            <v>RUTTEN</v>
          </cell>
          <cell r="D2750">
            <v>25016</v>
          </cell>
          <cell r="E2750" t="str">
            <v>M</v>
          </cell>
          <cell r="F2750" t="str">
            <v>België</v>
          </cell>
          <cell r="G2750" t="str">
            <v>BE</v>
          </cell>
          <cell r="H2750" t="str">
            <v>03-009</v>
          </cell>
          <cell r="I2750" t="str">
            <v>PC DE BERK - Heusden-Zolder</v>
          </cell>
        </row>
        <row r="2751">
          <cell r="A2751">
            <v>4152</v>
          </cell>
          <cell r="B2751" t="str">
            <v>Rik</v>
          </cell>
          <cell r="C2751" t="str">
            <v>SAENEN</v>
          </cell>
          <cell r="D2751">
            <v>21269</v>
          </cell>
          <cell r="E2751" t="str">
            <v>M</v>
          </cell>
          <cell r="F2751" t="str">
            <v>België</v>
          </cell>
          <cell r="G2751" t="str">
            <v>BE</v>
          </cell>
          <cell r="H2751" t="str">
            <v>03-009</v>
          </cell>
          <cell r="I2751" t="str">
            <v>PC DE BERK - Heusden-Zolder</v>
          </cell>
        </row>
        <row r="2752">
          <cell r="A2752">
            <v>1162</v>
          </cell>
          <cell r="B2752" t="str">
            <v>Georges</v>
          </cell>
          <cell r="C2752" t="str">
            <v>SCHEPERS</v>
          </cell>
          <cell r="D2752">
            <v>17566</v>
          </cell>
          <cell r="E2752" t="str">
            <v>M</v>
          </cell>
          <cell r="F2752" t="str">
            <v>België</v>
          </cell>
          <cell r="G2752" t="str">
            <v>BE</v>
          </cell>
          <cell r="H2752" t="str">
            <v>03-009</v>
          </cell>
          <cell r="I2752" t="str">
            <v>PC DE BERK - Heusden-Zolder</v>
          </cell>
        </row>
        <row r="2753">
          <cell r="A2753">
            <v>4785</v>
          </cell>
          <cell r="B2753" t="str">
            <v>Johan</v>
          </cell>
          <cell r="C2753" t="str">
            <v>SCHUYTEN</v>
          </cell>
          <cell r="D2753">
            <v>24804</v>
          </cell>
          <cell r="E2753" t="str">
            <v>M</v>
          </cell>
          <cell r="F2753" t="str">
            <v>België</v>
          </cell>
          <cell r="G2753" t="str">
            <v>BE</v>
          </cell>
          <cell r="H2753" t="str">
            <v>03-009</v>
          </cell>
          <cell r="I2753" t="str">
            <v>PC DE BERK - Heusden-Zolder</v>
          </cell>
        </row>
        <row r="2754">
          <cell r="A2754">
            <v>15287</v>
          </cell>
          <cell r="B2754" t="str">
            <v>Nick</v>
          </cell>
          <cell r="C2754" t="str">
            <v>SCHUYTEN</v>
          </cell>
          <cell r="D2754">
            <v>33699</v>
          </cell>
          <cell r="E2754" t="str">
            <v>M</v>
          </cell>
          <cell r="F2754" t="str">
            <v>België</v>
          </cell>
          <cell r="G2754" t="str">
            <v>BE</v>
          </cell>
          <cell r="H2754" t="str">
            <v>03-009</v>
          </cell>
          <cell r="I2754" t="str">
            <v>PC DE BERK - Heusden-Zolder</v>
          </cell>
        </row>
        <row r="2755">
          <cell r="A2755">
            <v>6262</v>
          </cell>
          <cell r="B2755" t="str">
            <v>August</v>
          </cell>
          <cell r="C2755" t="str">
            <v>SMETS</v>
          </cell>
          <cell r="D2755">
            <v>20162</v>
          </cell>
          <cell r="E2755" t="str">
            <v>M</v>
          </cell>
          <cell r="F2755" t="str">
            <v>België</v>
          </cell>
          <cell r="G2755" t="str">
            <v>BE</v>
          </cell>
          <cell r="H2755" t="str">
            <v>03-009</v>
          </cell>
          <cell r="I2755" t="str">
            <v>PC DE BERK - Heusden-Zolder</v>
          </cell>
        </row>
        <row r="2756">
          <cell r="A2756">
            <v>1164</v>
          </cell>
          <cell r="B2756" t="str">
            <v>Frans</v>
          </cell>
          <cell r="C2756" t="str">
            <v>TIMMERS</v>
          </cell>
          <cell r="D2756">
            <v>19101</v>
          </cell>
          <cell r="E2756" t="str">
            <v>M</v>
          </cell>
          <cell r="F2756" t="str">
            <v>België</v>
          </cell>
          <cell r="G2756" t="str">
            <v>BE</v>
          </cell>
          <cell r="H2756" t="str">
            <v>03-009</v>
          </cell>
          <cell r="I2756" t="str">
            <v>PC DE BERK - Heusden-Zolder</v>
          </cell>
        </row>
        <row r="2757">
          <cell r="A2757">
            <v>18838</v>
          </cell>
          <cell r="B2757" t="str">
            <v>Moreno</v>
          </cell>
          <cell r="C2757" t="str">
            <v>VAN DE WIEL</v>
          </cell>
          <cell r="D2757">
            <v>38960</v>
          </cell>
          <cell r="E2757" t="str">
            <v>M</v>
          </cell>
          <cell r="F2757" t="str">
            <v>België</v>
          </cell>
          <cell r="G2757" t="str">
            <v>BE</v>
          </cell>
          <cell r="H2757" t="str">
            <v>03-009</v>
          </cell>
          <cell r="I2757" t="str">
            <v>PC DE BERK - Heusden-Zolder</v>
          </cell>
        </row>
        <row r="2758">
          <cell r="A2758">
            <v>6830</v>
          </cell>
          <cell r="B2758" t="str">
            <v>Jos</v>
          </cell>
          <cell r="C2758" t="str">
            <v>VANDERHOYDONCK</v>
          </cell>
          <cell r="D2758">
            <v>17113</v>
          </cell>
          <cell r="E2758" t="str">
            <v>M</v>
          </cell>
          <cell r="F2758" t="str">
            <v>België</v>
          </cell>
          <cell r="G2758" t="str">
            <v>BE</v>
          </cell>
          <cell r="H2758" t="str">
            <v>03-009</v>
          </cell>
          <cell r="I2758" t="str">
            <v>PC DE BERK - Heusden-Zolder</v>
          </cell>
        </row>
        <row r="2759">
          <cell r="A2759">
            <v>3048</v>
          </cell>
          <cell r="B2759" t="str">
            <v>Monique</v>
          </cell>
          <cell r="C2759" t="str">
            <v>VANDONINCK</v>
          </cell>
          <cell r="D2759">
            <v>24540</v>
          </cell>
          <cell r="E2759" t="str">
            <v>V</v>
          </cell>
          <cell r="F2759" t="str">
            <v>België</v>
          </cell>
          <cell r="G2759" t="str">
            <v>BE</v>
          </cell>
          <cell r="H2759" t="str">
            <v>03-009</v>
          </cell>
          <cell r="I2759" t="str">
            <v>PC DE BERK - Heusden-Zolder</v>
          </cell>
        </row>
        <row r="2760">
          <cell r="A2760">
            <v>13191</v>
          </cell>
          <cell r="B2760" t="str">
            <v>Erwin</v>
          </cell>
          <cell r="C2760" t="str">
            <v>VANSCHOOREN</v>
          </cell>
          <cell r="D2760">
            <v>25280</v>
          </cell>
          <cell r="E2760" t="str">
            <v>M</v>
          </cell>
          <cell r="F2760" t="str">
            <v>België</v>
          </cell>
          <cell r="G2760" t="str">
            <v>BE</v>
          </cell>
          <cell r="H2760" t="str">
            <v>03-009</v>
          </cell>
          <cell r="I2760" t="str">
            <v>PC DE BERK - Heusden-Zolder</v>
          </cell>
        </row>
        <row r="2761">
          <cell r="A2761">
            <v>13619</v>
          </cell>
          <cell r="B2761" t="str">
            <v>Maria</v>
          </cell>
          <cell r="C2761" t="str">
            <v>VANSCHOOREN</v>
          </cell>
          <cell r="D2761">
            <v>17529</v>
          </cell>
          <cell r="E2761" t="str">
            <v>V</v>
          </cell>
          <cell r="F2761" t="str">
            <v>België</v>
          </cell>
          <cell r="G2761" t="str">
            <v>BE</v>
          </cell>
          <cell r="H2761" t="str">
            <v>03-009</v>
          </cell>
          <cell r="I2761" t="str">
            <v>PC DE BERK - Heusden-Zolder</v>
          </cell>
        </row>
        <row r="2762">
          <cell r="A2762">
            <v>13655</v>
          </cell>
          <cell r="B2762" t="str">
            <v>Nicole</v>
          </cell>
          <cell r="C2762" t="str">
            <v>VANSCHOOREN</v>
          </cell>
          <cell r="D2762">
            <v>19620</v>
          </cell>
          <cell r="E2762" t="str">
            <v>V</v>
          </cell>
          <cell r="F2762" t="str">
            <v>België</v>
          </cell>
          <cell r="G2762" t="str">
            <v>BE</v>
          </cell>
          <cell r="H2762" t="str">
            <v>03-009</v>
          </cell>
          <cell r="I2762" t="str">
            <v>PC DE BERK - Heusden-Zolder</v>
          </cell>
        </row>
        <row r="2763">
          <cell r="A2763">
            <v>1168</v>
          </cell>
          <cell r="B2763" t="str">
            <v>Jos</v>
          </cell>
          <cell r="C2763" t="str">
            <v>VOLDERS</v>
          </cell>
          <cell r="D2763">
            <v>17096</v>
          </cell>
          <cell r="E2763" t="str">
            <v>M</v>
          </cell>
          <cell r="F2763" t="str">
            <v>België</v>
          </cell>
          <cell r="G2763" t="str">
            <v>BE</v>
          </cell>
          <cell r="H2763" t="str">
            <v>03-009</v>
          </cell>
          <cell r="I2763" t="str">
            <v>PC DE BERK - Heusden-Zolder</v>
          </cell>
        </row>
        <row r="2764">
          <cell r="A2764">
            <v>2487</v>
          </cell>
          <cell r="B2764" t="str">
            <v>Georgette</v>
          </cell>
          <cell r="C2764" t="str">
            <v>VOS</v>
          </cell>
          <cell r="D2764">
            <v>14525</v>
          </cell>
          <cell r="E2764" t="str">
            <v>V</v>
          </cell>
          <cell r="F2764" t="str">
            <v>België</v>
          </cell>
          <cell r="G2764" t="str">
            <v>BE</v>
          </cell>
          <cell r="H2764" t="str">
            <v>03-009</v>
          </cell>
          <cell r="I2764" t="str">
            <v>PC DE BERK - Heusden-Zolder</v>
          </cell>
        </row>
        <row r="2765">
          <cell r="A2765">
            <v>13076</v>
          </cell>
          <cell r="B2765" t="str">
            <v>Rene</v>
          </cell>
          <cell r="C2765" t="str">
            <v>VOSCH</v>
          </cell>
          <cell r="D2765">
            <v>19275</v>
          </cell>
          <cell r="E2765" t="str">
            <v>M</v>
          </cell>
          <cell r="F2765" t="str">
            <v>België</v>
          </cell>
          <cell r="G2765" t="str">
            <v>BE</v>
          </cell>
          <cell r="H2765" t="str">
            <v>03-009</v>
          </cell>
          <cell r="I2765" t="str">
            <v>PC DE BERK - Heusden-Zolder</v>
          </cell>
        </row>
        <row r="2766">
          <cell r="A2766">
            <v>6025</v>
          </cell>
          <cell r="B2766" t="str">
            <v>Gilbert</v>
          </cell>
          <cell r="C2766" t="str">
            <v>WUYTS</v>
          </cell>
          <cell r="D2766">
            <v>14551</v>
          </cell>
          <cell r="E2766" t="str">
            <v>M</v>
          </cell>
          <cell r="F2766" t="str">
            <v>België</v>
          </cell>
          <cell r="G2766" t="str">
            <v>BE</v>
          </cell>
          <cell r="H2766" t="str">
            <v>03-009</v>
          </cell>
          <cell r="I2766" t="str">
            <v>PC DE BERK - Heusden-Zolder</v>
          </cell>
        </row>
        <row r="2767">
          <cell r="A2767">
            <v>6153</v>
          </cell>
          <cell r="B2767" t="str">
            <v>Louis</v>
          </cell>
          <cell r="C2767" t="str">
            <v>AERTS</v>
          </cell>
          <cell r="D2767">
            <v>14002</v>
          </cell>
          <cell r="E2767" t="str">
            <v>M</v>
          </cell>
          <cell r="F2767" t="str">
            <v>België</v>
          </cell>
          <cell r="G2767" t="str">
            <v>BE</v>
          </cell>
          <cell r="H2767" t="str">
            <v>03-011</v>
          </cell>
          <cell r="I2767" t="str">
            <v>PC ZIG ZAG</v>
          </cell>
        </row>
        <row r="2768">
          <cell r="A2768">
            <v>16139</v>
          </cell>
          <cell r="B2768" t="str">
            <v>Jacques</v>
          </cell>
          <cell r="C2768" t="str">
            <v>ALEN</v>
          </cell>
          <cell r="D2768">
            <v>20601</v>
          </cell>
          <cell r="E2768" t="str">
            <v>M</v>
          </cell>
          <cell r="F2768" t="str">
            <v>België</v>
          </cell>
          <cell r="G2768" t="str">
            <v>BE</v>
          </cell>
          <cell r="H2768" t="str">
            <v>03-011</v>
          </cell>
          <cell r="I2768" t="str">
            <v>PC ZIG ZAG</v>
          </cell>
        </row>
        <row r="2769">
          <cell r="A2769">
            <v>18249</v>
          </cell>
          <cell r="B2769" t="str">
            <v>Giovanni</v>
          </cell>
          <cell r="C2769" t="str">
            <v>ALES</v>
          </cell>
          <cell r="D2769">
            <v>16061</v>
          </cell>
          <cell r="E2769" t="str">
            <v>M</v>
          </cell>
          <cell r="F2769" t="str">
            <v>België</v>
          </cell>
          <cell r="G2769" t="str">
            <v>BE</v>
          </cell>
          <cell r="H2769" t="str">
            <v>03-011</v>
          </cell>
          <cell r="I2769" t="str">
            <v>PC ZIG ZAG</v>
          </cell>
        </row>
        <row r="2770">
          <cell r="A2770">
            <v>2443</v>
          </cell>
          <cell r="B2770" t="str">
            <v>Carlo</v>
          </cell>
          <cell r="C2770" t="str">
            <v>BENS</v>
          </cell>
          <cell r="D2770">
            <v>21518</v>
          </cell>
          <cell r="E2770" t="str">
            <v>M</v>
          </cell>
          <cell r="F2770" t="str">
            <v>België</v>
          </cell>
          <cell r="G2770" t="str">
            <v>BE</v>
          </cell>
          <cell r="H2770" t="str">
            <v>03-011</v>
          </cell>
          <cell r="I2770" t="str">
            <v>PC ZIG ZAG</v>
          </cell>
        </row>
        <row r="2771">
          <cell r="A2771">
            <v>3044</v>
          </cell>
          <cell r="B2771" t="str">
            <v>Yvan</v>
          </cell>
          <cell r="C2771" t="str">
            <v>BENS</v>
          </cell>
          <cell r="D2771">
            <v>27147</v>
          </cell>
          <cell r="E2771" t="str">
            <v>M</v>
          </cell>
          <cell r="F2771" t="str">
            <v>België</v>
          </cell>
          <cell r="G2771" t="str">
            <v>BE</v>
          </cell>
          <cell r="H2771" t="str">
            <v>03-011</v>
          </cell>
          <cell r="I2771" t="str">
            <v>PC ZIG ZAG</v>
          </cell>
        </row>
        <row r="2772">
          <cell r="A2772">
            <v>9248</v>
          </cell>
          <cell r="B2772" t="str">
            <v>Thomas</v>
          </cell>
          <cell r="C2772" t="str">
            <v>BENS</v>
          </cell>
          <cell r="D2772">
            <v>36846</v>
          </cell>
          <cell r="E2772" t="str">
            <v>M</v>
          </cell>
          <cell r="F2772" t="str">
            <v>België</v>
          </cell>
          <cell r="G2772" t="str">
            <v>BE</v>
          </cell>
          <cell r="H2772" t="str">
            <v>03-011</v>
          </cell>
          <cell r="I2772" t="str">
            <v>PC ZIG ZAG</v>
          </cell>
        </row>
        <row r="2773">
          <cell r="A2773">
            <v>12123</v>
          </cell>
          <cell r="B2773" t="str">
            <v>Matthew</v>
          </cell>
          <cell r="C2773" t="str">
            <v>BENS</v>
          </cell>
          <cell r="D2773">
            <v>37550</v>
          </cell>
          <cell r="E2773" t="str">
            <v>M</v>
          </cell>
          <cell r="F2773" t="str">
            <v>België</v>
          </cell>
          <cell r="G2773" t="str">
            <v>BE</v>
          </cell>
          <cell r="H2773" t="str">
            <v>03-011</v>
          </cell>
          <cell r="I2773" t="str">
            <v>PC ZIG ZAG</v>
          </cell>
        </row>
        <row r="2774">
          <cell r="A2774">
            <v>15934</v>
          </cell>
          <cell r="B2774" t="str">
            <v>Yoran</v>
          </cell>
          <cell r="C2774" t="str">
            <v>BENS</v>
          </cell>
          <cell r="D2774">
            <v>39003</v>
          </cell>
          <cell r="E2774" t="str">
            <v>M</v>
          </cell>
          <cell r="F2774" t="str">
            <v>België</v>
          </cell>
          <cell r="G2774" t="str">
            <v>BE</v>
          </cell>
          <cell r="H2774" t="str">
            <v>03-011</v>
          </cell>
          <cell r="I2774" t="str">
            <v>PC ZIG ZAG</v>
          </cell>
        </row>
        <row r="2775">
          <cell r="A2775">
            <v>7596</v>
          </cell>
          <cell r="B2775" t="str">
            <v>Marc</v>
          </cell>
          <cell r="C2775" t="str">
            <v>BRIERS</v>
          </cell>
          <cell r="D2775">
            <v>22764</v>
          </cell>
          <cell r="E2775" t="str">
            <v>M</v>
          </cell>
          <cell r="F2775" t="str">
            <v>België</v>
          </cell>
          <cell r="G2775" t="str">
            <v>BE</v>
          </cell>
          <cell r="H2775" t="str">
            <v>03-011</v>
          </cell>
          <cell r="I2775" t="str">
            <v>PC ZIG ZAG</v>
          </cell>
        </row>
        <row r="2776">
          <cell r="A2776">
            <v>14430</v>
          </cell>
          <cell r="B2776" t="str">
            <v>Volker</v>
          </cell>
          <cell r="C2776" t="str">
            <v>BURECKE</v>
          </cell>
          <cell r="D2776">
            <v>19103</v>
          </cell>
          <cell r="E2776" t="str">
            <v>M</v>
          </cell>
          <cell r="F2776" t="str">
            <v>België</v>
          </cell>
          <cell r="G2776" t="str">
            <v>BE</v>
          </cell>
          <cell r="H2776" t="str">
            <v>03-011</v>
          </cell>
          <cell r="I2776" t="str">
            <v>PC ZIG ZAG</v>
          </cell>
        </row>
        <row r="2777">
          <cell r="A2777">
            <v>6133</v>
          </cell>
          <cell r="B2777" t="str">
            <v>Andre</v>
          </cell>
          <cell r="C2777" t="str">
            <v>BYLOOS</v>
          </cell>
          <cell r="D2777">
            <v>15866</v>
          </cell>
          <cell r="E2777" t="str">
            <v>M</v>
          </cell>
          <cell r="F2777" t="str">
            <v>België</v>
          </cell>
          <cell r="G2777" t="str">
            <v>BE</v>
          </cell>
          <cell r="H2777" t="str">
            <v>03-011</v>
          </cell>
          <cell r="I2777" t="str">
            <v>PC ZIG ZAG</v>
          </cell>
        </row>
        <row r="2778">
          <cell r="A2778">
            <v>11542</v>
          </cell>
          <cell r="B2778" t="str">
            <v>Theo</v>
          </cell>
          <cell r="C2778" t="str">
            <v>COOLS</v>
          </cell>
          <cell r="D2778">
            <v>16698</v>
          </cell>
          <cell r="E2778" t="str">
            <v>M</v>
          </cell>
          <cell r="F2778" t="str">
            <v>België</v>
          </cell>
          <cell r="G2778" t="str">
            <v>BE</v>
          </cell>
          <cell r="H2778" t="str">
            <v>03-011</v>
          </cell>
          <cell r="I2778" t="str">
            <v>PC ZIG ZAG</v>
          </cell>
        </row>
        <row r="2779">
          <cell r="A2779">
            <v>3942</v>
          </cell>
          <cell r="B2779" t="str">
            <v>Shauni</v>
          </cell>
          <cell r="C2779" t="str">
            <v>DE MEYER</v>
          </cell>
          <cell r="D2779">
            <v>34570</v>
          </cell>
          <cell r="E2779" t="str">
            <v>V</v>
          </cell>
          <cell r="F2779" t="str">
            <v>België</v>
          </cell>
          <cell r="G2779" t="str">
            <v>BE</v>
          </cell>
          <cell r="H2779" t="str">
            <v>03-011</v>
          </cell>
          <cell r="I2779" t="str">
            <v>PC ZIG ZAG</v>
          </cell>
        </row>
        <row r="2780">
          <cell r="A2780">
            <v>502</v>
          </cell>
          <cell r="B2780" t="str">
            <v>Ronny</v>
          </cell>
          <cell r="C2780" t="str">
            <v>FONTEYN</v>
          </cell>
          <cell r="D2780">
            <v>22522</v>
          </cell>
          <cell r="E2780" t="str">
            <v>M</v>
          </cell>
          <cell r="F2780" t="str">
            <v>België</v>
          </cell>
          <cell r="G2780" t="str">
            <v>BE</v>
          </cell>
          <cell r="H2780" t="str">
            <v>03-011</v>
          </cell>
          <cell r="I2780" t="str">
            <v>PC ZIG ZAG</v>
          </cell>
        </row>
        <row r="2781">
          <cell r="A2781">
            <v>6658</v>
          </cell>
          <cell r="B2781" t="str">
            <v>Frederic</v>
          </cell>
          <cell r="C2781" t="str">
            <v>GABRYS</v>
          </cell>
          <cell r="D2781">
            <v>30473</v>
          </cell>
          <cell r="E2781" t="str">
            <v>M</v>
          </cell>
          <cell r="F2781" t="str">
            <v>België</v>
          </cell>
          <cell r="G2781" t="str">
            <v>BE</v>
          </cell>
          <cell r="H2781" t="str">
            <v>03-011</v>
          </cell>
          <cell r="I2781" t="str">
            <v>PC ZIG ZAG</v>
          </cell>
        </row>
        <row r="2782">
          <cell r="A2782">
            <v>14672</v>
          </cell>
          <cell r="B2782" t="str">
            <v>FRANS</v>
          </cell>
          <cell r="C2782" t="str">
            <v>GEERTS</v>
          </cell>
          <cell r="D2782">
            <v>15549</v>
          </cell>
          <cell r="E2782" t="str">
            <v>M</v>
          </cell>
          <cell r="F2782" t="str">
            <v>België</v>
          </cell>
          <cell r="G2782" t="str">
            <v>BE</v>
          </cell>
          <cell r="H2782" t="str">
            <v>03-011</v>
          </cell>
          <cell r="I2782" t="str">
            <v>PC ZIG ZAG</v>
          </cell>
        </row>
        <row r="2783">
          <cell r="A2783">
            <v>12590</v>
          </cell>
          <cell r="B2783" t="str">
            <v>Karel</v>
          </cell>
          <cell r="C2783" t="str">
            <v>HENDRICKX</v>
          </cell>
          <cell r="D2783">
            <v>17561</v>
          </cell>
          <cell r="E2783" t="str">
            <v>M</v>
          </cell>
          <cell r="F2783" t="str">
            <v>België</v>
          </cell>
          <cell r="G2783" t="str">
            <v>BE</v>
          </cell>
          <cell r="H2783" t="str">
            <v>03-011</v>
          </cell>
          <cell r="I2783" t="str">
            <v>PC ZIG ZAG</v>
          </cell>
        </row>
        <row r="2784">
          <cell r="A2784">
            <v>12824</v>
          </cell>
          <cell r="B2784" t="str">
            <v>Paul</v>
          </cell>
          <cell r="C2784" t="str">
            <v>HERMANS</v>
          </cell>
          <cell r="D2784">
            <v>24398</v>
          </cell>
          <cell r="E2784" t="str">
            <v>M</v>
          </cell>
          <cell r="F2784" t="str">
            <v>België</v>
          </cell>
          <cell r="G2784" t="str">
            <v>BE</v>
          </cell>
          <cell r="H2784" t="str">
            <v>03-011</v>
          </cell>
          <cell r="I2784" t="str">
            <v>PC ZIG ZAG</v>
          </cell>
        </row>
        <row r="2785">
          <cell r="A2785">
            <v>20988</v>
          </cell>
          <cell r="B2785" t="str">
            <v>Jos</v>
          </cell>
          <cell r="C2785" t="str">
            <v>LAERMANS</v>
          </cell>
          <cell r="D2785">
            <v>16415</v>
          </cell>
          <cell r="E2785" t="str">
            <v>M</v>
          </cell>
          <cell r="F2785" t="str">
            <v>België</v>
          </cell>
          <cell r="G2785" t="str">
            <v>BE</v>
          </cell>
          <cell r="H2785" t="str">
            <v>03-011</v>
          </cell>
          <cell r="I2785" t="str">
            <v>PC ZIG ZAG</v>
          </cell>
        </row>
        <row r="2786">
          <cell r="A2786">
            <v>13977</v>
          </cell>
          <cell r="B2786" t="str">
            <v>Guido</v>
          </cell>
          <cell r="C2786" t="str">
            <v>LEMMENS</v>
          </cell>
          <cell r="D2786">
            <v>17494</v>
          </cell>
          <cell r="E2786" t="str">
            <v>M</v>
          </cell>
          <cell r="F2786" t="str">
            <v>België</v>
          </cell>
          <cell r="G2786" t="str">
            <v>BE</v>
          </cell>
          <cell r="H2786" t="str">
            <v>03-011</v>
          </cell>
          <cell r="I2786" t="str">
            <v>PC ZIG ZAG</v>
          </cell>
        </row>
        <row r="2787">
          <cell r="A2787">
            <v>2089</v>
          </cell>
          <cell r="B2787" t="str">
            <v>Marc</v>
          </cell>
          <cell r="C2787" t="str">
            <v>PEETERS</v>
          </cell>
          <cell r="D2787">
            <v>21708</v>
          </cell>
          <cell r="E2787" t="str">
            <v>M</v>
          </cell>
          <cell r="F2787" t="str">
            <v>België</v>
          </cell>
          <cell r="G2787" t="str">
            <v>BE</v>
          </cell>
          <cell r="H2787" t="str">
            <v>03-011</v>
          </cell>
          <cell r="I2787" t="str">
            <v>PC ZIG ZAG</v>
          </cell>
        </row>
        <row r="2788">
          <cell r="A2788">
            <v>1975</v>
          </cell>
          <cell r="B2788" t="str">
            <v>André</v>
          </cell>
          <cell r="C2788" t="str">
            <v>REYNDERS</v>
          </cell>
          <cell r="D2788">
            <v>20416</v>
          </cell>
          <cell r="E2788" t="str">
            <v>M</v>
          </cell>
          <cell r="F2788" t="str">
            <v>België</v>
          </cell>
          <cell r="G2788" t="str">
            <v>BE</v>
          </cell>
          <cell r="H2788" t="str">
            <v>03-011</v>
          </cell>
          <cell r="I2788" t="str">
            <v>PC ZIG ZAG</v>
          </cell>
        </row>
        <row r="2789">
          <cell r="A2789">
            <v>1977</v>
          </cell>
          <cell r="B2789" t="str">
            <v>Chris</v>
          </cell>
          <cell r="C2789" t="str">
            <v>SCHUERMANS</v>
          </cell>
          <cell r="D2789">
            <v>23597</v>
          </cell>
          <cell r="E2789" t="str">
            <v>M</v>
          </cell>
          <cell r="F2789" t="str">
            <v>België</v>
          </cell>
          <cell r="G2789" t="str">
            <v>BE</v>
          </cell>
          <cell r="H2789" t="str">
            <v>03-011</v>
          </cell>
          <cell r="I2789" t="str">
            <v>PC ZIG ZAG</v>
          </cell>
        </row>
        <row r="2790">
          <cell r="A2790">
            <v>18085</v>
          </cell>
          <cell r="B2790" t="str">
            <v>Felicien Jean</v>
          </cell>
          <cell r="C2790" t="str">
            <v>THEUNIS</v>
          </cell>
          <cell r="D2790">
            <v>17486</v>
          </cell>
          <cell r="E2790" t="str">
            <v>M</v>
          </cell>
          <cell r="F2790" t="str">
            <v>België</v>
          </cell>
          <cell r="G2790" t="str">
            <v>BE</v>
          </cell>
          <cell r="H2790" t="str">
            <v>03-011</v>
          </cell>
          <cell r="I2790" t="str">
            <v>PC ZIG ZAG</v>
          </cell>
        </row>
        <row r="2791">
          <cell r="A2791">
            <v>1979</v>
          </cell>
          <cell r="B2791" t="str">
            <v>Walter</v>
          </cell>
          <cell r="C2791" t="str">
            <v>THYS</v>
          </cell>
          <cell r="D2791">
            <v>20922</v>
          </cell>
          <cell r="E2791" t="str">
            <v>M</v>
          </cell>
          <cell r="F2791" t="str">
            <v>België</v>
          </cell>
          <cell r="G2791" t="str">
            <v>BE</v>
          </cell>
          <cell r="H2791" t="str">
            <v>03-011</v>
          </cell>
          <cell r="I2791" t="str">
            <v>PC ZIG ZAG</v>
          </cell>
        </row>
        <row r="2792">
          <cell r="A2792">
            <v>1271</v>
          </cell>
          <cell r="B2792" t="str">
            <v>Jari</v>
          </cell>
          <cell r="C2792" t="str">
            <v>TROONBEECKX</v>
          </cell>
          <cell r="D2792">
            <v>35599</v>
          </cell>
          <cell r="E2792" t="str">
            <v>M</v>
          </cell>
          <cell r="F2792" t="str">
            <v>België</v>
          </cell>
          <cell r="G2792" t="str">
            <v>BE</v>
          </cell>
          <cell r="H2792" t="str">
            <v>03-011</v>
          </cell>
          <cell r="I2792" t="str">
            <v>PC ZIG ZAG</v>
          </cell>
        </row>
        <row r="2793">
          <cell r="A2793">
            <v>11020</v>
          </cell>
          <cell r="B2793" t="str">
            <v>Francis</v>
          </cell>
          <cell r="C2793" t="str">
            <v>TROST</v>
          </cell>
          <cell r="D2793">
            <v>19594</v>
          </cell>
          <cell r="E2793" t="str">
            <v>M</v>
          </cell>
          <cell r="F2793" t="str">
            <v>België</v>
          </cell>
          <cell r="G2793" t="str">
            <v>BE</v>
          </cell>
          <cell r="H2793" t="str">
            <v>03-011</v>
          </cell>
          <cell r="I2793" t="str">
            <v>PC ZIG ZAG</v>
          </cell>
        </row>
        <row r="2794">
          <cell r="A2794">
            <v>6110</v>
          </cell>
          <cell r="B2794" t="str">
            <v>Alida</v>
          </cell>
          <cell r="C2794" t="str">
            <v>VAN DE POL</v>
          </cell>
          <cell r="D2794">
            <v>16577</v>
          </cell>
          <cell r="E2794" t="str">
            <v>V</v>
          </cell>
          <cell r="F2794" t="str">
            <v>België</v>
          </cell>
          <cell r="G2794" t="str">
            <v>BE</v>
          </cell>
          <cell r="H2794" t="str">
            <v>03-011</v>
          </cell>
          <cell r="I2794" t="str">
            <v>PC ZIG ZAG</v>
          </cell>
        </row>
        <row r="2795">
          <cell r="A2795">
            <v>4519</v>
          </cell>
          <cell r="B2795" t="str">
            <v>Emiel</v>
          </cell>
          <cell r="C2795" t="str">
            <v>VAN EYNDE</v>
          </cell>
          <cell r="D2795">
            <v>15792</v>
          </cell>
          <cell r="E2795" t="str">
            <v>M</v>
          </cell>
          <cell r="F2795" t="str">
            <v>België</v>
          </cell>
          <cell r="G2795" t="str">
            <v>BE</v>
          </cell>
          <cell r="H2795" t="str">
            <v>03-011</v>
          </cell>
          <cell r="I2795" t="str">
            <v>PC ZIG ZAG</v>
          </cell>
        </row>
        <row r="2796">
          <cell r="A2796">
            <v>15682</v>
          </cell>
          <cell r="B2796" t="str">
            <v>Bert</v>
          </cell>
          <cell r="C2796" t="str">
            <v>VAN REUSEL</v>
          </cell>
          <cell r="D2796">
            <v>22048</v>
          </cell>
          <cell r="E2796" t="str">
            <v>M</v>
          </cell>
          <cell r="F2796" t="str">
            <v>België</v>
          </cell>
          <cell r="G2796" t="str">
            <v>BE</v>
          </cell>
          <cell r="H2796" t="str">
            <v>03-011</v>
          </cell>
          <cell r="I2796" t="str">
            <v>PC ZIG ZAG</v>
          </cell>
        </row>
        <row r="2797">
          <cell r="A2797">
            <v>8543</v>
          </cell>
          <cell r="B2797" t="str">
            <v>Lodewijk</v>
          </cell>
          <cell r="C2797" t="str">
            <v>VERACHTERT</v>
          </cell>
          <cell r="D2797">
            <v>13655</v>
          </cell>
          <cell r="E2797" t="str">
            <v>M</v>
          </cell>
          <cell r="F2797" t="str">
            <v>België</v>
          </cell>
          <cell r="G2797" t="str">
            <v>BE</v>
          </cell>
          <cell r="H2797" t="str">
            <v>03-011</v>
          </cell>
          <cell r="I2797" t="str">
            <v>PC ZIG ZAG</v>
          </cell>
        </row>
        <row r="2798">
          <cell r="A2798">
            <v>17285</v>
          </cell>
          <cell r="B2798" t="str">
            <v>David</v>
          </cell>
          <cell r="C2798" t="str">
            <v>VOLDERS</v>
          </cell>
          <cell r="D2798">
            <v>27485</v>
          </cell>
          <cell r="E2798" t="str">
            <v>M</v>
          </cell>
          <cell r="F2798" t="str">
            <v>België</v>
          </cell>
          <cell r="G2798" t="str">
            <v>BE</v>
          </cell>
          <cell r="H2798" t="str">
            <v>03-011</v>
          </cell>
          <cell r="I2798" t="str">
            <v>PC ZIG ZAG</v>
          </cell>
        </row>
        <row r="2799">
          <cell r="A2799">
            <v>17286</v>
          </cell>
          <cell r="B2799" t="str">
            <v>Arne</v>
          </cell>
          <cell r="C2799" t="str">
            <v>VOLDERS</v>
          </cell>
          <cell r="D2799">
            <v>36760</v>
          </cell>
          <cell r="E2799" t="str">
            <v>M</v>
          </cell>
          <cell r="F2799" t="str">
            <v>België</v>
          </cell>
          <cell r="G2799" t="str">
            <v>BE</v>
          </cell>
          <cell r="H2799" t="str">
            <v>03-011</v>
          </cell>
          <cell r="I2799" t="str">
            <v>PC ZIG ZAG</v>
          </cell>
        </row>
        <row r="2800">
          <cell r="A2800">
            <v>17287</v>
          </cell>
          <cell r="B2800" t="str">
            <v>Johan</v>
          </cell>
          <cell r="C2800" t="str">
            <v>VOLDERS</v>
          </cell>
          <cell r="D2800">
            <v>27895</v>
          </cell>
          <cell r="E2800" t="str">
            <v>M</v>
          </cell>
          <cell r="F2800" t="str">
            <v>België</v>
          </cell>
          <cell r="G2800" t="str">
            <v>BE</v>
          </cell>
          <cell r="H2800" t="str">
            <v>03-011</v>
          </cell>
          <cell r="I2800" t="str">
            <v>PC ZIG ZAG</v>
          </cell>
        </row>
        <row r="2801">
          <cell r="A2801">
            <v>19058</v>
          </cell>
          <cell r="B2801" t="str">
            <v>Gerard</v>
          </cell>
          <cell r="C2801" t="str">
            <v>AGTEN</v>
          </cell>
          <cell r="D2801">
            <v>19432</v>
          </cell>
          <cell r="E2801" t="str">
            <v>M</v>
          </cell>
          <cell r="F2801" t="str">
            <v>België</v>
          </cell>
          <cell r="G2801" t="str">
            <v>BE</v>
          </cell>
          <cell r="H2801" t="str">
            <v>03-012</v>
          </cell>
          <cell r="I2801" t="str">
            <v>PELTER PC</v>
          </cell>
        </row>
        <row r="2802">
          <cell r="A2802">
            <v>18431</v>
          </cell>
          <cell r="B2802" t="str">
            <v>Albert</v>
          </cell>
          <cell r="C2802" t="str">
            <v>ALEN</v>
          </cell>
          <cell r="D2802">
            <v>20357</v>
          </cell>
          <cell r="E2802" t="str">
            <v>M</v>
          </cell>
          <cell r="F2802" t="str">
            <v>België</v>
          </cell>
          <cell r="G2802" t="str">
            <v>BE</v>
          </cell>
          <cell r="H2802" t="str">
            <v>03-012</v>
          </cell>
          <cell r="I2802" t="str">
            <v>PELTER PC</v>
          </cell>
        </row>
        <row r="2803">
          <cell r="A2803">
            <v>15974</v>
          </cell>
          <cell r="B2803" t="str">
            <v>Charel</v>
          </cell>
          <cell r="C2803" t="str">
            <v>ANTONISSEN</v>
          </cell>
          <cell r="D2803">
            <v>20626</v>
          </cell>
          <cell r="E2803" t="str">
            <v>M</v>
          </cell>
          <cell r="F2803" t="str">
            <v>België</v>
          </cell>
          <cell r="G2803" t="str">
            <v>BE</v>
          </cell>
          <cell r="H2803" t="str">
            <v>03-012</v>
          </cell>
          <cell r="I2803" t="str">
            <v>PELTER PC</v>
          </cell>
        </row>
        <row r="2804">
          <cell r="A2804">
            <v>1851</v>
          </cell>
          <cell r="B2804" t="str">
            <v>Guido</v>
          </cell>
          <cell r="C2804" t="str">
            <v>BAETEN</v>
          </cell>
          <cell r="D2804">
            <v>13571</v>
          </cell>
          <cell r="E2804" t="str">
            <v>M</v>
          </cell>
          <cell r="F2804" t="str">
            <v>België</v>
          </cell>
          <cell r="G2804" t="str">
            <v>BE</v>
          </cell>
          <cell r="H2804" t="str">
            <v>03-012</v>
          </cell>
          <cell r="I2804" t="str">
            <v>PELTER PC</v>
          </cell>
        </row>
        <row r="2805">
          <cell r="A2805">
            <v>21476</v>
          </cell>
          <cell r="B2805" t="str">
            <v>Hein</v>
          </cell>
          <cell r="C2805" t="str">
            <v>BAKENS</v>
          </cell>
          <cell r="D2805">
            <v>17372</v>
          </cell>
          <cell r="E2805" t="str">
            <v>M</v>
          </cell>
          <cell r="F2805" t="str">
            <v>België</v>
          </cell>
          <cell r="G2805" t="str">
            <v>NL</v>
          </cell>
          <cell r="H2805" t="str">
            <v>03-012</v>
          </cell>
          <cell r="I2805" t="str">
            <v>PELTER PC</v>
          </cell>
        </row>
        <row r="2806">
          <cell r="A2806">
            <v>216</v>
          </cell>
          <cell r="B2806" t="str">
            <v>Joseph</v>
          </cell>
          <cell r="C2806" t="str">
            <v>BASTIAENS</v>
          </cell>
          <cell r="D2806">
            <v>18177</v>
          </cell>
          <cell r="E2806" t="str">
            <v>M</v>
          </cell>
          <cell r="F2806" t="str">
            <v>België</v>
          </cell>
          <cell r="G2806" t="str">
            <v>BE</v>
          </cell>
          <cell r="H2806" t="str">
            <v>03-012</v>
          </cell>
          <cell r="I2806" t="str">
            <v>PELTER PC</v>
          </cell>
        </row>
        <row r="2807">
          <cell r="A2807">
            <v>1391</v>
          </cell>
          <cell r="B2807" t="str">
            <v>Albert</v>
          </cell>
          <cell r="C2807" t="str">
            <v>BASTIAENS</v>
          </cell>
          <cell r="D2807">
            <v>17676</v>
          </cell>
          <cell r="E2807" t="str">
            <v>M</v>
          </cell>
          <cell r="F2807" t="str">
            <v>België</v>
          </cell>
          <cell r="G2807" t="str">
            <v>BE</v>
          </cell>
          <cell r="H2807" t="str">
            <v>03-012</v>
          </cell>
          <cell r="I2807" t="str">
            <v>PELTER PC</v>
          </cell>
        </row>
        <row r="2808">
          <cell r="A2808">
            <v>4</v>
          </cell>
          <cell r="B2808" t="str">
            <v>Eugène</v>
          </cell>
          <cell r="C2808" t="str">
            <v>BECKERS</v>
          </cell>
          <cell r="D2808">
            <v>16366</v>
          </cell>
          <cell r="E2808" t="str">
            <v>M</v>
          </cell>
          <cell r="F2808" t="str">
            <v>België</v>
          </cell>
          <cell r="G2808" t="str">
            <v>BE</v>
          </cell>
          <cell r="H2808" t="str">
            <v>03-012</v>
          </cell>
          <cell r="I2808" t="str">
            <v>PELTER PC</v>
          </cell>
        </row>
        <row r="2809">
          <cell r="A2809">
            <v>2139</v>
          </cell>
          <cell r="B2809" t="str">
            <v>Johnny</v>
          </cell>
          <cell r="C2809" t="str">
            <v>BECKERS</v>
          </cell>
          <cell r="D2809">
            <v>24248</v>
          </cell>
          <cell r="E2809" t="str">
            <v>M</v>
          </cell>
          <cell r="F2809" t="str">
            <v>België</v>
          </cell>
          <cell r="G2809" t="str">
            <v>BE</v>
          </cell>
          <cell r="H2809" t="str">
            <v>03-012</v>
          </cell>
          <cell r="I2809" t="str">
            <v>PELTER PC</v>
          </cell>
        </row>
        <row r="2810">
          <cell r="A2810">
            <v>21473</v>
          </cell>
          <cell r="B2810" t="str">
            <v>Jean</v>
          </cell>
          <cell r="C2810" t="str">
            <v>BELMANS</v>
          </cell>
          <cell r="D2810">
            <v>18418</v>
          </cell>
          <cell r="E2810" t="str">
            <v>M</v>
          </cell>
          <cell r="F2810" t="str">
            <v>België</v>
          </cell>
          <cell r="G2810" t="str">
            <v>BE</v>
          </cell>
          <cell r="H2810" t="str">
            <v>03-012</v>
          </cell>
          <cell r="I2810" t="str">
            <v>PELTER PC</v>
          </cell>
        </row>
        <row r="2811">
          <cell r="A2811">
            <v>9439</v>
          </cell>
          <cell r="B2811" t="str">
            <v>Leo</v>
          </cell>
          <cell r="C2811" t="str">
            <v>BERGMANS</v>
          </cell>
          <cell r="D2811">
            <v>16214</v>
          </cell>
          <cell r="E2811" t="str">
            <v>M</v>
          </cell>
          <cell r="F2811" t="str">
            <v>België</v>
          </cell>
          <cell r="G2811" t="str">
            <v>BE</v>
          </cell>
          <cell r="H2811" t="str">
            <v>03-012</v>
          </cell>
          <cell r="I2811" t="str">
            <v>PELTER PC</v>
          </cell>
        </row>
        <row r="2812">
          <cell r="A2812">
            <v>7430</v>
          </cell>
          <cell r="B2812" t="str">
            <v>Frans</v>
          </cell>
          <cell r="C2812" t="str">
            <v>BOONS</v>
          </cell>
          <cell r="D2812">
            <v>17845</v>
          </cell>
          <cell r="E2812" t="str">
            <v>M</v>
          </cell>
          <cell r="F2812" t="str">
            <v>België</v>
          </cell>
          <cell r="G2812" t="str">
            <v>BE</v>
          </cell>
          <cell r="H2812" t="str">
            <v>03-012</v>
          </cell>
          <cell r="I2812" t="str">
            <v>PELTER PC</v>
          </cell>
        </row>
        <row r="2813">
          <cell r="A2813">
            <v>15199</v>
          </cell>
          <cell r="B2813" t="str">
            <v>Martin</v>
          </cell>
          <cell r="C2813" t="str">
            <v>COX</v>
          </cell>
          <cell r="D2813">
            <v>20839</v>
          </cell>
          <cell r="E2813" t="str">
            <v>M</v>
          </cell>
          <cell r="F2813" t="str">
            <v>België</v>
          </cell>
          <cell r="G2813" t="str">
            <v>BE</v>
          </cell>
          <cell r="H2813" t="str">
            <v>03-012</v>
          </cell>
          <cell r="I2813" t="str">
            <v>PELTER PC</v>
          </cell>
        </row>
        <row r="2814">
          <cell r="A2814">
            <v>14036</v>
          </cell>
          <cell r="B2814" t="str">
            <v>Henri</v>
          </cell>
          <cell r="C2814" t="str">
            <v>CRAEGHS</v>
          </cell>
          <cell r="D2814">
            <v>19598</v>
          </cell>
          <cell r="E2814" t="str">
            <v>M</v>
          </cell>
          <cell r="F2814" t="str">
            <v>België</v>
          </cell>
          <cell r="G2814" t="str">
            <v>BE</v>
          </cell>
          <cell r="H2814" t="str">
            <v>03-012</v>
          </cell>
          <cell r="I2814" t="str">
            <v>PELTER PC</v>
          </cell>
        </row>
        <row r="2815">
          <cell r="A2815">
            <v>19383</v>
          </cell>
          <cell r="B2815" t="str">
            <v>Marie Jose</v>
          </cell>
          <cell r="C2815" t="str">
            <v>CREEMERS</v>
          </cell>
          <cell r="D2815">
            <v>21431</v>
          </cell>
          <cell r="E2815" t="str">
            <v>V</v>
          </cell>
          <cell r="F2815" t="str">
            <v>België</v>
          </cell>
          <cell r="G2815" t="str">
            <v>BE</v>
          </cell>
          <cell r="H2815" t="str">
            <v>03-012</v>
          </cell>
          <cell r="I2815" t="str">
            <v>PELTER PC</v>
          </cell>
        </row>
        <row r="2816">
          <cell r="A2816">
            <v>10056</v>
          </cell>
          <cell r="B2816" t="str">
            <v>Herman</v>
          </cell>
          <cell r="C2816" t="str">
            <v>CROYMANS</v>
          </cell>
          <cell r="D2816">
            <v>14784</v>
          </cell>
          <cell r="E2816" t="str">
            <v>M</v>
          </cell>
          <cell r="F2816" t="str">
            <v>België</v>
          </cell>
          <cell r="G2816" t="str">
            <v>BE</v>
          </cell>
          <cell r="H2816" t="str">
            <v>03-012</v>
          </cell>
          <cell r="I2816" t="str">
            <v>PELTER PC</v>
          </cell>
        </row>
        <row r="2817">
          <cell r="A2817">
            <v>16630</v>
          </cell>
          <cell r="B2817" t="str">
            <v>Jef</v>
          </cell>
          <cell r="C2817" t="str">
            <v>ELEN</v>
          </cell>
          <cell r="D2817">
            <v>12712</v>
          </cell>
          <cell r="E2817" t="str">
            <v>M</v>
          </cell>
          <cell r="F2817" t="str">
            <v>België</v>
          </cell>
          <cell r="G2817" t="str">
            <v>BE</v>
          </cell>
          <cell r="H2817" t="str">
            <v>03-012</v>
          </cell>
          <cell r="I2817" t="str">
            <v>PELTER PC</v>
          </cell>
        </row>
        <row r="2818">
          <cell r="A2818">
            <v>5085</v>
          </cell>
          <cell r="B2818" t="str">
            <v>Andries</v>
          </cell>
          <cell r="C2818" t="str">
            <v>ENGELEN</v>
          </cell>
          <cell r="D2818">
            <v>13635</v>
          </cell>
          <cell r="E2818" t="str">
            <v>M</v>
          </cell>
          <cell r="F2818" t="str">
            <v>België</v>
          </cell>
          <cell r="G2818" t="str">
            <v>BE</v>
          </cell>
          <cell r="H2818" t="str">
            <v>03-012</v>
          </cell>
          <cell r="I2818" t="str">
            <v>PELTER PC</v>
          </cell>
        </row>
        <row r="2819">
          <cell r="A2819">
            <v>370</v>
          </cell>
          <cell r="B2819" t="str">
            <v>Alfons</v>
          </cell>
          <cell r="C2819" t="str">
            <v>GERITS</v>
          </cell>
          <cell r="D2819">
            <v>13752</v>
          </cell>
          <cell r="E2819" t="str">
            <v>M</v>
          </cell>
          <cell r="F2819" t="str">
            <v>België</v>
          </cell>
          <cell r="G2819" t="str">
            <v>BE</v>
          </cell>
          <cell r="H2819" t="str">
            <v>03-012</v>
          </cell>
          <cell r="I2819" t="str">
            <v>PELTER PC</v>
          </cell>
        </row>
        <row r="2820">
          <cell r="A2820">
            <v>16224</v>
          </cell>
          <cell r="B2820" t="str">
            <v>Peter</v>
          </cell>
          <cell r="C2820" t="str">
            <v>GIELEN</v>
          </cell>
          <cell r="D2820">
            <v>14059</v>
          </cell>
          <cell r="E2820" t="str">
            <v>M</v>
          </cell>
          <cell r="F2820" t="str">
            <v>België</v>
          </cell>
          <cell r="G2820" t="str">
            <v>BE</v>
          </cell>
          <cell r="H2820" t="str">
            <v>03-012</v>
          </cell>
          <cell r="I2820" t="str">
            <v>PELTER PC</v>
          </cell>
        </row>
        <row r="2821">
          <cell r="A2821">
            <v>20194</v>
          </cell>
          <cell r="B2821" t="str">
            <v>Jan</v>
          </cell>
          <cell r="C2821" t="str">
            <v>HANSSEN</v>
          </cell>
          <cell r="D2821">
            <v>13139</v>
          </cell>
          <cell r="E2821" t="str">
            <v>M</v>
          </cell>
          <cell r="F2821" t="str">
            <v>België</v>
          </cell>
          <cell r="G2821" t="str">
            <v>BE</v>
          </cell>
          <cell r="H2821" t="str">
            <v>03-012</v>
          </cell>
          <cell r="I2821" t="str">
            <v>PELTER PC</v>
          </cell>
        </row>
        <row r="2822">
          <cell r="A2822">
            <v>18494</v>
          </cell>
          <cell r="B2822" t="str">
            <v>Jozef</v>
          </cell>
          <cell r="C2822" t="str">
            <v>HOEVENAARS</v>
          </cell>
          <cell r="D2822">
            <v>15766</v>
          </cell>
          <cell r="E2822" t="str">
            <v>M</v>
          </cell>
          <cell r="F2822" t="str">
            <v>België</v>
          </cell>
          <cell r="G2822" t="str">
            <v>NL</v>
          </cell>
          <cell r="H2822" t="str">
            <v>03-012</v>
          </cell>
          <cell r="I2822" t="str">
            <v>PELTER PC</v>
          </cell>
        </row>
        <row r="2823">
          <cell r="A2823">
            <v>17429</v>
          </cell>
          <cell r="B2823" t="str">
            <v>Jean</v>
          </cell>
          <cell r="C2823" t="str">
            <v>HUIJBERS</v>
          </cell>
          <cell r="D2823">
            <v>17182</v>
          </cell>
          <cell r="E2823" t="str">
            <v>M</v>
          </cell>
          <cell r="F2823" t="str">
            <v>België</v>
          </cell>
          <cell r="G2823" t="str">
            <v>BE</v>
          </cell>
          <cell r="H2823" t="str">
            <v>03-012</v>
          </cell>
          <cell r="I2823" t="str">
            <v>PELTER PC</v>
          </cell>
        </row>
        <row r="2824">
          <cell r="A2824">
            <v>16194</v>
          </cell>
          <cell r="B2824" t="str">
            <v>Elly</v>
          </cell>
          <cell r="C2824" t="str">
            <v>JAMERS</v>
          </cell>
          <cell r="D2824">
            <v>19321</v>
          </cell>
          <cell r="E2824" t="str">
            <v>V</v>
          </cell>
          <cell r="F2824" t="str">
            <v>België</v>
          </cell>
          <cell r="G2824" t="str">
            <v>BE</v>
          </cell>
          <cell r="H2824" t="str">
            <v>03-012</v>
          </cell>
          <cell r="I2824" t="str">
            <v>PELTER PC</v>
          </cell>
        </row>
        <row r="2825">
          <cell r="A2825">
            <v>14094</v>
          </cell>
          <cell r="B2825" t="str">
            <v>Godelieve</v>
          </cell>
          <cell r="C2825" t="str">
            <v>JONKERS</v>
          </cell>
          <cell r="D2825">
            <v>15370</v>
          </cell>
          <cell r="E2825" t="str">
            <v>V</v>
          </cell>
          <cell r="F2825" t="str">
            <v>België</v>
          </cell>
          <cell r="G2825" t="str">
            <v>BE</v>
          </cell>
          <cell r="H2825" t="str">
            <v>03-012</v>
          </cell>
          <cell r="I2825" t="str">
            <v>PELTER PC</v>
          </cell>
        </row>
        <row r="2826">
          <cell r="A2826">
            <v>21469</v>
          </cell>
          <cell r="B2826" t="str">
            <v>Hendrik</v>
          </cell>
          <cell r="C2826" t="str">
            <v>KOG</v>
          </cell>
          <cell r="D2826">
            <v>18348</v>
          </cell>
          <cell r="E2826" t="str">
            <v>M</v>
          </cell>
          <cell r="F2826" t="str">
            <v>België</v>
          </cell>
          <cell r="G2826" t="str">
            <v>BE</v>
          </cell>
          <cell r="H2826" t="str">
            <v>03-012</v>
          </cell>
          <cell r="I2826" t="str">
            <v>PELTER PC</v>
          </cell>
        </row>
        <row r="2827">
          <cell r="A2827">
            <v>3799</v>
          </cell>
          <cell r="B2827" t="str">
            <v>Catharina</v>
          </cell>
          <cell r="C2827" t="str">
            <v>KOX</v>
          </cell>
          <cell r="D2827">
            <v>18608</v>
          </cell>
          <cell r="E2827" t="str">
            <v>V</v>
          </cell>
          <cell r="F2827" t="str">
            <v>België</v>
          </cell>
          <cell r="G2827" t="str">
            <v>BE</v>
          </cell>
          <cell r="H2827" t="str">
            <v>03-012</v>
          </cell>
          <cell r="I2827" t="str">
            <v>PELTER PC</v>
          </cell>
        </row>
        <row r="2828">
          <cell r="A2828">
            <v>6894</v>
          </cell>
          <cell r="B2828" t="str">
            <v>Agnes</v>
          </cell>
          <cell r="C2828" t="str">
            <v>KOX</v>
          </cell>
          <cell r="D2828">
            <v>20157</v>
          </cell>
          <cell r="E2828" t="str">
            <v>V</v>
          </cell>
          <cell r="F2828" t="str">
            <v>België</v>
          </cell>
          <cell r="G2828" t="str">
            <v>BE</v>
          </cell>
          <cell r="H2828" t="str">
            <v>03-012</v>
          </cell>
          <cell r="I2828" t="str">
            <v>PELTER PC</v>
          </cell>
        </row>
        <row r="2829">
          <cell r="A2829">
            <v>21523</v>
          </cell>
          <cell r="B2829" t="str">
            <v>Gerardus</v>
          </cell>
          <cell r="C2829" t="str">
            <v>KRAAN</v>
          </cell>
          <cell r="D2829">
            <v>26065</v>
          </cell>
          <cell r="E2829" t="str">
            <v>M</v>
          </cell>
          <cell r="F2829" t="str">
            <v>Nederland</v>
          </cell>
          <cell r="G2829" t="str">
            <v>NL</v>
          </cell>
          <cell r="H2829" t="str">
            <v>03-012</v>
          </cell>
          <cell r="I2829" t="str">
            <v>PELTER PC</v>
          </cell>
        </row>
        <row r="2830">
          <cell r="A2830">
            <v>19663</v>
          </cell>
          <cell r="B2830" t="str">
            <v>Sybe</v>
          </cell>
          <cell r="C2830" t="str">
            <v>KUYPERS</v>
          </cell>
          <cell r="D2830">
            <v>37189</v>
          </cell>
          <cell r="E2830" t="str">
            <v>M</v>
          </cell>
          <cell r="F2830" t="str">
            <v>België</v>
          </cell>
          <cell r="G2830" t="str">
            <v>BE</v>
          </cell>
          <cell r="H2830" t="str">
            <v>03-012</v>
          </cell>
          <cell r="I2830" t="str">
            <v>PELTER PC</v>
          </cell>
        </row>
        <row r="2831">
          <cell r="A2831">
            <v>2485</v>
          </cell>
          <cell r="B2831" t="str">
            <v>Corneel</v>
          </cell>
          <cell r="C2831" t="str">
            <v>LAVREYSEN</v>
          </cell>
          <cell r="D2831">
            <v>14517</v>
          </cell>
          <cell r="E2831" t="str">
            <v>M</v>
          </cell>
          <cell r="F2831" t="str">
            <v>België</v>
          </cell>
          <cell r="G2831" t="str">
            <v>BE</v>
          </cell>
          <cell r="H2831" t="str">
            <v>03-012</v>
          </cell>
          <cell r="I2831" t="str">
            <v>PELTER PC</v>
          </cell>
        </row>
        <row r="2832">
          <cell r="A2832">
            <v>16488</v>
          </cell>
          <cell r="B2832" t="str">
            <v>Jos</v>
          </cell>
          <cell r="C2832" t="str">
            <v>LEMMENS</v>
          </cell>
          <cell r="D2832">
            <v>18750</v>
          </cell>
          <cell r="E2832" t="str">
            <v>M</v>
          </cell>
          <cell r="F2832" t="str">
            <v>België</v>
          </cell>
          <cell r="G2832" t="str">
            <v>BE</v>
          </cell>
          <cell r="H2832" t="str">
            <v>03-012</v>
          </cell>
          <cell r="I2832" t="str">
            <v>PELTER PC</v>
          </cell>
        </row>
        <row r="2833">
          <cell r="A2833">
            <v>19229</v>
          </cell>
          <cell r="B2833" t="str">
            <v>Freddy</v>
          </cell>
          <cell r="C2833" t="str">
            <v>LEPOUTTRE</v>
          </cell>
          <cell r="D2833">
            <v>17191</v>
          </cell>
          <cell r="E2833" t="str">
            <v>M</v>
          </cell>
          <cell r="F2833" t="str">
            <v>België</v>
          </cell>
          <cell r="G2833" t="str">
            <v>BE</v>
          </cell>
          <cell r="H2833" t="str">
            <v>03-012</v>
          </cell>
          <cell r="I2833" t="str">
            <v>PELTER PC</v>
          </cell>
        </row>
        <row r="2834">
          <cell r="A2834">
            <v>21722</v>
          </cell>
          <cell r="B2834" t="str">
            <v>Maurice</v>
          </cell>
          <cell r="C2834" t="str">
            <v>LESPOIX</v>
          </cell>
          <cell r="D2834">
            <v>20458</v>
          </cell>
          <cell r="E2834" t="str">
            <v>M</v>
          </cell>
          <cell r="F2834" t="str">
            <v>België</v>
          </cell>
          <cell r="G2834" t="str">
            <v>BE</v>
          </cell>
          <cell r="H2834" t="str">
            <v>03-012</v>
          </cell>
          <cell r="I2834" t="str">
            <v>PELTER PC</v>
          </cell>
        </row>
        <row r="2835">
          <cell r="A2835">
            <v>6905</v>
          </cell>
          <cell r="B2835" t="str">
            <v>Hendrika</v>
          </cell>
          <cell r="C2835" t="str">
            <v>LODEWIJKS</v>
          </cell>
          <cell r="D2835">
            <v>12786</v>
          </cell>
          <cell r="E2835" t="str">
            <v>V</v>
          </cell>
          <cell r="F2835" t="str">
            <v>België</v>
          </cell>
          <cell r="G2835" t="str">
            <v>BE</v>
          </cell>
          <cell r="H2835" t="str">
            <v>03-012</v>
          </cell>
          <cell r="I2835" t="str">
            <v>PELTER PC</v>
          </cell>
        </row>
        <row r="2836">
          <cell r="A2836">
            <v>21721</v>
          </cell>
          <cell r="B2836" t="str">
            <v>José</v>
          </cell>
          <cell r="C2836" t="str">
            <v>MOONS</v>
          </cell>
          <cell r="D2836">
            <v>16704</v>
          </cell>
          <cell r="E2836" t="str">
            <v>V</v>
          </cell>
          <cell r="F2836" t="str">
            <v>België</v>
          </cell>
          <cell r="G2836" t="str">
            <v>BE</v>
          </cell>
          <cell r="H2836" t="str">
            <v>03-012</v>
          </cell>
          <cell r="I2836" t="str">
            <v>PELTER PC</v>
          </cell>
        </row>
        <row r="2837">
          <cell r="A2837">
            <v>16193</v>
          </cell>
          <cell r="B2837" t="str">
            <v>Carine</v>
          </cell>
          <cell r="C2837" t="str">
            <v>PAESEN</v>
          </cell>
          <cell r="D2837">
            <v>22201</v>
          </cell>
          <cell r="E2837" t="str">
            <v>V</v>
          </cell>
          <cell r="F2837" t="str">
            <v>België</v>
          </cell>
          <cell r="G2837" t="str">
            <v>BE</v>
          </cell>
          <cell r="H2837" t="str">
            <v>03-012</v>
          </cell>
          <cell r="I2837" t="str">
            <v>PELTER PC</v>
          </cell>
        </row>
        <row r="2838">
          <cell r="A2838">
            <v>17431</v>
          </cell>
          <cell r="B2838" t="str">
            <v>Marcel</v>
          </cell>
          <cell r="C2838" t="str">
            <v>PIKORSKI</v>
          </cell>
          <cell r="D2838">
            <v>17935</v>
          </cell>
          <cell r="E2838" t="str">
            <v>M</v>
          </cell>
          <cell r="F2838" t="str">
            <v>België</v>
          </cell>
          <cell r="G2838" t="str">
            <v>BE</v>
          </cell>
          <cell r="H2838" t="str">
            <v>03-012</v>
          </cell>
          <cell r="I2838" t="str">
            <v>PELTER PC</v>
          </cell>
        </row>
        <row r="2839">
          <cell r="A2839">
            <v>18433</v>
          </cell>
          <cell r="B2839" t="str">
            <v>Jan</v>
          </cell>
          <cell r="C2839" t="str">
            <v>PLESSERS</v>
          </cell>
          <cell r="D2839">
            <v>20247</v>
          </cell>
          <cell r="E2839" t="str">
            <v>M</v>
          </cell>
          <cell r="F2839" t="str">
            <v>België</v>
          </cell>
          <cell r="G2839" t="str">
            <v>BE</v>
          </cell>
          <cell r="H2839" t="str">
            <v>03-012</v>
          </cell>
          <cell r="I2839" t="str">
            <v>PELTER PC</v>
          </cell>
        </row>
        <row r="2840">
          <cell r="A2840">
            <v>14586</v>
          </cell>
          <cell r="B2840" t="str">
            <v>Philomina</v>
          </cell>
          <cell r="C2840" t="str">
            <v>RAMAEKERS</v>
          </cell>
          <cell r="D2840">
            <v>14630</v>
          </cell>
          <cell r="E2840" t="str">
            <v>V</v>
          </cell>
          <cell r="F2840" t="str">
            <v>België</v>
          </cell>
          <cell r="G2840" t="str">
            <v>BE</v>
          </cell>
          <cell r="H2840" t="str">
            <v>03-012</v>
          </cell>
          <cell r="I2840" t="str">
            <v>PELTER PC</v>
          </cell>
        </row>
        <row r="2841">
          <cell r="A2841">
            <v>17029</v>
          </cell>
          <cell r="B2841" t="str">
            <v>Jean Peirre</v>
          </cell>
          <cell r="C2841" t="str">
            <v>ROYACKERS</v>
          </cell>
          <cell r="D2841">
            <v>21866</v>
          </cell>
          <cell r="E2841" t="str">
            <v>M</v>
          </cell>
          <cell r="F2841" t="str">
            <v>België</v>
          </cell>
          <cell r="G2841" t="str">
            <v>BE</v>
          </cell>
          <cell r="H2841" t="str">
            <v>03-012</v>
          </cell>
          <cell r="I2841" t="str">
            <v>PELTER PC</v>
          </cell>
        </row>
        <row r="2842">
          <cell r="A2842">
            <v>21472</v>
          </cell>
          <cell r="B2842" t="str">
            <v>Remi</v>
          </cell>
          <cell r="C2842" t="str">
            <v>SCHEELEN</v>
          </cell>
          <cell r="D2842">
            <v>18244</v>
          </cell>
          <cell r="E2842" t="str">
            <v>M</v>
          </cell>
          <cell r="F2842" t="str">
            <v>België</v>
          </cell>
          <cell r="G2842" t="str">
            <v>BE</v>
          </cell>
          <cell r="H2842" t="str">
            <v>03-012</v>
          </cell>
          <cell r="I2842" t="str">
            <v>PELTER PC</v>
          </cell>
        </row>
        <row r="2843">
          <cell r="A2843">
            <v>19662</v>
          </cell>
          <cell r="B2843" t="str">
            <v>Alda</v>
          </cell>
          <cell r="C2843" t="str">
            <v>SEGERS</v>
          </cell>
          <cell r="D2843">
            <v>16000</v>
          </cell>
          <cell r="E2843" t="str">
            <v>V</v>
          </cell>
          <cell r="F2843" t="str">
            <v>België</v>
          </cell>
          <cell r="G2843" t="str">
            <v>BE</v>
          </cell>
          <cell r="H2843" t="str">
            <v>03-012</v>
          </cell>
          <cell r="I2843" t="str">
            <v>PELTER PC</v>
          </cell>
        </row>
        <row r="2844">
          <cell r="A2844">
            <v>369</v>
          </cell>
          <cell r="B2844" t="str">
            <v>Madeleine</v>
          </cell>
          <cell r="C2844" t="str">
            <v>SEVERENS</v>
          </cell>
          <cell r="D2844">
            <v>14605</v>
          </cell>
          <cell r="E2844" t="str">
            <v>V</v>
          </cell>
          <cell r="F2844" t="str">
            <v>België</v>
          </cell>
          <cell r="G2844" t="str">
            <v>BE</v>
          </cell>
          <cell r="H2844" t="str">
            <v>03-012</v>
          </cell>
          <cell r="I2844" t="str">
            <v>PELTER PC</v>
          </cell>
        </row>
        <row r="2845">
          <cell r="A2845">
            <v>21658</v>
          </cell>
          <cell r="B2845" t="str">
            <v>Henk</v>
          </cell>
          <cell r="C2845" t="str">
            <v>SPANJERS</v>
          </cell>
          <cell r="D2845">
            <v>15850</v>
          </cell>
          <cell r="E2845" t="str">
            <v>M</v>
          </cell>
          <cell r="F2845" t="str">
            <v>Nederland</v>
          </cell>
          <cell r="G2845" t="str">
            <v>NL</v>
          </cell>
          <cell r="H2845" t="str">
            <v>03-012</v>
          </cell>
          <cell r="I2845" t="str">
            <v>PELTER PC</v>
          </cell>
        </row>
        <row r="2846">
          <cell r="A2846">
            <v>1809</v>
          </cell>
          <cell r="B2846" t="str">
            <v>Elisa</v>
          </cell>
          <cell r="C2846" t="str">
            <v>STRYBOS</v>
          </cell>
          <cell r="D2846">
            <v>14394</v>
          </cell>
          <cell r="E2846" t="str">
            <v>V</v>
          </cell>
          <cell r="F2846" t="str">
            <v>België</v>
          </cell>
          <cell r="G2846" t="str">
            <v>BE</v>
          </cell>
          <cell r="H2846" t="str">
            <v>03-012</v>
          </cell>
          <cell r="I2846" t="str">
            <v>PELTER PC</v>
          </cell>
        </row>
        <row r="2847">
          <cell r="A2847">
            <v>6196</v>
          </cell>
          <cell r="B2847" t="str">
            <v>Guillaume</v>
          </cell>
          <cell r="C2847" t="str">
            <v>TRUYEN</v>
          </cell>
          <cell r="D2847">
            <v>12892</v>
          </cell>
          <cell r="E2847" t="str">
            <v>M</v>
          </cell>
          <cell r="F2847" t="str">
            <v>België</v>
          </cell>
          <cell r="G2847" t="str">
            <v>BE</v>
          </cell>
          <cell r="H2847" t="str">
            <v>03-012</v>
          </cell>
          <cell r="I2847" t="str">
            <v>PELTER PC</v>
          </cell>
        </row>
        <row r="2848">
          <cell r="A2848">
            <v>7418</v>
          </cell>
          <cell r="B2848" t="str">
            <v>Maria</v>
          </cell>
          <cell r="C2848" t="str">
            <v>VAN DE SCHANS</v>
          </cell>
          <cell r="D2848">
            <v>17634</v>
          </cell>
          <cell r="E2848" t="str">
            <v>V</v>
          </cell>
          <cell r="F2848" t="str">
            <v>België</v>
          </cell>
          <cell r="G2848" t="str">
            <v>BE</v>
          </cell>
          <cell r="H2848" t="str">
            <v>03-012</v>
          </cell>
          <cell r="I2848" t="str">
            <v>PELTER PC</v>
          </cell>
        </row>
        <row r="2849">
          <cell r="A2849">
            <v>9367</v>
          </cell>
          <cell r="B2849" t="str">
            <v>Hendrik</v>
          </cell>
          <cell r="C2849" t="str">
            <v>VAN DEN BOER</v>
          </cell>
          <cell r="D2849">
            <v>12686</v>
          </cell>
          <cell r="E2849" t="str">
            <v>M</v>
          </cell>
          <cell r="F2849" t="str">
            <v>België</v>
          </cell>
          <cell r="G2849" t="str">
            <v>BE</v>
          </cell>
          <cell r="H2849" t="str">
            <v>03-012</v>
          </cell>
          <cell r="I2849" t="str">
            <v>PELTER PC</v>
          </cell>
        </row>
        <row r="2850">
          <cell r="A2850">
            <v>16028</v>
          </cell>
          <cell r="B2850" t="str">
            <v>Marleen</v>
          </cell>
          <cell r="C2850" t="str">
            <v>VANDUFFEL</v>
          </cell>
          <cell r="D2850">
            <v>21915</v>
          </cell>
          <cell r="E2850" t="str">
            <v>V</v>
          </cell>
          <cell r="F2850" t="str">
            <v>België</v>
          </cell>
          <cell r="G2850" t="str">
            <v>BE</v>
          </cell>
          <cell r="H2850" t="str">
            <v>03-012</v>
          </cell>
          <cell r="I2850" t="str">
            <v>PELTER PC</v>
          </cell>
        </row>
        <row r="2851">
          <cell r="A2851">
            <v>6195</v>
          </cell>
          <cell r="B2851" t="str">
            <v>Augusta</v>
          </cell>
          <cell r="C2851" t="str">
            <v>VLEMS</v>
          </cell>
          <cell r="D2851">
            <v>14383</v>
          </cell>
          <cell r="E2851" t="str">
            <v>V</v>
          </cell>
          <cell r="F2851" t="str">
            <v>België</v>
          </cell>
          <cell r="G2851" t="str">
            <v>BE</v>
          </cell>
          <cell r="H2851" t="str">
            <v>03-012</v>
          </cell>
          <cell r="I2851" t="str">
            <v>PELTER PC</v>
          </cell>
        </row>
        <row r="2852">
          <cell r="A2852">
            <v>8227</v>
          </cell>
          <cell r="B2852" t="str">
            <v>Jacobus</v>
          </cell>
          <cell r="C2852" t="str">
            <v>BOGAARD</v>
          </cell>
          <cell r="D2852">
            <v>12251</v>
          </cell>
          <cell r="E2852" t="str">
            <v>M</v>
          </cell>
          <cell r="F2852" t="str">
            <v>België</v>
          </cell>
          <cell r="G2852" t="str">
            <v>BE</v>
          </cell>
          <cell r="H2852" t="str">
            <v>03-013</v>
          </cell>
          <cell r="I2852" t="str">
            <v>PC HORIZON - Bree</v>
          </cell>
        </row>
        <row r="2853">
          <cell r="A2853">
            <v>8811</v>
          </cell>
          <cell r="B2853" t="str">
            <v>Jacobus</v>
          </cell>
          <cell r="C2853" t="str">
            <v>BREBELS</v>
          </cell>
          <cell r="D2853">
            <v>15508</v>
          </cell>
          <cell r="E2853" t="str">
            <v>M</v>
          </cell>
          <cell r="F2853" t="str">
            <v>België</v>
          </cell>
          <cell r="G2853" t="str">
            <v>BE</v>
          </cell>
          <cell r="H2853" t="str">
            <v>03-013</v>
          </cell>
          <cell r="I2853" t="str">
            <v>PC HORIZON - Bree</v>
          </cell>
        </row>
        <row r="2854">
          <cell r="A2854">
            <v>19051</v>
          </cell>
          <cell r="B2854" t="str">
            <v>Jules</v>
          </cell>
          <cell r="C2854" t="str">
            <v>CEYSSENS</v>
          </cell>
          <cell r="D2854">
            <v>15646</v>
          </cell>
          <cell r="E2854" t="str">
            <v>M</v>
          </cell>
          <cell r="F2854" t="str">
            <v>België</v>
          </cell>
          <cell r="G2854" t="str">
            <v>BE</v>
          </cell>
          <cell r="H2854" t="str">
            <v>03-013</v>
          </cell>
          <cell r="I2854" t="str">
            <v>PC HORIZON - Bree</v>
          </cell>
        </row>
        <row r="2855">
          <cell r="A2855">
            <v>21645</v>
          </cell>
          <cell r="B2855" t="str">
            <v>Dirk</v>
          </cell>
          <cell r="C2855" t="str">
            <v xml:space="preserve">COOPMANS </v>
          </cell>
          <cell r="D2855">
            <v>26165</v>
          </cell>
          <cell r="E2855" t="str">
            <v>M</v>
          </cell>
          <cell r="F2855" t="str">
            <v>België</v>
          </cell>
          <cell r="G2855" t="str">
            <v>BE</v>
          </cell>
          <cell r="H2855" t="str">
            <v>03-013</v>
          </cell>
          <cell r="I2855" t="str">
            <v>PC HORIZON - Bree</v>
          </cell>
        </row>
        <row r="2856">
          <cell r="A2856">
            <v>5972</v>
          </cell>
          <cell r="B2856" t="str">
            <v>Jacobus</v>
          </cell>
          <cell r="C2856" t="str">
            <v>CORTEN</v>
          </cell>
          <cell r="D2856">
            <v>16363</v>
          </cell>
          <cell r="E2856" t="str">
            <v>M</v>
          </cell>
          <cell r="F2856" t="str">
            <v>België</v>
          </cell>
          <cell r="G2856" t="str">
            <v>BE</v>
          </cell>
          <cell r="H2856" t="str">
            <v>03-013</v>
          </cell>
          <cell r="I2856" t="str">
            <v>PC HORIZON - Bree</v>
          </cell>
        </row>
        <row r="2857">
          <cell r="A2857">
            <v>15963</v>
          </cell>
          <cell r="B2857" t="str">
            <v>Henri</v>
          </cell>
          <cell r="C2857" t="str">
            <v>DAMM</v>
          </cell>
          <cell r="D2857">
            <v>20108</v>
          </cell>
          <cell r="E2857" t="str">
            <v>M</v>
          </cell>
          <cell r="F2857" t="str">
            <v>België</v>
          </cell>
          <cell r="G2857" t="str">
            <v>BE</v>
          </cell>
          <cell r="H2857" t="str">
            <v>03-013</v>
          </cell>
          <cell r="I2857" t="str">
            <v>PC HORIZON - Bree</v>
          </cell>
        </row>
        <row r="2858">
          <cell r="A2858">
            <v>21083</v>
          </cell>
          <cell r="B2858" t="str">
            <v>Jos Jules</v>
          </cell>
          <cell r="C2858" t="str">
            <v xml:space="preserve">DAMS </v>
          </cell>
          <cell r="D2858">
            <v>20652</v>
          </cell>
          <cell r="E2858" t="str">
            <v>M</v>
          </cell>
          <cell r="F2858" t="str">
            <v>België</v>
          </cell>
          <cell r="G2858" t="str">
            <v>BE</v>
          </cell>
          <cell r="H2858" t="str">
            <v>03-013</v>
          </cell>
          <cell r="I2858" t="str">
            <v>PC HORIZON - Bree</v>
          </cell>
        </row>
        <row r="2859">
          <cell r="A2859">
            <v>11890</v>
          </cell>
          <cell r="B2859" t="str">
            <v>Maria</v>
          </cell>
          <cell r="C2859" t="str">
            <v>DE ROEY</v>
          </cell>
          <cell r="D2859">
            <v>19778</v>
          </cell>
          <cell r="E2859" t="str">
            <v>V</v>
          </cell>
          <cell r="F2859" t="str">
            <v>België</v>
          </cell>
          <cell r="G2859" t="str">
            <v>BE</v>
          </cell>
          <cell r="H2859" t="str">
            <v>03-013</v>
          </cell>
          <cell r="I2859" t="str">
            <v>PC HORIZON - Bree</v>
          </cell>
        </row>
        <row r="2860">
          <cell r="A2860">
            <v>5509</v>
          </cell>
          <cell r="B2860" t="str">
            <v>Joannes</v>
          </cell>
          <cell r="C2860" t="str">
            <v>EVENS</v>
          </cell>
          <cell r="D2860">
            <v>13833</v>
          </cell>
          <cell r="E2860" t="str">
            <v>M</v>
          </cell>
          <cell r="F2860" t="str">
            <v>België</v>
          </cell>
          <cell r="G2860" t="str">
            <v>BE</v>
          </cell>
          <cell r="H2860" t="str">
            <v>03-013</v>
          </cell>
          <cell r="I2860" t="str">
            <v>PC HORIZON - Bree</v>
          </cell>
        </row>
        <row r="2861">
          <cell r="A2861">
            <v>20627</v>
          </cell>
          <cell r="B2861" t="str">
            <v>Christina</v>
          </cell>
          <cell r="C2861" t="str">
            <v>FRAUSSEN</v>
          </cell>
          <cell r="D2861">
            <v>17457</v>
          </cell>
          <cell r="E2861" t="str">
            <v>V</v>
          </cell>
          <cell r="F2861" t="str">
            <v>België</v>
          </cell>
          <cell r="G2861" t="str">
            <v>BE</v>
          </cell>
          <cell r="H2861" t="str">
            <v>03-013</v>
          </cell>
          <cell r="I2861" t="str">
            <v>PC HORIZON - Bree</v>
          </cell>
        </row>
        <row r="2862">
          <cell r="A2862">
            <v>11891</v>
          </cell>
          <cell r="B2862" t="str">
            <v>Joël</v>
          </cell>
          <cell r="C2862" t="str">
            <v>GAETHOFS</v>
          </cell>
          <cell r="D2862">
            <v>19376</v>
          </cell>
          <cell r="E2862" t="str">
            <v>M</v>
          </cell>
          <cell r="F2862" t="str">
            <v>België</v>
          </cell>
          <cell r="G2862" t="str">
            <v>BE</v>
          </cell>
          <cell r="H2862" t="str">
            <v>03-013</v>
          </cell>
          <cell r="I2862" t="str">
            <v>PC HORIZON - Bree</v>
          </cell>
        </row>
        <row r="2863">
          <cell r="A2863">
            <v>2472</v>
          </cell>
          <cell r="B2863" t="str">
            <v>Jan</v>
          </cell>
          <cell r="C2863" t="str">
            <v>GEELEN</v>
          </cell>
          <cell r="D2863">
            <v>16970</v>
          </cell>
          <cell r="E2863" t="str">
            <v>M</v>
          </cell>
          <cell r="F2863" t="str">
            <v>België</v>
          </cell>
          <cell r="G2863" t="str">
            <v>BE</v>
          </cell>
          <cell r="H2863" t="str">
            <v>03-013</v>
          </cell>
          <cell r="I2863" t="str">
            <v>PC HORIZON - Bree</v>
          </cell>
        </row>
        <row r="2864">
          <cell r="A2864">
            <v>17723</v>
          </cell>
          <cell r="B2864" t="str">
            <v>Eddy</v>
          </cell>
          <cell r="C2864" t="str">
            <v>GOOVAERTS</v>
          </cell>
          <cell r="D2864">
            <v>17893</v>
          </cell>
          <cell r="E2864" t="str">
            <v>M</v>
          </cell>
          <cell r="F2864" t="str">
            <v>België</v>
          </cell>
          <cell r="G2864" t="str">
            <v>BE</v>
          </cell>
          <cell r="H2864" t="str">
            <v>03-013</v>
          </cell>
          <cell r="I2864" t="str">
            <v>PC HORIZON - Bree</v>
          </cell>
        </row>
        <row r="2865">
          <cell r="A2865">
            <v>11155</v>
          </cell>
          <cell r="B2865" t="str">
            <v>Willy</v>
          </cell>
          <cell r="C2865" t="str">
            <v>GOS</v>
          </cell>
          <cell r="D2865">
            <v>17864</v>
          </cell>
          <cell r="E2865" t="str">
            <v>M</v>
          </cell>
          <cell r="F2865" t="str">
            <v>België</v>
          </cell>
          <cell r="G2865" t="str">
            <v>BE</v>
          </cell>
          <cell r="H2865" t="str">
            <v>03-013</v>
          </cell>
          <cell r="I2865" t="str">
            <v>PC HORIZON - Bree</v>
          </cell>
        </row>
        <row r="2866">
          <cell r="A2866">
            <v>12198</v>
          </cell>
          <cell r="B2866" t="str">
            <v>Herman</v>
          </cell>
          <cell r="C2866" t="str">
            <v>GOS</v>
          </cell>
          <cell r="D2866">
            <v>17127</v>
          </cell>
          <cell r="E2866" t="str">
            <v>M</v>
          </cell>
          <cell r="F2866" t="str">
            <v>België</v>
          </cell>
          <cell r="G2866" t="str">
            <v>BE</v>
          </cell>
          <cell r="H2866" t="str">
            <v>03-013</v>
          </cell>
          <cell r="I2866" t="str">
            <v>PC HORIZON - Bree</v>
          </cell>
        </row>
        <row r="2867">
          <cell r="A2867">
            <v>16951</v>
          </cell>
          <cell r="B2867" t="str">
            <v>Willy</v>
          </cell>
          <cell r="C2867" t="str">
            <v>HERTOGS</v>
          </cell>
          <cell r="D2867">
            <v>19211</v>
          </cell>
          <cell r="E2867" t="str">
            <v>M</v>
          </cell>
          <cell r="F2867" t="str">
            <v>België</v>
          </cell>
          <cell r="G2867" t="str">
            <v>BE</v>
          </cell>
          <cell r="H2867" t="str">
            <v>03-013</v>
          </cell>
          <cell r="I2867" t="str">
            <v>PC HORIZON - Bree</v>
          </cell>
        </row>
        <row r="2868">
          <cell r="A2868">
            <v>14900</v>
          </cell>
          <cell r="B2868" t="str">
            <v>Hendrik</v>
          </cell>
          <cell r="C2868" t="str">
            <v>KELCHTERMANS</v>
          </cell>
          <cell r="D2868">
            <v>14088</v>
          </cell>
          <cell r="E2868" t="str">
            <v>M</v>
          </cell>
          <cell r="F2868" t="str">
            <v>België</v>
          </cell>
          <cell r="G2868" t="str">
            <v>BE</v>
          </cell>
          <cell r="H2868" t="str">
            <v>03-013</v>
          </cell>
          <cell r="I2868" t="str">
            <v>PC HORIZON - Bree</v>
          </cell>
        </row>
        <row r="2869">
          <cell r="A2869">
            <v>5092</v>
          </cell>
          <cell r="B2869" t="str">
            <v>Marie-José</v>
          </cell>
          <cell r="C2869" t="str">
            <v>KESSEN</v>
          </cell>
          <cell r="D2869">
            <v>15845</v>
          </cell>
          <cell r="E2869" t="str">
            <v>V</v>
          </cell>
          <cell r="F2869" t="str">
            <v>België</v>
          </cell>
          <cell r="G2869" t="str">
            <v>BE</v>
          </cell>
          <cell r="H2869" t="str">
            <v>03-013</v>
          </cell>
          <cell r="I2869" t="str">
            <v>PC HORIZON - Bree</v>
          </cell>
        </row>
        <row r="2870">
          <cell r="A2870">
            <v>18982</v>
          </cell>
          <cell r="B2870" t="str">
            <v>Gerard</v>
          </cell>
          <cell r="C2870" t="str">
            <v>LEMMENS</v>
          </cell>
          <cell r="D2870">
            <v>16863</v>
          </cell>
          <cell r="E2870" t="str">
            <v>M</v>
          </cell>
          <cell r="F2870" t="str">
            <v>België</v>
          </cell>
          <cell r="G2870" t="str">
            <v>BE</v>
          </cell>
          <cell r="H2870" t="str">
            <v>03-013</v>
          </cell>
          <cell r="I2870" t="str">
            <v>PC HORIZON - Bree</v>
          </cell>
        </row>
        <row r="2871">
          <cell r="A2871">
            <v>9978</v>
          </cell>
          <cell r="B2871" t="str">
            <v>Michel</v>
          </cell>
          <cell r="C2871" t="str">
            <v>MAASEN</v>
          </cell>
          <cell r="D2871">
            <v>16474</v>
          </cell>
          <cell r="E2871" t="str">
            <v>M</v>
          </cell>
          <cell r="F2871" t="str">
            <v>België</v>
          </cell>
          <cell r="G2871" t="str">
            <v>BE</v>
          </cell>
          <cell r="H2871" t="str">
            <v>03-013</v>
          </cell>
          <cell r="I2871" t="str">
            <v>PC HORIZON - Bree</v>
          </cell>
        </row>
        <row r="2872">
          <cell r="A2872">
            <v>12921</v>
          </cell>
          <cell r="B2872" t="str">
            <v>Karel</v>
          </cell>
          <cell r="C2872" t="str">
            <v>MERTENS</v>
          </cell>
          <cell r="D2872">
            <v>15117</v>
          </cell>
          <cell r="E2872" t="str">
            <v>M</v>
          </cell>
          <cell r="F2872" t="str">
            <v>België</v>
          </cell>
          <cell r="G2872" t="str">
            <v>BE</v>
          </cell>
          <cell r="H2872" t="str">
            <v>03-013</v>
          </cell>
          <cell r="I2872" t="str">
            <v>PC HORIZON - Bree</v>
          </cell>
        </row>
        <row r="2873">
          <cell r="A2873">
            <v>12922</v>
          </cell>
          <cell r="B2873" t="str">
            <v>Theophile</v>
          </cell>
          <cell r="C2873" t="str">
            <v>MICHIELS</v>
          </cell>
          <cell r="D2873">
            <v>13295</v>
          </cell>
          <cell r="E2873" t="str">
            <v>M</v>
          </cell>
          <cell r="F2873" t="str">
            <v>België</v>
          </cell>
          <cell r="G2873" t="str">
            <v>BE</v>
          </cell>
          <cell r="H2873" t="str">
            <v>03-013</v>
          </cell>
          <cell r="I2873" t="str">
            <v>PC HORIZON - Bree</v>
          </cell>
        </row>
        <row r="2874">
          <cell r="A2874">
            <v>13234</v>
          </cell>
          <cell r="B2874" t="str">
            <v>Jacques</v>
          </cell>
          <cell r="C2874" t="str">
            <v>NEYENS</v>
          </cell>
          <cell r="D2874">
            <v>19881</v>
          </cell>
          <cell r="E2874" t="str">
            <v>M</v>
          </cell>
          <cell r="F2874" t="str">
            <v>België</v>
          </cell>
          <cell r="G2874" t="str">
            <v>BE</v>
          </cell>
          <cell r="H2874" t="str">
            <v>03-013</v>
          </cell>
          <cell r="I2874" t="str">
            <v>PC HORIZON - Bree</v>
          </cell>
        </row>
        <row r="2875">
          <cell r="A2875">
            <v>1522</v>
          </cell>
          <cell r="B2875" t="str">
            <v>Hendrik</v>
          </cell>
          <cell r="C2875" t="str">
            <v>PYTKA</v>
          </cell>
          <cell r="D2875">
            <v>19178</v>
          </cell>
          <cell r="E2875" t="str">
            <v>M</v>
          </cell>
          <cell r="F2875" t="str">
            <v>België</v>
          </cell>
          <cell r="G2875" t="str">
            <v>BE</v>
          </cell>
          <cell r="H2875" t="str">
            <v>03-013</v>
          </cell>
          <cell r="I2875" t="str">
            <v>PC HORIZON - Bree</v>
          </cell>
        </row>
        <row r="2876">
          <cell r="A2876">
            <v>8528</v>
          </cell>
          <cell r="B2876" t="str">
            <v>Marcel</v>
          </cell>
          <cell r="C2876" t="str">
            <v>RAMAEKERS</v>
          </cell>
          <cell r="D2876">
            <v>15395</v>
          </cell>
          <cell r="E2876" t="str">
            <v>M</v>
          </cell>
          <cell r="F2876" t="str">
            <v>België</v>
          </cell>
          <cell r="G2876" t="str">
            <v>BE</v>
          </cell>
          <cell r="H2876" t="str">
            <v>03-013</v>
          </cell>
          <cell r="I2876" t="str">
            <v>PC HORIZON - Bree</v>
          </cell>
        </row>
        <row r="2877">
          <cell r="A2877">
            <v>21647</v>
          </cell>
          <cell r="B2877" t="str">
            <v>Bozzelli</v>
          </cell>
          <cell r="C2877" t="str">
            <v>REMO</v>
          </cell>
          <cell r="D2877">
            <v>19877</v>
          </cell>
          <cell r="E2877" t="str">
            <v>M</v>
          </cell>
          <cell r="F2877" t="str">
            <v>België</v>
          </cell>
          <cell r="G2877" t="str">
            <v>BE</v>
          </cell>
          <cell r="H2877" t="str">
            <v>03-013</v>
          </cell>
          <cell r="I2877" t="str">
            <v>PC HORIZON - Bree</v>
          </cell>
        </row>
        <row r="2878">
          <cell r="A2878">
            <v>21646</v>
          </cell>
          <cell r="B2878" t="str">
            <v>Marie Louise</v>
          </cell>
          <cell r="C2878" t="str">
            <v>REUMERS</v>
          </cell>
          <cell r="D2878">
            <v>15817</v>
          </cell>
          <cell r="E2878" t="str">
            <v>V</v>
          </cell>
          <cell r="F2878" t="str">
            <v>België</v>
          </cell>
          <cell r="G2878" t="str">
            <v>BE</v>
          </cell>
          <cell r="H2878" t="str">
            <v>03-013</v>
          </cell>
          <cell r="I2878" t="str">
            <v>PC HORIZON - Bree</v>
          </cell>
        </row>
        <row r="2879">
          <cell r="A2879">
            <v>17722</v>
          </cell>
          <cell r="B2879" t="str">
            <v>JOSEPH</v>
          </cell>
          <cell r="C2879" t="str">
            <v>SOMERS</v>
          </cell>
          <cell r="D2879">
            <v>18169</v>
          </cell>
          <cell r="E2879" t="str">
            <v>M</v>
          </cell>
          <cell r="F2879" t="str">
            <v>België</v>
          </cell>
          <cell r="G2879" t="str">
            <v>BE</v>
          </cell>
          <cell r="H2879" t="str">
            <v>03-013</v>
          </cell>
          <cell r="I2879" t="str">
            <v>PC HORIZON - Bree</v>
          </cell>
        </row>
        <row r="2880">
          <cell r="A2880">
            <v>7935</v>
          </cell>
          <cell r="B2880" t="str">
            <v>Simonne</v>
          </cell>
          <cell r="C2880" t="str">
            <v>THEUNISSEN</v>
          </cell>
          <cell r="D2880">
            <v>19479</v>
          </cell>
          <cell r="E2880" t="str">
            <v>V</v>
          </cell>
          <cell r="F2880" t="str">
            <v>België</v>
          </cell>
          <cell r="G2880" t="str">
            <v>BE</v>
          </cell>
          <cell r="H2880" t="str">
            <v>03-013</v>
          </cell>
          <cell r="I2880" t="str">
            <v>PC HORIZON - Bree</v>
          </cell>
        </row>
        <row r="2881">
          <cell r="A2881">
            <v>16541</v>
          </cell>
          <cell r="B2881" t="str">
            <v>Andrea</v>
          </cell>
          <cell r="C2881" t="str">
            <v>THOELEN</v>
          </cell>
          <cell r="D2881">
            <v>20985</v>
          </cell>
          <cell r="E2881" t="str">
            <v>V</v>
          </cell>
          <cell r="F2881" t="str">
            <v>België</v>
          </cell>
          <cell r="G2881" t="str">
            <v>BE</v>
          </cell>
          <cell r="H2881" t="str">
            <v>03-013</v>
          </cell>
          <cell r="I2881" t="str">
            <v>PC HORIZON - Bree</v>
          </cell>
        </row>
        <row r="2882">
          <cell r="A2882">
            <v>16803</v>
          </cell>
          <cell r="B2882" t="str">
            <v>René</v>
          </cell>
          <cell r="C2882" t="str">
            <v>TIMMERMANS</v>
          </cell>
          <cell r="D2882">
            <v>18577</v>
          </cell>
          <cell r="E2882" t="str">
            <v>M</v>
          </cell>
          <cell r="F2882" t="str">
            <v>België</v>
          </cell>
          <cell r="G2882" t="str">
            <v>BE</v>
          </cell>
          <cell r="H2882" t="str">
            <v>03-013</v>
          </cell>
          <cell r="I2882" t="str">
            <v>PC HORIZON - Bree</v>
          </cell>
        </row>
        <row r="2883">
          <cell r="A2883">
            <v>16546</v>
          </cell>
          <cell r="B2883" t="str">
            <v>Johnny</v>
          </cell>
          <cell r="C2883" t="str">
            <v>VAES</v>
          </cell>
          <cell r="D2883">
            <v>19675</v>
          </cell>
          <cell r="E2883" t="str">
            <v>M</v>
          </cell>
          <cell r="F2883" t="str">
            <v>België</v>
          </cell>
          <cell r="G2883" t="str">
            <v>BE</v>
          </cell>
          <cell r="H2883" t="str">
            <v>03-013</v>
          </cell>
          <cell r="I2883" t="str">
            <v>PC HORIZON - Bree</v>
          </cell>
        </row>
        <row r="2884">
          <cell r="A2884">
            <v>5299</v>
          </cell>
          <cell r="B2884" t="str">
            <v>Lucien</v>
          </cell>
          <cell r="C2884" t="str">
            <v>VAN ACKER</v>
          </cell>
          <cell r="D2884">
            <v>19848</v>
          </cell>
          <cell r="E2884" t="str">
            <v>M</v>
          </cell>
          <cell r="F2884" t="str">
            <v>België</v>
          </cell>
          <cell r="G2884" t="str">
            <v>BE</v>
          </cell>
          <cell r="H2884" t="str">
            <v>03-013</v>
          </cell>
          <cell r="I2884" t="str">
            <v>PC HORIZON - Bree</v>
          </cell>
        </row>
        <row r="2885">
          <cell r="A2885">
            <v>5228</v>
          </cell>
          <cell r="B2885" t="str">
            <v>Ferdinand</v>
          </cell>
          <cell r="C2885" t="str">
            <v>VAN MEENSEL</v>
          </cell>
          <cell r="D2885">
            <v>13250</v>
          </cell>
          <cell r="E2885" t="str">
            <v>M</v>
          </cell>
          <cell r="F2885" t="str">
            <v>België</v>
          </cell>
          <cell r="G2885" t="str">
            <v>BE</v>
          </cell>
          <cell r="H2885" t="str">
            <v>03-013</v>
          </cell>
          <cell r="I2885" t="str">
            <v>PC HORIZON - Bree</v>
          </cell>
        </row>
        <row r="2886">
          <cell r="A2886">
            <v>21644</v>
          </cell>
          <cell r="B2886" t="str">
            <v>Sonja</v>
          </cell>
          <cell r="C2886" t="str">
            <v xml:space="preserve">VANACKER </v>
          </cell>
          <cell r="D2886">
            <v>30459</v>
          </cell>
          <cell r="E2886" t="str">
            <v>V</v>
          </cell>
          <cell r="F2886" t="str">
            <v>België</v>
          </cell>
          <cell r="G2886" t="str">
            <v>BE</v>
          </cell>
          <cell r="H2886" t="str">
            <v>03-013</v>
          </cell>
          <cell r="I2886" t="str">
            <v>PC HORIZON - Bree</v>
          </cell>
        </row>
        <row r="2887">
          <cell r="A2887">
            <v>11892</v>
          </cell>
          <cell r="B2887" t="str">
            <v>Mia</v>
          </cell>
          <cell r="C2887" t="str">
            <v>VANDECAPPELLE</v>
          </cell>
          <cell r="D2887">
            <v>17756</v>
          </cell>
          <cell r="E2887" t="str">
            <v>V</v>
          </cell>
          <cell r="F2887" t="str">
            <v>België</v>
          </cell>
          <cell r="G2887" t="str">
            <v>BE</v>
          </cell>
          <cell r="H2887" t="str">
            <v>03-013</v>
          </cell>
          <cell r="I2887" t="str">
            <v>PC HORIZON - Bree</v>
          </cell>
        </row>
        <row r="2888">
          <cell r="A2888">
            <v>11154</v>
          </cell>
          <cell r="B2888" t="str">
            <v>Christiane</v>
          </cell>
          <cell r="C2888" t="str">
            <v>VANDER EECKEN</v>
          </cell>
          <cell r="D2888">
            <v>18629</v>
          </cell>
          <cell r="E2888" t="str">
            <v>V</v>
          </cell>
          <cell r="F2888" t="str">
            <v>België</v>
          </cell>
          <cell r="G2888" t="str">
            <v>BE</v>
          </cell>
          <cell r="H2888" t="str">
            <v>03-013</v>
          </cell>
          <cell r="I2888" t="str">
            <v>PC HORIZON - Bree</v>
          </cell>
        </row>
        <row r="2889">
          <cell r="A2889">
            <v>18232</v>
          </cell>
          <cell r="B2889" t="str">
            <v>Jean-Philippe</v>
          </cell>
          <cell r="C2889" t="str">
            <v>VANHERCK</v>
          </cell>
          <cell r="D2889">
            <v>17621</v>
          </cell>
          <cell r="E2889" t="str">
            <v>M</v>
          </cell>
          <cell r="F2889" t="str">
            <v>België</v>
          </cell>
          <cell r="G2889" t="str">
            <v>BE</v>
          </cell>
          <cell r="H2889" t="str">
            <v>03-013</v>
          </cell>
          <cell r="I2889" t="str">
            <v>PC HORIZON - Bree</v>
          </cell>
        </row>
        <row r="2890">
          <cell r="A2890">
            <v>3628</v>
          </cell>
          <cell r="B2890" t="str">
            <v>Pieter</v>
          </cell>
          <cell r="C2890" t="str">
            <v>VOORTMANS</v>
          </cell>
          <cell r="D2890">
            <v>12061</v>
          </cell>
          <cell r="E2890" t="str">
            <v>M</v>
          </cell>
          <cell r="F2890" t="str">
            <v>België</v>
          </cell>
          <cell r="G2890" t="str">
            <v>BE</v>
          </cell>
          <cell r="H2890" t="str">
            <v>03-013</v>
          </cell>
          <cell r="I2890" t="str">
            <v>PC HORIZON - Bree</v>
          </cell>
        </row>
        <row r="2891">
          <cell r="A2891">
            <v>21774</v>
          </cell>
          <cell r="B2891" t="str">
            <v>Frank</v>
          </cell>
          <cell r="C2891" t="str">
            <v>VREVEN</v>
          </cell>
          <cell r="D2891">
            <v>20883</v>
          </cell>
          <cell r="E2891" t="str">
            <v>M</v>
          </cell>
          <cell r="F2891" t="str">
            <v>België</v>
          </cell>
          <cell r="G2891" t="str">
            <v>BE</v>
          </cell>
          <cell r="H2891" t="str">
            <v>03-013</v>
          </cell>
          <cell r="I2891" t="str">
            <v>PC HORIZON - Bree</v>
          </cell>
        </row>
        <row r="2892">
          <cell r="A2892">
            <v>6128</v>
          </cell>
          <cell r="B2892" t="str">
            <v>Hans</v>
          </cell>
          <cell r="C2892" t="str">
            <v>WELZ</v>
          </cell>
          <cell r="D2892">
            <v>15764</v>
          </cell>
          <cell r="E2892" t="str">
            <v>M</v>
          </cell>
          <cell r="F2892" t="str">
            <v>België</v>
          </cell>
          <cell r="G2892" t="str">
            <v>BE</v>
          </cell>
          <cell r="H2892" t="str">
            <v>03-013</v>
          </cell>
          <cell r="I2892" t="str">
            <v>PC HORIZON - Bree</v>
          </cell>
        </row>
        <row r="2893">
          <cell r="A2893">
            <v>17334</v>
          </cell>
          <cell r="B2893" t="str">
            <v>Ronald</v>
          </cell>
          <cell r="C2893" t="str">
            <v>BAUWENS</v>
          </cell>
          <cell r="D2893">
            <v>20110</v>
          </cell>
          <cell r="E2893" t="str">
            <v>M</v>
          </cell>
          <cell r="F2893" t="str">
            <v>België</v>
          </cell>
          <cell r="G2893" t="str">
            <v>BE</v>
          </cell>
          <cell r="H2893" t="str">
            <v>03-014</v>
          </cell>
          <cell r="I2893" t="str">
            <v>PC GENK -</v>
          </cell>
        </row>
        <row r="2894">
          <cell r="A2894">
            <v>15926</v>
          </cell>
          <cell r="B2894" t="str">
            <v>Stephanie</v>
          </cell>
          <cell r="C2894" t="str">
            <v>BEUTELS</v>
          </cell>
          <cell r="D2894">
            <v>19336</v>
          </cell>
          <cell r="E2894" t="str">
            <v>V</v>
          </cell>
          <cell r="F2894" t="str">
            <v>België</v>
          </cell>
          <cell r="G2894" t="str">
            <v>BE</v>
          </cell>
          <cell r="H2894" t="str">
            <v>03-014</v>
          </cell>
          <cell r="I2894" t="str">
            <v>PC GENK -</v>
          </cell>
        </row>
        <row r="2895">
          <cell r="A2895">
            <v>6383</v>
          </cell>
          <cell r="B2895" t="str">
            <v>Liliane</v>
          </cell>
          <cell r="C2895" t="str">
            <v>COUSSEMENT</v>
          </cell>
          <cell r="D2895">
            <v>18234</v>
          </cell>
          <cell r="E2895" t="str">
            <v>V</v>
          </cell>
          <cell r="F2895" t="str">
            <v>België</v>
          </cell>
          <cell r="G2895" t="str">
            <v>BE</v>
          </cell>
          <cell r="H2895" t="str">
            <v>03-014</v>
          </cell>
          <cell r="I2895" t="str">
            <v>PC GENK -</v>
          </cell>
        </row>
        <row r="2896">
          <cell r="A2896">
            <v>2751</v>
          </cell>
          <cell r="B2896" t="str">
            <v>Margaretha</v>
          </cell>
          <cell r="C2896" t="str">
            <v>DAEMEN</v>
          </cell>
          <cell r="D2896">
            <v>13939</v>
          </cell>
          <cell r="E2896" t="str">
            <v>V</v>
          </cell>
          <cell r="F2896" t="str">
            <v>België</v>
          </cell>
          <cell r="G2896" t="str">
            <v>BE</v>
          </cell>
          <cell r="H2896" t="str">
            <v>03-014</v>
          </cell>
          <cell r="I2896" t="str">
            <v>PC GENK -</v>
          </cell>
        </row>
        <row r="2897">
          <cell r="A2897">
            <v>17724</v>
          </cell>
          <cell r="B2897" t="str">
            <v>Hubert</v>
          </cell>
          <cell r="C2897" t="str">
            <v>DE GRAEF</v>
          </cell>
          <cell r="D2897">
            <v>17657</v>
          </cell>
          <cell r="E2897" t="str">
            <v>M</v>
          </cell>
          <cell r="F2897" t="str">
            <v>België</v>
          </cell>
          <cell r="G2897" t="str">
            <v>BE</v>
          </cell>
          <cell r="H2897" t="str">
            <v>03-014</v>
          </cell>
          <cell r="I2897" t="str">
            <v>PC GENK -</v>
          </cell>
        </row>
        <row r="2898">
          <cell r="A2898">
            <v>19706</v>
          </cell>
          <cell r="B2898" t="str">
            <v>Ghislaine</v>
          </cell>
          <cell r="C2898" t="str">
            <v>DIEU</v>
          </cell>
          <cell r="D2898">
            <v>18776</v>
          </cell>
          <cell r="E2898" t="str">
            <v>V</v>
          </cell>
          <cell r="F2898" t="str">
            <v>België</v>
          </cell>
          <cell r="G2898" t="str">
            <v>BE</v>
          </cell>
          <cell r="H2898" t="str">
            <v>03-014</v>
          </cell>
          <cell r="I2898" t="str">
            <v>PC GENK -</v>
          </cell>
        </row>
        <row r="2899">
          <cell r="A2899">
            <v>21603</v>
          </cell>
          <cell r="B2899" t="str">
            <v>Leonardus</v>
          </cell>
          <cell r="C2899" t="str">
            <v>DONNÉ</v>
          </cell>
          <cell r="D2899">
            <v>17281</v>
          </cell>
          <cell r="E2899" t="str">
            <v>M</v>
          </cell>
          <cell r="F2899" t="str">
            <v>België</v>
          </cell>
          <cell r="G2899" t="str">
            <v>BE</v>
          </cell>
          <cell r="H2899" t="str">
            <v>03-014</v>
          </cell>
          <cell r="I2899" t="str">
            <v>PC GENK -</v>
          </cell>
        </row>
        <row r="2900">
          <cell r="A2900">
            <v>19297</v>
          </cell>
          <cell r="B2900" t="str">
            <v>Michel</v>
          </cell>
          <cell r="C2900" t="str">
            <v>EGYED</v>
          </cell>
          <cell r="D2900">
            <v>18852</v>
          </cell>
          <cell r="E2900" t="str">
            <v>M</v>
          </cell>
          <cell r="F2900" t="str">
            <v>België</v>
          </cell>
          <cell r="G2900" t="str">
            <v>BE</v>
          </cell>
          <cell r="H2900" t="str">
            <v>03-014</v>
          </cell>
          <cell r="I2900" t="str">
            <v>PC GENK -</v>
          </cell>
        </row>
        <row r="2901">
          <cell r="A2901">
            <v>16543</v>
          </cell>
          <cell r="B2901" t="str">
            <v>Antonie</v>
          </cell>
          <cell r="C2901" t="str">
            <v>FRAUSSEN</v>
          </cell>
          <cell r="D2901">
            <v>22472</v>
          </cell>
          <cell r="E2901" t="str">
            <v>V</v>
          </cell>
          <cell r="F2901" t="str">
            <v>België</v>
          </cell>
          <cell r="G2901" t="str">
            <v>BE</v>
          </cell>
          <cell r="H2901" t="str">
            <v>03-014</v>
          </cell>
          <cell r="I2901" t="str">
            <v>PC GENK -</v>
          </cell>
        </row>
        <row r="2902">
          <cell r="A2902">
            <v>16550</v>
          </cell>
          <cell r="B2902" t="str">
            <v>Michel</v>
          </cell>
          <cell r="C2902" t="str">
            <v>FRAUSSEN</v>
          </cell>
          <cell r="D2902">
            <v>18097</v>
          </cell>
          <cell r="E2902" t="str">
            <v>M</v>
          </cell>
          <cell r="F2902" t="str">
            <v>België</v>
          </cell>
          <cell r="G2902" t="str">
            <v>BE</v>
          </cell>
          <cell r="H2902" t="str">
            <v>03-014</v>
          </cell>
          <cell r="I2902" t="str">
            <v>PC GENK -</v>
          </cell>
        </row>
        <row r="2903">
          <cell r="A2903">
            <v>17892</v>
          </cell>
          <cell r="B2903" t="str">
            <v>Mick</v>
          </cell>
          <cell r="C2903" t="str">
            <v>GAHAGAN</v>
          </cell>
          <cell r="D2903">
            <v>19872</v>
          </cell>
          <cell r="E2903" t="str">
            <v>M</v>
          </cell>
          <cell r="F2903" t="str">
            <v>België</v>
          </cell>
          <cell r="G2903" t="str">
            <v>GB</v>
          </cell>
          <cell r="H2903" t="str">
            <v>03-014</v>
          </cell>
          <cell r="I2903" t="str">
            <v>PC GENK -</v>
          </cell>
        </row>
        <row r="2904">
          <cell r="A2904">
            <v>14413</v>
          </cell>
          <cell r="B2904" t="str">
            <v>Laurens</v>
          </cell>
          <cell r="C2904" t="str">
            <v>GEELEN</v>
          </cell>
          <cell r="D2904">
            <v>16689</v>
          </cell>
          <cell r="E2904" t="str">
            <v>M</v>
          </cell>
          <cell r="F2904" t="str">
            <v>België</v>
          </cell>
          <cell r="G2904" t="str">
            <v>BE</v>
          </cell>
          <cell r="H2904" t="str">
            <v>03-014</v>
          </cell>
          <cell r="I2904" t="str">
            <v>PC GENK -</v>
          </cell>
        </row>
        <row r="2905">
          <cell r="A2905">
            <v>12087</v>
          </cell>
          <cell r="B2905" t="str">
            <v>Georges</v>
          </cell>
          <cell r="C2905" t="str">
            <v>GEURTS</v>
          </cell>
          <cell r="D2905">
            <v>15251</v>
          </cell>
          <cell r="E2905" t="str">
            <v>M</v>
          </cell>
          <cell r="F2905" t="str">
            <v>België</v>
          </cell>
          <cell r="G2905" t="str">
            <v>BE</v>
          </cell>
          <cell r="H2905" t="str">
            <v>03-014</v>
          </cell>
          <cell r="I2905" t="str">
            <v>PC GENK -</v>
          </cell>
        </row>
        <row r="2906">
          <cell r="A2906">
            <v>10378</v>
          </cell>
          <cell r="B2906" t="str">
            <v>Anny</v>
          </cell>
          <cell r="C2906" t="str">
            <v>GODEYNE</v>
          </cell>
          <cell r="D2906">
            <v>15905</v>
          </cell>
          <cell r="E2906" t="str">
            <v>V</v>
          </cell>
          <cell r="F2906" t="str">
            <v>België</v>
          </cell>
          <cell r="G2906" t="str">
            <v>BE</v>
          </cell>
          <cell r="H2906" t="str">
            <v>03-014</v>
          </cell>
          <cell r="I2906" t="str">
            <v>PC GENK -</v>
          </cell>
        </row>
        <row r="2907">
          <cell r="A2907">
            <v>17891</v>
          </cell>
          <cell r="B2907" t="str">
            <v>Ineke</v>
          </cell>
          <cell r="C2907" t="str">
            <v>GRIETEN</v>
          </cell>
          <cell r="D2907">
            <v>17326</v>
          </cell>
          <cell r="E2907" t="str">
            <v>V</v>
          </cell>
          <cell r="F2907" t="str">
            <v>België</v>
          </cell>
          <cell r="G2907" t="str">
            <v>BE</v>
          </cell>
          <cell r="H2907" t="str">
            <v>03-014</v>
          </cell>
          <cell r="I2907" t="str">
            <v>PC GENK -</v>
          </cell>
        </row>
        <row r="2908">
          <cell r="A2908">
            <v>17507</v>
          </cell>
          <cell r="B2908" t="str">
            <v>Christiane</v>
          </cell>
          <cell r="C2908" t="str">
            <v>HERMANS</v>
          </cell>
          <cell r="D2908">
            <v>18831</v>
          </cell>
          <cell r="E2908" t="str">
            <v>V</v>
          </cell>
          <cell r="F2908" t="str">
            <v>België</v>
          </cell>
          <cell r="G2908" t="str">
            <v>BE</v>
          </cell>
          <cell r="H2908" t="str">
            <v>03-014</v>
          </cell>
          <cell r="I2908" t="str">
            <v>PC GENK -</v>
          </cell>
        </row>
        <row r="2909">
          <cell r="A2909">
            <v>20669</v>
          </cell>
          <cell r="B2909" t="str">
            <v>Frank</v>
          </cell>
          <cell r="C2909" t="str">
            <v>HOFMANS</v>
          </cell>
          <cell r="D2909">
            <v>21601</v>
          </cell>
          <cell r="E2909" t="str">
            <v>M</v>
          </cell>
          <cell r="F2909" t="str">
            <v>België</v>
          </cell>
          <cell r="G2909" t="str">
            <v>BE</v>
          </cell>
          <cell r="H2909" t="str">
            <v>03-014</v>
          </cell>
          <cell r="I2909" t="str">
            <v>PC GENK -</v>
          </cell>
        </row>
        <row r="2910">
          <cell r="A2910">
            <v>1839</v>
          </cell>
          <cell r="B2910" t="str">
            <v>Antoine</v>
          </cell>
          <cell r="C2910" t="str">
            <v>IGNOUL</v>
          </cell>
          <cell r="D2910">
            <v>17846</v>
          </cell>
          <cell r="E2910" t="str">
            <v>M</v>
          </cell>
          <cell r="F2910" t="str">
            <v>België</v>
          </cell>
          <cell r="G2910" t="str">
            <v>BE</v>
          </cell>
          <cell r="H2910" t="str">
            <v>03-014</v>
          </cell>
          <cell r="I2910" t="str">
            <v>PC GENK -</v>
          </cell>
        </row>
        <row r="2911">
          <cell r="A2911">
            <v>16544</v>
          </cell>
          <cell r="B2911" t="str">
            <v>Eddy</v>
          </cell>
          <cell r="C2911" t="str">
            <v>JESPERS</v>
          </cell>
          <cell r="D2911">
            <v>21046</v>
          </cell>
          <cell r="E2911" t="str">
            <v>M</v>
          </cell>
          <cell r="F2911" t="str">
            <v>België</v>
          </cell>
          <cell r="G2911" t="str">
            <v>BE</v>
          </cell>
          <cell r="H2911" t="str">
            <v>03-014</v>
          </cell>
          <cell r="I2911" t="str">
            <v>PC GENK -</v>
          </cell>
        </row>
        <row r="2912">
          <cell r="A2912">
            <v>20292</v>
          </cell>
          <cell r="B2912" t="str">
            <v>Sonja</v>
          </cell>
          <cell r="C2912" t="str">
            <v>KERKHOFS</v>
          </cell>
          <cell r="D2912">
            <v>19972</v>
          </cell>
          <cell r="E2912" t="str">
            <v>V</v>
          </cell>
          <cell r="F2912" t="str">
            <v>België</v>
          </cell>
          <cell r="G2912" t="str">
            <v>BE</v>
          </cell>
          <cell r="H2912" t="str">
            <v>03-014</v>
          </cell>
          <cell r="I2912" t="str">
            <v>PC GENK -</v>
          </cell>
        </row>
        <row r="2913">
          <cell r="A2913">
            <v>14989</v>
          </cell>
          <cell r="B2913" t="str">
            <v>Mohamed</v>
          </cell>
          <cell r="C2913" t="str">
            <v>LAARAJ</v>
          </cell>
          <cell r="D2913">
            <v>20590</v>
          </cell>
          <cell r="E2913" t="str">
            <v>M</v>
          </cell>
          <cell r="F2913" t="str">
            <v>België</v>
          </cell>
          <cell r="G2913" t="str">
            <v>BE</v>
          </cell>
          <cell r="H2913" t="str">
            <v>03-014</v>
          </cell>
          <cell r="I2913" t="str">
            <v>PC GENK -</v>
          </cell>
        </row>
        <row r="2914">
          <cell r="A2914">
            <v>20782</v>
          </cell>
          <cell r="B2914" t="str">
            <v xml:space="preserve">Georges </v>
          </cell>
          <cell r="C2914" t="str">
            <v>LEMMENS</v>
          </cell>
          <cell r="D2914">
            <v>16376</v>
          </cell>
          <cell r="E2914" t="str">
            <v>M</v>
          </cell>
          <cell r="F2914" t="str">
            <v>België</v>
          </cell>
          <cell r="G2914" t="str">
            <v>BE</v>
          </cell>
          <cell r="H2914" t="str">
            <v>03-014</v>
          </cell>
          <cell r="I2914" t="str">
            <v>PC GENK -</v>
          </cell>
        </row>
        <row r="2915">
          <cell r="A2915">
            <v>14990</v>
          </cell>
          <cell r="B2915" t="str">
            <v>Olga</v>
          </cell>
          <cell r="C2915" t="str">
            <v>MAESEN</v>
          </cell>
          <cell r="D2915">
            <v>16748</v>
          </cell>
          <cell r="E2915" t="str">
            <v>V</v>
          </cell>
          <cell r="F2915" t="str">
            <v>België</v>
          </cell>
          <cell r="G2915" t="str">
            <v>BE</v>
          </cell>
          <cell r="H2915" t="str">
            <v>03-014</v>
          </cell>
          <cell r="I2915" t="str">
            <v>PC GENK -</v>
          </cell>
        </row>
        <row r="2916">
          <cell r="A2916">
            <v>14041</v>
          </cell>
          <cell r="B2916" t="str">
            <v>Dieudonné Mathieu</v>
          </cell>
          <cell r="C2916" t="str">
            <v>MARIS</v>
          </cell>
          <cell r="D2916">
            <v>16425</v>
          </cell>
          <cell r="E2916" t="str">
            <v>M</v>
          </cell>
          <cell r="F2916" t="str">
            <v>België</v>
          </cell>
          <cell r="G2916" t="str">
            <v>BE</v>
          </cell>
          <cell r="H2916" t="str">
            <v>03-014</v>
          </cell>
          <cell r="I2916" t="str">
            <v>PC GENK -</v>
          </cell>
        </row>
        <row r="2917">
          <cell r="A2917">
            <v>16176</v>
          </cell>
          <cell r="B2917" t="str">
            <v>Gerda</v>
          </cell>
          <cell r="C2917" t="str">
            <v>MARIS</v>
          </cell>
          <cell r="D2917">
            <v>19568</v>
          </cell>
          <cell r="E2917" t="str">
            <v>V</v>
          </cell>
          <cell r="F2917" t="str">
            <v>België</v>
          </cell>
          <cell r="G2917" t="str">
            <v>BE</v>
          </cell>
          <cell r="H2917" t="str">
            <v>03-014</v>
          </cell>
          <cell r="I2917" t="str">
            <v>PC GENK -</v>
          </cell>
        </row>
        <row r="2918">
          <cell r="A2918">
            <v>16177</v>
          </cell>
          <cell r="B2918" t="str">
            <v>Valere</v>
          </cell>
          <cell r="C2918" t="str">
            <v>MARIS</v>
          </cell>
          <cell r="D2918">
            <v>20223</v>
          </cell>
          <cell r="E2918" t="str">
            <v>M</v>
          </cell>
          <cell r="F2918" t="str">
            <v>België</v>
          </cell>
          <cell r="G2918" t="str">
            <v>BE</v>
          </cell>
          <cell r="H2918" t="str">
            <v>03-014</v>
          </cell>
          <cell r="I2918" t="str">
            <v>PC GENK -</v>
          </cell>
        </row>
        <row r="2919">
          <cell r="A2919">
            <v>9736</v>
          </cell>
          <cell r="B2919" t="str">
            <v>André</v>
          </cell>
          <cell r="C2919" t="str">
            <v>MARTENS</v>
          </cell>
          <cell r="D2919">
            <v>14925</v>
          </cell>
          <cell r="E2919" t="str">
            <v>M</v>
          </cell>
          <cell r="F2919" t="str">
            <v>België</v>
          </cell>
          <cell r="G2919" t="str">
            <v>BE</v>
          </cell>
          <cell r="H2919" t="str">
            <v>03-014</v>
          </cell>
          <cell r="I2919" t="str">
            <v>PC GENK -</v>
          </cell>
        </row>
        <row r="2920">
          <cell r="A2920">
            <v>14042</v>
          </cell>
          <cell r="B2920" t="str">
            <v>Anny</v>
          </cell>
          <cell r="C2920" t="str">
            <v>MARTENS</v>
          </cell>
          <cell r="D2920">
            <v>15999</v>
          </cell>
          <cell r="E2920" t="str">
            <v>V</v>
          </cell>
          <cell r="F2920" t="str">
            <v>België</v>
          </cell>
          <cell r="G2920" t="str">
            <v>BE</v>
          </cell>
          <cell r="H2920" t="str">
            <v>03-014</v>
          </cell>
          <cell r="I2920" t="str">
            <v>PC GENK -</v>
          </cell>
        </row>
        <row r="2921">
          <cell r="A2921">
            <v>20293</v>
          </cell>
          <cell r="B2921" t="str">
            <v>Marcel</v>
          </cell>
          <cell r="C2921" t="str">
            <v>MELIS</v>
          </cell>
          <cell r="D2921">
            <v>19347</v>
          </cell>
          <cell r="E2921" t="str">
            <v>M</v>
          </cell>
          <cell r="F2921" t="str">
            <v>België</v>
          </cell>
          <cell r="G2921" t="str">
            <v>BE</v>
          </cell>
          <cell r="H2921" t="str">
            <v>03-014</v>
          </cell>
          <cell r="I2921" t="str">
            <v>PC GENK -</v>
          </cell>
        </row>
        <row r="2922">
          <cell r="A2922">
            <v>4309</v>
          </cell>
          <cell r="B2922" t="str">
            <v>Lambert</v>
          </cell>
          <cell r="C2922" t="str">
            <v>MEYLAERTS</v>
          </cell>
          <cell r="D2922">
            <v>15157</v>
          </cell>
          <cell r="E2922" t="str">
            <v>M</v>
          </cell>
          <cell r="F2922" t="str">
            <v>België</v>
          </cell>
          <cell r="G2922" t="str">
            <v>BE</v>
          </cell>
          <cell r="H2922" t="str">
            <v>03-014</v>
          </cell>
          <cell r="I2922" t="str">
            <v>PC GENK -</v>
          </cell>
        </row>
        <row r="2923">
          <cell r="A2923">
            <v>2970</v>
          </cell>
          <cell r="B2923" t="str">
            <v>Jos</v>
          </cell>
          <cell r="C2923" t="str">
            <v>MOORS</v>
          </cell>
          <cell r="D2923">
            <v>18100</v>
          </cell>
          <cell r="E2923" t="str">
            <v>M</v>
          </cell>
          <cell r="F2923" t="str">
            <v>België</v>
          </cell>
          <cell r="G2923" t="str">
            <v>BE</v>
          </cell>
          <cell r="H2923" t="str">
            <v>03-014</v>
          </cell>
          <cell r="I2923" t="str">
            <v>PC GENK -</v>
          </cell>
        </row>
        <row r="2924">
          <cell r="A2924">
            <v>4117</v>
          </cell>
          <cell r="B2924" t="str">
            <v>Dennis</v>
          </cell>
          <cell r="C2924" t="str">
            <v>MOORS</v>
          </cell>
          <cell r="D2924">
            <v>27844</v>
          </cell>
          <cell r="E2924" t="str">
            <v>M</v>
          </cell>
          <cell r="F2924" t="str">
            <v>België</v>
          </cell>
          <cell r="G2924" t="str">
            <v>BE</v>
          </cell>
          <cell r="H2924" t="str">
            <v>03-014</v>
          </cell>
          <cell r="I2924" t="str">
            <v>PC GENK -</v>
          </cell>
        </row>
        <row r="2925">
          <cell r="A2925">
            <v>14023</v>
          </cell>
          <cell r="B2925" t="str">
            <v>Yvonne</v>
          </cell>
          <cell r="C2925" t="str">
            <v>NOUWEN</v>
          </cell>
          <cell r="D2925">
            <v>15049</v>
          </cell>
          <cell r="E2925" t="str">
            <v>V</v>
          </cell>
          <cell r="F2925" t="str">
            <v>België</v>
          </cell>
          <cell r="G2925" t="str">
            <v>BE</v>
          </cell>
          <cell r="H2925" t="str">
            <v>03-014</v>
          </cell>
          <cell r="I2925" t="str">
            <v>PC GENK -</v>
          </cell>
        </row>
        <row r="2926">
          <cell r="A2926">
            <v>14991</v>
          </cell>
          <cell r="B2926" t="str">
            <v>Marcel</v>
          </cell>
          <cell r="C2926" t="str">
            <v>NOUWEN</v>
          </cell>
          <cell r="D2926">
            <v>14569</v>
          </cell>
          <cell r="E2926" t="str">
            <v>M</v>
          </cell>
          <cell r="F2926" t="str">
            <v>België</v>
          </cell>
          <cell r="G2926" t="str">
            <v>BE</v>
          </cell>
          <cell r="H2926" t="str">
            <v>03-014</v>
          </cell>
          <cell r="I2926" t="str">
            <v>PC GENK -</v>
          </cell>
        </row>
        <row r="2927">
          <cell r="A2927">
            <v>18617</v>
          </cell>
          <cell r="B2927" t="str">
            <v>Rita</v>
          </cell>
          <cell r="C2927" t="str">
            <v>NOUWEN</v>
          </cell>
          <cell r="D2927">
            <v>18242</v>
          </cell>
          <cell r="E2927" t="str">
            <v>V</v>
          </cell>
          <cell r="F2927" t="str">
            <v>België</v>
          </cell>
          <cell r="G2927" t="str">
            <v>BE</v>
          </cell>
          <cell r="H2927" t="str">
            <v>03-014</v>
          </cell>
          <cell r="I2927" t="str">
            <v>PC GENK -</v>
          </cell>
        </row>
        <row r="2928">
          <cell r="A2928">
            <v>18661</v>
          </cell>
          <cell r="B2928" t="str">
            <v>Suzanne</v>
          </cell>
          <cell r="C2928" t="str">
            <v>NOUWEN</v>
          </cell>
          <cell r="D2928">
            <v>15506</v>
          </cell>
          <cell r="E2928" t="str">
            <v>V</v>
          </cell>
          <cell r="F2928" t="str">
            <v>België</v>
          </cell>
          <cell r="G2928" t="str">
            <v>BE</v>
          </cell>
          <cell r="H2928" t="str">
            <v>03-014</v>
          </cell>
          <cell r="I2928" t="str">
            <v>PC GENK -</v>
          </cell>
        </row>
        <row r="2929">
          <cell r="A2929">
            <v>14045</v>
          </cell>
          <cell r="B2929" t="str">
            <v>Roger</v>
          </cell>
          <cell r="C2929" t="str">
            <v>OLAERTS</v>
          </cell>
          <cell r="D2929">
            <v>19391</v>
          </cell>
          <cell r="E2929" t="str">
            <v>M</v>
          </cell>
          <cell r="F2929" t="str">
            <v>België</v>
          </cell>
          <cell r="G2929" t="str">
            <v>BE</v>
          </cell>
          <cell r="H2929" t="str">
            <v>03-014</v>
          </cell>
          <cell r="I2929" t="str">
            <v>PC GENK -</v>
          </cell>
        </row>
        <row r="2930">
          <cell r="A2930">
            <v>14184</v>
          </cell>
          <cell r="B2930" t="str">
            <v>Lucien</v>
          </cell>
          <cell r="C2930" t="str">
            <v>OLAERTS</v>
          </cell>
          <cell r="D2930">
            <v>19014</v>
          </cell>
          <cell r="E2930" t="str">
            <v>M</v>
          </cell>
          <cell r="F2930" t="str">
            <v>België</v>
          </cell>
          <cell r="G2930" t="str">
            <v>BE</v>
          </cell>
          <cell r="H2930" t="str">
            <v>03-014</v>
          </cell>
          <cell r="I2930" t="str">
            <v>PC GENK -</v>
          </cell>
        </row>
        <row r="2931">
          <cell r="A2931">
            <v>15089</v>
          </cell>
          <cell r="B2931" t="str">
            <v>Arthur</v>
          </cell>
          <cell r="C2931" t="str">
            <v>PACHEN</v>
          </cell>
          <cell r="D2931">
            <v>14452</v>
          </cell>
          <cell r="E2931" t="str">
            <v>M</v>
          </cell>
          <cell r="F2931" t="str">
            <v>België</v>
          </cell>
          <cell r="G2931" t="str">
            <v>BE</v>
          </cell>
          <cell r="H2931" t="str">
            <v>03-014</v>
          </cell>
          <cell r="I2931" t="str">
            <v>PC GENK -</v>
          </cell>
        </row>
        <row r="2932">
          <cell r="A2932">
            <v>16175</v>
          </cell>
          <cell r="B2932" t="str">
            <v>Gerard</v>
          </cell>
          <cell r="C2932" t="str">
            <v>PADOT</v>
          </cell>
          <cell r="D2932">
            <v>19068</v>
          </cell>
          <cell r="E2932" t="str">
            <v>M</v>
          </cell>
          <cell r="F2932" t="str">
            <v>België</v>
          </cell>
          <cell r="G2932" t="str">
            <v>BE</v>
          </cell>
          <cell r="H2932" t="str">
            <v>03-014</v>
          </cell>
          <cell r="I2932" t="str">
            <v>PC GENK -</v>
          </cell>
        </row>
        <row r="2933">
          <cell r="A2933">
            <v>18662</v>
          </cell>
          <cell r="B2933" t="str">
            <v>Hubert</v>
          </cell>
          <cell r="C2933" t="str">
            <v>PAULUSSEN</v>
          </cell>
          <cell r="D2933">
            <v>14703</v>
          </cell>
          <cell r="E2933" t="str">
            <v>M</v>
          </cell>
          <cell r="F2933" t="str">
            <v>België</v>
          </cell>
          <cell r="G2933" t="str">
            <v>BE</v>
          </cell>
          <cell r="H2933" t="str">
            <v>03-014</v>
          </cell>
          <cell r="I2933" t="str">
            <v>PC GENK -</v>
          </cell>
        </row>
        <row r="2934">
          <cell r="A2934">
            <v>20635</v>
          </cell>
          <cell r="B2934" t="str">
            <v>Natascha</v>
          </cell>
          <cell r="C2934" t="str">
            <v>RAMAKERS</v>
          </cell>
          <cell r="D2934">
            <v>25826</v>
          </cell>
          <cell r="E2934" t="str">
            <v>V</v>
          </cell>
          <cell r="F2934" t="str">
            <v>België</v>
          </cell>
          <cell r="G2934" t="str">
            <v>BE</v>
          </cell>
          <cell r="H2934" t="str">
            <v>03-014</v>
          </cell>
          <cell r="I2934" t="str">
            <v>PC GENK -</v>
          </cell>
        </row>
        <row r="2935">
          <cell r="A2935">
            <v>16755</v>
          </cell>
          <cell r="B2935" t="str">
            <v>Godelieve</v>
          </cell>
          <cell r="C2935" t="str">
            <v>RENS</v>
          </cell>
          <cell r="D2935">
            <v>24535</v>
          </cell>
          <cell r="E2935" t="str">
            <v>V</v>
          </cell>
          <cell r="F2935" t="str">
            <v>België</v>
          </cell>
          <cell r="G2935" t="str">
            <v>BE</v>
          </cell>
          <cell r="H2935" t="str">
            <v>03-014</v>
          </cell>
          <cell r="I2935" t="str">
            <v>PC GENK -</v>
          </cell>
        </row>
        <row r="2936">
          <cell r="A2936">
            <v>14021</v>
          </cell>
          <cell r="B2936" t="str">
            <v>Robert</v>
          </cell>
          <cell r="C2936" t="str">
            <v>REYNDERS</v>
          </cell>
          <cell r="D2936">
            <v>17379</v>
          </cell>
          <cell r="E2936" t="str">
            <v>M</v>
          </cell>
          <cell r="F2936" t="str">
            <v>België</v>
          </cell>
          <cell r="G2936" t="str">
            <v>BE</v>
          </cell>
          <cell r="H2936" t="str">
            <v>03-014</v>
          </cell>
          <cell r="I2936" t="str">
            <v>PC GENK -</v>
          </cell>
        </row>
        <row r="2937">
          <cell r="A2937">
            <v>11049</v>
          </cell>
          <cell r="B2937" t="str">
            <v>Emiel</v>
          </cell>
          <cell r="C2937" t="str">
            <v>RONSEN</v>
          </cell>
          <cell r="D2937">
            <v>15538</v>
          </cell>
          <cell r="E2937" t="str">
            <v>M</v>
          </cell>
          <cell r="F2937" t="str">
            <v>België</v>
          </cell>
          <cell r="G2937" t="str">
            <v>BE</v>
          </cell>
          <cell r="H2937" t="str">
            <v>03-014</v>
          </cell>
          <cell r="I2937" t="str">
            <v>PC GENK -</v>
          </cell>
        </row>
        <row r="2938">
          <cell r="A2938">
            <v>4154</v>
          </cell>
          <cell r="B2938" t="str">
            <v>Herman</v>
          </cell>
          <cell r="C2938" t="str">
            <v>ROUX</v>
          </cell>
          <cell r="D2938">
            <v>13271</v>
          </cell>
          <cell r="E2938" t="str">
            <v>M</v>
          </cell>
          <cell r="F2938" t="str">
            <v>België</v>
          </cell>
          <cell r="G2938" t="str">
            <v>BE</v>
          </cell>
          <cell r="H2938" t="str">
            <v>03-014</v>
          </cell>
          <cell r="I2938" t="str">
            <v>PC GENK -</v>
          </cell>
        </row>
        <row r="2939">
          <cell r="A2939">
            <v>17776</v>
          </cell>
          <cell r="B2939" t="str">
            <v>Willy</v>
          </cell>
          <cell r="C2939" t="str">
            <v>SCHAEKEN</v>
          </cell>
          <cell r="D2939">
            <v>19312</v>
          </cell>
          <cell r="E2939" t="str">
            <v>M</v>
          </cell>
          <cell r="F2939" t="str">
            <v>België</v>
          </cell>
          <cell r="G2939" t="str">
            <v>BE</v>
          </cell>
          <cell r="H2939" t="str">
            <v>03-014</v>
          </cell>
          <cell r="I2939" t="str">
            <v>PC GENK -</v>
          </cell>
        </row>
        <row r="2940">
          <cell r="A2940">
            <v>3602</v>
          </cell>
          <cell r="B2940" t="str">
            <v>Justin</v>
          </cell>
          <cell r="C2940" t="str">
            <v>SCHEVENELS</v>
          </cell>
          <cell r="D2940">
            <v>19318</v>
          </cell>
          <cell r="E2940" t="str">
            <v>M</v>
          </cell>
          <cell r="F2940" t="str">
            <v>België</v>
          </cell>
          <cell r="G2940" t="str">
            <v>BE</v>
          </cell>
          <cell r="H2940" t="str">
            <v>03-014</v>
          </cell>
          <cell r="I2940" t="str">
            <v>PC GENK -</v>
          </cell>
        </row>
        <row r="2941">
          <cell r="A2941">
            <v>15510</v>
          </cell>
          <cell r="B2941" t="str">
            <v>François</v>
          </cell>
          <cell r="C2941" t="str">
            <v>SCHEVENELS</v>
          </cell>
          <cell r="D2941">
            <v>18470</v>
          </cell>
          <cell r="E2941" t="str">
            <v>M</v>
          </cell>
          <cell r="F2941" t="str">
            <v>België</v>
          </cell>
          <cell r="G2941" t="str">
            <v>BE</v>
          </cell>
          <cell r="H2941" t="str">
            <v>03-014</v>
          </cell>
          <cell r="I2941" t="str">
            <v>PC GENK -</v>
          </cell>
        </row>
        <row r="2942">
          <cell r="A2942">
            <v>17506</v>
          </cell>
          <cell r="B2942" t="str">
            <v>André</v>
          </cell>
          <cell r="C2942" t="str">
            <v>SCHOTS</v>
          </cell>
          <cell r="D2942">
            <v>17640</v>
          </cell>
          <cell r="E2942" t="str">
            <v>M</v>
          </cell>
          <cell r="F2942" t="str">
            <v>België</v>
          </cell>
          <cell r="G2942" t="str">
            <v>BE</v>
          </cell>
          <cell r="H2942" t="str">
            <v>03-014</v>
          </cell>
          <cell r="I2942" t="str">
            <v>PC GENK -</v>
          </cell>
        </row>
        <row r="2943">
          <cell r="A2943">
            <v>15927</v>
          </cell>
          <cell r="B2943" t="str">
            <v>Luigi</v>
          </cell>
          <cell r="C2943" t="str">
            <v>SEGNANA</v>
          </cell>
          <cell r="D2943">
            <v>14942</v>
          </cell>
          <cell r="E2943" t="str">
            <v>M</v>
          </cell>
          <cell r="F2943" t="str">
            <v>België</v>
          </cell>
          <cell r="G2943" t="str">
            <v>BE</v>
          </cell>
          <cell r="H2943" t="str">
            <v>03-014</v>
          </cell>
          <cell r="I2943" t="str">
            <v>PC GENK -</v>
          </cell>
        </row>
        <row r="2944">
          <cell r="A2944">
            <v>15997</v>
          </cell>
          <cell r="B2944" t="str">
            <v>Josef</v>
          </cell>
          <cell r="C2944" t="str">
            <v>SMETS</v>
          </cell>
          <cell r="D2944">
            <v>15987</v>
          </cell>
          <cell r="E2944" t="str">
            <v>M</v>
          </cell>
          <cell r="F2944" t="str">
            <v>België</v>
          </cell>
          <cell r="G2944" t="str">
            <v>BE</v>
          </cell>
          <cell r="H2944" t="str">
            <v>03-014</v>
          </cell>
          <cell r="I2944" t="str">
            <v>PC GENK -</v>
          </cell>
        </row>
        <row r="2945">
          <cell r="A2945">
            <v>3328</v>
          </cell>
          <cell r="B2945" t="str">
            <v>Domenico</v>
          </cell>
          <cell r="C2945" t="str">
            <v>SORRENTINO</v>
          </cell>
          <cell r="D2945">
            <v>20870</v>
          </cell>
          <cell r="E2945" t="str">
            <v>M</v>
          </cell>
          <cell r="F2945" t="str">
            <v>België</v>
          </cell>
          <cell r="G2945" t="str">
            <v>IT</v>
          </cell>
          <cell r="H2945" t="str">
            <v>03-014</v>
          </cell>
          <cell r="I2945" t="str">
            <v>PC GENK -</v>
          </cell>
        </row>
        <row r="2946">
          <cell r="A2946">
            <v>19980</v>
          </cell>
          <cell r="B2946" t="str">
            <v>Albert</v>
          </cell>
          <cell r="C2946" t="str">
            <v>STIENERS</v>
          </cell>
          <cell r="D2946">
            <v>17143</v>
          </cell>
          <cell r="E2946" t="str">
            <v>M</v>
          </cell>
          <cell r="F2946" t="str">
            <v>België</v>
          </cell>
          <cell r="G2946" t="str">
            <v>BE</v>
          </cell>
          <cell r="H2946" t="str">
            <v>03-014</v>
          </cell>
          <cell r="I2946" t="str">
            <v>PC GENK -</v>
          </cell>
        </row>
        <row r="2947">
          <cell r="A2947">
            <v>13157</v>
          </cell>
          <cell r="B2947" t="str">
            <v>Jackie</v>
          </cell>
          <cell r="C2947" t="str">
            <v>URLINGS</v>
          </cell>
          <cell r="D2947">
            <v>19228</v>
          </cell>
          <cell r="E2947" t="str">
            <v>M</v>
          </cell>
          <cell r="F2947" t="str">
            <v>België</v>
          </cell>
          <cell r="G2947" t="str">
            <v>BE</v>
          </cell>
          <cell r="H2947" t="str">
            <v>03-014</v>
          </cell>
          <cell r="I2947" t="str">
            <v>PC GENK -</v>
          </cell>
        </row>
        <row r="2948">
          <cell r="A2948">
            <v>11391</v>
          </cell>
          <cell r="B2948" t="str">
            <v>Marleen</v>
          </cell>
          <cell r="C2948" t="str">
            <v>UYTTENDAELE</v>
          </cell>
          <cell r="D2948">
            <v>23298</v>
          </cell>
          <cell r="E2948" t="str">
            <v>V</v>
          </cell>
          <cell r="F2948" t="str">
            <v>België</v>
          </cell>
          <cell r="G2948" t="str">
            <v>BE</v>
          </cell>
          <cell r="H2948" t="str">
            <v>03-014</v>
          </cell>
          <cell r="I2948" t="str">
            <v>PC GENK -</v>
          </cell>
        </row>
        <row r="2949">
          <cell r="A2949">
            <v>20781</v>
          </cell>
          <cell r="B2949" t="str">
            <v xml:space="preserve">Yvonne </v>
          </cell>
          <cell r="C2949" t="str">
            <v xml:space="preserve">VAN DEN BLEEKEN </v>
          </cell>
          <cell r="D2949">
            <v>17109</v>
          </cell>
          <cell r="E2949" t="str">
            <v>V</v>
          </cell>
          <cell r="F2949" t="str">
            <v>België</v>
          </cell>
          <cell r="G2949" t="str">
            <v>BE</v>
          </cell>
          <cell r="H2949" t="str">
            <v>03-014</v>
          </cell>
          <cell r="I2949" t="str">
            <v>PC GENK -</v>
          </cell>
        </row>
        <row r="2950">
          <cell r="A2950">
            <v>7001</v>
          </cell>
          <cell r="B2950" t="str">
            <v>Gunther</v>
          </cell>
          <cell r="C2950" t="str">
            <v>VAN DER PUIJL</v>
          </cell>
          <cell r="D2950">
            <v>22559</v>
          </cell>
          <cell r="E2950" t="str">
            <v>M</v>
          </cell>
          <cell r="F2950" t="str">
            <v>België</v>
          </cell>
          <cell r="G2950" t="str">
            <v>BE</v>
          </cell>
          <cell r="H2950" t="str">
            <v>03-014</v>
          </cell>
          <cell r="I2950" t="str">
            <v>PC GENK -</v>
          </cell>
        </row>
        <row r="2951">
          <cell r="A2951">
            <v>16390</v>
          </cell>
          <cell r="B2951" t="str">
            <v>Patrick</v>
          </cell>
          <cell r="C2951" t="str">
            <v>VAN EECKHAUT</v>
          </cell>
          <cell r="D2951">
            <v>21049</v>
          </cell>
          <cell r="E2951" t="str">
            <v>M</v>
          </cell>
          <cell r="F2951" t="str">
            <v>België</v>
          </cell>
          <cell r="G2951" t="str">
            <v>BE</v>
          </cell>
          <cell r="H2951" t="str">
            <v>03-014</v>
          </cell>
          <cell r="I2951" t="str">
            <v>PC GENK -</v>
          </cell>
        </row>
        <row r="2952">
          <cell r="A2952">
            <v>19296</v>
          </cell>
          <cell r="B2952" t="str">
            <v>Francine</v>
          </cell>
          <cell r="C2952" t="str">
            <v>VANCRAYBEX</v>
          </cell>
          <cell r="D2952">
            <v>19187</v>
          </cell>
          <cell r="E2952" t="str">
            <v>V</v>
          </cell>
          <cell r="F2952" t="str">
            <v>België</v>
          </cell>
          <cell r="G2952" t="str">
            <v>BE</v>
          </cell>
          <cell r="H2952" t="str">
            <v>03-014</v>
          </cell>
          <cell r="I2952" t="str">
            <v>PC GENK -</v>
          </cell>
        </row>
        <row r="2953">
          <cell r="A2953">
            <v>14031</v>
          </cell>
          <cell r="B2953" t="str">
            <v>Albert</v>
          </cell>
          <cell r="C2953" t="str">
            <v>VANDERVEE</v>
          </cell>
          <cell r="D2953">
            <v>17187</v>
          </cell>
          <cell r="E2953" t="str">
            <v>M</v>
          </cell>
          <cell r="F2953" t="str">
            <v>België</v>
          </cell>
          <cell r="G2953" t="str">
            <v>BE</v>
          </cell>
          <cell r="H2953" t="str">
            <v>03-014</v>
          </cell>
          <cell r="I2953" t="str">
            <v>PC GENK -</v>
          </cell>
        </row>
        <row r="2954">
          <cell r="A2954">
            <v>12918</v>
          </cell>
          <cell r="B2954" t="str">
            <v>Lucien</v>
          </cell>
          <cell r="C2954" t="str">
            <v>VANDIJCK</v>
          </cell>
          <cell r="D2954">
            <v>13657</v>
          </cell>
          <cell r="E2954" t="str">
            <v>M</v>
          </cell>
          <cell r="F2954" t="str">
            <v>België</v>
          </cell>
          <cell r="G2954" t="str">
            <v>BE</v>
          </cell>
          <cell r="H2954" t="str">
            <v>03-014</v>
          </cell>
          <cell r="I2954" t="str">
            <v>PC GENK -</v>
          </cell>
        </row>
        <row r="2955">
          <cell r="A2955">
            <v>20636</v>
          </cell>
          <cell r="B2955" t="str">
            <v>Henri</v>
          </cell>
          <cell r="C2955" t="str">
            <v>VANHOUDT</v>
          </cell>
          <cell r="D2955">
            <v>18844</v>
          </cell>
          <cell r="E2955" t="str">
            <v>M</v>
          </cell>
          <cell r="F2955" t="str">
            <v>België</v>
          </cell>
          <cell r="G2955" t="str">
            <v>BE</v>
          </cell>
          <cell r="H2955" t="str">
            <v>03-014</v>
          </cell>
          <cell r="I2955" t="str">
            <v>PC GENK -</v>
          </cell>
        </row>
        <row r="2956">
          <cell r="A2956">
            <v>17335</v>
          </cell>
          <cell r="B2956" t="str">
            <v>Denise</v>
          </cell>
          <cell r="C2956" t="str">
            <v>VANMUYSEN</v>
          </cell>
          <cell r="D2956">
            <v>21098</v>
          </cell>
          <cell r="E2956" t="str">
            <v>V</v>
          </cell>
          <cell r="F2956" t="str">
            <v>België</v>
          </cell>
          <cell r="G2956" t="str">
            <v>BE</v>
          </cell>
          <cell r="H2956" t="str">
            <v>03-014</v>
          </cell>
          <cell r="I2956" t="str">
            <v>PC GENK -</v>
          </cell>
        </row>
        <row r="2957">
          <cell r="A2957">
            <v>14115</v>
          </cell>
          <cell r="B2957" t="str">
            <v>Roger</v>
          </cell>
          <cell r="C2957" t="str">
            <v>VANRUSSELT</v>
          </cell>
          <cell r="D2957">
            <v>17814</v>
          </cell>
          <cell r="E2957" t="str">
            <v>M</v>
          </cell>
          <cell r="F2957" t="str">
            <v>België</v>
          </cell>
          <cell r="G2957" t="str">
            <v>BE</v>
          </cell>
          <cell r="H2957" t="str">
            <v>03-014</v>
          </cell>
          <cell r="I2957" t="str">
            <v>PC GENK -</v>
          </cell>
        </row>
        <row r="2958">
          <cell r="A2958">
            <v>14025</v>
          </cell>
          <cell r="B2958" t="str">
            <v>Dany</v>
          </cell>
          <cell r="C2958" t="str">
            <v>VANSCHOONBEEK</v>
          </cell>
          <cell r="D2958">
            <v>19732</v>
          </cell>
          <cell r="E2958" t="str">
            <v>M</v>
          </cell>
          <cell r="F2958" t="str">
            <v>België</v>
          </cell>
          <cell r="G2958" t="str">
            <v>BE</v>
          </cell>
          <cell r="H2958" t="str">
            <v>03-014</v>
          </cell>
          <cell r="I2958" t="str">
            <v>PC GENK -</v>
          </cell>
        </row>
        <row r="2959">
          <cell r="A2959">
            <v>21813</v>
          </cell>
          <cell r="B2959" t="str">
            <v>Jean-Pierre</v>
          </cell>
          <cell r="C2959" t="str">
            <v>VANSEER</v>
          </cell>
          <cell r="D2959">
            <v>23905</v>
          </cell>
          <cell r="E2959" t="str">
            <v>M</v>
          </cell>
          <cell r="F2959" t="str">
            <v>België</v>
          </cell>
          <cell r="G2959" t="str">
            <v>BE</v>
          </cell>
          <cell r="H2959" t="str">
            <v>03-014</v>
          </cell>
          <cell r="I2959" t="str">
            <v>PC GENK -</v>
          </cell>
        </row>
        <row r="2960">
          <cell r="A2960">
            <v>20634</v>
          </cell>
          <cell r="B2960" t="str">
            <v>Ron</v>
          </cell>
          <cell r="C2960" t="str">
            <v>VESTERS</v>
          </cell>
          <cell r="D2960">
            <v>18548</v>
          </cell>
          <cell r="E2960" t="str">
            <v>M</v>
          </cell>
          <cell r="F2960" t="str">
            <v>België</v>
          </cell>
          <cell r="G2960" t="str">
            <v>BE</v>
          </cell>
          <cell r="H2960" t="str">
            <v>03-014</v>
          </cell>
          <cell r="I2960" t="str">
            <v>PC GENK -</v>
          </cell>
        </row>
        <row r="2961">
          <cell r="A2961">
            <v>18854</v>
          </cell>
          <cell r="B2961" t="str">
            <v>Fernand</v>
          </cell>
          <cell r="C2961" t="str">
            <v>WILLEMS</v>
          </cell>
          <cell r="D2961">
            <v>21107</v>
          </cell>
          <cell r="E2961" t="str">
            <v>M</v>
          </cell>
          <cell r="F2961" t="str">
            <v>België</v>
          </cell>
          <cell r="G2961" t="str">
            <v>BE</v>
          </cell>
          <cell r="H2961" t="str">
            <v>03-014</v>
          </cell>
          <cell r="I2961" t="str">
            <v>PC GENK -</v>
          </cell>
        </row>
        <row r="2962">
          <cell r="A2962">
            <v>18929</v>
          </cell>
          <cell r="B2962" t="str">
            <v>Marcel</v>
          </cell>
          <cell r="C2962" t="str">
            <v>WILLEMS</v>
          </cell>
          <cell r="D2962">
            <v>20366</v>
          </cell>
          <cell r="E2962" t="str">
            <v>M</v>
          </cell>
          <cell r="F2962" t="str">
            <v>België</v>
          </cell>
          <cell r="G2962" t="str">
            <v>BE</v>
          </cell>
          <cell r="H2962" t="str">
            <v>03-014</v>
          </cell>
          <cell r="I2962" t="str">
            <v>PC GENK -</v>
          </cell>
        </row>
        <row r="2963">
          <cell r="A2963">
            <v>13627</v>
          </cell>
          <cell r="B2963" t="str">
            <v>Joseph</v>
          </cell>
          <cell r="C2963" t="str">
            <v>WOUTERS</v>
          </cell>
          <cell r="D2963">
            <v>11984</v>
          </cell>
          <cell r="E2963" t="str">
            <v>M</v>
          </cell>
          <cell r="F2963" t="str">
            <v>België</v>
          </cell>
          <cell r="G2963" t="str">
            <v>BE</v>
          </cell>
          <cell r="H2963" t="str">
            <v>03-014</v>
          </cell>
          <cell r="I2963" t="str">
            <v>PC GENK -</v>
          </cell>
        </row>
        <row r="2964">
          <cell r="A2964">
            <v>9866</v>
          </cell>
          <cell r="B2964" t="str">
            <v>Michel</v>
          </cell>
          <cell r="C2964" t="str">
            <v>AERTS</v>
          </cell>
          <cell r="D2964">
            <v>20680</v>
          </cell>
          <cell r="E2964" t="str">
            <v>M</v>
          </cell>
          <cell r="F2964" t="str">
            <v>België</v>
          </cell>
          <cell r="G2964" t="str">
            <v>BE</v>
          </cell>
          <cell r="H2964" t="str">
            <v>03-015</v>
          </cell>
          <cell r="I2964" t="str">
            <v>PC 13  TONGEREN -</v>
          </cell>
        </row>
        <row r="2965">
          <cell r="A2965">
            <v>14019</v>
          </cell>
          <cell r="B2965" t="str">
            <v>Henri</v>
          </cell>
          <cell r="C2965" t="str">
            <v>GAENS</v>
          </cell>
          <cell r="D2965">
            <v>19293</v>
          </cell>
          <cell r="E2965" t="str">
            <v>M</v>
          </cell>
          <cell r="F2965" t="str">
            <v>België</v>
          </cell>
          <cell r="G2965" t="str">
            <v>BE</v>
          </cell>
          <cell r="H2965" t="str">
            <v>03-015</v>
          </cell>
          <cell r="I2965" t="str">
            <v>PC 13  TONGEREN -</v>
          </cell>
        </row>
        <row r="2966">
          <cell r="A2966">
            <v>978</v>
          </cell>
          <cell r="B2966" t="str">
            <v>Johnny</v>
          </cell>
          <cell r="C2966" t="str">
            <v>JANS</v>
          </cell>
          <cell r="D2966">
            <v>23545</v>
          </cell>
          <cell r="E2966" t="str">
            <v>M</v>
          </cell>
          <cell r="F2966" t="str">
            <v>België</v>
          </cell>
          <cell r="G2966" t="str">
            <v>BE</v>
          </cell>
          <cell r="H2966" t="str">
            <v>03-015</v>
          </cell>
          <cell r="I2966" t="str">
            <v>PC 13  TONGEREN -</v>
          </cell>
        </row>
        <row r="2967">
          <cell r="A2967">
            <v>5759</v>
          </cell>
          <cell r="B2967" t="str">
            <v>Matheu</v>
          </cell>
          <cell r="C2967" t="str">
            <v>JANS</v>
          </cell>
          <cell r="D2967">
            <v>18321</v>
          </cell>
          <cell r="E2967" t="str">
            <v>M</v>
          </cell>
          <cell r="F2967" t="str">
            <v>België</v>
          </cell>
          <cell r="G2967" t="str">
            <v>BE</v>
          </cell>
          <cell r="H2967" t="str">
            <v>03-015</v>
          </cell>
          <cell r="I2967" t="str">
            <v>PC 13  TONGEREN -</v>
          </cell>
        </row>
        <row r="2968">
          <cell r="A2968">
            <v>17105</v>
          </cell>
          <cell r="B2968" t="str">
            <v>Rune</v>
          </cell>
          <cell r="C2968" t="str">
            <v>JANS</v>
          </cell>
          <cell r="D2968">
            <v>39114</v>
          </cell>
          <cell r="E2968" t="str">
            <v>M</v>
          </cell>
          <cell r="F2968" t="str">
            <v>België</v>
          </cell>
          <cell r="G2968" t="str">
            <v>BE</v>
          </cell>
          <cell r="H2968" t="str">
            <v>03-015</v>
          </cell>
          <cell r="I2968" t="str">
            <v>PC 13  TONGEREN -</v>
          </cell>
        </row>
        <row r="2969">
          <cell r="A2969">
            <v>18355</v>
          </cell>
          <cell r="B2969" t="str">
            <v>Rosina</v>
          </cell>
          <cell r="C2969" t="str">
            <v>JASPERS</v>
          </cell>
          <cell r="D2969">
            <v>24177</v>
          </cell>
          <cell r="E2969" t="str">
            <v>V</v>
          </cell>
          <cell r="F2969" t="str">
            <v>België</v>
          </cell>
          <cell r="G2969" t="str">
            <v>BE</v>
          </cell>
          <cell r="H2969" t="str">
            <v>03-015</v>
          </cell>
          <cell r="I2969" t="str">
            <v>PC 13  TONGEREN -</v>
          </cell>
        </row>
        <row r="2970">
          <cell r="A2970">
            <v>13889</v>
          </cell>
          <cell r="B2970" t="str">
            <v>Sofie</v>
          </cell>
          <cell r="C2970" t="str">
            <v>JONCKERS</v>
          </cell>
          <cell r="D2970">
            <v>28838</v>
          </cell>
          <cell r="E2970" t="str">
            <v>V</v>
          </cell>
          <cell r="F2970" t="str">
            <v>België</v>
          </cell>
          <cell r="G2970" t="str">
            <v>BE</v>
          </cell>
          <cell r="H2970" t="str">
            <v>03-015</v>
          </cell>
          <cell r="I2970" t="str">
            <v>PC 13  TONGEREN -</v>
          </cell>
        </row>
        <row r="2971">
          <cell r="A2971">
            <v>18110</v>
          </cell>
          <cell r="B2971" t="str">
            <v>Gerda</v>
          </cell>
          <cell r="C2971" t="str">
            <v>LYCOPS</v>
          </cell>
          <cell r="D2971">
            <v>22144</v>
          </cell>
          <cell r="E2971" t="str">
            <v>V</v>
          </cell>
          <cell r="F2971" t="str">
            <v>België</v>
          </cell>
          <cell r="G2971" t="str">
            <v>BE</v>
          </cell>
          <cell r="H2971" t="str">
            <v>03-015</v>
          </cell>
          <cell r="I2971" t="str">
            <v>PC 13  TONGEREN -</v>
          </cell>
        </row>
        <row r="2972">
          <cell r="A2972">
            <v>1237</v>
          </cell>
          <cell r="B2972" t="str">
            <v>Mauris</v>
          </cell>
          <cell r="C2972" t="str">
            <v>NOELMANS</v>
          </cell>
          <cell r="D2972">
            <v>16806</v>
          </cell>
          <cell r="E2972" t="str">
            <v>M</v>
          </cell>
          <cell r="F2972" t="str">
            <v>België</v>
          </cell>
          <cell r="G2972" t="str">
            <v>BE</v>
          </cell>
          <cell r="H2972" t="str">
            <v>03-015</v>
          </cell>
          <cell r="I2972" t="str">
            <v>PC 13  TONGEREN -</v>
          </cell>
        </row>
        <row r="2973">
          <cell r="A2973">
            <v>2420</v>
          </cell>
          <cell r="B2973" t="str">
            <v>Alphonse</v>
          </cell>
          <cell r="C2973" t="str">
            <v>PIRON</v>
          </cell>
          <cell r="D2973">
            <v>17612</v>
          </cell>
          <cell r="E2973" t="str">
            <v>M</v>
          </cell>
          <cell r="F2973" t="str">
            <v>België</v>
          </cell>
          <cell r="G2973" t="str">
            <v>BE</v>
          </cell>
          <cell r="H2973" t="str">
            <v>03-015</v>
          </cell>
          <cell r="I2973" t="str">
            <v>PC 13  TONGEREN -</v>
          </cell>
        </row>
        <row r="2974">
          <cell r="A2974">
            <v>16304</v>
          </cell>
          <cell r="B2974" t="str">
            <v>Urbain</v>
          </cell>
          <cell r="C2974" t="str">
            <v>PITON</v>
          </cell>
          <cell r="D2974">
            <v>14719</v>
          </cell>
          <cell r="E2974" t="str">
            <v>M</v>
          </cell>
          <cell r="F2974" t="str">
            <v>België</v>
          </cell>
          <cell r="G2974" t="str">
            <v>BE</v>
          </cell>
          <cell r="H2974" t="str">
            <v>03-015</v>
          </cell>
          <cell r="I2974" t="str">
            <v>PC 13  TONGEREN -</v>
          </cell>
        </row>
        <row r="2975">
          <cell r="A2975">
            <v>7989</v>
          </cell>
          <cell r="B2975" t="str">
            <v>Peter</v>
          </cell>
          <cell r="C2975" t="str">
            <v>ROODHOOFT</v>
          </cell>
          <cell r="D2975">
            <v>29998</v>
          </cell>
          <cell r="E2975" t="str">
            <v>M</v>
          </cell>
          <cell r="F2975" t="str">
            <v>België</v>
          </cell>
          <cell r="G2975" t="str">
            <v>BE</v>
          </cell>
          <cell r="H2975" t="str">
            <v>03-015</v>
          </cell>
          <cell r="I2975" t="str">
            <v>PC 13  TONGEREN -</v>
          </cell>
        </row>
        <row r="2976">
          <cell r="A2976">
            <v>9130</v>
          </cell>
          <cell r="B2976" t="str">
            <v>Tony</v>
          </cell>
          <cell r="C2976" t="str">
            <v>ROODHOOFT</v>
          </cell>
          <cell r="D2976">
            <v>21285</v>
          </cell>
          <cell r="E2976" t="str">
            <v>M</v>
          </cell>
          <cell r="F2976" t="str">
            <v>België</v>
          </cell>
          <cell r="G2976" t="str">
            <v>BE</v>
          </cell>
          <cell r="H2976" t="str">
            <v>03-015</v>
          </cell>
          <cell r="I2976" t="str">
            <v>PC 13  TONGEREN -</v>
          </cell>
        </row>
        <row r="2977">
          <cell r="A2977">
            <v>2611</v>
          </cell>
          <cell r="B2977" t="str">
            <v>Tony</v>
          </cell>
          <cell r="C2977" t="str">
            <v>SLECHTEN</v>
          </cell>
          <cell r="D2977">
            <v>19532</v>
          </cell>
          <cell r="E2977" t="str">
            <v>M</v>
          </cell>
          <cell r="F2977" t="str">
            <v>België</v>
          </cell>
          <cell r="G2977" t="str">
            <v>BE</v>
          </cell>
          <cell r="H2977" t="str">
            <v>03-015</v>
          </cell>
          <cell r="I2977" t="str">
            <v>PC 13  TONGEREN -</v>
          </cell>
        </row>
        <row r="2978">
          <cell r="A2978">
            <v>2141</v>
          </cell>
          <cell r="B2978" t="str">
            <v>Marc</v>
          </cell>
          <cell r="C2978" t="str">
            <v>THIJS</v>
          </cell>
          <cell r="D2978">
            <v>20459</v>
          </cell>
          <cell r="E2978" t="str">
            <v>M</v>
          </cell>
          <cell r="F2978" t="str">
            <v>België</v>
          </cell>
          <cell r="G2978" t="str">
            <v>BE</v>
          </cell>
          <cell r="H2978" t="str">
            <v>03-015</v>
          </cell>
          <cell r="I2978" t="str">
            <v>PC 13  TONGEREN -</v>
          </cell>
        </row>
        <row r="2979">
          <cell r="A2979">
            <v>4130</v>
          </cell>
          <cell r="B2979" t="str">
            <v>Joseph</v>
          </cell>
          <cell r="C2979" t="str">
            <v>USÉ</v>
          </cell>
          <cell r="D2979">
            <v>13185</v>
          </cell>
          <cell r="E2979" t="str">
            <v>M</v>
          </cell>
          <cell r="F2979" t="str">
            <v>België</v>
          </cell>
          <cell r="G2979" t="str">
            <v>BE</v>
          </cell>
          <cell r="H2979" t="str">
            <v>03-015</v>
          </cell>
          <cell r="I2979" t="str">
            <v>PC 13  TONGEREN -</v>
          </cell>
        </row>
        <row r="2980">
          <cell r="A2980">
            <v>18109</v>
          </cell>
          <cell r="B2980" t="str">
            <v>Jean</v>
          </cell>
          <cell r="C2980" t="str">
            <v>VAN WINKEL</v>
          </cell>
          <cell r="D2980">
            <v>21601</v>
          </cell>
          <cell r="E2980" t="str">
            <v>M</v>
          </cell>
          <cell r="F2980" t="str">
            <v>België</v>
          </cell>
          <cell r="G2980" t="str">
            <v>BE</v>
          </cell>
          <cell r="H2980" t="str">
            <v>03-015</v>
          </cell>
          <cell r="I2980" t="str">
            <v>PC 13  TONGEREN -</v>
          </cell>
        </row>
        <row r="2981">
          <cell r="A2981">
            <v>14150</v>
          </cell>
          <cell r="B2981" t="str">
            <v>Michel</v>
          </cell>
          <cell r="C2981" t="str">
            <v>VOS</v>
          </cell>
          <cell r="D2981">
            <v>26236</v>
          </cell>
          <cell r="E2981" t="str">
            <v>M</v>
          </cell>
          <cell r="F2981" t="str">
            <v>België</v>
          </cell>
          <cell r="G2981" t="str">
            <v>BE</v>
          </cell>
          <cell r="H2981" t="str">
            <v>03-015</v>
          </cell>
          <cell r="I2981" t="str">
            <v>PC 13  TONGEREN -</v>
          </cell>
        </row>
        <row r="2982">
          <cell r="A2982">
            <v>13910</v>
          </cell>
          <cell r="B2982" t="str">
            <v>Marie-Paule</v>
          </cell>
          <cell r="C2982" t="str">
            <v>WOLTERS</v>
          </cell>
          <cell r="D2982">
            <v>20982</v>
          </cell>
          <cell r="E2982" t="str">
            <v>V</v>
          </cell>
          <cell r="F2982" t="str">
            <v>België</v>
          </cell>
          <cell r="G2982" t="str">
            <v>BE</v>
          </cell>
          <cell r="H2982" t="str">
            <v>03-015</v>
          </cell>
          <cell r="I2982" t="str">
            <v>PC 13  TONGEREN -</v>
          </cell>
        </row>
        <row r="2983">
          <cell r="A2983">
            <v>16068</v>
          </cell>
          <cell r="B2983" t="str">
            <v>Francky</v>
          </cell>
          <cell r="C2983" t="str">
            <v>AERNOUDT</v>
          </cell>
          <cell r="D2983">
            <v>17924</v>
          </cell>
          <cell r="E2983" t="str">
            <v>M</v>
          </cell>
          <cell r="F2983" t="str">
            <v>België</v>
          </cell>
          <cell r="G2983" t="str">
            <v>BE</v>
          </cell>
          <cell r="H2983" t="str">
            <v>03-020</v>
          </cell>
          <cell r="I2983" t="str">
            <v>INTERLOMMEL PETANQUE -</v>
          </cell>
        </row>
        <row r="2984">
          <cell r="A2984">
            <v>18795</v>
          </cell>
          <cell r="B2984" t="str">
            <v>Leo</v>
          </cell>
          <cell r="C2984" t="str">
            <v>BERGMANS</v>
          </cell>
          <cell r="D2984">
            <v>19598</v>
          </cell>
          <cell r="E2984" t="str">
            <v>M</v>
          </cell>
          <cell r="F2984" t="str">
            <v>België</v>
          </cell>
          <cell r="G2984" t="str">
            <v>BE</v>
          </cell>
          <cell r="H2984" t="str">
            <v>03-020</v>
          </cell>
          <cell r="I2984" t="str">
            <v>INTERLOMMEL PETANQUE -</v>
          </cell>
        </row>
        <row r="2985">
          <cell r="A2985">
            <v>17746</v>
          </cell>
          <cell r="B2985" t="str">
            <v>Gerard</v>
          </cell>
          <cell r="C2985" t="str">
            <v>BERNS</v>
          </cell>
          <cell r="D2985">
            <v>17051</v>
          </cell>
          <cell r="E2985" t="str">
            <v>M</v>
          </cell>
          <cell r="F2985" t="str">
            <v>België</v>
          </cell>
          <cell r="G2985" t="str">
            <v>BE</v>
          </cell>
          <cell r="H2985" t="str">
            <v>03-020</v>
          </cell>
          <cell r="I2985" t="str">
            <v>INTERLOMMEL PETANQUE -</v>
          </cell>
        </row>
        <row r="2986">
          <cell r="A2986">
            <v>19170</v>
          </cell>
          <cell r="B2986" t="str">
            <v>Henri</v>
          </cell>
          <cell r="C2986" t="str">
            <v>BEYSEN</v>
          </cell>
          <cell r="D2986">
            <v>21276</v>
          </cell>
          <cell r="E2986" t="str">
            <v>M</v>
          </cell>
          <cell r="F2986" t="str">
            <v>België</v>
          </cell>
          <cell r="G2986" t="str">
            <v>BE</v>
          </cell>
          <cell r="H2986" t="str">
            <v>03-020</v>
          </cell>
          <cell r="I2986" t="str">
            <v>INTERLOMMEL PETANQUE -</v>
          </cell>
        </row>
        <row r="2987">
          <cell r="A2987">
            <v>18432</v>
          </cell>
          <cell r="B2987" t="str">
            <v>Constancia</v>
          </cell>
          <cell r="C2987" t="str">
            <v>BOETS</v>
          </cell>
          <cell r="D2987">
            <v>19185</v>
          </cell>
          <cell r="E2987" t="str">
            <v>V</v>
          </cell>
          <cell r="F2987" t="str">
            <v>België</v>
          </cell>
          <cell r="G2987" t="str">
            <v>BE</v>
          </cell>
          <cell r="H2987" t="str">
            <v>03-020</v>
          </cell>
          <cell r="I2987" t="str">
            <v>INTERLOMMEL PETANQUE -</v>
          </cell>
        </row>
        <row r="2988">
          <cell r="A2988">
            <v>13925</v>
          </cell>
          <cell r="B2988" t="str">
            <v>Leonard</v>
          </cell>
          <cell r="C2988" t="str">
            <v>BOONEN</v>
          </cell>
          <cell r="D2988">
            <v>12340</v>
          </cell>
          <cell r="E2988" t="str">
            <v>M</v>
          </cell>
          <cell r="F2988" t="str">
            <v>België</v>
          </cell>
          <cell r="G2988" t="str">
            <v>BE</v>
          </cell>
          <cell r="H2988" t="str">
            <v>03-020</v>
          </cell>
          <cell r="I2988" t="str">
            <v>INTERLOMMEL PETANQUE -</v>
          </cell>
        </row>
        <row r="2989">
          <cell r="A2989">
            <v>21483</v>
          </cell>
          <cell r="B2989" t="str">
            <v>Jan</v>
          </cell>
          <cell r="C2989" t="str">
            <v>COCHET</v>
          </cell>
          <cell r="D2989">
            <v>18940</v>
          </cell>
          <cell r="E2989" t="str">
            <v>M</v>
          </cell>
          <cell r="F2989" t="str">
            <v>België</v>
          </cell>
          <cell r="G2989" t="str">
            <v>BE</v>
          </cell>
          <cell r="H2989" t="str">
            <v>03-020</v>
          </cell>
          <cell r="I2989" t="str">
            <v>INTERLOMMEL PETANQUE -</v>
          </cell>
        </row>
        <row r="2990">
          <cell r="A2990">
            <v>12605</v>
          </cell>
          <cell r="B2990" t="str">
            <v>Joannes</v>
          </cell>
          <cell r="C2990" t="str">
            <v>DUIJVEKAM</v>
          </cell>
          <cell r="D2990">
            <v>18574</v>
          </cell>
          <cell r="E2990" t="str">
            <v>M</v>
          </cell>
          <cell r="F2990" t="str">
            <v>België</v>
          </cell>
          <cell r="G2990" t="str">
            <v>NL</v>
          </cell>
          <cell r="H2990" t="str">
            <v>03-020</v>
          </cell>
          <cell r="I2990" t="str">
            <v>INTERLOMMEL PETANQUE -</v>
          </cell>
        </row>
        <row r="2991">
          <cell r="A2991">
            <v>13724</v>
          </cell>
          <cell r="B2991" t="str">
            <v>Marie Julia</v>
          </cell>
          <cell r="C2991" t="str">
            <v>FAES</v>
          </cell>
          <cell r="D2991">
            <v>12736</v>
          </cell>
          <cell r="E2991" t="str">
            <v>V</v>
          </cell>
          <cell r="F2991" t="str">
            <v>België</v>
          </cell>
          <cell r="G2991" t="str">
            <v>BE</v>
          </cell>
          <cell r="H2991" t="str">
            <v>03-020</v>
          </cell>
          <cell r="I2991" t="str">
            <v>INTERLOMMEL PETANQUE -</v>
          </cell>
        </row>
        <row r="2992">
          <cell r="A2992">
            <v>13728</v>
          </cell>
          <cell r="B2992" t="str">
            <v>Norbert</v>
          </cell>
          <cell r="C2992" t="str">
            <v>FOLENS</v>
          </cell>
          <cell r="D2992">
            <v>16284</v>
          </cell>
          <cell r="E2992" t="str">
            <v>M</v>
          </cell>
          <cell r="F2992" t="str">
            <v>België</v>
          </cell>
          <cell r="G2992" t="str">
            <v>BE</v>
          </cell>
          <cell r="H2992" t="str">
            <v>03-020</v>
          </cell>
          <cell r="I2992" t="str">
            <v>INTERLOMMEL PETANQUE -</v>
          </cell>
        </row>
        <row r="2993">
          <cell r="A2993">
            <v>17674</v>
          </cell>
          <cell r="B2993" t="str">
            <v>Theo</v>
          </cell>
          <cell r="C2993" t="str">
            <v>FRANSSEN</v>
          </cell>
          <cell r="D2993">
            <v>17686</v>
          </cell>
          <cell r="E2993" t="str">
            <v>M</v>
          </cell>
          <cell r="F2993" t="str">
            <v>België</v>
          </cell>
          <cell r="G2993" t="str">
            <v>BE</v>
          </cell>
          <cell r="H2993" t="str">
            <v>03-020</v>
          </cell>
          <cell r="I2993" t="str">
            <v>INTERLOMMEL PETANQUE -</v>
          </cell>
        </row>
        <row r="2994">
          <cell r="A2994">
            <v>11202</v>
          </cell>
          <cell r="B2994" t="str">
            <v>Cornelis</v>
          </cell>
          <cell r="C2994" t="str">
            <v>GEERTS</v>
          </cell>
          <cell r="D2994">
            <v>16061</v>
          </cell>
          <cell r="E2994" t="str">
            <v>M</v>
          </cell>
          <cell r="F2994" t="str">
            <v>België</v>
          </cell>
          <cell r="G2994" t="str">
            <v>BE</v>
          </cell>
          <cell r="H2994" t="str">
            <v>03-020</v>
          </cell>
          <cell r="I2994" t="str">
            <v>INTERLOMMEL PETANQUE -</v>
          </cell>
        </row>
        <row r="2995">
          <cell r="A2995">
            <v>20674</v>
          </cell>
          <cell r="B2995" t="str">
            <v>Rita Maria</v>
          </cell>
          <cell r="C2995" t="str">
            <v>JANSEN</v>
          </cell>
          <cell r="D2995">
            <v>19749</v>
          </cell>
          <cell r="E2995" t="str">
            <v>V</v>
          </cell>
          <cell r="F2995" t="str">
            <v>België</v>
          </cell>
          <cell r="G2995" t="str">
            <v>BE</v>
          </cell>
          <cell r="H2995" t="str">
            <v>03-020</v>
          </cell>
          <cell r="I2995" t="str">
            <v>INTERLOMMEL PETANQUE -</v>
          </cell>
        </row>
        <row r="2996">
          <cell r="A2996">
            <v>9360</v>
          </cell>
          <cell r="B2996" t="str">
            <v>Bert</v>
          </cell>
          <cell r="C2996" t="str">
            <v>LUYTEN</v>
          </cell>
          <cell r="D2996">
            <v>33790</v>
          </cell>
          <cell r="E2996" t="str">
            <v>M</v>
          </cell>
          <cell r="F2996" t="str">
            <v>België</v>
          </cell>
          <cell r="G2996" t="str">
            <v>BE</v>
          </cell>
          <cell r="H2996" t="str">
            <v>03-020</v>
          </cell>
          <cell r="I2996" t="str">
            <v>INTERLOMMEL PETANQUE -</v>
          </cell>
        </row>
        <row r="2997">
          <cell r="A2997">
            <v>9361</v>
          </cell>
          <cell r="B2997" t="str">
            <v>Jan</v>
          </cell>
          <cell r="C2997" t="str">
            <v>LUYTEN</v>
          </cell>
          <cell r="D2997">
            <v>17133</v>
          </cell>
          <cell r="E2997" t="str">
            <v>M</v>
          </cell>
          <cell r="F2997" t="str">
            <v>België</v>
          </cell>
          <cell r="G2997" t="str">
            <v>BE</v>
          </cell>
          <cell r="H2997" t="str">
            <v>03-020</v>
          </cell>
          <cell r="I2997" t="str">
            <v>INTERLOMMEL PETANQUE -</v>
          </cell>
        </row>
        <row r="2998">
          <cell r="A2998">
            <v>10185</v>
          </cell>
          <cell r="B2998" t="str">
            <v>Rudi</v>
          </cell>
          <cell r="C2998" t="str">
            <v>LUYTEN</v>
          </cell>
          <cell r="D2998">
            <v>22945</v>
          </cell>
          <cell r="E2998" t="str">
            <v>M</v>
          </cell>
          <cell r="F2998" t="str">
            <v>België</v>
          </cell>
          <cell r="G2998" t="str">
            <v>BE</v>
          </cell>
          <cell r="H2998" t="str">
            <v>03-020</v>
          </cell>
          <cell r="I2998" t="str">
            <v>INTERLOMMEL PETANQUE -</v>
          </cell>
        </row>
        <row r="2999">
          <cell r="A2999">
            <v>21040</v>
          </cell>
          <cell r="B2999" t="str">
            <v>Jean Pierre</v>
          </cell>
          <cell r="C2999" t="str">
            <v>MAES</v>
          </cell>
          <cell r="D2999">
            <v>18731</v>
          </cell>
          <cell r="E2999" t="str">
            <v>M</v>
          </cell>
          <cell r="F2999" t="str">
            <v>België</v>
          </cell>
          <cell r="G2999" t="str">
            <v>BE</v>
          </cell>
          <cell r="H2999" t="str">
            <v>03-020</v>
          </cell>
          <cell r="I2999" t="str">
            <v>INTERLOMMEL PETANQUE -</v>
          </cell>
        </row>
        <row r="3000">
          <cell r="A3000">
            <v>21712</v>
          </cell>
          <cell r="B3000" t="str">
            <v>Jan</v>
          </cell>
          <cell r="C3000" t="str">
            <v>MANNAERTS</v>
          </cell>
          <cell r="D3000">
            <v>19627</v>
          </cell>
          <cell r="E3000" t="str">
            <v>M</v>
          </cell>
          <cell r="F3000" t="str">
            <v>België</v>
          </cell>
          <cell r="G3000" t="str">
            <v>BE</v>
          </cell>
          <cell r="H3000" t="str">
            <v>03-020</v>
          </cell>
          <cell r="I3000" t="str">
            <v>INTERLOMMEL PETANQUE -</v>
          </cell>
        </row>
        <row r="3001">
          <cell r="A3001">
            <v>9362</v>
          </cell>
          <cell r="B3001" t="str">
            <v>Jacobus</v>
          </cell>
          <cell r="C3001" t="str">
            <v>MARTENS</v>
          </cell>
          <cell r="D3001">
            <v>18264</v>
          </cell>
          <cell r="E3001" t="str">
            <v>M</v>
          </cell>
          <cell r="F3001" t="str">
            <v>België</v>
          </cell>
          <cell r="G3001" t="str">
            <v>BE</v>
          </cell>
          <cell r="H3001" t="str">
            <v>03-020</v>
          </cell>
          <cell r="I3001" t="str">
            <v>INTERLOMMEL PETANQUE -</v>
          </cell>
        </row>
        <row r="3002">
          <cell r="A3002">
            <v>16684</v>
          </cell>
          <cell r="B3002" t="str">
            <v>Kobe</v>
          </cell>
          <cell r="C3002" t="str">
            <v>MARTENS</v>
          </cell>
          <cell r="D3002">
            <v>36866</v>
          </cell>
          <cell r="E3002" t="str">
            <v>M</v>
          </cell>
          <cell r="F3002" t="str">
            <v>België</v>
          </cell>
          <cell r="G3002" t="str">
            <v>BE</v>
          </cell>
          <cell r="H3002" t="str">
            <v>03-020</v>
          </cell>
          <cell r="I3002" t="str">
            <v>INTERLOMMEL PETANQUE -</v>
          </cell>
        </row>
        <row r="3003">
          <cell r="A3003">
            <v>18622</v>
          </cell>
          <cell r="B3003" t="str">
            <v>Leonard-Johannes</v>
          </cell>
          <cell r="C3003" t="str">
            <v>MARTENS</v>
          </cell>
          <cell r="D3003">
            <v>15202</v>
          </cell>
          <cell r="E3003" t="str">
            <v>M</v>
          </cell>
          <cell r="F3003" t="str">
            <v>België</v>
          </cell>
          <cell r="G3003" t="str">
            <v>BE</v>
          </cell>
          <cell r="H3003" t="str">
            <v>03-020</v>
          </cell>
          <cell r="I3003" t="str">
            <v>INTERLOMMEL PETANQUE -</v>
          </cell>
        </row>
        <row r="3004">
          <cell r="A3004">
            <v>13924</v>
          </cell>
          <cell r="B3004" t="str">
            <v>Maria</v>
          </cell>
          <cell r="C3004" t="str">
            <v>NUYTS</v>
          </cell>
          <cell r="D3004">
            <v>12548</v>
          </cell>
          <cell r="E3004" t="str">
            <v>V</v>
          </cell>
          <cell r="F3004" t="str">
            <v>België</v>
          </cell>
          <cell r="G3004" t="str">
            <v>BE</v>
          </cell>
          <cell r="H3004" t="str">
            <v>03-020</v>
          </cell>
          <cell r="I3004" t="str">
            <v>INTERLOMMEL PETANQUE -</v>
          </cell>
        </row>
        <row r="3005">
          <cell r="A3005">
            <v>18449</v>
          </cell>
          <cell r="B3005" t="str">
            <v>Nicolaas</v>
          </cell>
          <cell r="C3005" t="str">
            <v>PANKEN</v>
          </cell>
          <cell r="D3005">
            <v>16859</v>
          </cell>
          <cell r="E3005" t="str">
            <v>M</v>
          </cell>
          <cell r="F3005" t="str">
            <v>Nederland</v>
          </cell>
          <cell r="G3005" t="str">
            <v>NL</v>
          </cell>
          <cell r="H3005" t="str">
            <v>03-020</v>
          </cell>
          <cell r="I3005" t="str">
            <v>INTERLOMMEL PETANQUE -</v>
          </cell>
        </row>
        <row r="3006">
          <cell r="A3006">
            <v>15638</v>
          </cell>
          <cell r="B3006" t="str">
            <v>Andre</v>
          </cell>
          <cell r="C3006" t="str">
            <v>PAREDIS</v>
          </cell>
          <cell r="D3006">
            <v>16461</v>
          </cell>
          <cell r="E3006" t="str">
            <v>M</v>
          </cell>
          <cell r="F3006" t="str">
            <v>België</v>
          </cell>
          <cell r="G3006" t="str">
            <v>BE</v>
          </cell>
          <cell r="H3006" t="str">
            <v>03-020</v>
          </cell>
          <cell r="I3006" t="str">
            <v>INTERLOMMEL PETANQUE -</v>
          </cell>
        </row>
        <row r="3007">
          <cell r="A3007">
            <v>13723</v>
          </cell>
          <cell r="B3007" t="str">
            <v>Marie-Jeanne</v>
          </cell>
          <cell r="C3007" t="str">
            <v>SANNEN</v>
          </cell>
          <cell r="D3007">
            <v>19748</v>
          </cell>
          <cell r="E3007" t="str">
            <v>V</v>
          </cell>
          <cell r="F3007" t="str">
            <v>België</v>
          </cell>
          <cell r="G3007" t="str">
            <v>BE</v>
          </cell>
          <cell r="H3007" t="str">
            <v>03-020</v>
          </cell>
          <cell r="I3007" t="str">
            <v>INTERLOMMEL PETANQUE -</v>
          </cell>
        </row>
        <row r="3008">
          <cell r="A3008">
            <v>9365</v>
          </cell>
          <cell r="B3008" t="str">
            <v>Jozef</v>
          </cell>
          <cell r="C3008" t="str">
            <v>SCHOETERS</v>
          </cell>
          <cell r="D3008">
            <v>15866</v>
          </cell>
          <cell r="E3008" t="str">
            <v>M</v>
          </cell>
          <cell r="F3008" t="str">
            <v>België</v>
          </cell>
          <cell r="G3008" t="str">
            <v>BE</v>
          </cell>
          <cell r="H3008" t="str">
            <v>03-020</v>
          </cell>
          <cell r="I3008" t="str">
            <v>INTERLOMMEL PETANQUE -</v>
          </cell>
        </row>
        <row r="3009">
          <cell r="A3009">
            <v>9879</v>
          </cell>
          <cell r="B3009" t="str">
            <v>Annita</v>
          </cell>
          <cell r="C3009" t="str">
            <v>SERROEYEN</v>
          </cell>
          <cell r="D3009">
            <v>21190</v>
          </cell>
          <cell r="E3009" t="str">
            <v>V</v>
          </cell>
          <cell r="F3009" t="str">
            <v>België</v>
          </cell>
          <cell r="G3009" t="str">
            <v>BE</v>
          </cell>
          <cell r="H3009" t="str">
            <v>03-020</v>
          </cell>
          <cell r="I3009" t="str">
            <v>INTERLOMMEL PETANQUE -</v>
          </cell>
        </row>
        <row r="3010">
          <cell r="A3010">
            <v>10181</v>
          </cell>
          <cell r="B3010" t="str">
            <v>Monique</v>
          </cell>
          <cell r="C3010" t="str">
            <v>SMOLDERS</v>
          </cell>
          <cell r="D3010">
            <v>23060</v>
          </cell>
          <cell r="E3010" t="str">
            <v>V</v>
          </cell>
          <cell r="F3010" t="str">
            <v>België</v>
          </cell>
          <cell r="G3010" t="str">
            <v>BE</v>
          </cell>
          <cell r="H3010" t="str">
            <v>03-020</v>
          </cell>
          <cell r="I3010" t="str">
            <v>INTERLOMMEL PETANQUE -</v>
          </cell>
        </row>
        <row r="3011">
          <cell r="A3011">
            <v>1398</v>
          </cell>
          <cell r="B3011" t="str">
            <v>Cindy</v>
          </cell>
          <cell r="C3011" t="str">
            <v>STEEGMANS</v>
          </cell>
          <cell r="D3011">
            <v>28638</v>
          </cell>
          <cell r="E3011" t="str">
            <v>V</v>
          </cell>
          <cell r="F3011" t="str">
            <v>België</v>
          </cell>
          <cell r="G3011" t="str">
            <v>BE</v>
          </cell>
          <cell r="H3011" t="str">
            <v>03-020</v>
          </cell>
          <cell r="I3011" t="str">
            <v>INTERLOMMEL PETANQUE -</v>
          </cell>
        </row>
        <row r="3012">
          <cell r="A3012">
            <v>14364</v>
          </cell>
          <cell r="B3012" t="str">
            <v>Gerard</v>
          </cell>
          <cell r="C3012" t="str">
            <v>STIENEN</v>
          </cell>
          <cell r="D3012">
            <v>18181</v>
          </cell>
          <cell r="E3012" t="str">
            <v>M</v>
          </cell>
          <cell r="F3012" t="str">
            <v>Nederland</v>
          </cell>
          <cell r="G3012" t="str">
            <v>NL</v>
          </cell>
          <cell r="H3012" t="str">
            <v>03-020</v>
          </cell>
          <cell r="I3012" t="str">
            <v>INTERLOMMEL PETANQUE -</v>
          </cell>
        </row>
        <row r="3013">
          <cell r="A3013">
            <v>20459</v>
          </cell>
          <cell r="B3013" t="str">
            <v>Pierre</v>
          </cell>
          <cell r="C3013" t="str">
            <v>SWALEN</v>
          </cell>
          <cell r="D3013">
            <v>19601</v>
          </cell>
          <cell r="E3013" t="str">
            <v>M</v>
          </cell>
          <cell r="F3013" t="str">
            <v>Nederland</v>
          </cell>
          <cell r="G3013" t="str">
            <v>NL</v>
          </cell>
          <cell r="H3013" t="str">
            <v>03-020</v>
          </cell>
          <cell r="I3013" t="str">
            <v>INTERLOMMEL PETANQUE -</v>
          </cell>
        </row>
        <row r="3014">
          <cell r="A3014">
            <v>4005</v>
          </cell>
          <cell r="B3014" t="str">
            <v>Virginia</v>
          </cell>
          <cell r="C3014" t="str">
            <v>THEYS</v>
          </cell>
          <cell r="D3014">
            <v>13591</v>
          </cell>
          <cell r="E3014" t="str">
            <v>V</v>
          </cell>
          <cell r="F3014" t="str">
            <v>België</v>
          </cell>
          <cell r="G3014" t="str">
            <v>BE</v>
          </cell>
          <cell r="H3014" t="str">
            <v>03-020</v>
          </cell>
          <cell r="I3014" t="str">
            <v>INTERLOMMEL PETANQUE -</v>
          </cell>
        </row>
        <row r="3015">
          <cell r="A3015">
            <v>17217</v>
          </cell>
          <cell r="B3015" t="str">
            <v>Marinus</v>
          </cell>
          <cell r="C3015" t="str">
            <v>VAN BOMMEL</v>
          </cell>
          <cell r="D3015">
            <v>17215</v>
          </cell>
          <cell r="E3015" t="str">
            <v>M</v>
          </cell>
          <cell r="F3015" t="str">
            <v>België</v>
          </cell>
          <cell r="G3015" t="str">
            <v>BE</v>
          </cell>
          <cell r="H3015" t="str">
            <v>03-020</v>
          </cell>
          <cell r="I3015" t="str">
            <v>INTERLOMMEL PETANQUE -</v>
          </cell>
        </row>
        <row r="3016">
          <cell r="A3016">
            <v>5864</v>
          </cell>
          <cell r="B3016" t="str">
            <v>Armand</v>
          </cell>
          <cell r="C3016" t="str">
            <v>VANDONINCK</v>
          </cell>
          <cell r="D3016">
            <v>12404</v>
          </cell>
          <cell r="E3016" t="str">
            <v>M</v>
          </cell>
          <cell r="F3016" t="str">
            <v>België</v>
          </cell>
          <cell r="G3016" t="str">
            <v>BE</v>
          </cell>
          <cell r="H3016" t="str">
            <v>03-020</v>
          </cell>
          <cell r="I3016" t="str">
            <v>INTERLOMMEL PETANQUE -</v>
          </cell>
        </row>
        <row r="3017">
          <cell r="A3017">
            <v>13721</v>
          </cell>
          <cell r="B3017" t="str">
            <v>Jozef</v>
          </cell>
          <cell r="C3017" t="str">
            <v>VANHOOF</v>
          </cell>
          <cell r="D3017">
            <v>12484</v>
          </cell>
          <cell r="E3017" t="str">
            <v>M</v>
          </cell>
          <cell r="F3017" t="str">
            <v>België</v>
          </cell>
          <cell r="G3017" t="str">
            <v>BE</v>
          </cell>
          <cell r="H3017" t="str">
            <v>03-020</v>
          </cell>
          <cell r="I3017" t="str">
            <v>INTERLOMMEL PETANQUE -</v>
          </cell>
        </row>
        <row r="3018">
          <cell r="A3018">
            <v>12580</v>
          </cell>
          <cell r="B3018" t="str">
            <v>Virginia</v>
          </cell>
          <cell r="C3018" t="str">
            <v>VANVELTHOVEN</v>
          </cell>
          <cell r="D3018">
            <v>16214</v>
          </cell>
          <cell r="E3018" t="str">
            <v>V</v>
          </cell>
          <cell r="F3018" t="str">
            <v>België</v>
          </cell>
          <cell r="G3018" t="str">
            <v>BE</v>
          </cell>
          <cell r="H3018" t="str">
            <v>03-020</v>
          </cell>
          <cell r="I3018" t="str">
            <v>INTERLOMMEL PETANQUE -</v>
          </cell>
        </row>
        <row r="3019">
          <cell r="A3019">
            <v>13725</v>
          </cell>
          <cell r="B3019" t="str">
            <v>Willy</v>
          </cell>
          <cell r="C3019" t="str">
            <v>VERDONCK</v>
          </cell>
          <cell r="D3019">
            <v>19426</v>
          </cell>
          <cell r="E3019" t="str">
            <v>M</v>
          </cell>
          <cell r="F3019" t="str">
            <v>België</v>
          </cell>
          <cell r="G3019" t="str">
            <v>BE</v>
          </cell>
          <cell r="H3019" t="str">
            <v>03-020</v>
          </cell>
          <cell r="I3019" t="str">
            <v>INTERLOMMEL PETANQUE -</v>
          </cell>
        </row>
        <row r="3020">
          <cell r="A3020">
            <v>18855</v>
          </cell>
          <cell r="B3020" t="str">
            <v>Henri</v>
          </cell>
          <cell r="C3020" t="str">
            <v>VERDONCK</v>
          </cell>
          <cell r="D3020">
            <v>21075</v>
          </cell>
          <cell r="E3020" t="str">
            <v>M</v>
          </cell>
          <cell r="F3020" t="str">
            <v>België</v>
          </cell>
          <cell r="G3020" t="str">
            <v>BE</v>
          </cell>
          <cell r="H3020" t="str">
            <v>03-020</v>
          </cell>
          <cell r="I3020" t="str">
            <v>INTERLOMMEL PETANQUE -</v>
          </cell>
        </row>
        <row r="3021">
          <cell r="A3021">
            <v>18856</v>
          </cell>
          <cell r="B3021" t="str">
            <v>Tim</v>
          </cell>
          <cell r="C3021" t="str">
            <v>VERDONCK</v>
          </cell>
          <cell r="D3021">
            <v>31227</v>
          </cell>
          <cell r="E3021" t="str">
            <v>M</v>
          </cell>
          <cell r="F3021" t="str">
            <v>België</v>
          </cell>
          <cell r="G3021" t="str">
            <v>BE</v>
          </cell>
          <cell r="H3021" t="str">
            <v>03-020</v>
          </cell>
          <cell r="I3021" t="str">
            <v>INTERLOMMEL PETANQUE -</v>
          </cell>
        </row>
        <row r="3022">
          <cell r="A3022">
            <v>15639</v>
          </cell>
          <cell r="B3022" t="str">
            <v>Fransçois</v>
          </cell>
          <cell r="C3022" t="str">
            <v>WOUTERS</v>
          </cell>
          <cell r="D3022">
            <v>16342</v>
          </cell>
          <cell r="E3022" t="str">
            <v>M</v>
          </cell>
          <cell r="F3022" t="str">
            <v>België</v>
          </cell>
          <cell r="G3022" t="str">
            <v>BE</v>
          </cell>
          <cell r="H3022" t="str">
            <v>03-020</v>
          </cell>
          <cell r="I3022" t="str">
            <v>INTERLOMMEL PETANQUE -</v>
          </cell>
        </row>
        <row r="3023">
          <cell r="A3023">
            <v>11560</v>
          </cell>
          <cell r="B3023" t="str">
            <v>Marie - Josee</v>
          </cell>
          <cell r="C3023" t="str">
            <v>AERTS</v>
          </cell>
          <cell r="D3023">
            <v>17646</v>
          </cell>
          <cell r="E3023" t="str">
            <v>V</v>
          </cell>
          <cell r="F3023" t="str">
            <v>België</v>
          </cell>
          <cell r="G3023" t="str">
            <v>BE</v>
          </cell>
          <cell r="H3023" t="str">
            <v>03-021</v>
          </cell>
          <cell r="I3023" t="str">
            <v>PC OETERVALLEI</v>
          </cell>
        </row>
        <row r="3024">
          <cell r="A3024">
            <v>1873</v>
          </cell>
          <cell r="B3024" t="str">
            <v>Monique</v>
          </cell>
          <cell r="C3024" t="str">
            <v>BANCKEN</v>
          </cell>
          <cell r="D3024">
            <v>23287</v>
          </cell>
          <cell r="E3024" t="str">
            <v>V</v>
          </cell>
          <cell r="F3024" t="str">
            <v>België</v>
          </cell>
          <cell r="G3024" t="str">
            <v>BE</v>
          </cell>
          <cell r="H3024" t="str">
            <v>03-021</v>
          </cell>
          <cell r="I3024" t="str">
            <v>PC OETERVALLEI</v>
          </cell>
        </row>
        <row r="3025">
          <cell r="A3025">
            <v>11193</v>
          </cell>
          <cell r="B3025" t="str">
            <v>Jean</v>
          </cell>
          <cell r="C3025" t="str">
            <v>BINTEIN</v>
          </cell>
          <cell r="D3025">
            <v>22642</v>
          </cell>
          <cell r="E3025" t="str">
            <v>M</v>
          </cell>
          <cell r="F3025" t="str">
            <v>België</v>
          </cell>
          <cell r="G3025" t="str">
            <v>BE</v>
          </cell>
          <cell r="H3025" t="str">
            <v>03-021</v>
          </cell>
          <cell r="I3025" t="str">
            <v>PC OETERVALLEI</v>
          </cell>
        </row>
        <row r="3026">
          <cell r="A3026">
            <v>11562</v>
          </cell>
          <cell r="B3026" t="str">
            <v>Agnes</v>
          </cell>
          <cell r="C3026" t="str">
            <v>BOCKEN</v>
          </cell>
          <cell r="D3026">
            <v>14058</v>
          </cell>
          <cell r="E3026" t="str">
            <v>V</v>
          </cell>
          <cell r="F3026" t="str">
            <v>België</v>
          </cell>
          <cell r="G3026" t="str">
            <v>BE</v>
          </cell>
          <cell r="H3026" t="str">
            <v>03-021</v>
          </cell>
          <cell r="I3026" t="str">
            <v>PC OETERVALLEI</v>
          </cell>
        </row>
        <row r="3027">
          <cell r="A3027">
            <v>14194</v>
          </cell>
          <cell r="B3027" t="str">
            <v>Joseph</v>
          </cell>
          <cell r="C3027" t="str">
            <v>CHRISTIS</v>
          </cell>
          <cell r="D3027">
            <v>13027</v>
          </cell>
          <cell r="E3027" t="str">
            <v>M</v>
          </cell>
          <cell r="F3027" t="str">
            <v>België</v>
          </cell>
          <cell r="G3027" t="str">
            <v>BE</v>
          </cell>
          <cell r="H3027" t="str">
            <v>03-021</v>
          </cell>
          <cell r="I3027" t="str">
            <v>PC OETERVALLEI</v>
          </cell>
        </row>
        <row r="3028">
          <cell r="A3028">
            <v>6627</v>
          </cell>
          <cell r="B3028" t="str">
            <v>Henri</v>
          </cell>
          <cell r="C3028" t="str">
            <v>CORSTJENS</v>
          </cell>
          <cell r="D3028">
            <v>14201</v>
          </cell>
          <cell r="E3028" t="str">
            <v>M</v>
          </cell>
          <cell r="F3028" t="str">
            <v>België</v>
          </cell>
          <cell r="G3028" t="str">
            <v>BE</v>
          </cell>
          <cell r="H3028" t="str">
            <v>03-021</v>
          </cell>
          <cell r="I3028" t="str">
            <v>PC OETERVALLEI</v>
          </cell>
        </row>
        <row r="3029">
          <cell r="A3029">
            <v>4532</v>
          </cell>
          <cell r="B3029" t="str">
            <v>Robert</v>
          </cell>
          <cell r="C3029" t="str">
            <v>GIELEN</v>
          </cell>
          <cell r="D3029">
            <v>17863</v>
          </cell>
          <cell r="E3029" t="str">
            <v>M</v>
          </cell>
          <cell r="F3029" t="str">
            <v>België</v>
          </cell>
          <cell r="G3029" t="str">
            <v>BE</v>
          </cell>
          <cell r="H3029" t="str">
            <v>03-021</v>
          </cell>
          <cell r="I3029" t="str">
            <v>PC OETERVALLEI</v>
          </cell>
        </row>
        <row r="3030">
          <cell r="A3030">
            <v>7480</v>
          </cell>
          <cell r="B3030" t="str">
            <v>Lionel</v>
          </cell>
          <cell r="C3030" t="str">
            <v>HAELEWYN</v>
          </cell>
          <cell r="D3030">
            <v>24437</v>
          </cell>
          <cell r="E3030" t="str">
            <v>M</v>
          </cell>
          <cell r="F3030" t="str">
            <v>België</v>
          </cell>
          <cell r="G3030" t="str">
            <v>BE</v>
          </cell>
          <cell r="H3030" t="str">
            <v>03-021</v>
          </cell>
          <cell r="I3030" t="str">
            <v>PC OETERVALLEI</v>
          </cell>
        </row>
        <row r="3031">
          <cell r="A3031">
            <v>12245</v>
          </cell>
          <cell r="B3031" t="str">
            <v>Godfroid</v>
          </cell>
          <cell r="C3031" t="str">
            <v>HAMAEKERS</v>
          </cell>
          <cell r="D3031">
            <v>16492</v>
          </cell>
          <cell r="E3031" t="str">
            <v>M</v>
          </cell>
          <cell r="F3031" t="str">
            <v>België</v>
          </cell>
          <cell r="G3031" t="str">
            <v>BE</v>
          </cell>
          <cell r="H3031" t="str">
            <v>03-021</v>
          </cell>
          <cell r="I3031" t="str">
            <v>PC OETERVALLEI</v>
          </cell>
        </row>
        <row r="3032">
          <cell r="A3032">
            <v>105</v>
          </cell>
          <cell r="B3032" t="str">
            <v>Joseph</v>
          </cell>
          <cell r="C3032" t="str">
            <v>HENDRIKX</v>
          </cell>
          <cell r="D3032">
            <v>19556</v>
          </cell>
          <cell r="E3032" t="str">
            <v>M</v>
          </cell>
          <cell r="F3032" t="str">
            <v>België</v>
          </cell>
          <cell r="G3032" t="str">
            <v>BE</v>
          </cell>
          <cell r="H3032" t="str">
            <v>03-021</v>
          </cell>
          <cell r="I3032" t="str">
            <v>PC OETERVALLEI</v>
          </cell>
        </row>
        <row r="3033">
          <cell r="A3033">
            <v>15559</v>
          </cell>
          <cell r="B3033" t="str">
            <v>Iréne</v>
          </cell>
          <cell r="C3033" t="str">
            <v>HENDRIKX</v>
          </cell>
          <cell r="D3033">
            <v>17466</v>
          </cell>
          <cell r="E3033" t="str">
            <v>V</v>
          </cell>
          <cell r="F3033" t="str">
            <v>België</v>
          </cell>
          <cell r="G3033" t="str">
            <v>BE</v>
          </cell>
          <cell r="H3033" t="str">
            <v>03-021</v>
          </cell>
          <cell r="I3033" t="str">
            <v>PC OETERVALLEI</v>
          </cell>
        </row>
        <row r="3034">
          <cell r="A3034">
            <v>15562</v>
          </cell>
          <cell r="B3034" t="str">
            <v>Jo</v>
          </cell>
          <cell r="C3034" t="str">
            <v>HENDRIKX</v>
          </cell>
          <cell r="D3034">
            <v>31618</v>
          </cell>
          <cell r="E3034" t="str">
            <v>M</v>
          </cell>
          <cell r="F3034" t="str">
            <v>België</v>
          </cell>
          <cell r="G3034" t="str">
            <v>BE</v>
          </cell>
          <cell r="H3034" t="str">
            <v>03-021</v>
          </cell>
          <cell r="I3034" t="str">
            <v>PC OETERVALLEI</v>
          </cell>
        </row>
        <row r="3035">
          <cell r="A3035">
            <v>10140</v>
          </cell>
          <cell r="B3035" t="str">
            <v>Jeannine</v>
          </cell>
          <cell r="C3035" t="str">
            <v>HENKENS</v>
          </cell>
          <cell r="D3035">
            <v>19837</v>
          </cell>
          <cell r="E3035" t="str">
            <v>V</v>
          </cell>
          <cell r="F3035" t="str">
            <v>België</v>
          </cell>
          <cell r="G3035" t="str">
            <v>BE</v>
          </cell>
          <cell r="H3035" t="str">
            <v>03-021</v>
          </cell>
          <cell r="I3035" t="str">
            <v>PC OETERVALLEI</v>
          </cell>
        </row>
        <row r="3036">
          <cell r="A3036">
            <v>21305</v>
          </cell>
          <cell r="B3036" t="str">
            <v>Mathieu</v>
          </cell>
          <cell r="C3036" t="str">
            <v>HENKENS</v>
          </cell>
          <cell r="D3036">
            <v>21052</v>
          </cell>
          <cell r="E3036" t="str">
            <v>M</v>
          </cell>
          <cell r="F3036" t="str">
            <v>België</v>
          </cell>
          <cell r="G3036" t="str">
            <v>BE</v>
          </cell>
          <cell r="H3036" t="str">
            <v>03-021</v>
          </cell>
          <cell r="I3036" t="str">
            <v>PC OETERVALLEI</v>
          </cell>
        </row>
        <row r="3037">
          <cell r="A3037">
            <v>11561</v>
          </cell>
          <cell r="B3037" t="str">
            <v>Theo</v>
          </cell>
          <cell r="C3037" t="str">
            <v>HENSELS</v>
          </cell>
          <cell r="D3037">
            <v>17459</v>
          </cell>
          <cell r="E3037" t="str">
            <v>M</v>
          </cell>
          <cell r="F3037" t="str">
            <v>België</v>
          </cell>
          <cell r="G3037" t="str">
            <v>BE</v>
          </cell>
          <cell r="H3037" t="str">
            <v>03-021</v>
          </cell>
          <cell r="I3037" t="str">
            <v>PC OETERVALLEI</v>
          </cell>
        </row>
        <row r="3038">
          <cell r="A3038">
            <v>16198</v>
          </cell>
          <cell r="B3038" t="str">
            <v>Bernard</v>
          </cell>
          <cell r="C3038" t="str">
            <v>KEMPEN</v>
          </cell>
          <cell r="D3038">
            <v>18056</v>
          </cell>
          <cell r="E3038" t="str">
            <v>M</v>
          </cell>
          <cell r="F3038" t="str">
            <v>België</v>
          </cell>
          <cell r="G3038" t="str">
            <v>BE</v>
          </cell>
          <cell r="H3038" t="str">
            <v>03-021</v>
          </cell>
          <cell r="I3038" t="str">
            <v>PC OETERVALLEI</v>
          </cell>
        </row>
        <row r="3039">
          <cell r="A3039">
            <v>2151</v>
          </cell>
          <cell r="B3039" t="str">
            <v>Michel-Pierre</v>
          </cell>
          <cell r="C3039" t="str">
            <v>LEENDERS</v>
          </cell>
          <cell r="D3039">
            <v>16408</v>
          </cell>
          <cell r="E3039" t="str">
            <v>M</v>
          </cell>
          <cell r="F3039" t="str">
            <v>België</v>
          </cell>
          <cell r="G3039" t="str">
            <v>BE</v>
          </cell>
          <cell r="H3039" t="str">
            <v>03-021</v>
          </cell>
          <cell r="I3039" t="str">
            <v>PC OETERVALLEI</v>
          </cell>
        </row>
        <row r="3040">
          <cell r="A3040">
            <v>1913</v>
          </cell>
          <cell r="B3040" t="str">
            <v>Kevin</v>
          </cell>
          <cell r="C3040" t="str">
            <v>MAURISSEN</v>
          </cell>
          <cell r="D3040">
            <v>34389</v>
          </cell>
          <cell r="E3040" t="str">
            <v>M</v>
          </cell>
          <cell r="F3040" t="str">
            <v>België</v>
          </cell>
          <cell r="G3040" t="str">
            <v>BE</v>
          </cell>
          <cell r="H3040" t="str">
            <v>03-021</v>
          </cell>
          <cell r="I3040" t="str">
            <v>PC OETERVALLEI</v>
          </cell>
        </row>
        <row r="3041">
          <cell r="A3041">
            <v>8053</v>
          </cell>
          <cell r="B3041" t="str">
            <v>Michael</v>
          </cell>
          <cell r="C3041" t="str">
            <v>MAURISSEN</v>
          </cell>
          <cell r="D3041">
            <v>32556</v>
          </cell>
          <cell r="E3041" t="str">
            <v>M</v>
          </cell>
          <cell r="F3041" t="str">
            <v>België</v>
          </cell>
          <cell r="G3041" t="str">
            <v>BE</v>
          </cell>
          <cell r="H3041" t="str">
            <v>03-021</v>
          </cell>
          <cell r="I3041" t="str">
            <v>PC OETERVALLEI</v>
          </cell>
        </row>
        <row r="3042">
          <cell r="A3042">
            <v>8057</v>
          </cell>
          <cell r="B3042" t="str">
            <v>Ivo</v>
          </cell>
          <cell r="C3042" t="str">
            <v>MAURISSEN</v>
          </cell>
          <cell r="D3042">
            <v>22525</v>
          </cell>
          <cell r="E3042" t="str">
            <v>M</v>
          </cell>
          <cell r="F3042" t="str">
            <v>België</v>
          </cell>
          <cell r="G3042" t="str">
            <v>BE</v>
          </cell>
          <cell r="H3042" t="str">
            <v>03-021</v>
          </cell>
          <cell r="I3042" t="str">
            <v>PC OETERVALLEI</v>
          </cell>
        </row>
        <row r="3043">
          <cell r="A3043">
            <v>19208</v>
          </cell>
          <cell r="B3043" t="str">
            <v>Cyriel</v>
          </cell>
          <cell r="C3043" t="str">
            <v>NELISSEN</v>
          </cell>
          <cell r="D3043">
            <v>21351</v>
          </cell>
          <cell r="E3043" t="str">
            <v>M</v>
          </cell>
          <cell r="F3043" t="str">
            <v>België</v>
          </cell>
          <cell r="G3043" t="str">
            <v>BE</v>
          </cell>
          <cell r="H3043" t="str">
            <v>03-021</v>
          </cell>
          <cell r="I3043" t="str">
            <v>PC OETERVALLEI</v>
          </cell>
        </row>
        <row r="3044">
          <cell r="A3044">
            <v>7436</v>
          </cell>
          <cell r="B3044" t="str">
            <v>Lise</v>
          </cell>
          <cell r="C3044" t="str">
            <v>PHILIPSEN</v>
          </cell>
          <cell r="D3044">
            <v>24767</v>
          </cell>
          <cell r="E3044" t="str">
            <v>V</v>
          </cell>
          <cell r="F3044" t="str">
            <v>België</v>
          </cell>
          <cell r="G3044" t="str">
            <v>BE</v>
          </cell>
          <cell r="H3044" t="str">
            <v>03-021</v>
          </cell>
          <cell r="I3044" t="str">
            <v>PC OETERVALLEI</v>
          </cell>
        </row>
        <row r="3045">
          <cell r="A3045">
            <v>10423</v>
          </cell>
          <cell r="B3045" t="str">
            <v>Lisette</v>
          </cell>
          <cell r="C3045" t="str">
            <v>PRIKKEN</v>
          </cell>
          <cell r="D3045">
            <v>16714</v>
          </cell>
          <cell r="E3045" t="str">
            <v>V</v>
          </cell>
          <cell r="F3045" t="str">
            <v>België</v>
          </cell>
          <cell r="G3045" t="str">
            <v>BE</v>
          </cell>
          <cell r="H3045" t="str">
            <v>03-021</v>
          </cell>
          <cell r="I3045" t="str">
            <v>PC OETERVALLEI</v>
          </cell>
        </row>
        <row r="3046">
          <cell r="A3046">
            <v>12101</v>
          </cell>
          <cell r="B3046" t="str">
            <v>Hannelore</v>
          </cell>
          <cell r="C3046" t="str">
            <v>SCHELLKENS</v>
          </cell>
          <cell r="D3046">
            <v>20230</v>
          </cell>
          <cell r="E3046" t="str">
            <v>V</v>
          </cell>
          <cell r="F3046" t="str">
            <v>België</v>
          </cell>
          <cell r="G3046" t="str">
            <v>BE</v>
          </cell>
          <cell r="H3046" t="str">
            <v>03-021</v>
          </cell>
          <cell r="I3046" t="str">
            <v>PC OETERVALLEI</v>
          </cell>
        </row>
        <row r="3047">
          <cell r="A3047">
            <v>8219</v>
          </cell>
          <cell r="B3047" t="str">
            <v>Jean</v>
          </cell>
          <cell r="C3047" t="str">
            <v>SMEETS</v>
          </cell>
          <cell r="D3047">
            <v>12560</v>
          </cell>
          <cell r="E3047" t="str">
            <v>M</v>
          </cell>
          <cell r="F3047" t="str">
            <v>België</v>
          </cell>
          <cell r="G3047" t="str">
            <v>BE</v>
          </cell>
          <cell r="H3047" t="str">
            <v>03-021</v>
          </cell>
          <cell r="I3047" t="str">
            <v>PC OETERVALLEI</v>
          </cell>
        </row>
        <row r="3048">
          <cell r="A3048">
            <v>11563</v>
          </cell>
          <cell r="B3048" t="str">
            <v>Lambert</v>
          </cell>
          <cell r="C3048" t="str">
            <v>THORA</v>
          </cell>
          <cell r="D3048">
            <v>13640</v>
          </cell>
          <cell r="E3048" t="str">
            <v>M</v>
          </cell>
          <cell r="F3048" t="str">
            <v>België</v>
          </cell>
          <cell r="G3048" t="str">
            <v>BE</v>
          </cell>
          <cell r="H3048" t="str">
            <v>03-021</v>
          </cell>
          <cell r="I3048" t="str">
            <v>PC OETERVALLEI</v>
          </cell>
        </row>
        <row r="3049">
          <cell r="A3049">
            <v>12105</v>
          </cell>
          <cell r="B3049" t="str">
            <v>Gertrude</v>
          </cell>
          <cell r="C3049" t="str">
            <v>VERHAAG</v>
          </cell>
          <cell r="D3049">
            <v>18439</v>
          </cell>
          <cell r="E3049" t="str">
            <v>V</v>
          </cell>
          <cell r="F3049" t="str">
            <v>België</v>
          </cell>
          <cell r="G3049" t="str">
            <v>BE</v>
          </cell>
          <cell r="H3049" t="str">
            <v>03-021</v>
          </cell>
          <cell r="I3049" t="str">
            <v>PC OETERVALLEI</v>
          </cell>
        </row>
        <row r="3050">
          <cell r="A3050">
            <v>1018</v>
          </cell>
          <cell r="B3050" t="str">
            <v>Kristoff</v>
          </cell>
          <cell r="C3050" t="str">
            <v>VERMEYEN</v>
          </cell>
          <cell r="D3050">
            <v>30225</v>
          </cell>
          <cell r="E3050" t="str">
            <v>M</v>
          </cell>
          <cell r="F3050" t="str">
            <v>België</v>
          </cell>
          <cell r="G3050" t="str">
            <v>BE</v>
          </cell>
          <cell r="H3050" t="str">
            <v>03-021</v>
          </cell>
          <cell r="I3050" t="str">
            <v>PC OETERVALLEI</v>
          </cell>
        </row>
        <row r="3051">
          <cell r="A3051">
            <v>7715</v>
          </cell>
          <cell r="B3051" t="str">
            <v>Benjamin</v>
          </cell>
          <cell r="C3051" t="str">
            <v>VERMEYEN</v>
          </cell>
          <cell r="D3051">
            <v>20397</v>
          </cell>
          <cell r="E3051" t="str">
            <v>M</v>
          </cell>
          <cell r="F3051" t="str">
            <v>België</v>
          </cell>
          <cell r="G3051" t="str">
            <v>BE</v>
          </cell>
          <cell r="H3051" t="str">
            <v>03-021</v>
          </cell>
          <cell r="I3051" t="str">
            <v>PC OETERVALLEI</v>
          </cell>
        </row>
        <row r="3052">
          <cell r="A3052">
            <v>5826</v>
          </cell>
          <cell r="B3052" t="str">
            <v>Marcel</v>
          </cell>
          <cell r="C3052" t="str">
            <v>VRANKEN</v>
          </cell>
          <cell r="D3052">
            <v>22252</v>
          </cell>
          <cell r="E3052" t="str">
            <v>M</v>
          </cell>
          <cell r="F3052" t="str">
            <v>België</v>
          </cell>
          <cell r="G3052" t="str">
            <v>BE</v>
          </cell>
          <cell r="H3052" t="str">
            <v>03-021</v>
          </cell>
          <cell r="I3052" t="str">
            <v>PC OETERVALLEI</v>
          </cell>
        </row>
        <row r="3053">
          <cell r="A3053">
            <v>3453</v>
          </cell>
          <cell r="B3053" t="str">
            <v>Anne-Marie</v>
          </cell>
          <cell r="C3053" t="str">
            <v>WANTEN</v>
          </cell>
          <cell r="D3053">
            <v>20476</v>
          </cell>
          <cell r="E3053" t="str">
            <v>V</v>
          </cell>
          <cell r="F3053" t="str">
            <v>België</v>
          </cell>
          <cell r="G3053" t="str">
            <v>BE</v>
          </cell>
          <cell r="H3053" t="str">
            <v>03-021</v>
          </cell>
          <cell r="I3053" t="str">
            <v>PC OETERVALLEI</v>
          </cell>
        </row>
        <row r="3054">
          <cell r="A3054">
            <v>21819</v>
          </cell>
          <cell r="B3054" t="str">
            <v>Patrick</v>
          </cell>
          <cell r="C3054" t="str">
            <v>WINTERS</v>
          </cell>
          <cell r="D3054">
            <v>23720</v>
          </cell>
          <cell r="E3054" t="str">
            <v>M</v>
          </cell>
          <cell r="F3054" t="str">
            <v>België</v>
          </cell>
          <cell r="G3054" t="str">
            <v>BE</v>
          </cell>
          <cell r="H3054" t="str">
            <v>03-021</v>
          </cell>
          <cell r="I3054" t="str">
            <v>PC OETERVALLEI</v>
          </cell>
        </row>
        <row r="3055">
          <cell r="A3055">
            <v>18133</v>
          </cell>
          <cell r="B3055" t="str">
            <v>Antoon</v>
          </cell>
          <cell r="C3055" t="str">
            <v>BIESMANS</v>
          </cell>
          <cell r="D3055">
            <v>14236</v>
          </cell>
          <cell r="E3055" t="str">
            <v>M</v>
          </cell>
          <cell r="F3055" t="str">
            <v>België</v>
          </cell>
          <cell r="G3055" t="str">
            <v>BE</v>
          </cell>
          <cell r="H3055" t="str">
            <v>03-022</v>
          </cell>
          <cell r="I3055" t="str">
            <v>PC MELDERT -</v>
          </cell>
        </row>
        <row r="3056">
          <cell r="A3056">
            <v>11355</v>
          </cell>
          <cell r="B3056" t="str">
            <v>Herman</v>
          </cell>
          <cell r="C3056" t="str">
            <v>DEFERM</v>
          </cell>
          <cell r="D3056">
            <v>12450</v>
          </cell>
          <cell r="E3056" t="str">
            <v>M</v>
          </cell>
          <cell r="F3056" t="str">
            <v>België</v>
          </cell>
          <cell r="G3056" t="str">
            <v>BE</v>
          </cell>
          <cell r="H3056" t="str">
            <v>03-022</v>
          </cell>
          <cell r="I3056" t="str">
            <v>PC MELDERT -</v>
          </cell>
        </row>
        <row r="3057">
          <cell r="A3057">
            <v>11701</v>
          </cell>
          <cell r="B3057" t="str">
            <v>André</v>
          </cell>
          <cell r="C3057" t="str">
            <v>KLEYKENS</v>
          </cell>
          <cell r="D3057">
            <v>19810</v>
          </cell>
          <cell r="E3057" t="str">
            <v>M</v>
          </cell>
          <cell r="F3057" t="str">
            <v>België</v>
          </cell>
          <cell r="G3057" t="str">
            <v>BE</v>
          </cell>
          <cell r="H3057" t="str">
            <v>03-022</v>
          </cell>
          <cell r="I3057" t="str">
            <v>PC MELDERT -</v>
          </cell>
        </row>
        <row r="3058">
          <cell r="A3058">
            <v>12034</v>
          </cell>
          <cell r="B3058" t="str">
            <v>Richard</v>
          </cell>
          <cell r="C3058" t="str">
            <v>LAVRIJS</v>
          </cell>
          <cell r="D3058">
            <v>15773</v>
          </cell>
          <cell r="E3058" t="str">
            <v>M</v>
          </cell>
          <cell r="F3058" t="str">
            <v>België</v>
          </cell>
          <cell r="G3058" t="str">
            <v>BE</v>
          </cell>
          <cell r="H3058" t="str">
            <v>03-022</v>
          </cell>
          <cell r="I3058" t="str">
            <v>PC MELDERT -</v>
          </cell>
        </row>
        <row r="3059">
          <cell r="A3059">
            <v>396</v>
          </cell>
          <cell r="B3059" t="str">
            <v>Alfons Jozef</v>
          </cell>
          <cell r="C3059" t="str">
            <v>LEMMENS</v>
          </cell>
          <cell r="D3059">
            <v>12040</v>
          </cell>
          <cell r="E3059" t="str">
            <v>M</v>
          </cell>
          <cell r="F3059" t="str">
            <v>België</v>
          </cell>
          <cell r="G3059" t="str">
            <v>BE</v>
          </cell>
          <cell r="H3059" t="str">
            <v>03-022</v>
          </cell>
          <cell r="I3059" t="str">
            <v>PC MELDERT -</v>
          </cell>
        </row>
        <row r="3060">
          <cell r="A3060">
            <v>11357</v>
          </cell>
          <cell r="B3060" t="str">
            <v>Augustinus</v>
          </cell>
          <cell r="C3060" t="str">
            <v>REYMEN</v>
          </cell>
          <cell r="D3060">
            <v>13960</v>
          </cell>
          <cell r="E3060" t="str">
            <v>M</v>
          </cell>
          <cell r="F3060" t="str">
            <v>België</v>
          </cell>
          <cell r="G3060" t="str">
            <v>BE</v>
          </cell>
          <cell r="H3060" t="str">
            <v>03-022</v>
          </cell>
          <cell r="I3060" t="str">
            <v>PC MELDERT -</v>
          </cell>
        </row>
        <row r="3061">
          <cell r="A3061">
            <v>614</v>
          </cell>
          <cell r="B3061" t="str">
            <v>Joannes</v>
          </cell>
          <cell r="C3061" t="str">
            <v>SCHEPERS</v>
          </cell>
          <cell r="D3061">
            <v>13063</v>
          </cell>
          <cell r="E3061" t="str">
            <v>M</v>
          </cell>
          <cell r="F3061" t="str">
            <v>België</v>
          </cell>
          <cell r="G3061" t="str">
            <v>BE</v>
          </cell>
          <cell r="H3061" t="str">
            <v>03-022</v>
          </cell>
          <cell r="I3061" t="str">
            <v>PC MELDERT -</v>
          </cell>
        </row>
        <row r="3062">
          <cell r="A3062">
            <v>12948</v>
          </cell>
          <cell r="B3062" t="str">
            <v>Jozef Cyrille</v>
          </cell>
          <cell r="C3062" t="str">
            <v>SCHEPERS</v>
          </cell>
          <cell r="D3062">
            <v>15480</v>
          </cell>
          <cell r="E3062" t="str">
            <v>M</v>
          </cell>
          <cell r="F3062" t="str">
            <v>België</v>
          </cell>
          <cell r="G3062" t="str">
            <v>BE</v>
          </cell>
          <cell r="H3062" t="str">
            <v>03-022</v>
          </cell>
          <cell r="I3062" t="str">
            <v>PC MELDERT -</v>
          </cell>
        </row>
        <row r="3063">
          <cell r="A3063">
            <v>13120</v>
          </cell>
          <cell r="B3063" t="str">
            <v>Roger Louis</v>
          </cell>
          <cell r="C3063" t="str">
            <v>SCHOOFS</v>
          </cell>
          <cell r="D3063">
            <v>17591</v>
          </cell>
          <cell r="E3063" t="str">
            <v>M</v>
          </cell>
          <cell r="F3063" t="str">
            <v>België</v>
          </cell>
          <cell r="G3063" t="str">
            <v>BE</v>
          </cell>
          <cell r="H3063" t="str">
            <v>03-022</v>
          </cell>
          <cell r="I3063" t="str">
            <v>PC MELDERT -</v>
          </cell>
        </row>
        <row r="3064">
          <cell r="A3064">
            <v>15806</v>
          </cell>
          <cell r="B3064" t="str">
            <v>Willy</v>
          </cell>
          <cell r="C3064" t="str">
            <v>VANHOUTVIN</v>
          </cell>
          <cell r="D3064">
            <v>15725</v>
          </cell>
          <cell r="E3064" t="str">
            <v>M</v>
          </cell>
          <cell r="F3064" t="str">
            <v>België</v>
          </cell>
          <cell r="G3064" t="str">
            <v>BE</v>
          </cell>
          <cell r="H3064" t="str">
            <v>03-022</v>
          </cell>
          <cell r="I3064" t="str">
            <v>PC MELDERT -</v>
          </cell>
        </row>
        <row r="3065">
          <cell r="A3065">
            <v>18234</v>
          </cell>
          <cell r="B3065" t="str">
            <v>Fred</v>
          </cell>
          <cell r="C3065" t="str">
            <v>BEYNAERTS</v>
          </cell>
          <cell r="D3065">
            <v>17735</v>
          </cell>
          <cell r="E3065" t="str">
            <v>M</v>
          </cell>
          <cell r="F3065" t="str">
            <v>België</v>
          </cell>
          <cell r="G3065" t="str">
            <v>BE</v>
          </cell>
          <cell r="H3065" t="str">
            <v>03-023</v>
          </cell>
          <cell r="I3065" t="str">
            <v>PC SINT TRUIDEN -</v>
          </cell>
        </row>
        <row r="3066">
          <cell r="A3066">
            <v>21131</v>
          </cell>
          <cell r="B3066" t="str">
            <v>Adrien</v>
          </cell>
          <cell r="C3066" t="str">
            <v>BOCQUET</v>
          </cell>
          <cell r="D3066">
            <v>33258</v>
          </cell>
          <cell r="E3066" t="str">
            <v>M</v>
          </cell>
          <cell r="F3066" t="str">
            <v>Frankrijk</v>
          </cell>
          <cell r="G3066" t="str">
            <v>FR</v>
          </cell>
          <cell r="H3066" t="str">
            <v>03-023</v>
          </cell>
          <cell r="I3066" t="str">
            <v>PC SINT TRUIDEN -</v>
          </cell>
        </row>
        <row r="3067">
          <cell r="A3067">
            <v>14128</v>
          </cell>
          <cell r="B3067" t="str">
            <v>Jef</v>
          </cell>
          <cell r="C3067" t="str">
            <v>BRANS</v>
          </cell>
          <cell r="D3067">
            <v>18133</v>
          </cell>
          <cell r="E3067" t="str">
            <v>M</v>
          </cell>
          <cell r="F3067" t="str">
            <v>België</v>
          </cell>
          <cell r="G3067" t="str">
            <v>BE</v>
          </cell>
          <cell r="H3067" t="str">
            <v>03-023</v>
          </cell>
          <cell r="I3067" t="str">
            <v>PC SINT TRUIDEN -</v>
          </cell>
        </row>
        <row r="3068">
          <cell r="A3068">
            <v>15745</v>
          </cell>
          <cell r="B3068" t="str">
            <v>Gerald</v>
          </cell>
          <cell r="C3068" t="str">
            <v>CHARLIER</v>
          </cell>
          <cell r="D3068">
            <v>30551</v>
          </cell>
          <cell r="E3068" t="str">
            <v>M</v>
          </cell>
          <cell r="F3068" t="str">
            <v>België</v>
          </cell>
          <cell r="G3068" t="str">
            <v>BE</v>
          </cell>
          <cell r="H3068" t="str">
            <v>03-023</v>
          </cell>
          <cell r="I3068" t="str">
            <v>PC SINT TRUIDEN -</v>
          </cell>
        </row>
        <row r="3069">
          <cell r="A3069">
            <v>16714</v>
          </cell>
          <cell r="B3069" t="str">
            <v>Gaetan</v>
          </cell>
          <cell r="C3069" t="str">
            <v>CHARLIER</v>
          </cell>
          <cell r="D3069">
            <v>32020</v>
          </cell>
          <cell r="E3069" t="str">
            <v>M</v>
          </cell>
          <cell r="F3069" t="str">
            <v>België</v>
          </cell>
          <cell r="G3069" t="str">
            <v>BE</v>
          </cell>
          <cell r="H3069" t="str">
            <v>03-023</v>
          </cell>
          <cell r="I3069" t="str">
            <v>PC SINT TRUIDEN -</v>
          </cell>
        </row>
        <row r="3070">
          <cell r="A3070">
            <v>18923</v>
          </cell>
          <cell r="B3070" t="str">
            <v>Michel</v>
          </cell>
          <cell r="C3070" t="str">
            <v>CHARLIER</v>
          </cell>
          <cell r="D3070">
            <v>23398</v>
          </cell>
          <cell r="E3070" t="str">
            <v>M</v>
          </cell>
          <cell r="F3070" t="str">
            <v>België</v>
          </cell>
          <cell r="G3070" t="str">
            <v>BE</v>
          </cell>
          <cell r="H3070" t="str">
            <v>03-023</v>
          </cell>
          <cell r="I3070" t="str">
            <v>PC SINT TRUIDEN -</v>
          </cell>
        </row>
        <row r="3071">
          <cell r="A3071">
            <v>21129</v>
          </cell>
          <cell r="B3071" t="str">
            <v>Patricia</v>
          </cell>
          <cell r="C3071" t="str">
            <v>CRAB</v>
          </cell>
          <cell r="D3071">
            <v>23682</v>
          </cell>
          <cell r="E3071" t="str">
            <v>V</v>
          </cell>
          <cell r="F3071" t="str">
            <v>België</v>
          </cell>
          <cell r="G3071" t="str">
            <v>BE</v>
          </cell>
          <cell r="H3071" t="str">
            <v>03-023</v>
          </cell>
          <cell r="I3071" t="str">
            <v>PC SINT TRUIDEN -</v>
          </cell>
        </row>
        <row r="3072">
          <cell r="A3072">
            <v>16504</v>
          </cell>
          <cell r="B3072" t="str">
            <v>Pierre</v>
          </cell>
          <cell r="C3072" t="str">
            <v>DE CORTE</v>
          </cell>
          <cell r="D3072">
            <v>20170</v>
          </cell>
          <cell r="E3072" t="str">
            <v>M</v>
          </cell>
          <cell r="F3072" t="str">
            <v>België</v>
          </cell>
          <cell r="G3072" t="str">
            <v>BE</v>
          </cell>
          <cell r="H3072" t="str">
            <v>03-023</v>
          </cell>
          <cell r="I3072" t="str">
            <v>PC SINT TRUIDEN -</v>
          </cell>
        </row>
        <row r="3073">
          <cell r="A3073">
            <v>21871</v>
          </cell>
          <cell r="B3073" t="str">
            <v>Rudy</v>
          </cell>
          <cell r="C3073" t="str">
            <v>DENEUKER</v>
          </cell>
          <cell r="D3073">
            <v>29227</v>
          </cell>
          <cell r="E3073" t="str">
            <v>M</v>
          </cell>
          <cell r="F3073" t="str">
            <v>België</v>
          </cell>
          <cell r="G3073" t="str">
            <v>BE</v>
          </cell>
          <cell r="H3073" t="str">
            <v>03-023</v>
          </cell>
          <cell r="I3073" t="str">
            <v>PC SINT TRUIDEN -</v>
          </cell>
        </row>
        <row r="3074">
          <cell r="A3074">
            <v>20621</v>
          </cell>
          <cell r="B3074" t="str">
            <v>Aurélie</v>
          </cell>
          <cell r="C3074" t="str">
            <v>DENGIS</v>
          </cell>
          <cell r="D3074">
            <v>32962</v>
          </cell>
          <cell r="E3074" t="str">
            <v>V</v>
          </cell>
          <cell r="F3074" t="str">
            <v>België</v>
          </cell>
          <cell r="G3074" t="str">
            <v>BE</v>
          </cell>
          <cell r="H3074" t="str">
            <v>03-023</v>
          </cell>
          <cell r="I3074" t="str">
            <v>PC SINT TRUIDEN -</v>
          </cell>
        </row>
        <row r="3075">
          <cell r="A3075">
            <v>11852</v>
          </cell>
          <cell r="B3075" t="str">
            <v>Bart</v>
          </cell>
          <cell r="C3075" t="str">
            <v>DERACOURT</v>
          </cell>
          <cell r="D3075">
            <v>16987</v>
          </cell>
          <cell r="E3075" t="str">
            <v>M</v>
          </cell>
          <cell r="F3075" t="str">
            <v>België</v>
          </cell>
          <cell r="G3075" t="str">
            <v>BE</v>
          </cell>
          <cell r="H3075" t="str">
            <v>03-023</v>
          </cell>
          <cell r="I3075" t="str">
            <v>PC SINT TRUIDEN -</v>
          </cell>
        </row>
        <row r="3076">
          <cell r="A3076">
            <v>2835</v>
          </cell>
          <cell r="B3076" t="str">
            <v>Georges</v>
          </cell>
          <cell r="C3076" t="str">
            <v>DEWEL</v>
          </cell>
          <cell r="D3076">
            <v>18465</v>
          </cell>
          <cell r="E3076" t="str">
            <v>M</v>
          </cell>
          <cell r="F3076" t="str">
            <v>België</v>
          </cell>
          <cell r="G3076" t="str">
            <v>BE</v>
          </cell>
          <cell r="H3076" t="str">
            <v>03-023</v>
          </cell>
          <cell r="I3076" t="str">
            <v>PC SINT TRUIDEN -</v>
          </cell>
        </row>
        <row r="3077">
          <cell r="A3077">
            <v>9781</v>
          </cell>
          <cell r="B3077" t="str">
            <v>Yolande</v>
          </cell>
          <cell r="C3077" t="str">
            <v>DIELS</v>
          </cell>
          <cell r="D3077">
            <v>17253</v>
          </cell>
          <cell r="E3077" t="str">
            <v>V</v>
          </cell>
          <cell r="F3077" t="str">
            <v>België</v>
          </cell>
          <cell r="G3077" t="str">
            <v>BE</v>
          </cell>
          <cell r="H3077" t="str">
            <v>03-023</v>
          </cell>
          <cell r="I3077" t="str">
            <v>PC SINT TRUIDEN -</v>
          </cell>
        </row>
        <row r="3078">
          <cell r="A3078">
            <v>20604</v>
          </cell>
          <cell r="B3078" t="str">
            <v>Céline</v>
          </cell>
          <cell r="C3078" t="str">
            <v>FLORKIN</v>
          </cell>
          <cell r="D3078">
            <v>33270</v>
          </cell>
          <cell r="E3078" t="str">
            <v>V</v>
          </cell>
          <cell r="F3078" t="str">
            <v>België</v>
          </cell>
          <cell r="G3078" t="str">
            <v>BE</v>
          </cell>
          <cell r="H3078" t="str">
            <v>03-023</v>
          </cell>
          <cell r="I3078" t="str">
            <v>PC SINT TRUIDEN -</v>
          </cell>
        </row>
        <row r="3079">
          <cell r="A3079">
            <v>20602</v>
          </cell>
          <cell r="B3079" t="str">
            <v>Danny</v>
          </cell>
          <cell r="C3079" t="str">
            <v>FONTAINE</v>
          </cell>
          <cell r="D3079">
            <v>23310</v>
          </cell>
          <cell r="E3079" t="str">
            <v>M</v>
          </cell>
          <cell r="F3079" t="str">
            <v>België</v>
          </cell>
          <cell r="G3079" t="str">
            <v>BE</v>
          </cell>
          <cell r="H3079" t="str">
            <v>03-023</v>
          </cell>
          <cell r="I3079" t="str">
            <v>PC SINT TRUIDEN -</v>
          </cell>
        </row>
        <row r="3080">
          <cell r="A3080">
            <v>3448</v>
          </cell>
          <cell r="B3080" t="str">
            <v>Steve</v>
          </cell>
          <cell r="C3080" t="str">
            <v>GILISSEN</v>
          </cell>
          <cell r="D3080">
            <v>30516</v>
          </cell>
          <cell r="E3080" t="str">
            <v>M</v>
          </cell>
          <cell r="F3080" t="str">
            <v>België</v>
          </cell>
          <cell r="G3080" t="str">
            <v>BE</v>
          </cell>
          <cell r="H3080" t="str">
            <v>03-023</v>
          </cell>
          <cell r="I3080" t="str">
            <v>PC SINT TRUIDEN -</v>
          </cell>
        </row>
        <row r="3081">
          <cell r="A3081">
            <v>7803</v>
          </cell>
          <cell r="B3081" t="str">
            <v>Diane</v>
          </cell>
          <cell r="C3081" t="str">
            <v>GOFFARD</v>
          </cell>
          <cell r="D3081">
            <v>25702</v>
          </cell>
          <cell r="E3081" t="str">
            <v>V</v>
          </cell>
          <cell r="F3081" t="str">
            <v>België</v>
          </cell>
          <cell r="G3081" t="str">
            <v>BE</v>
          </cell>
          <cell r="H3081" t="str">
            <v>03-023</v>
          </cell>
          <cell r="I3081" t="str">
            <v>PC SINT TRUIDEN -</v>
          </cell>
        </row>
        <row r="3082">
          <cell r="A3082">
            <v>5367</v>
          </cell>
          <cell r="B3082" t="str">
            <v>Laurent</v>
          </cell>
          <cell r="C3082" t="str">
            <v>GORREUX</v>
          </cell>
          <cell r="D3082">
            <v>28141</v>
          </cell>
          <cell r="E3082" t="str">
            <v>M</v>
          </cell>
          <cell r="F3082" t="str">
            <v>België</v>
          </cell>
          <cell r="G3082" t="str">
            <v>BE</v>
          </cell>
          <cell r="H3082" t="str">
            <v>03-023</v>
          </cell>
          <cell r="I3082" t="str">
            <v>PC SINT TRUIDEN -</v>
          </cell>
        </row>
        <row r="3083">
          <cell r="A3083">
            <v>12913</v>
          </cell>
          <cell r="B3083" t="str">
            <v>Francis</v>
          </cell>
          <cell r="C3083" t="str">
            <v>HOUBRECHTS</v>
          </cell>
          <cell r="D3083">
            <v>20417</v>
          </cell>
          <cell r="E3083" t="str">
            <v>M</v>
          </cell>
          <cell r="F3083" t="str">
            <v>België</v>
          </cell>
          <cell r="G3083" t="str">
            <v>BE</v>
          </cell>
          <cell r="H3083" t="str">
            <v>03-023</v>
          </cell>
          <cell r="I3083" t="str">
            <v>PC SINT TRUIDEN -</v>
          </cell>
        </row>
        <row r="3084">
          <cell r="A3084">
            <v>18335</v>
          </cell>
          <cell r="B3084" t="str">
            <v>Mohamed</v>
          </cell>
          <cell r="C3084" t="str">
            <v>KACIMI</v>
          </cell>
          <cell r="D3084">
            <v>25776</v>
          </cell>
          <cell r="E3084" t="str">
            <v>M</v>
          </cell>
          <cell r="F3084" t="str">
            <v>België</v>
          </cell>
          <cell r="G3084" t="str">
            <v>BE</v>
          </cell>
          <cell r="H3084" t="str">
            <v>03-023</v>
          </cell>
          <cell r="I3084" t="str">
            <v>PC SINT TRUIDEN -</v>
          </cell>
        </row>
        <row r="3085">
          <cell r="A3085">
            <v>19415</v>
          </cell>
          <cell r="B3085" t="str">
            <v>Eddy</v>
          </cell>
          <cell r="C3085" t="str">
            <v>LADANGH</v>
          </cell>
          <cell r="D3085">
            <v>16962</v>
          </cell>
          <cell r="E3085" t="str">
            <v>M</v>
          </cell>
          <cell r="F3085" t="str">
            <v>België</v>
          </cell>
          <cell r="G3085" t="str">
            <v>BE</v>
          </cell>
          <cell r="H3085" t="str">
            <v>03-023</v>
          </cell>
          <cell r="I3085" t="str">
            <v>PC SINT TRUIDEN -</v>
          </cell>
        </row>
        <row r="3086">
          <cell r="A3086">
            <v>20032</v>
          </cell>
          <cell r="B3086" t="str">
            <v>Bart</v>
          </cell>
          <cell r="C3086" t="str">
            <v>LEENAERS</v>
          </cell>
          <cell r="D3086">
            <v>25733</v>
          </cell>
          <cell r="E3086" t="str">
            <v>M</v>
          </cell>
          <cell r="F3086" t="str">
            <v>België</v>
          </cell>
          <cell r="G3086" t="str">
            <v>BE</v>
          </cell>
          <cell r="H3086" t="str">
            <v>03-023</v>
          </cell>
          <cell r="I3086" t="str">
            <v>PC SINT TRUIDEN -</v>
          </cell>
        </row>
        <row r="3087">
          <cell r="A3087">
            <v>18488</v>
          </cell>
          <cell r="B3087" t="str">
            <v>Marcel</v>
          </cell>
          <cell r="C3087" t="str">
            <v>LELIEVRE</v>
          </cell>
          <cell r="D3087">
            <v>21148</v>
          </cell>
          <cell r="E3087" t="str">
            <v>M</v>
          </cell>
          <cell r="F3087" t="str">
            <v>België</v>
          </cell>
          <cell r="G3087" t="str">
            <v>BE</v>
          </cell>
          <cell r="H3087" t="str">
            <v>03-023</v>
          </cell>
          <cell r="I3087" t="str">
            <v>PC SINT TRUIDEN -</v>
          </cell>
        </row>
        <row r="3088">
          <cell r="A3088">
            <v>15983</v>
          </cell>
          <cell r="B3088" t="str">
            <v>Rudi</v>
          </cell>
          <cell r="C3088" t="str">
            <v>LIBENS</v>
          </cell>
          <cell r="D3088">
            <v>20798</v>
          </cell>
          <cell r="E3088" t="str">
            <v>M</v>
          </cell>
          <cell r="F3088" t="str">
            <v>België</v>
          </cell>
          <cell r="G3088" t="str">
            <v>BE</v>
          </cell>
          <cell r="H3088" t="str">
            <v>03-023</v>
          </cell>
          <cell r="I3088" t="str">
            <v>PC SINT TRUIDEN -</v>
          </cell>
        </row>
        <row r="3089">
          <cell r="A3089">
            <v>16716</v>
          </cell>
          <cell r="B3089" t="str">
            <v>Axel</v>
          </cell>
          <cell r="C3089" t="str">
            <v>LIZEN</v>
          </cell>
          <cell r="D3089">
            <v>27307</v>
          </cell>
          <cell r="E3089" t="str">
            <v>M</v>
          </cell>
          <cell r="F3089" t="str">
            <v>België</v>
          </cell>
          <cell r="G3089" t="str">
            <v>BE</v>
          </cell>
          <cell r="H3089" t="str">
            <v>03-023</v>
          </cell>
          <cell r="I3089" t="str">
            <v>PC SINT TRUIDEN -</v>
          </cell>
        </row>
        <row r="3090">
          <cell r="A3090">
            <v>17890</v>
          </cell>
          <cell r="B3090" t="str">
            <v>THIBAULT</v>
          </cell>
          <cell r="C3090" t="str">
            <v>LIZEN</v>
          </cell>
          <cell r="D3090">
            <v>37296</v>
          </cell>
          <cell r="E3090" t="str">
            <v>M</v>
          </cell>
          <cell r="F3090" t="str">
            <v>België</v>
          </cell>
          <cell r="G3090" t="str">
            <v>BE</v>
          </cell>
          <cell r="H3090" t="str">
            <v>03-023</v>
          </cell>
          <cell r="I3090" t="str">
            <v>PC SINT TRUIDEN -</v>
          </cell>
        </row>
        <row r="3091">
          <cell r="A3091">
            <v>20842</v>
          </cell>
          <cell r="B3091" t="str">
            <v>Fanny</v>
          </cell>
          <cell r="C3091" t="str">
            <v>LIZEN</v>
          </cell>
          <cell r="D3091">
            <v>39591</v>
          </cell>
          <cell r="E3091" t="str">
            <v>V</v>
          </cell>
          <cell r="F3091" t="str">
            <v>België</v>
          </cell>
          <cell r="G3091" t="str">
            <v>BE</v>
          </cell>
          <cell r="H3091" t="str">
            <v>03-023</v>
          </cell>
          <cell r="I3091" t="str">
            <v>PC SINT TRUIDEN -</v>
          </cell>
        </row>
        <row r="3092">
          <cell r="A3092">
            <v>20841</v>
          </cell>
          <cell r="B3092" t="str">
            <v>Charlotte</v>
          </cell>
          <cell r="C3092" t="str">
            <v xml:space="preserve">LIZEN </v>
          </cell>
          <cell r="D3092">
            <v>40209</v>
          </cell>
          <cell r="E3092" t="str">
            <v>V</v>
          </cell>
          <cell r="F3092" t="str">
            <v>België</v>
          </cell>
          <cell r="G3092" t="str">
            <v>BE</v>
          </cell>
          <cell r="H3092" t="str">
            <v>03-023</v>
          </cell>
          <cell r="I3092" t="str">
            <v>PC SINT TRUIDEN -</v>
          </cell>
        </row>
        <row r="3093">
          <cell r="A3093">
            <v>20033</v>
          </cell>
          <cell r="B3093" t="str">
            <v>Dirk</v>
          </cell>
          <cell r="C3093" t="str">
            <v>LUWEL</v>
          </cell>
          <cell r="D3093">
            <v>23429</v>
          </cell>
          <cell r="E3093" t="str">
            <v>M</v>
          </cell>
          <cell r="F3093" t="str">
            <v>België</v>
          </cell>
          <cell r="G3093" t="str">
            <v>BE</v>
          </cell>
          <cell r="H3093" t="str">
            <v>03-023</v>
          </cell>
          <cell r="I3093" t="str">
            <v>PC SINT TRUIDEN -</v>
          </cell>
        </row>
        <row r="3094">
          <cell r="A3094">
            <v>20603</v>
          </cell>
          <cell r="B3094" t="str">
            <v>Domien</v>
          </cell>
          <cell r="C3094" t="str">
            <v>MARGUILIER</v>
          </cell>
          <cell r="D3094">
            <v>13592</v>
          </cell>
          <cell r="E3094" t="str">
            <v>M</v>
          </cell>
          <cell r="F3094" t="str">
            <v>België</v>
          </cell>
          <cell r="G3094" t="str">
            <v>BE</v>
          </cell>
          <cell r="H3094" t="str">
            <v>03-023</v>
          </cell>
          <cell r="I3094" t="str">
            <v>PC SINT TRUIDEN -</v>
          </cell>
        </row>
        <row r="3095">
          <cell r="A3095">
            <v>13661</v>
          </cell>
          <cell r="B3095" t="str">
            <v>Christiane</v>
          </cell>
          <cell r="C3095" t="str">
            <v>MIEVIS</v>
          </cell>
          <cell r="D3095">
            <v>18760</v>
          </cell>
          <cell r="E3095" t="str">
            <v>V</v>
          </cell>
          <cell r="F3095" t="str">
            <v>België</v>
          </cell>
          <cell r="G3095" t="str">
            <v>BE</v>
          </cell>
          <cell r="H3095" t="str">
            <v>03-023</v>
          </cell>
          <cell r="I3095" t="str">
            <v>PC SINT TRUIDEN -</v>
          </cell>
        </row>
        <row r="3096">
          <cell r="A3096">
            <v>13425</v>
          </cell>
          <cell r="B3096" t="str">
            <v>André</v>
          </cell>
          <cell r="C3096" t="str">
            <v>NEVEN</v>
          </cell>
          <cell r="D3096">
            <v>17966</v>
          </cell>
          <cell r="E3096" t="str">
            <v>M</v>
          </cell>
          <cell r="F3096" t="str">
            <v>België</v>
          </cell>
          <cell r="G3096" t="str">
            <v>BE</v>
          </cell>
          <cell r="H3096" t="str">
            <v>03-023</v>
          </cell>
          <cell r="I3096" t="str">
            <v>PC SINT TRUIDEN -</v>
          </cell>
        </row>
        <row r="3097">
          <cell r="A3097">
            <v>20034</v>
          </cell>
          <cell r="B3097" t="str">
            <v>Stan</v>
          </cell>
          <cell r="C3097" t="str">
            <v>NIESEN</v>
          </cell>
          <cell r="D3097">
            <v>26758</v>
          </cell>
          <cell r="E3097" t="str">
            <v>M</v>
          </cell>
          <cell r="F3097" t="str">
            <v>België</v>
          </cell>
          <cell r="G3097" t="str">
            <v>BE</v>
          </cell>
          <cell r="H3097" t="str">
            <v>03-023</v>
          </cell>
          <cell r="I3097" t="str">
            <v>PC SINT TRUIDEN -</v>
          </cell>
        </row>
        <row r="3098">
          <cell r="A3098">
            <v>18922</v>
          </cell>
          <cell r="B3098" t="str">
            <v>Andy</v>
          </cell>
          <cell r="C3098" t="str">
            <v>PIETTE</v>
          </cell>
          <cell r="D3098">
            <v>33090</v>
          </cell>
          <cell r="E3098" t="str">
            <v>M</v>
          </cell>
          <cell r="F3098" t="str">
            <v>België</v>
          </cell>
          <cell r="G3098" t="str">
            <v>BE</v>
          </cell>
          <cell r="H3098" t="str">
            <v>03-023</v>
          </cell>
          <cell r="I3098" t="str">
            <v>PC SINT TRUIDEN -</v>
          </cell>
        </row>
        <row r="3099">
          <cell r="A3099">
            <v>3174</v>
          </cell>
          <cell r="B3099" t="str">
            <v>Guido</v>
          </cell>
          <cell r="C3099" t="str">
            <v>PIRE</v>
          </cell>
          <cell r="D3099">
            <v>19633</v>
          </cell>
          <cell r="E3099" t="str">
            <v>M</v>
          </cell>
          <cell r="F3099" t="str">
            <v>België</v>
          </cell>
          <cell r="G3099" t="str">
            <v>BE</v>
          </cell>
          <cell r="H3099" t="str">
            <v>03-023</v>
          </cell>
          <cell r="I3099" t="str">
            <v>PC SINT TRUIDEN -</v>
          </cell>
        </row>
        <row r="3100">
          <cell r="A3100">
            <v>21554</v>
          </cell>
          <cell r="B3100" t="str">
            <v>Marc</v>
          </cell>
          <cell r="C3100" t="str">
            <v>PLUYMERS</v>
          </cell>
          <cell r="D3100">
            <v>26597</v>
          </cell>
          <cell r="E3100" t="str">
            <v>M</v>
          </cell>
          <cell r="F3100" t="str">
            <v>België</v>
          </cell>
          <cell r="G3100" t="str">
            <v>BE</v>
          </cell>
          <cell r="H3100" t="str">
            <v>03-023</v>
          </cell>
          <cell r="I3100" t="str">
            <v>PC SINT TRUIDEN -</v>
          </cell>
        </row>
        <row r="3101">
          <cell r="A3101">
            <v>18333</v>
          </cell>
          <cell r="B3101" t="str">
            <v>Dirk</v>
          </cell>
          <cell r="C3101" t="str">
            <v>ROEBBEN</v>
          </cell>
          <cell r="D3101">
            <v>24611</v>
          </cell>
          <cell r="E3101" t="str">
            <v>M</v>
          </cell>
          <cell r="F3101" t="str">
            <v>België</v>
          </cell>
          <cell r="G3101" t="str">
            <v>BE</v>
          </cell>
          <cell r="H3101" t="str">
            <v>03-023</v>
          </cell>
          <cell r="I3101" t="str">
            <v>PC SINT TRUIDEN -</v>
          </cell>
        </row>
        <row r="3102">
          <cell r="A3102">
            <v>5819</v>
          </cell>
          <cell r="B3102" t="str">
            <v>Marino</v>
          </cell>
          <cell r="C3102" t="str">
            <v>SALVATORE</v>
          </cell>
          <cell r="D3102">
            <v>20762</v>
          </cell>
          <cell r="E3102" t="str">
            <v>M</v>
          </cell>
          <cell r="F3102" t="str">
            <v>België</v>
          </cell>
          <cell r="G3102" t="str">
            <v>BE</v>
          </cell>
          <cell r="H3102" t="str">
            <v>03-023</v>
          </cell>
          <cell r="I3102" t="str">
            <v>PC SINT TRUIDEN -</v>
          </cell>
        </row>
        <row r="3103">
          <cell r="A3103">
            <v>8152</v>
          </cell>
          <cell r="B3103" t="str">
            <v>Jean-Pierre</v>
          </cell>
          <cell r="C3103" t="str">
            <v>SMETS</v>
          </cell>
          <cell r="D3103">
            <v>16651</v>
          </cell>
          <cell r="E3103" t="str">
            <v>M</v>
          </cell>
          <cell r="F3103" t="str">
            <v>België</v>
          </cell>
          <cell r="G3103" t="str">
            <v>BE</v>
          </cell>
          <cell r="H3103" t="str">
            <v>03-023</v>
          </cell>
          <cell r="I3103" t="str">
            <v>PC SINT TRUIDEN -</v>
          </cell>
        </row>
        <row r="3104">
          <cell r="A3104">
            <v>19796</v>
          </cell>
          <cell r="B3104" t="str">
            <v>Luc</v>
          </cell>
          <cell r="C3104" t="str">
            <v>STEYVERS</v>
          </cell>
          <cell r="D3104">
            <v>22798</v>
          </cell>
          <cell r="E3104" t="str">
            <v>M</v>
          </cell>
          <cell r="F3104" t="str">
            <v>België</v>
          </cell>
          <cell r="G3104" t="str">
            <v>BE</v>
          </cell>
          <cell r="H3104" t="str">
            <v>03-023</v>
          </cell>
          <cell r="I3104" t="str">
            <v>PC SINT TRUIDEN -</v>
          </cell>
        </row>
        <row r="3105">
          <cell r="A3105">
            <v>11174</v>
          </cell>
          <cell r="B3105" t="str">
            <v>Danny</v>
          </cell>
          <cell r="C3105" t="str">
            <v>TITS</v>
          </cell>
          <cell r="D3105">
            <v>23749</v>
          </cell>
          <cell r="E3105" t="str">
            <v>M</v>
          </cell>
          <cell r="F3105" t="str">
            <v>België</v>
          </cell>
          <cell r="G3105" t="str">
            <v>BE</v>
          </cell>
          <cell r="H3105" t="str">
            <v>03-023</v>
          </cell>
          <cell r="I3105" t="str">
            <v>PC SINT TRUIDEN -</v>
          </cell>
        </row>
        <row r="3106">
          <cell r="A3106">
            <v>11325</v>
          </cell>
          <cell r="B3106" t="str">
            <v>Erik</v>
          </cell>
          <cell r="C3106" t="str">
            <v>VANDEPUT</v>
          </cell>
          <cell r="D3106">
            <v>22661</v>
          </cell>
          <cell r="E3106" t="str">
            <v>M</v>
          </cell>
          <cell r="F3106" t="str">
            <v>België</v>
          </cell>
          <cell r="G3106" t="str">
            <v>BE</v>
          </cell>
          <cell r="H3106" t="str">
            <v>03-023</v>
          </cell>
          <cell r="I3106" t="str">
            <v>PC SINT TRUIDEN -</v>
          </cell>
        </row>
        <row r="3107">
          <cell r="A3107">
            <v>11376</v>
          </cell>
          <cell r="B3107" t="str">
            <v>Robert</v>
          </cell>
          <cell r="C3107" t="str">
            <v>VANDEZANDE</v>
          </cell>
          <cell r="D3107">
            <v>19765</v>
          </cell>
          <cell r="E3107" t="str">
            <v>M</v>
          </cell>
          <cell r="F3107" t="str">
            <v>België</v>
          </cell>
          <cell r="G3107" t="str">
            <v>BE</v>
          </cell>
          <cell r="H3107" t="str">
            <v>03-023</v>
          </cell>
          <cell r="I3107" t="str">
            <v>PC SINT TRUIDEN -</v>
          </cell>
        </row>
        <row r="3108">
          <cell r="A3108">
            <v>16505</v>
          </cell>
          <cell r="B3108" t="str">
            <v>Jos</v>
          </cell>
          <cell r="C3108" t="str">
            <v>VANGRIEKEN</v>
          </cell>
          <cell r="D3108">
            <v>19821</v>
          </cell>
          <cell r="E3108" t="str">
            <v>M</v>
          </cell>
          <cell r="F3108" t="str">
            <v>België</v>
          </cell>
          <cell r="G3108" t="str">
            <v>BE</v>
          </cell>
          <cell r="H3108" t="str">
            <v>03-023</v>
          </cell>
          <cell r="I3108" t="str">
            <v>PC SINT TRUIDEN -</v>
          </cell>
        </row>
        <row r="3109">
          <cell r="A3109">
            <v>16347</v>
          </cell>
          <cell r="B3109" t="str">
            <v>Joseph</v>
          </cell>
          <cell r="C3109" t="str">
            <v>VANHERCK</v>
          </cell>
          <cell r="D3109">
            <v>16709</v>
          </cell>
          <cell r="E3109" t="str">
            <v>M</v>
          </cell>
          <cell r="F3109" t="str">
            <v>België</v>
          </cell>
          <cell r="G3109" t="str">
            <v>BE</v>
          </cell>
          <cell r="H3109" t="str">
            <v>03-023</v>
          </cell>
          <cell r="I3109" t="str">
            <v>PC SINT TRUIDEN -</v>
          </cell>
        </row>
        <row r="3110">
          <cell r="A3110">
            <v>20601</v>
          </cell>
          <cell r="B3110" t="str">
            <v>Dominique</v>
          </cell>
          <cell r="C3110" t="str">
            <v>VANMEER</v>
          </cell>
          <cell r="D3110">
            <v>25108</v>
          </cell>
          <cell r="E3110" t="str">
            <v>V</v>
          </cell>
          <cell r="F3110" t="str">
            <v>België</v>
          </cell>
          <cell r="G3110" t="str">
            <v>BE</v>
          </cell>
          <cell r="H3110" t="str">
            <v>03-023</v>
          </cell>
          <cell r="I3110" t="str">
            <v>PC SINT TRUIDEN -</v>
          </cell>
        </row>
        <row r="3111">
          <cell r="A3111">
            <v>14865</v>
          </cell>
          <cell r="B3111" t="str">
            <v>Lucien</v>
          </cell>
          <cell r="C3111" t="str">
            <v>VANSICHEM</v>
          </cell>
          <cell r="D3111">
            <v>15264</v>
          </cell>
          <cell r="E3111" t="str">
            <v>M</v>
          </cell>
          <cell r="F3111" t="str">
            <v>België</v>
          </cell>
          <cell r="G3111" t="str">
            <v>BE</v>
          </cell>
          <cell r="H3111" t="str">
            <v>03-023</v>
          </cell>
          <cell r="I3111" t="str">
            <v>PC SINT TRUIDEN -</v>
          </cell>
        </row>
        <row r="3112">
          <cell r="A3112">
            <v>13909</v>
          </cell>
          <cell r="B3112" t="str">
            <v>Patrick</v>
          </cell>
          <cell r="C3112" t="str">
            <v>VERMOTE</v>
          </cell>
          <cell r="D3112">
            <v>24930</v>
          </cell>
          <cell r="E3112" t="str">
            <v>M</v>
          </cell>
          <cell r="F3112" t="str">
            <v>België</v>
          </cell>
          <cell r="G3112" t="str">
            <v>BE</v>
          </cell>
          <cell r="H3112" t="str">
            <v>03-023</v>
          </cell>
          <cell r="I3112" t="str">
            <v>PC SINT TRUIDEN -</v>
          </cell>
        </row>
        <row r="3113">
          <cell r="A3113">
            <v>18527</v>
          </cell>
          <cell r="B3113" t="str">
            <v>Benny</v>
          </cell>
          <cell r="C3113" t="str">
            <v>VLAYEN</v>
          </cell>
          <cell r="D3113">
            <v>21730</v>
          </cell>
          <cell r="E3113" t="str">
            <v>M</v>
          </cell>
          <cell r="F3113" t="str">
            <v>België</v>
          </cell>
          <cell r="G3113" t="str">
            <v>BE</v>
          </cell>
          <cell r="H3113" t="str">
            <v>03-023</v>
          </cell>
          <cell r="I3113" t="str">
            <v>PC SINT TRUIDEN -</v>
          </cell>
        </row>
        <row r="3114">
          <cell r="A3114">
            <v>21555</v>
          </cell>
          <cell r="B3114" t="str">
            <v>Romain</v>
          </cell>
          <cell r="C3114" t="str">
            <v>WAGENER</v>
          </cell>
          <cell r="D3114">
            <v>37973</v>
          </cell>
          <cell r="E3114" t="str">
            <v>M</v>
          </cell>
          <cell r="F3114" t="str">
            <v>België</v>
          </cell>
          <cell r="G3114" t="str">
            <v>BE</v>
          </cell>
          <cell r="H3114" t="str">
            <v>03-023</v>
          </cell>
          <cell r="I3114" t="str">
            <v>PC SINT TRUIDEN -</v>
          </cell>
        </row>
        <row r="3115">
          <cell r="A3115">
            <v>2032</v>
          </cell>
          <cell r="B3115" t="str">
            <v>Dave</v>
          </cell>
          <cell r="C3115" t="str">
            <v>WILLEKENS</v>
          </cell>
          <cell r="D3115">
            <v>28334</v>
          </cell>
          <cell r="E3115" t="str">
            <v>M</v>
          </cell>
          <cell r="F3115" t="str">
            <v>België</v>
          </cell>
          <cell r="G3115" t="str">
            <v>BE</v>
          </cell>
          <cell r="H3115" t="str">
            <v>03-023</v>
          </cell>
          <cell r="I3115" t="str">
            <v>PC SINT TRUIDEN -</v>
          </cell>
        </row>
        <row r="3116">
          <cell r="A3116">
            <v>21894</v>
          </cell>
          <cell r="B3116" t="str">
            <v>Niamh</v>
          </cell>
          <cell r="C3116" t="str">
            <v>WILLEKENS</v>
          </cell>
          <cell r="D3116">
            <v>39862</v>
          </cell>
          <cell r="E3116" t="str">
            <v>M</v>
          </cell>
          <cell r="F3116" t="str">
            <v>België</v>
          </cell>
          <cell r="G3116" t="str">
            <v>BE</v>
          </cell>
          <cell r="H3116" t="str">
            <v>03-023</v>
          </cell>
          <cell r="I3116" t="str">
            <v>PC SINT TRUIDEN -</v>
          </cell>
        </row>
        <row r="3117">
          <cell r="A3117">
            <v>6832</v>
          </cell>
          <cell r="B3117" t="str">
            <v>Eddy</v>
          </cell>
          <cell r="C3117" t="str">
            <v>WILLEMS</v>
          </cell>
          <cell r="D3117">
            <v>21171</v>
          </cell>
          <cell r="E3117" t="str">
            <v>M</v>
          </cell>
          <cell r="F3117" t="str">
            <v>België</v>
          </cell>
          <cell r="G3117" t="str">
            <v>BE</v>
          </cell>
          <cell r="H3117" t="str">
            <v>03-023</v>
          </cell>
          <cell r="I3117" t="str">
            <v>PC SINT TRUIDEN -</v>
          </cell>
        </row>
        <row r="3118">
          <cell r="A3118">
            <v>19102</v>
          </cell>
          <cell r="B3118" t="str">
            <v>Elke</v>
          </cell>
          <cell r="C3118" t="str">
            <v>WILMOTS</v>
          </cell>
          <cell r="D3118">
            <v>28308</v>
          </cell>
          <cell r="E3118" t="str">
            <v>V</v>
          </cell>
          <cell r="F3118" t="str">
            <v>België</v>
          </cell>
          <cell r="G3118" t="str">
            <v>BE</v>
          </cell>
          <cell r="H3118" t="str">
            <v>03-023</v>
          </cell>
          <cell r="I3118" t="str">
            <v>PC SINT TRUIDEN -</v>
          </cell>
        </row>
        <row r="3119">
          <cell r="A3119">
            <v>21435</v>
          </cell>
          <cell r="B3119" t="str">
            <v>Patrick</v>
          </cell>
          <cell r="C3119" t="str">
            <v>AEN DEBOOM</v>
          </cell>
          <cell r="D3119">
            <v>23486</v>
          </cell>
          <cell r="E3119" t="str">
            <v>M</v>
          </cell>
          <cell r="F3119" t="str">
            <v>België</v>
          </cell>
          <cell r="G3119" t="str">
            <v>BE</v>
          </cell>
          <cell r="H3119" t="str">
            <v>03-024</v>
          </cell>
          <cell r="I3119" t="str">
            <v>PC MAASEIK -</v>
          </cell>
        </row>
        <row r="3120">
          <cell r="A3120">
            <v>6740</v>
          </cell>
          <cell r="B3120" t="str">
            <v>Anjes</v>
          </cell>
          <cell r="C3120" t="str">
            <v>AERTS</v>
          </cell>
          <cell r="D3120">
            <v>21378</v>
          </cell>
          <cell r="E3120" t="str">
            <v>V</v>
          </cell>
          <cell r="F3120" t="str">
            <v>België</v>
          </cell>
          <cell r="G3120" t="str">
            <v>BE</v>
          </cell>
          <cell r="H3120" t="str">
            <v>03-024</v>
          </cell>
          <cell r="I3120" t="str">
            <v>PC MAASEIK -</v>
          </cell>
        </row>
        <row r="3121">
          <cell r="A3121">
            <v>21525</v>
          </cell>
          <cell r="B3121" t="str">
            <v>Thoma</v>
          </cell>
          <cell r="C3121" t="str">
            <v>BARCHIJ</v>
          </cell>
          <cell r="D3121">
            <v>27010</v>
          </cell>
          <cell r="E3121" t="str">
            <v>M</v>
          </cell>
          <cell r="F3121" t="str">
            <v>België</v>
          </cell>
          <cell r="G3121" t="str">
            <v>BE</v>
          </cell>
          <cell r="H3121" t="str">
            <v>03-024</v>
          </cell>
          <cell r="I3121" t="str">
            <v>PC MAASEIK -</v>
          </cell>
        </row>
        <row r="3122">
          <cell r="A3122">
            <v>19342</v>
          </cell>
          <cell r="B3122" t="str">
            <v>Rik</v>
          </cell>
          <cell r="C3122" t="str">
            <v>BECKERS</v>
          </cell>
          <cell r="D3122">
            <v>18595</v>
          </cell>
          <cell r="E3122" t="str">
            <v>M</v>
          </cell>
          <cell r="F3122" t="str">
            <v>België</v>
          </cell>
          <cell r="G3122" t="str">
            <v>BE</v>
          </cell>
          <cell r="H3122" t="str">
            <v>03-024</v>
          </cell>
          <cell r="I3122" t="str">
            <v>PC MAASEIK -</v>
          </cell>
        </row>
        <row r="3123">
          <cell r="A3123">
            <v>12982</v>
          </cell>
          <cell r="B3123" t="str">
            <v>Clement</v>
          </cell>
          <cell r="C3123" t="str">
            <v>COPS</v>
          </cell>
          <cell r="D3123">
            <v>16641</v>
          </cell>
          <cell r="E3123" t="str">
            <v>M</v>
          </cell>
          <cell r="F3123" t="str">
            <v>België</v>
          </cell>
          <cell r="G3123" t="str">
            <v>BE</v>
          </cell>
          <cell r="H3123" t="str">
            <v>03-024</v>
          </cell>
          <cell r="I3123" t="str">
            <v>PC MAASEIK -</v>
          </cell>
        </row>
        <row r="3124">
          <cell r="A3124">
            <v>17742</v>
          </cell>
          <cell r="B3124" t="str">
            <v>Jan</v>
          </cell>
          <cell r="C3124" t="str">
            <v>CUYPERS</v>
          </cell>
          <cell r="D3124">
            <v>17975</v>
          </cell>
          <cell r="E3124" t="str">
            <v>M</v>
          </cell>
          <cell r="F3124" t="str">
            <v>Nederland</v>
          </cell>
          <cell r="G3124" t="str">
            <v>NL</v>
          </cell>
          <cell r="H3124" t="str">
            <v>03-024</v>
          </cell>
          <cell r="I3124" t="str">
            <v>PC MAASEIK -</v>
          </cell>
        </row>
        <row r="3125">
          <cell r="A3125">
            <v>17520</v>
          </cell>
          <cell r="B3125" t="str">
            <v>Karin</v>
          </cell>
          <cell r="C3125" t="str">
            <v>DE JONG</v>
          </cell>
          <cell r="D3125">
            <v>27016</v>
          </cell>
          <cell r="E3125" t="str">
            <v>V</v>
          </cell>
          <cell r="F3125" t="str">
            <v>Nederland</v>
          </cell>
          <cell r="G3125" t="str">
            <v>NL</v>
          </cell>
          <cell r="H3125" t="str">
            <v>03-024</v>
          </cell>
          <cell r="I3125" t="str">
            <v>PC MAASEIK -</v>
          </cell>
        </row>
        <row r="3126">
          <cell r="A3126">
            <v>19341</v>
          </cell>
          <cell r="B3126" t="str">
            <v>Patriek</v>
          </cell>
          <cell r="C3126" t="str">
            <v>DOLMANS</v>
          </cell>
          <cell r="D3126">
            <v>23907</v>
          </cell>
          <cell r="E3126" t="str">
            <v>M</v>
          </cell>
          <cell r="F3126" t="str">
            <v>België</v>
          </cell>
          <cell r="G3126" t="str">
            <v>BE</v>
          </cell>
          <cell r="H3126" t="str">
            <v>03-024</v>
          </cell>
          <cell r="I3126" t="str">
            <v>PC MAASEIK -</v>
          </cell>
        </row>
        <row r="3127">
          <cell r="A3127">
            <v>18913</v>
          </cell>
          <cell r="B3127" t="str">
            <v>Cor</v>
          </cell>
          <cell r="C3127" t="str">
            <v>ERDKAMP</v>
          </cell>
          <cell r="D3127">
            <v>18696</v>
          </cell>
          <cell r="E3127" t="str">
            <v>M</v>
          </cell>
          <cell r="F3127" t="str">
            <v>Nederland</v>
          </cell>
          <cell r="G3127" t="str">
            <v>NL</v>
          </cell>
          <cell r="H3127" t="str">
            <v>03-024</v>
          </cell>
          <cell r="I3127" t="str">
            <v>PC MAASEIK -</v>
          </cell>
        </row>
        <row r="3128">
          <cell r="A3128">
            <v>18960</v>
          </cell>
          <cell r="B3128" t="str">
            <v>Wiel</v>
          </cell>
          <cell r="C3128" t="str">
            <v>ERDKAMP</v>
          </cell>
          <cell r="D3128">
            <v>16918</v>
          </cell>
          <cell r="E3128" t="str">
            <v>M</v>
          </cell>
          <cell r="F3128" t="str">
            <v>Nederland</v>
          </cell>
          <cell r="G3128" t="str">
            <v>NL</v>
          </cell>
          <cell r="H3128" t="str">
            <v>03-024</v>
          </cell>
          <cell r="I3128" t="str">
            <v>PC MAASEIK -</v>
          </cell>
        </row>
        <row r="3129">
          <cell r="A3129">
            <v>6620</v>
          </cell>
          <cell r="B3129" t="str">
            <v>Jean</v>
          </cell>
          <cell r="C3129" t="str">
            <v>HINOUL</v>
          </cell>
          <cell r="D3129">
            <v>17845</v>
          </cell>
          <cell r="E3129" t="str">
            <v>M</v>
          </cell>
          <cell r="F3129" t="str">
            <v>België</v>
          </cell>
          <cell r="G3129" t="str">
            <v>BE</v>
          </cell>
          <cell r="H3129" t="str">
            <v>03-024</v>
          </cell>
          <cell r="I3129" t="str">
            <v>PC MAASEIK -</v>
          </cell>
        </row>
        <row r="3130">
          <cell r="A3130">
            <v>16888</v>
          </cell>
          <cell r="B3130" t="str">
            <v>Marc</v>
          </cell>
          <cell r="C3130" t="str">
            <v>IGNOUL</v>
          </cell>
          <cell r="D3130">
            <v>20704</v>
          </cell>
          <cell r="E3130" t="str">
            <v>M</v>
          </cell>
          <cell r="F3130" t="str">
            <v>België</v>
          </cell>
          <cell r="G3130" t="str">
            <v>BE</v>
          </cell>
          <cell r="H3130" t="str">
            <v>03-024</v>
          </cell>
          <cell r="I3130" t="str">
            <v>PC MAASEIK -</v>
          </cell>
        </row>
        <row r="3131">
          <cell r="A3131">
            <v>18177</v>
          </cell>
          <cell r="B3131" t="str">
            <v>Iris</v>
          </cell>
          <cell r="C3131" t="str">
            <v>IN DE BRAEK</v>
          </cell>
          <cell r="D3131">
            <v>38306</v>
          </cell>
          <cell r="E3131" t="str">
            <v>V</v>
          </cell>
          <cell r="F3131" t="str">
            <v>Nederland</v>
          </cell>
          <cell r="G3131" t="str">
            <v>NL</v>
          </cell>
          <cell r="H3131" t="str">
            <v>03-024</v>
          </cell>
          <cell r="I3131" t="str">
            <v>PC MAASEIK -</v>
          </cell>
        </row>
        <row r="3132">
          <cell r="A3132">
            <v>16940</v>
          </cell>
          <cell r="B3132" t="str">
            <v>Jo</v>
          </cell>
          <cell r="C3132" t="str">
            <v>KERKHOFFS</v>
          </cell>
          <cell r="D3132">
            <v>14923</v>
          </cell>
          <cell r="E3132" t="str">
            <v>M</v>
          </cell>
          <cell r="F3132" t="str">
            <v>Nederland</v>
          </cell>
          <cell r="G3132" t="str">
            <v>NL</v>
          </cell>
          <cell r="H3132" t="str">
            <v>03-024</v>
          </cell>
          <cell r="I3132" t="str">
            <v>PC MAASEIK -</v>
          </cell>
        </row>
        <row r="3133">
          <cell r="A3133">
            <v>21436</v>
          </cell>
          <cell r="B3133" t="str">
            <v>Myriam</v>
          </cell>
          <cell r="C3133" t="str">
            <v>LE GROS</v>
          </cell>
          <cell r="D3133">
            <v>26467</v>
          </cell>
          <cell r="E3133" t="str">
            <v>V</v>
          </cell>
          <cell r="F3133" t="str">
            <v>België</v>
          </cell>
          <cell r="G3133" t="str">
            <v>BE</v>
          </cell>
          <cell r="H3133" t="str">
            <v>03-024</v>
          </cell>
          <cell r="I3133" t="str">
            <v>PC MAASEIK -</v>
          </cell>
        </row>
        <row r="3134">
          <cell r="A3134">
            <v>16182</v>
          </cell>
          <cell r="B3134" t="str">
            <v>Gerardus</v>
          </cell>
          <cell r="C3134" t="str">
            <v>MAESSEN</v>
          </cell>
          <cell r="D3134">
            <v>16994</v>
          </cell>
          <cell r="E3134" t="str">
            <v>M</v>
          </cell>
          <cell r="F3134" t="str">
            <v>Nederland</v>
          </cell>
          <cell r="G3134" t="str">
            <v>NL</v>
          </cell>
          <cell r="H3134" t="str">
            <v>03-024</v>
          </cell>
          <cell r="I3134" t="str">
            <v>PC MAASEIK -</v>
          </cell>
        </row>
        <row r="3135">
          <cell r="A3135">
            <v>3452</v>
          </cell>
          <cell r="B3135" t="str">
            <v>Roger</v>
          </cell>
          <cell r="C3135" t="str">
            <v>PEERS</v>
          </cell>
          <cell r="D3135">
            <v>20538</v>
          </cell>
          <cell r="E3135" t="str">
            <v>M</v>
          </cell>
          <cell r="F3135" t="str">
            <v>België</v>
          </cell>
          <cell r="G3135" t="str">
            <v>BE</v>
          </cell>
          <cell r="H3135" t="str">
            <v>03-024</v>
          </cell>
          <cell r="I3135" t="str">
            <v>PC MAASEIK -</v>
          </cell>
        </row>
        <row r="3136">
          <cell r="A3136">
            <v>12243</v>
          </cell>
          <cell r="B3136" t="str">
            <v>René</v>
          </cell>
          <cell r="C3136" t="str">
            <v>PEUSTJENS</v>
          </cell>
          <cell r="D3136">
            <v>18609</v>
          </cell>
          <cell r="E3136" t="str">
            <v>M</v>
          </cell>
          <cell r="F3136" t="str">
            <v>België</v>
          </cell>
          <cell r="G3136" t="str">
            <v>BE</v>
          </cell>
          <cell r="H3136" t="str">
            <v>03-024</v>
          </cell>
          <cell r="I3136" t="str">
            <v>PC MAASEIK -</v>
          </cell>
        </row>
        <row r="3137">
          <cell r="A3137">
            <v>21425</v>
          </cell>
          <cell r="B3137" t="str">
            <v>Jo</v>
          </cell>
          <cell r="C3137" t="str">
            <v>SIMONS</v>
          </cell>
          <cell r="D3137">
            <v>21409</v>
          </cell>
          <cell r="E3137" t="str">
            <v>M</v>
          </cell>
          <cell r="F3137" t="str">
            <v>Nederland</v>
          </cell>
          <cell r="G3137" t="str">
            <v>NL</v>
          </cell>
          <cell r="H3137" t="str">
            <v>03-024</v>
          </cell>
          <cell r="I3137" t="str">
            <v>PC MAASEIK -</v>
          </cell>
        </row>
        <row r="3138">
          <cell r="A3138">
            <v>13248</v>
          </cell>
          <cell r="B3138" t="str">
            <v>Johannes Petrus</v>
          </cell>
          <cell r="C3138" t="str">
            <v>SPONSELEE</v>
          </cell>
          <cell r="D3138">
            <v>18778</v>
          </cell>
          <cell r="E3138" t="str">
            <v>M</v>
          </cell>
          <cell r="F3138" t="str">
            <v>Nederland</v>
          </cell>
          <cell r="G3138" t="str">
            <v>NL</v>
          </cell>
          <cell r="H3138" t="str">
            <v>03-024</v>
          </cell>
          <cell r="I3138" t="str">
            <v>PC MAASEIK -</v>
          </cell>
        </row>
        <row r="3139">
          <cell r="A3139">
            <v>20121</v>
          </cell>
          <cell r="B3139" t="str">
            <v>Wil</v>
          </cell>
          <cell r="C3139" t="str">
            <v>SPRONCKEN</v>
          </cell>
          <cell r="D3139">
            <v>23818</v>
          </cell>
          <cell r="E3139" t="str">
            <v>M</v>
          </cell>
          <cell r="F3139" t="str">
            <v>België</v>
          </cell>
          <cell r="G3139" t="str">
            <v>BE</v>
          </cell>
          <cell r="H3139" t="str">
            <v>03-024</v>
          </cell>
          <cell r="I3139" t="str">
            <v>PC MAASEIK -</v>
          </cell>
        </row>
        <row r="3140">
          <cell r="A3140">
            <v>21122</v>
          </cell>
          <cell r="B3140" t="str">
            <v>Guy</v>
          </cell>
          <cell r="C3140" t="str">
            <v>TELEN</v>
          </cell>
          <cell r="D3140">
            <v>18965</v>
          </cell>
          <cell r="E3140" t="str">
            <v>M</v>
          </cell>
          <cell r="F3140" t="str">
            <v>België</v>
          </cell>
          <cell r="G3140" t="str">
            <v>BE</v>
          </cell>
          <cell r="H3140" t="str">
            <v>03-024</v>
          </cell>
          <cell r="I3140" t="str">
            <v>PC MAASEIK -</v>
          </cell>
        </row>
        <row r="3141">
          <cell r="A3141">
            <v>21434</v>
          </cell>
          <cell r="B3141" t="str">
            <v>Nicolans</v>
          </cell>
          <cell r="C3141" t="str">
            <v>THOLEN</v>
          </cell>
          <cell r="D3141">
            <v>18386</v>
          </cell>
          <cell r="E3141" t="str">
            <v>M</v>
          </cell>
          <cell r="F3141" t="str">
            <v>Nederland</v>
          </cell>
          <cell r="G3141" t="str">
            <v>NL</v>
          </cell>
          <cell r="H3141" t="str">
            <v>03-024</v>
          </cell>
          <cell r="I3141" t="str">
            <v>PC MAASEIK -</v>
          </cell>
        </row>
        <row r="3142">
          <cell r="A3142">
            <v>20656</v>
          </cell>
          <cell r="B3142" t="str">
            <v>Lou</v>
          </cell>
          <cell r="C3142" t="str">
            <v>VAN HEEL</v>
          </cell>
          <cell r="D3142">
            <v>18889</v>
          </cell>
          <cell r="E3142" t="str">
            <v>M</v>
          </cell>
          <cell r="F3142" t="str">
            <v>Nederland</v>
          </cell>
          <cell r="G3142" t="str">
            <v>NL</v>
          </cell>
          <cell r="H3142" t="str">
            <v>03-024</v>
          </cell>
          <cell r="I3142" t="str">
            <v>PC MAASEIK -</v>
          </cell>
        </row>
        <row r="3143">
          <cell r="A3143">
            <v>20655</v>
          </cell>
          <cell r="B3143" t="str">
            <v>Leo</v>
          </cell>
          <cell r="C3143" t="str">
            <v>VAN REES</v>
          </cell>
          <cell r="D3143">
            <v>18302</v>
          </cell>
          <cell r="E3143" t="str">
            <v>M</v>
          </cell>
          <cell r="F3143" t="str">
            <v>Nederland</v>
          </cell>
          <cell r="G3143" t="str">
            <v>NL</v>
          </cell>
          <cell r="H3143" t="str">
            <v>03-024</v>
          </cell>
          <cell r="I3143" t="str">
            <v>PC MAASEIK -</v>
          </cell>
        </row>
        <row r="3144">
          <cell r="A3144">
            <v>21301</v>
          </cell>
          <cell r="B3144" t="str">
            <v xml:space="preserve">Robert </v>
          </cell>
          <cell r="C3144" t="str">
            <v>VAN SOLM</v>
          </cell>
          <cell r="D3144">
            <v>18829</v>
          </cell>
          <cell r="E3144" t="str">
            <v>M</v>
          </cell>
          <cell r="F3144" t="str">
            <v>Nederland</v>
          </cell>
          <cell r="G3144" t="str">
            <v>NL</v>
          </cell>
          <cell r="H3144" t="str">
            <v>03-024</v>
          </cell>
          <cell r="I3144" t="str">
            <v>PC MAASEIK -</v>
          </cell>
        </row>
        <row r="3145">
          <cell r="A3145">
            <v>13367</v>
          </cell>
          <cell r="B3145" t="str">
            <v>Maurice</v>
          </cell>
          <cell r="C3145" t="str">
            <v>WILLEMS</v>
          </cell>
          <cell r="D3145">
            <v>25852</v>
          </cell>
          <cell r="E3145" t="str">
            <v>M</v>
          </cell>
          <cell r="F3145" t="str">
            <v>Nederland</v>
          </cell>
          <cell r="G3145" t="str">
            <v>NL</v>
          </cell>
          <cell r="H3145" t="str">
            <v>03-024</v>
          </cell>
          <cell r="I3145" t="str">
            <v>PC MAASEIK -</v>
          </cell>
        </row>
        <row r="3146">
          <cell r="A3146">
            <v>12275</v>
          </cell>
          <cell r="B3146" t="str">
            <v>Bert</v>
          </cell>
          <cell r="C3146" t="str">
            <v>ZHURBYN</v>
          </cell>
          <cell r="D3146">
            <v>19265</v>
          </cell>
          <cell r="E3146" t="str">
            <v>M</v>
          </cell>
          <cell r="F3146" t="str">
            <v>Duitsland</v>
          </cell>
          <cell r="G3146" t="str">
            <v>DE</v>
          </cell>
          <cell r="H3146" t="str">
            <v>03-024</v>
          </cell>
          <cell r="I3146" t="str">
            <v>PC MAASEIK -</v>
          </cell>
        </row>
        <row r="3147">
          <cell r="A3147">
            <v>13740</v>
          </cell>
          <cell r="B3147" t="str">
            <v>Pierre</v>
          </cell>
          <cell r="C3147" t="str">
            <v>BEUGELS</v>
          </cell>
          <cell r="D3147">
            <v>16816</v>
          </cell>
          <cell r="E3147" t="str">
            <v>M</v>
          </cell>
          <cell r="F3147" t="str">
            <v>België</v>
          </cell>
          <cell r="G3147" t="str">
            <v>BE</v>
          </cell>
          <cell r="H3147" t="str">
            <v>03-026</v>
          </cell>
          <cell r="I3147" t="str">
            <v>PC EISDEN</v>
          </cell>
        </row>
        <row r="3148">
          <cell r="A3148">
            <v>10110</v>
          </cell>
          <cell r="B3148" t="str">
            <v>Antonio</v>
          </cell>
          <cell r="C3148" t="str">
            <v>CAPOBIANCO</v>
          </cell>
          <cell r="D3148">
            <v>17101</v>
          </cell>
          <cell r="E3148" t="str">
            <v>M</v>
          </cell>
          <cell r="F3148" t="str">
            <v>België</v>
          </cell>
          <cell r="G3148" t="str">
            <v>IT</v>
          </cell>
          <cell r="H3148" t="str">
            <v>03-026</v>
          </cell>
          <cell r="I3148" t="str">
            <v>PC EISDEN</v>
          </cell>
        </row>
        <row r="3149">
          <cell r="A3149">
            <v>15691</v>
          </cell>
          <cell r="B3149" t="str">
            <v>Clemente</v>
          </cell>
          <cell r="C3149" t="str">
            <v>CATUARA</v>
          </cell>
          <cell r="D3149">
            <v>18750</v>
          </cell>
          <cell r="E3149" t="str">
            <v>M</v>
          </cell>
          <cell r="F3149" t="str">
            <v>België</v>
          </cell>
          <cell r="G3149" t="str">
            <v>BE</v>
          </cell>
          <cell r="H3149" t="str">
            <v>03-026</v>
          </cell>
          <cell r="I3149" t="str">
            <v>PC EISDEN</v>
          </cell>
        </row>
        <row r="3150">
          <cell r="A3150">
            <v>3373</v>
          </cell>
          <cell r="B3150" t="str">
            <v>Emilio</v>
          </cell>
          <cell r="C3150" t="str">
            <v>CIARDIELLO</v>
          </cell>
          <cell r="D3150">
            <v>22181</v>
          </cell>
          <cell r="E3150" t="str">
            <v>M</v>
          </cell>
          <cell r="F3150" t="str">
            <v>België</v>
          </cell>
          <cell r="G3150" t="str">
            <v>IT</v>
          </cell>
          <cell r="H3150" t="str">
            <v>03-026</v>
          </cell>
          <cell r="I3150" t="str">
            <v>PC EISDEN</v>
          </cell>
        </row>
        <row r="3151">
          <cell r="A3151">
            <v>12223</v>
          </cell>
          <cell r="B3151" t="str">
            <v>Salvatore</v>
          </cell>
          <cell r="C3151" t="str">
            <v>IMBORNONE</v>
          </cell>
          <cell r="D3151">
            <v>21705</v>
          </cell>
          <cell r="E3151" t="str">
            <v>M</v>
          </cell>
          <cell r="F3151" t="str">
            <v>België</v>
          </cell>
          <cell r="G3151" t="str">
            <v>BE</v>
          </cell>
          <cell r="H3151" t="str">
            <v>03-026</v>
          </cell>
          <cell r="I3151" t="str">
            <v>PC EISDEN</v>
          </cell>
        </row>
        <row r="3152">
          <cell r="A3152">
            <v>9163</v>
          </cell>
          <cell r="B3152" t="str">
            <v>Nello</v>
          </cell>
          <cell r="C3152" t="str">
            <v>MARINI</v>
          </cell>
          <cell r="D3152">
            <v>18619</v>
          </cell>
          <cell r="E3152" t="str">
            <v>M</v>
          </cell>
          <cell r="F3152" t="str">
            <v>België</v>
          </cell>
          <cell r="G3152" t="str">
            <v>BE</v>
          </cell>
          <cell r="H3152" t="str">
            <v>03-026</v>
          </cell>
          <cell r="I3152" t="str">
            <v>PC EISDEN</v>
          </cell>
        </row>
        <row r="3153">
          <cell r="A3153">
            <v>18275</v>
          </cell>
          <cell r="B3153" t="str">
            <v>Gian franco</v>
          </cell>
          <cell r="C3153" t="str">
            <v>MENEGON</v>
          </cell>
          <cell r="D3153">
            <v>23618</v>
          </cell>
          <cell r="E3153" t="str">
            <v>M</v>
          </cell>
          <cell r="F3153" t="str">
            <v>België</v>
          </cell>
          <cell r="G3153" t="str">
            <v>BE</v>
          </cell>
          <cell r="H3153" t="str">
            <v>03-026</v>
          </cell>
          <cell r="I3153" t="str">
            <v>PC EISDEN</v>
          </cell>
        </row>
        <row r="3154">
          <cell r="A3154">
            <v>15636</v>
          </cell>
          <cell r="B3154" t="str">
            <v>Angelo</v>
          </cell>
          <cell r="C3154" t="str">
            <v>MONTAPERTO</v>
          </cell>
          <cell r="D3154">
            <v>23690</v>
          </cell>
          <cell r="E3154" t="str">
            <v>M</v>
          </cell>
          <cell r="F3154" t="str">
            <v>België</v>
          </cell>
          <cell r="G3154" t="str">
            <v>BE</v>
          </cell>
          <cell r="H3154" t="str">
            <v>03-026</v>
          </cell>
          <cell r="I3154" t="str">
            <v>PC EISDEN</v>
          </cell>
        </row>
        <row r="3155">
          <cell r="A3155">
            <v>15698</v>
          </cell>
          <cell r="B3155" t="str">
            <v>Michele</v>
          </cell>
          <cell r="C3155" t="str">
            <v>OLIVERIO</v>
          </cell>
          <cell r="D3155">
            <v>22167</v>
          </cell>
          <cell r="E3155" t="str">
            <v>M</v>
          </cell>
          <cell r="F3155" t="str">
            <v>België</v>
          </cell>
          <cell r="G3155" t="str">
            <v>BE</v>
          </cell>
          <cell r="H3155" t="str">
            <v>03-026</v>
          </cell>
          <cell r="I3155" t="str">
            <v>PC EISDEN</v>
          </cell>
        </row>
        <row r="3156">
          <cell r="A3156">
            <v>8008</v>
          </cell>
          <cell r="B3156" t="str">
            <v>Johan</v>
          </cell>
          <cell r="C3156" t="str">
            <v>PAUWELS</v>
          </cell>
          <cell r="D3156">
            <v>28888</v>
          </cell>
          <cell r="E3156" t="str">
            <v>M</v>
          </cell>
          <cell r="F3156" t="str">
            <v>België</v>
          </cell>
          <cell r="G3156" t="str">
            <v>BE</v>
          </cell>
          <cell r="H3156" t="str">
            <v>03-026</v>
          </cell>
          <cell r="I3156" t="str">
            <v>PC EISDEN</v>
          </cell>
        </row>
        <row r="3157">
          <cell r="A3157">
            <v>21896</v>
          </cell>
          <cell r="B3157" t="str">
            <v>Mauro</v>
          </cell>
          <cell r="C3157" t="str">
            <v>PIRAS</v>
          </cell>
          <cell r="D3157">
            <v>19695</v>
          </cell>
          <cell r="E3157" t="str">
            <v>M</v>
          </cell>
          <cell r="F3157" t="str">
            <v>België</v>
          </cell>
          <cell r="G3157" t="str">
            <v>IT</v>
          </cell>
          <cell r="H3157" t="str">
            <v>03-026</v>
          </cell>
          <cell r="I3157" t="str">
            <v>PC EISDEN</v>
          </cell>
        </row>
        <row r="3158">
          <cell r="A3158">
            <v>9599</v>
          </cell>
          <cell r="B3158" t="str">
            <v>Willy</v>
          </cell>
          <cell r="C3158" t="str">
            <v>REISIGER</v>
          </cell>
          <cell r="D3158">
            <v>20232</v>
          </cell>
          <cell r="E3158" t="str">
            <v>M</v>
          </cell>
          <cell r="F3158" t="str">
            <v>België</v>
          </cell>
          <cell r="G3158" t="str">
            <v>BE</v>
          </cell>
          <cell r="H3158" t="str">
            <v>03-026</v>
          </cell>
          <cell r="I3158" t="str">
            <v>PC EISDEN</v>
          </cell>
        </row>
        <row r="3159">
          <cell r="A3159">
            <v>10524</v>
          </cell>
          <cell r="B3159" t="str">
            <v>Alfonso</v>
          </cell>
          <cell r="C3159" t="str">
            <v>SCALERA</v>
          </cell>
          <cell r="D3159">
            <v>18431</v>
          </cell>
          <cell r="E3159" t="str">
            <v>M</v>
          </cell>
          <cell r="F3159" t="str">
            <v>België</v>
          </cell>
          <cell r="G3159" t="str">
            <v>BE</v>
          </cell>
          <cell r="H3159" t="str">
            <v>03-026</v>
          </cell>
          <cell r="I3159" t="str">
            <v>PC EISDEN</v>
          </cell>
        </row>
        <row r="3160">
          <cell r="A3160">
            <v>2937</v>
          </cell>
          <cell r="B3160" t="str">
            <v>Pasquale</v>
          </cell>
          <cell r="C3160" t="str">
            <v>SCOZZESE</v>
          </cell>
          <cell r="D3160">
            <v>22373</v>
          </cell>
          <cell r="E3160" t="str">
            <v>M</v>
          </cell>
          <cell r="F3160" t="str">
            <v>België</v>
          </cell>
          <cell r="G3160" t="str">
            <v>IT</v>
          </cell>
          <cell r="H3160" t="str">
            <v>03-026</v>
          </cell>
          <cell r="I3160" t="str">
            <v>PC EISDEN</v>
          </cell>
        </row>
        <row r="3161">
          <cell r="A3161">
            <v>5465</v>
          </cell>
          <cell r="B3161" t="str">
            <v>Antimo</v>
          </cell>
          <cell r="C3161" t="str">
            <v>VENTRIGLIA</v>
          </cell>
          <cell r="D3161">
            <v>20399</v>
          </cell>
          <cell r="E3161" t="str">
            <v>M</v>
          </cell>
          <cell r="F3161" t="str">
            <v>België</v>
          </cell>
          <cell r="G3161" t="str">
            <v>IT</v>
          </cell>
          <cell r="H3161" t="str">
            <v>03-026</v>
          </cell>
          <cell r="I3161" t="str">
            <v>PC EISDEN</v>
          </cell>
        </row>
        <row r="3162">
          <cell r="A3162">
            <v>15141</v>
          </cell>
          <cell r="B3162" t="str">
            <v>Willy</v>
          </cell>
          <cell r="C3162" t="str">
            <v>BERX</v>
          </cell>
          <cell r="D3162">
            <v>16455</v>
          </cell>
          <cell r="E3162" t="str">
            <v>M</v>
          </cell>
          <cell r="F3162" t="str">
            <v>België</v>
          </cell>
          <cell r="G3162" t="str">
            <v>BE</v>
          </cell>
          <cell r="H3162" t="str">
            <v>03-028</v>
          </cell>
          <cell r="I3162" t="str">
            <v>PC TERBIEST - Sint-Truiden</v>
          </cell>
        </row>
        <row r="3163">
          <cell r="A3163">
            <v>18223</v>
          </cell>
          <cell r="B3163" t="str">
            <v>Jules</v>
          </cell>
          <cell r="C3163" t="str">
            <v>BONNEUX</v>
          </cell>
          <cell r="D3163">
            <v>19162</v>
          </cell>
          <cell r="E3163" t="str">
            <v>M</v>
          </cell>
          <cell r="F3163" t="str">
            <v>België</v>
          </cell>
          <cell r="G3163" t="str">
            <v>BE</v>
          </cell>
          <cell r="H3163" t="str">
            <v>03-028</v>
          </cell>
          <cell r="I3163" t="str">
            <v>PC TERBIEST - Sint-Truiden</v>
          </cell>
        </row>
        <row r="3164">
          <cell r="A3164">
            <v>20424</v>
          </cell>
          <cell r="B3164" t="str">
            <v>Willy</v>
          </cell>
          <cell r="C3164" t="str">
            <v>DE SUTTER</v>
          </cell>
          <cell r="D3164">
            <v>19699</v>
          </cell>
          <cell r="E3164" t="str">
            <v>M</v>
          </cell>
          <cell r="F3164" t="str">
            <v>België</v>
          </cell>
          <cell r="G3164" t="str">
            <v>BE</v>
          </cell>
          <cell r="H3164" t="str">
            <v>03-028</v>
          </cell>
          <cell r="I3164" t="str">
            <v>PC TERBIEST - Sint-Truiden</v>
          </cell>
        </row>
        <row r="3165">
          <cell r="A3165">
            <v>21964</v>
          </cell>
          <cell r="B3165" t="str">
            <v>Wilfried</v>
          </cell>
          <cell r="C3165" t="str">
            <v>GERAERTS</v>
          </cell>
          <cell r="D3165">
            <v>23967</v>
          </cell>
          <cell r="E3165" t="str">
            <v>M</v>
          </cell>
          <cell r="F3165" t="str">
            <v>België</v>
          </cell>
          <cell r="G3165" t="str">
            <v>BE</v>
          </cell>
          <cell r="H3165" t="str">
            <v>03-028</v>
          </cell>
          <cell r="I3165" t="str">
            <v>PC TERBIEST - Sint-Truiden</v>
          </cell>
        </row>
        <row r="3166">
          <cell r="A3166">
            <v>19492</v>
          </cell>
          <cell r="B3166" t="str">
            <v>BRUNO</v>
          </cell>
          <cell r="C3166" t="str">
            <v>GUILLIAMS</v>
          </cell>
          <cell r="D3166">
            <v>19341</v>
          </cell>
          <cell r="E3166" t="str">
            <v>M</v>
          </cell>
          <cell r="F3166" t="str">
            <v>België</v>
          </cell>
          <cell r="G3166" t="str">
            <v>BE</v>
          </cell>
          <cell r="H3166" t="str">
            <v>03-028</v>
          </cell>
          <cell r="I3166" t="str">
            <v>PC TERBIEST - Sint-Truiden</v>
          </cell>
        </row>
        <row r="3167">
          <cell r="A3167">
            <v>21536</v>
          </cell>
          <cell r="B3167" t="str">
            <v>Claudette</v>
          </cell>
          <cell r="C3167" t="str">
            <v xml:space="preserve">HANESSE </v>
          </cell>
          <cell r="D3167">
            <v>20051</v>
          </cell>
          <cell r="E3167" t="str">
            <v>V</v>
          </cell>
          <cell r="F3167" t="str">
            <v>België</v>
          </cell>
          <cell r="G3167" t="str">
            <v>BE</v>
          </cell>
          <cell r="H3167" t="str">
            <v>03-028</v>
          </cell>
          <cell r="I3167" t="str">
            <v>PC TERBIEST - Sint-Truiden</v>
          </cell>
        </row>
        <row r="3168">
          <cell r="A3168">
            <v>20574</v>
          </cell>
          <cell r="B3168" t="str">
            <v>Albert</v>
          </cell>
          <cell r="C3168" t="str">
            <v>HOEBRECHTS</v>
          </cell>
          <cell r="D3168">
            <v>18926</v>
          </cell>
          <cell r="E3168" t="str">
            <v>M</v>
          </cell>
          <cell r="F3168" t="str">
            <v>België</v>
          </cell>
          <cell r="G3168" t="str">
            <v>BE</v>
          </cell>
          <cell r="H3168" t="str">
            <v>03-028</v>
          </cell>
          <cell r="I3168" t="str">
            <v>PC TERBIEST - Sint-Truiden</v>
          </cell>
        </row>
        <row r="3169">
          <cell r="A3169">
            <v>19042</v>
          </cell>
          <cell r="B3169" t="str">
            <v>Serge</v>
          </cell>
          <cell r="C3169" t="str">
            <v>JOSSART</v>
          </cell>
          <cell r="D3169">
            <v>18480</v>
          </cell>
          <cell r="E3169" t="str">
            <v>M</v>
          </cell>
          <cell r="F3169" t="str">
            <v>België</v>
          </cell>
          <cell r="G3169" t="str">
            <v>BE</v>
          </cell>
          <cell r="H3169" t="str">
            <v>03-028</v>
          </cell>
          <cell r="I3169" t="str">
            <v>PC TERBIEST - Sint-Truiden</v>
          </cell>
        </row>
        <row r="3170">
          <cell r="A3170">
            <v>8028</v>
          </cell>
          <cell r="B3170" t="str">
            <v>Armand</v>
          </cell>
          <cell r="C3170" t="str">
            <v>NOBEN</v>
          </cell>
          <cell r="D3170">
            <v>22446</v>
          </cell>
          <cell r="E3170" t="str">
            <v>M</v>
          </cell>
          <cell r="F3170" t="str">
            <v>België</v>
          </cell>
          <cell r="G3170" t="str">
            <v>BE</v>
          </cell>
          <cell r="H3170" t="str">
            <v>03-028</v>
          </cell>
          <cell r="I3170" t="str">
            <v>PC TERBIEST - Sint-Truiden</v>
          </cell>
        </row>
        <row r="3171">
          <cell r="A3171">
            <v>17052</v>
          </cell>
          <cell r="B3171" t="str">
            <v>Albert</v>
          </cell>
          <cell r="C3171" t="str">
            <v>POLLENUS</v>
          </cell>
          <cell r="D3171">
            <v>18829</v>
          </cell>
          <cell r="E3171" t="str">
            <v>M</v>
          </cell>
          <cell r="F3171" t="str">
            <v>België</v>
          </cell>
          <cell r="G3171" t="str">
            <v>BE</v>
          </cell>
          <cell r="H3171" t="str">
            <v>03-028</v>
          </cell>
          <cell r="I3171" t="str">
            <v>PC TERBIEST - Sint-Truiden</v>
          </cell>
        </row>
        <row r="3172">
          <cell r="A3172">
            <v>19493</v>
          </cell>
          <cell r="B3172" t="str">
            <v>BETTY</v>
          </cell>
          <cell r="C3172" t="str">
            <v>STERKEN</v>
          </cell>
          <cell r="D3172">
            <v>20540</v>
          </cell>
          <cell r="E3172" t="str">
            <v>V</v>
          </cell>
          <cell r="F3172" t="str">
            <v>België</v>
          </cell>
          <cell r="G3172" t="str">
            <v>BE</v>
          </cell>
          <cell r="H3172" t="str">
            <v>03-028</v>
          </cell>
          <cell r="I3172" t="str">
            <v>PC TERBIEST - Sint-Truiden</v>
          </cell>
        </row>
        <row r="3173">
          <cell r="A3173">
            <v>16925</v>
          </cell>
          <cell r="B3173" t="str">
            <v>Francis</v>
          </cell>
          <cell r="C3173" t="str">
            <v>STIJNEN</v>
          </cell>
          <cell r="D3173">
            <v>21654</v>
          </cell>
          <cell r="E3173" t="str">
            <v>M</v>
          </cell>
          <cell r="F3173" t="str">
            <v>België</v>
          </cell>
          <cell r="G3173" t="str">
            <v>BE</v>
          </cell>
          <cell r="H3173" t="str">
            <v>03-028</v>
          </cell>
          <cell r="I3173" t="str">
            <v>PC TERBIEST - Sint-Truiden</v>
          </cell>
        </row>
        <row r="3174">
          <cell r="A3174">
            <v>17574</v>
          </cell>
          <cell r="B3174" t="str">
            <v>Hellara</v>
          </cell>
          <cell r="C3174" t="str">
            <v>TAOUFIK</v>
          </cell>
          <cell r="D3174">
            <v>21171</v>
          </cell>
          <cell r="E3174" t="str">
            <v>M</v>
          </cell>
          <cell r="F3174" t="str">
            <v>België</v>
          </cell>
          <cell r="G3174" t="str">
            <v>BE</v>
          </cell>
          <cell r="H3174" t="str">
            <v>03-028</v>
          </cell>
          <cell r="I3174" t="str">
            <v>PC TERBIEST - Sint-Truiden</v>
          </cell>
        </row>
        <row r="3175">
          <cell r="A3175">
            <v>13187</v>
          </cell>
          <cell r="B3175" t="str">
            <v>Albert</v>
          </cell>
          <cell r="C3175" t="str">
            <v>THIJS</v>
          </cell>
          <cell r="D3175">
            <v>16683</v>
          </cell>
          <cell r="E3175" t="str">
            <v>M</v>
          </cell>
          <cell r="F3175" t="str">
            <v>België</v>
          </cell>
          <cell r="G3175" t="str">
            <v>BE</v>
          </cell>
          <cell r="H3175" t="str">
            <v>03-028</v>
          </cell>
          <cell r="I3175" t="str">
            <v>PC TERBIEST - Sint-Truiden</v>
          </cell>
        </row>
        <row r="3176">
          <cell r="A3176">
            <v>6792</v>
          </cell>
          <cell r="B3176" t="str">
            <v>Betty</v>
          </cell>
          <cell r="C3176" t="str">
            <v>TUDTS</v>
          </cell>
          <cell r="D3176">
            <v>15518</v>
          </cell>
          <cell r="E3176" t="str">
            <v>V</v>
          </cell>
          <cell r="F3176" t="str">
            <v>België</v>
          </cell>
          <cell r="G3176" t="str">
            <v>BE</v>
          </cell>
          <cell r="H3176" t="str">
            <v>03-028</v>
          </cell>
          <cell r="I3176" t="str">
            <v>PC TERBIEST - Sint-Truiden</v>
          </cell>
        </row>
        <row r="3177">
          <cell r="A3177">
            <v>6104</v>
          </cell>
          <cell r="B3177" t="str">
            <v>Catharina</v>
          </cell>
          <cell r="C3177" t="str">
            <v>VAN HUMBEEK</v>
          </cell>
          <cell r="D3177">
            <v>19804</v>
          </cell>
          <cell r="E3177" t="str">
            <v>V</v>
          </cell>
          <cell r="F3177" t="str">
            <v>België</v>
          </cell>
          <cell r="G3177" t="str">
            <v>BE</v>
          </cell>
          <cell r="H3177" t="str">
            <v>03-028</v>
          </cell>
          <cell r="I3177" t="str">
            <v>PC TERBIEST - Sint-Truiden</v>
          </cell>
        </row>
        <row r="3178">
          <cell r="A3178">
            <v>21833</v>
          </cell>
          <cell r="B3178" t="str">
            <v>André</v>
          </cell>
          <cell r="C3178" t="str">
            <v>VANDEVELDE</v>
          </cell>
          <cell r="D3178">
            <v>14896</v>
          </cell>
          <cell r="E3178" t="str">
            <v>M</v>
          </cell>
          <cell r="F3178" t="str">
            <v>België</v>
          </cell>
          <cell r="G3178" t="str">
            <v>BE</v>
          </cell>
          <cell r="H3178" t="str">
            <v>03-028</v>
          </cell>
          <cell r="I3178" t="str">
            <v>PC TERBIEST - Sint-Truiden</v>
          </cell>
        </row>
        <row r="3179">
          <cell r="A3179">
            <v>17055</v>
          </cell>
          <cell r="B3179" t="str">
            <v>Marina</v>
          </cell>
          <cell r="C3179" t="str">
            <v>VANMARSNILLE</v>
          </cell>
          <cell r="D3179">
            <v>19533</v>
          </cell>
          <cell r="E3179" t="str">
            <v>V</v>
          </cell>
          <cell r="F3179" t="str">
            <v>België</v>
          </cell>
          <cell r="G3179" t="str">
            <v>BE</v>
          </cell>
          <cell r="H3179" t="str">
            <v>03-028</v>
          </cell>
          <cell r="I3179" t="str">
            <v>PC TERBIEST - Sint-Truiden</v>
          </cell>
        </row>
        <row r="3180">
          <cell r="A3180">
            <v>975</v>
          </cell>
          <cell r="B3180" t="str">
            <v>Christiane</v>
          </cell>
          <cell r="C3180" t="str">
            <v>BREUGELMANS</v>
          </cell>
          <cell r="D3180">
            <v>19717</v>
          </cell>
          <cell r="E3180" t="str">
            <v>V</v>
          </cell>
          <cell r="F3180" t="str">
            <v>België</v>
          </cell>
          <cell r="G3180" t="str">
            <v>BE</v>
          </cell>
          <cell r="H3180" t="str">
            <v>03-030</v>
          </cell>
          <cell r="I3180" t="str">
            <v>BOCHOLTER PETANQUE</v>
          </cell>
        </row>
        <row r="3181">
          <cell r="A3181">
            <v>21515</v>
          </cell>
          <cell r="B3181" t="str">
            <v>Rosolino</v>
          </cell>
          <cell r="C3181" t="str">
            <v>CACCAMESE</v>
          </cell>
          <cell r="D3181">
            <v>24382</v>
          </cell>
          <cell r="E3181" t="str">
            <v>M</v>
          </cell>
          <cell r="F3181" t="str">
            <v>België</v>
          </cell>
          <cell r="G3181" t="str">
            <v>BE</v>
          </cell>
          <cell r="H3181" t="str">
            <v>03-030</v>
          </cell>
          <cell r="I3181" t="str">
            <v>BOCHOLTER PETANQUE</v>
          </cell>
        </row>
        <row r="3182">
          <cell r="A3182">
            <v>18214</v>
          </cell>
          <cell r="B3182" t="str">
            <v>Rita</v>
          </cell>
          <cell r="C3182" t="str">
            <v>COCKX</v>
          </cell>
          <cell r="D3182">
            <v>19968</v>
          </cell>
          <cell r="E3182" t="str">
            <v>V</v>
          </cell>
          <cell r="F3182" t="str">
            <v>België</v>
          </cell>
          <cell r="G3182" t="str">
            <v>BE</v>
          </cell>
          <cell r="H3182" t="str">
            <v>03-030</v>
          </cell>
          <cell r="I3182" t="str">
            <v>BOCHOLTER PETANQUE</v>
          </cell>
        </row>
        <row r="3183">
          <cell r="A3183">
            <v>21036</v>
          </cell>
          <cell r="B3183" t="str">
            <v>Rene</v>
          </cell>
          <cell r="C3183" t="str">
            <v>COENEGRACHTS</v>
          </cell>
          <cell r="D3183">
            <v>23157</v>
          </cell>
          <cell r="E3183" t="str">
            <v>M</v>
          </cell>
          <cell r="F3183" t="str">
            <v>België</v>
          </cell>
          <cell r="G3183" t="str">
            <v>BE</v>
          </cell>
          <cell r="H3183" t="str">
            <v>03-030</v>
          </cell>
          <cell r="I3183" t="str">
            <v>BOCHOLTER PETANQUE</v>
          </cell>
        </row>
        <row r="3184">
          <cell r="A3184">
            <v>12197</v>
          </cell>
          <cell r="B3184" t="str">
            <v>Hubertus</v>
          </cell>
          <cell r="C3184" t="str">
            <v>DE GROOD</v>
          </cell>
          <cell r="D3184">
            <v>16034</v>
          </cell>
          <cell r="E3184" t="str">
            <v>M</v>
          </cell>
          <cell r="F3184" t="str">
            <v>België</v>
          </cell>
          <cell r="G3184" t="str">
            <v>NL</v>
          </cell>
          <cell r="H3184" t="str">
            <v>03-030</v>
          </cell>
          <cell r="I3184" t="str">
            <v>BOCHOLTER PETANQUE</v>
          </cell>
        </row>
        <row r="3185">
          <cell r="A3185">
            <v>14049</v>
          </cell>
          <cell r="B3185" t="str">
            <v>Paul</v>
          </cell>
          <cell r="C3185" t="str">
            <v>FRANKEN</v>
          </cell>
          <cell r="D3185">
            <v>18601</v>
          </cell>
          <cell r="E3185" t="str">
            <v>M</v>
          </cell>
          <cell r="F3185" t="str">
            <v>België</v>
          </cell>
          <cell r="G3185" t="str">
            <v>BE</v>
          </cell>
          <cell r="H3185" t="str">
            <v>03-030</v>
          </cell>
          <cell r="I3185" t="str">
            <v>BOCHOLTER PETANQUE</v>
          </cell>
        </row>
        <row r="3186">
          <cell r="A3186">
            <v>19585</v>
          </cell>
          <cell r="B3186" t="str">
            <v>Elisa</v>
          </cell>
          <cell r="C3186" t="str">
            <v>HANSSEN</v>
          </cell>
          <cell r="D3186">
            <v>17690</v>
          </cell>
          <cell r="E3186" t="str">
            <v>V</v>
          </cell>
          <cell r="F3186" t="str">
            <v>België</v>
          </cell>
          <cell r="G3186" t="str">
            <v>BE</v>
          </cell>
          <cell r="H3186" t="str">
            <v>03-030</v>
          </cell>
          <cell r="I3186" t="str">
            <v>BOCHOLTER PETANQUE</v>
          </cell>
        </row>
        <row r="3187">
          <cell r="A3187">
            <v>19570</v>
          </cell>
          <cell r="B3187" t="str">
            <v>Pierre</v>
          </cell>
          <cell r="C3187" t="str">
            <v>HENSEN</v>
          </cell>
          <cell r="D3187">
            <v>17567</v>
          </cell>
          <cell r="E3187" t="str">
            <v>M</v>
          </cell>
          <cell r="F3187" t="str">
            <v>België</v>
          </cell>
          <cell r="G3187" t="str">
            <v>BE</v>
          </cell>
          <cell r="H3187" t="str">
            <v>03-030</v>
          </cell>
          <cell r="I3187" t="str">
            <v>BOCHOLTER PETANQUE</v>
          </cell>
        </row>
        <row r="3188">
          <cell r="A3188">
            <v>19586</v>
          </cell>
          <cell r="B3188" t="str">
            <v>Kamiel</v>
          </cell>
          <cell r="C3188" t="str">
            <v>HUIBERS</v>
          </cell>
          <cell r="D3188">
            <v>16816</v>
          </cell>
          <cell r="E3188" t="str">
            <v>M</v>
          </cell>
          <cell r="F3188" t="str">
            <v>België</v>
          </cell>
          <cell r="G3188" t="str">
            <v>BE</v>
          </cell>
          <cell r="H3188" t="str">
            <v>03-030</v>
          </cell>
          <cell r="I3188" t="str">
            <v>BOCHOLTER PETANQUE</v>
          </cell>
        </row>
        <row r="3189">
          <cell r="A3189">
            <v>21186</v>
          </cell>
          <cell r="B3189" t="str">
            <v>Louis</v>
          </cell>
          <cell r="C3189" t="str">
            <v>KERKHOFS</v>
          </cell>
          <cell r="D3189">
            <v>21502</v>
          </cell>
          <cell r="E3189" t="str">
            <v>M</v>
          </cell>
          <cell r="F3189" t="str">
            <v>België</v>
          </cell>
          <cell r="G3189" t="str">
            <v>BE</v>
          </cell>
          <cell r="H3189" t="str">
            <v>03-030</v>
          </cell>
          <cell r="I3189" t="str">
            <v>BOCHOLTER PETANQUE</v>
          </cell>
        </row>
        <row r="3190">
          <cell r="A3190">
            <v>19549</v>
          </cell>
          <cell r="B3190" t="str">
            <v>Henri</v>
          </cell>
          <cell r="C3190" t="str">
            <v>KUPPENS</v>
          </cell>
          <cell r="D3190">
            <v>14407</v>
          </cell>
          <cell r="E3190" t="str">
            <v>M</v>
          </cell>
          <cell r="F3190" t="str">
            <v>België</v>
          </cell>
          <cell r="G3190" t="str">
            <v>BE</v>
          </cell>
          <cell r="H3190" t="str">
            <v>03-030</v>
          </cell>
          <cell r="I3190" t="str">
            <v>BOCHOLTER PETANQUE</v>
          </cell>
        </row>
        <row r="3191">
          <cell r="A3191">
            <v>19569</v>
          </cell>
          <cell r="B3191" t="str">
            <v>Henri</v>
          </cell>
          <cell r="C3191" t="str">
            <v>LEPPENS</v>
          </cell>
          <cell r="D3191">
            <v>16640</v>
          </cell>
          <cell r="E3191" t="str">
            <v>M</v>
          </cell>
          <cell r="F3191" t="str">
            <v>België</v>
          </cell>
          <cell r="G3191" t="str">
            <v>BE</v>
          </cell>
          <cell r="H3191" t="str">
            <v>03-030</v>
          </cell>
          <cell r="I3191" t="str">
            <v>BOCHOLTER PETANQUE</v>
          </cell>
        </row>
        <row r="3192">
          <cell r="A3192">
            <v>19550</v>
          </cell>
          <cell r="B3192" t="str">
            <v>Mathieu</v>
          </cell>
          <cell r="C3192" t="str">
            <v>MAASEN</v>
          </cell>
          <cell r="D3192">
            <v>18978</v>
          </cell>
          <cell r="E3192" t="str">
            <v>M</v>
          </cell>
          <cell r="F3192" t="str">
            <v>België</v>
          </cell>
          <cell r="G3192" t="str">
            <v>BE</v>
          </cell>
          <cell r="H3192" t="str">
            <v>03-030</v>
          </cell>
          <cell r="I3192" t="str">
            <v>BOCHOLTER PETANQUE</v>
          </cell>
        </row>
        <row r="3193">
          <cell r="A3193">
            <v>19547</v>
          </cell>
          <cell r="B3193" t="str">
            <v>Jos</v>
          </cell>
          <cell r="C3193" t="str">
            <v>MONNENS</v>
          </cell>
          <cell r="D3193">
            <v>19728</v>
          </cell>
          <cell r="E3193" t="str">
            <v>M</v>
          </cell>
          <cell r="F3193" t="str">
            <v>België</v>
          </cell>
          <cell r="G3193" t="str">
            <v>BE</v>
          </cell>
          <cell r="H3193" t="str">
            <v>03-030</v>
          </cell>
          <cell r="I3193" t="str">
            <v>BOCHOLTER PETANQUE</v>
          </cell>
        </row>
        <row r="3194">
          <cell r="A3194">
            <v>20089</v>
          </cell>
          <cell r="B3194" t="str">
            <v>Johan</v>
          </cell>
          <cell r="C3194" t="str">
            <v>NELISSEN</v>
          </cell>
          <cell r="D3194">
            <v>21389</v>
          </cell>
          <cell r="E3194" t="str">
            <v>M</v>
          </cell>
          <cell r="F3194" t="str">
            <v>België</v>
          </cell>
          <cell r="G3194" t="str">
            <v>BE</v>
          </cell>
          <cell r="H3194" t="str">
            <v>03-030</v>
          </cell>
          <cell r="I3194" t="str">
            <v>BOCHOLTER PETANQUE</v>
          </cell>
        </row>
        <row r="3195">
          <cell r="A3195">
            <v>8024</v>
          </cell>
          <cell r="B3195" t="str">
            <v>Christiaan</v>
          </cell>
          <cell r="C3195" t="str">
            <v>NOOTS</v>
          </cell>
          <cell r="D3195">
            <v>18857</v>
          </cell>
          <cell r="E3195" t="str">
            <v>M</v>
          </cell>
          <cell r="F3195" t="str">
            <v>België</v>
          </cell>
          <cell r="G3195" t="str">
            <v>BE</v>
          </cell>
          <cell r="H3195" t="str">
            <v>03-030</v>
          </cell>
          <cell r="I3195" t="str">
            <v>BOCHOLTER PETANQUE</v>
          </cell>
        </row>
        <row r="3196">
          <cell r="A3196">
            <v>5813</v>
          </cell>
          <cell r="B3196" t="str">
            <v>Albert</v>
          </cell>
          <cell r="C3196" t="str">
            <v>OPDENAKKER</v>
          </cell>
          <cell r="D3196">
            <v>16319</v>
          </cell>
          <cell r="E3196" t="str">
            <v>M</v>
          </cell>
          <cell r="F3196" t="str">
            <v>België</v>
          </cell>
          <cell r="G3196" t="str">
            <v>BE</v>
          </cell>
          <cell r="H3196" t="str">
            <v>03-030</v>
          </cell>
          <cell r="I3196" t="str">
            <v>BOCHOLTER PETANQUE</v>
          </cell>
        </row>
        <row r="3197">
          <cell r="A3197">
            <v>13284</v>
          </cell>
          <cell r="B3197" t="str">
            <v>Johnny</v>
          </cell>
          <cell r="C3197" t="str">
            <v>OPDENAKKER</v>
          </cell>
          <cell r="D3197">
            <v>25703</v>
          </cell>
          <cell r="E3197" t="str">
            <v>M</v>
          </cell>
          <cell r="F3197" t="str">
            <v>België</v>
          </cell>
          <cell r="G3197" t="str">
            <v>BE</v>
          </cell>
          <cell r="H3197" t="str">
            <v>03-030</v>
          </cell>
          <cell r="I3197" t="str">
            <v>BOCHOLTER PETANQUE</v>
          </cell>
        </row>
        <row r="3198">
          <cell r="A3198">
            <v>12099</v>
          </cell>
          <cell r="B3198" t="str">
            <v>Mia</v>
          </cell>
          <cell r="C3198" t="str">
            <v>PEETERS</v>
          </cell>
          <cell r="D3198">
            <v>16199</v>
          </cell>
          <cell r="E3198" t="str">
            <v>V</v>
          </cell>
          <cell r="F3198" t="str">
            <v>België</v>
          </cell>
          <cell r="G3198" t="str">
            <v>BE</v>
          </cell>
          <cell r="H3198" t="str">
            <v>03-030</v>
          </cell>
          <cell r="I3198" t="str">
            <v>BOCHOLTER PETANQUE</v>
          </cell>
        </row>
        <row r="3199">
          <cell r="A3199">
            <v>21869</v>
          </cell>
          <cell r="B3199" t="str">
            <v>Rik</v>
          </cell>
          <cell r="C3199" t="str">
            <v>SEVENS</v>
          </cell>
          <cell r="D3199">
            <v>16916</v>
          </cell>
          <cell r="E3199" t="str">
            <v>M</v>
          </cell>
          <cell r="F3199" t="str">
            <v>België</v>
          </cell>
          <cell r="G3199" t="str">
            <v>BE</v>
          </cell>
          <cell r="H3199" t="str">
            <v>03-030</v>
          </cell>
          <cell r="I3199" t="str">
            <v>BOCHOLTER PETANQUE</v>
          </cell>
        </row>
        <row r="3200">
          <cell r="A3200">
            <v>1356</v>
          </cell>
          <cell r="B3200" t="str">
            <v>Gaspard</v>
          </cell>
          <cell r="C3200" t="str">
            <v>SLEVEN</v>
          </cell>
          <cell r="D3200">
            <v>19267</v>
          </cell>
          <cell r="E3200" t="str">
            <v>M</v>
          </cell>
          <cell r="F3200" t="str">
            <v>België</v>
          </cell>
          <cell r="G3200" t="str">
            <v>BE</v>
          </cell>
          <cell r="H3200" t="str">
            <v>03-030</v>
          </cell>
          <cell r="I3200" t="str">
            <v>BOCHOLTER PETANQUE</v>
          </cell>
        </row>
        <row r="3201">
          <cell r="A3201">
            <v>21037</v>
          </cell>
          <cell r="B3201" t="str">
            <v>Luc</v>
          </cell>
          <cell r="C3201" t="str">
            <v>SNOEKX</v>
          </cell>
          <cell r="D3201">
            <v>23506</v>
          </cell>
          <cell r="E3201" t="str">
            <v>M</v>
          </cell>
          <cell r="F3201" t="str">
            <v>België</v>
          </cell>
          <cell r="G3201" t="str">
            <v>BE</v>
          </cell>
          <cell r="H3201" t="str">
            <v>03-030</v>
          </cell>
          <cell r="I3201" t="str">
            <v>BOCHOLTER PETANQUE</v>
          </cell>
        </row>
        <row r="3202">
          <cell r="A3202">
            <v>21718</v>
          </cell>
          <cell r="B3202" t="str">
            <v>Jennet</v>
          </cell>
          <cell r="C3202" t="str">
            <v>STEENBERGEN</v>
          </cell>
          <cell r="D3202">
            <v>22030</v>
          </cell>
          <cell r="E3202" t="str">
            <v>V</v>
          </cell>
          <cell r="F3202" t="str">
            <v>Nederland</v>
          </cell>
          <cell r="G3202" t="str">
            <v>NL</v>
          </cell>
          <cell r="H3202" t="str">
            <v>03-030</v>
          </cell>
          <cell r="I3202" t="str">
            <v>BOCHOLTER PETANQUE</v>
          </cell>
        </row>
        <row r="3203">
          <cell r="A3203">
            <v>21496</v>
          </cell>
          <cell r="B3203" t="str">
            <v>Mark</v>
          </cell>
          <cell r="C3203" t="str">
            <v>ZEEGERS</v>
          </cell>
          <cell r="D3203">
            <v>26717</v>
          </cell>
          <cell r="E3203" t="str">
            <v>M</v>
          </cell>
          <cell r="F3203" t="str">
            <v>België</v>
          </cell>
          <cell r="G3203" t="str">
            <v>BE</v>
          </cell>
          <cell r="H3203" t="str">
            <v>03-030</v>
          </cell>
          <cell r="I3203" t="str">
            <v>BOCHOLTER PETANQUE</v>
          </cell>
        </row>
        <row r="3204">
          <cell r="A3204">
            <v>15733</v>
          </cell>
          <cell r="B3204" t="str">
            <v>Carina</v>
          </cell>
          <cell r="C3204" t="str">
            <v>BOURGUIGNON</v>
          </cell>
          <cell r="D3204">
            <v>23516</v>
          </cell>
          <cell r="E3204" t="str">
            <v>V</v>
          </cell>
          <cell r="F3204" t="str">
            <v>België</v>
          </cell>
          <cell r="G3204" t="str">
            <v>BE</v>
          </cell>
          <cell r="H3204" t="str">
            <v>03-032</v>
          </cell>
          <cell r="I3204" t="str">
            <v>PC FENIX</v>
          </cell>
        </row>
        <row r="3205">
          <cell r="A3205">
            <v>7434</v>
          </cell>
          <cell r="B3205" t="str">
            <v>Johan</v>
          </cell>
          <cell r="C3205" t="str">
            <v>D'EXELLE</v>
          </cell>
          <cell r="D3205">
            <v>23083</v>
          </cell>
          <cell r="E3205" t="str">
            <v>M</v>
          </cell>
          <cell r="F3205" t="str">
            <v>België</v>
          </cell>
          <cell r="G3205" t="str">
            <v>BE</v>
          </cell>
          <cell r="H3205" t="str">
            <v>03-032</v>
          </cell>
          <cell r="I3205" t="str">
            <v>PC FENIX</v>
          </cell>
        </row>
        <row r="3206">
          <cell r="A3206">
            <v>3483</v>
          </cell>
          <cell r="B3206" t="str">
            <v>Daniël</v>
          </cell>
          <cell r="C3206" t="str">
            <v>GEYSELS</v>
          </cell>
          <cell r="D3206">
            <v>25274</v>
          </cell>
          <cell r="E3206" t="str">
            <v>M</v>
          </cell>
          <cell r="F3206" t="str">
            <v>België</v>
          </cell>
          <cell r="G3206" t="str">
            <v>BE</v>
          </cell>
          <cell r="H3206" t="str">
            <v>03-032</v>
          </cell>
          <cell r="I3206" t="str">
            <v>PC FENIX</v>
          </cell>
        </row>
        <row r="3207">
          <cell r="A3207">
            <v>21663</v>
          </cell>
          <cell r="B3207" t="str">
            <v>Jacques</v>
          </cell>
          <cell r="C3207" t="str">
            <v>HUYBERS</v>
          </cell>
          <cell r="D3207">
            <v>22955</v>
          </cell>
          <cell r="E3207" t="str">
            <v>M</v>
          </cell>
          <cell r="F3207" t="str">
            <v>België</v>
          </cell>
          <cell r="G3207" t="str">
            <v>BE</v>
          </cell>
          <cell r="H3207" t="str">
            <v>03-032</v>
          </cell>
          <cell r="I3207" t="str">
            <v>PC FENIX</v>
          </cell>
        </row>
        <row r="3208">
          <cell r="A3208">
            <v>4134</v>
          </cell>
          <cell r="B3208" t="str">
            <v>Michael</v>
          </cell>
          <cell r="C3208" t="str">
            <v>JANS</v>
          </cell>
          <cell r="D3208">
            <v>31992</v>
          </cell>
          <cell r="E3208" t="str">
            <v>M</v>
          </cell>
          <cell r="F3208" t="str">
            <v>België</v>
          </cell>
          <cell r="G3208" t="str">
            <v>BE</v>
          </cell>
          <cell r="H3208" t="str">
            <v>03-032</v>
          </cell>
          <cell r="I3208" t="str">
            <v>PC FENIX</v>
          </cell>
        </row>
        <row r="3209">
          <cell r="A3209">
            <v>21661</v>
          </cell>
          <cell r="B3209" t="str">
            <v>Viviane</v>
          </cell>
          <cell r="C3209" t="str">
            <v>KEMPENEERS</v>
          </cell>
          <cell r="D3209">
            <v>23183</v>
          </cell>
          <cell r="E3209" t="str">
            <v>V</v>
          </cell>
          <cell r="F3209" t="str">
            <v>België</v>
          </cell>
          <cell r="G3209" t="str">
            <v>BE</v>
          </cell>
          <cell r="H3209" t="str">
            <v>03-032</v>
          </cell>
          <cell r="I3209" t="str">
            <v>PC FENIX</v>
          </cell>
        </row>
        <row r="3210">
          <cell r="A3210">
            <v>15730</v>
          </cell>
          <cell r="B3210" t="str">
            <v>Stefaan</v>
          </cell>
          <cell r="C3210" t="str">
            <v>LELIEVRE</v>
          </cell>
          <cell r="D3210">
            <v>22920</v>
          </cell>
          <cell r="E3210" t="str">
            <v>M</v>
          </cell>
          <cell r="F3210" t="str">
            <v>België</v>
          </cell>
          <cell r="G3210" t="str">
            <v>BE</v>
          </cell>
          <cell r="H3210" t="str">
            <v>03-032</v>
          </cell>
          <cell r="I3210" t="str">
            <v>PC FENIX</v>
          </cell>
        </row>
        <row r="3211">
          <cell r="A3211">
            <v>15734</v>
          </cell>
          <cell r="B3211" t="str">
            <v>Raphael</v>
          </cell>
          <cell r="C3211" t="str">
            <v>LENAERTS</v>
          </cell>
          <cell r="D3211">
            <v>27645</v>
          </cell>
          <cell r="E3211" t="str">
            <v>M</v>
          </cell>
          <cell r="F3211" t="str">
            <v>België</v>
          </cell>
          <cell r="G3211" t="str">
            <v>BE</v>
          </cell>
          <cell r="H3211" t="str">
            <v>03-032</v>
          </cell>
          <cell r="I3211" t="str">
            <v>PC FENIX</v>
          </cell>
        </row>
        <row r="3212">
          <cell r="A3212">
            <v>3634</v>
          </cell>
          <cell r="B3212" t="str">
            <v>Dennis</v>
          </cell>
          <cell r="C3212" t="str">
            <v>LUYTEN</v>
          </cell>
          <cell r="D3212">
            <v>32766</v>
          </cell>
          <cell r="E3212" t="str">
            <v>M</v>
          </cell>
          <cell r="F3212" t="str">
            <v>België</v>
          </cell>
          <cell r="G3212" t="str">
            <v>BE</v>
          </cell>
          <cell r="H3212" t="str">
            <v>03-032</v>
          </cell>
          <cell r="I3212" t="str">
            <v>PC FENIX</v>
          </cell>
        </row>
        <row r="3213">
          <cell r="A3213">
            <v>10589</v>
          </cell>
          <cell r="B3213" t="str">
            <v>Steve</v>
          </cell>
          <cell r="C3213" t="str">
            <v>NISEN</v>
          </cell>
          <cell r="D3213">
            <v>26969</v>
          </cell>
          <cell r="E3213" t="str">
            <v>M</v>
          </cell>
          <cell r="F3213" t="str">
            <v>België</v>
          </cell>
          <cell r="G3213" t="str">
            <v>BE</v>
          </cell>
          <cell r="H3213" t="str">
            <v>03-032</v>
          </cell>
          <cell r="I3213" t="str">
            <v>PC FENIX</v>
          </cell>
        </row>
        <row r="3214">
          <cell r="A3214">
            <v>15732</v>
          </cell>
          <cell r="B3214" t="str">
            <v>Marc</v>
          </cell>
          <cell r="C3214" t="str">
            <v>PEYFFERS</v>
          </cell>
          <cell r="D3214">
            <v>23952</v>
          </cell>
          <cell r="E3214" t="str">
            <v>M</v>
          </cell>
          <cell r="F3214" t="str">
            <v>België</v>
          </cell>
          <cell r="G3214" t="str">
            <v>BE</v>
          </cell>
          <cell r="H3214" t="str">
            <v>03-032</v>
          </cell>
          <cell r="I3214" t="str">
            <v>PC FENIX</v>
          </cell>
        </row>
        <row r="3215">
          <cell r="A3215">
            <v>21662</v>
          </cell>
          <cell r="B3215" t="str">
            <v>Rudi</v>
          </cell>
          <cell r="C3215" t="str">
            <v>PEYFFERS</v>
          </cell>
          <cell r="D3215">
            <v>23218</v>
          </cell>
          <cell r="E3215" t="str">
            <v>M</v>
          </cell>
          <cell r="F3215" t="str">
            <v>België</v>
          </cell>
          <cell r="G3215" t="str">
            <v>BE</v>
          </cell>
          <cell r="H3215" t="str">
            <v>03-032</v>
          </cell>
          <cell r="I3215" t="str">
            <v>PC FENIX</v>
          </cell>
        </row>
        <row r="3216">
          <cell r="A3216">
            <v>14650</v>
          </cell>
          <cell r="B3216" t="str">
            <v>Carel</v>
          </cell>
          <cell r="C3216" t="str">
            <v>ROCHUS</v>
          </cell>
          <cell r="D3216">
            <v>16533</v>
          </cell>
          <cell r="E3216" t="str">
            <v>M</v>
          </cell>
          <cell r="F3216" t="str">
            <v>België</v>
          </cell>
          <cell r="G3216" t="str">
            <v>BE</v>
          </cell>
          <cell r="H3216" t="str">
            <v>03-032</v>
          </cell>
          <cell r="I3216" t="str">
            <v>PC FENIX</v>
          </cell>
        </row>
        <row r="3217">
          <cell r="A3217">
            <v>20711</v>
          </cell>
          <cell r="B3217" t="str">
            <v>Joffrey</v>
          </cell>
          <cell r="C3217" t="str">
            <v>SCHAPMANS</v>
          </cell>
          <cell r="D3217">
            <v>36570</v>
          </cell>
          <cell r="E3217" t="str">
            <v>M</v>
          </cell>
          <cell r="F3217" t="str">
            <v>België</v>
          </cell>
          <cell r="G3217" t="str">
            <v>BE</v>
          </cell>
          <cell r="H3217" t="str">
            <v>03-032</v>
          </cell>
          <cell r="I3217" t="str">
            <v>PC FENIX</v>
          </cell>
        </row>
        <row r="3218">
          <cell r="A3218">
            <v>6105</v>
          </cell>
          <cell r="B3218" t="str">
            <v>Glenn</v>
          </cell>
          <cell r="C3218" t="str">
            <v>SCHENOFF</v>
          </cell>
          <cell r="D3218">
            <v>28506</v>
          </cell>
          <cell r="E3218" t="str">
            <v>M</v>
          </cell>
          <cell r="F3218" t="str">
            <v>België</v>
          </cell>
          <cell r="G3218" t="str">
            <v>BE</v>
          </cell>
          <cell r="H3218" t="str">
            <v>03-032</v>
          </cell>
          <cell r="I3218" t="str">
            <v>PC FENIX</v>
          </cell>
        </row>
        <row r="3219">
          <cell r="A3219">
            <v>7653</v>
          </cell>
          <cell r="B3219" t="str">
            <v>Zidan</v>
          </cell>
          <cell r="C3219" t="str">
            <v>SCHENOFF</v>
          </cell>
          <cell r="D3219">
            <v>37418</v>
          </cell>
          <cell r="E3219" t="str">
            <v>M</v>
          </cell>
          <cell r="F3219" t="str">
            <v>België</v>
          </cell>
          <cell r="G3219" t="str">
            <v>BE</v>
          </cell>
          <cell r="H3219" t="str">
            <v>03-032</v>
          </cell>
          <cell r="I3219" t="str">
            <v>PC FENIX</v>
          </cell>
        </row>
        <row r="3220">
          <cell r="A3220">
            <v>14152</v>
          </cell>
          <cell r="B3220" t="str">
            <v>Maddy</v>
          </cell>
          <cell r="C3220" t="str">
            <v>SERRON</v>
          </cell>
          <cell r="D3220">
            <v>21674</v>
          </cell>
          <cell r="E3220" t="str">
            <v>V</v>
          </cell>
          <cell r="F3220" t="str">
            <v>België</v>
          </cell>
          <cell r="G3220" t="str">
            <v>BE</v>
          </cell>
          <cell r="H3220" t="str">
            <v>03-032</v>
          </cell>
          <cell r="I3220" t="str">
            <v>PC FENIX</v>
          </cell>
        </row>
        <row r="3221">
          <cell r="A3221">
            <v>19789</v>
          </cell>
          <cell r="B3221" t="str">
            <v>Robert</v>
          </cell>
          <cell r="C3221" t="str">
            <v>VAN DER STAPPEN</v>
          </cell>
          <cell r="D3221">
            <v>32191</v>
          </cell>
          <cell r="E3221" t="str">
            <v>M</v>
          </cell>
          <cell r="F3221" t="str">
            <v>Nederland</v>
          </cell>
          <cell r="G3221" t="str">
            <v>NL</v>
          </cell>
          <cell r="H3221" t="str">
            <v>03-032</v>
          </cell>
          <cell r="I3221" t="str">
            <v>PC FENIX</v>
          </cell>
        </row>
        <row r="3222">
          <cell r="A3222">
            <v>15809</v>
          </cell>
          <cell r="B3222" t="str">
            <v>Jean-Pierre</v>
          </cell>
          <cell r="C3222" t="str">
            <v>VANFRAUSSEN</v>
          </cell>
          <cell r="D3222">
            <v>19327</v>
          </cell>
          <cell r="E3222" t="str">
            <v>M</v>
          </cell>
          <cell r="F3222" t="str">
            <v>België</v>
          </cell>
          <cell r="G3222" t="str">
            <v>BE</v>
          </cell>
          <cell r="H3222" t="str">
            <v>03-032</v>
          </cell>
          <cell r="I3222" t="str">
            <v>PC FENIX</v>
          </cell>
        </row>
        <row r="3223">
          <cell r="A3223">
            <v>9291</v>
          </cell>
          <cell r="B3223" t="str">
            <v>Erika</v>
          </cell>
          <cell r="C3223" t="str">
            <v>VANHOVE</v>
          </cell>
          <cell r="D3223">
            <v>30886</v>
          </cell>
          <cell r="E3223" t="str">
            <v>V</v>
          </cell>
          <cell r="F3223" t="str">
            <v>België</v>
          </cell>
          <cell r="G3223" t="str">
            <v>BE</v>
          </cell>
          <cell r="H3223" t="str">
            <v>03-032</v>
          </cell>
          <cell r="I3223" t="str">
            <v>PC FENIX</v>
          </cell>
        </row>
        <row r="3224">
          <cell r="A3224">
            <v>7912</v>
          </cell>
          <cell r="B3224" t="str">
            <v>Gerrit</v>
          </cell>
          <cell r="C3224" t="str">
            <v>AENSPECK</v>
          </cell>
          <cell r="D3224">
            <v>22023</v>
          </cell>
          <cell r="E3224" t="str">
            <v>M</v>
          </cell>
          <cell r="F3224" t="str">
            <v>België</v>
          </cell>
          <cell r="G3224" t="str">
            <v>BE</v>
          </cell>
          <cell r="H3224" t="str">
            <v>04-001</v>
          </cell>
          <cell r="I3224" t="str">
            <v>PC WEMMEL -</v>
          </cell>
        </row>
        <row r="3225">
          <cell r="A3225">
            <v>6787</v>
          </cell>
          <cell r="B3225" t="str">
            <v>Marie José</v>
          </cell>
          <cell r="C3225" t="str">
            <v>BAETENS</v>
          </cell>
          <cell r="D3225">
            <v>14280</v>
          </cell>
          <cell r="E3225" t="str">
            <v>V</v>
          </cell>
          <cell r="F3225" t="str">
            <v>België</v>
          </cell>
          <cell r="G3225" t="str">
            <v>BE</v>
          </cell>
          <cell r="H3225" t="str">
            <v>04-001</v>
          </cell>
          <cell r="I3225" t="str">
            <v>PC WEMMEL -</v>
          </cell>
        </row>
        <row r="3226">
          <cell r="A3226">
            <v>20589</v>
          </cell>
          <cell r="B3226" t="str">
            <v>JEAN-PIERRE</v>
          </cell>
          <cell r="C3226" t="str">
            <v>BARON</v>
          </cell>
          <cell r="D3226">
            <v>19535</v>
          </cell>
          <cell r="E3226" t="str">
            <v>M</v>
          </cell>
          <cell r="F3226" t="str">
            <v>België</v>
          </cell>
          <cell r="G3226" t="str">
            <v>BE</v>
          </cell>
          <cell r="H3226" t="str">
            <v>04-001</v>
          </cell>
          <cell r="I3226" t="str">
            <v>PC WEMMEL -</v>
          </cell>
        </row>
        <row r="3227">
          <cell r="A3227">
            <v>11816</v>
          </cell>
          <cell r="B3227" t="str">
            <v>Hugo</v>
          </cell>
          <cell r="C3227" t="str">
            <v>BELLEMANS</v>
          </cell>
          <cell r="D3227">
            <v>19911</v>
          </cell>
          <cell r="E3227" t="str">
            <v>M</v>
          </cell>
          <cell r="F3227" t="str">
            <v>België</v>
          </cell>
          <cell r="G3227" t="str">
            <v>BE</v>
          </cell>
          <cell r="H3227" t="str">
            <v>04-001</v>
          </cell>
          <cell r="I3227" t="str">
            <v>PC WEMMEL -</v>
          </cell>
        </row>
        <row r="3228">
          <cell r="A3228">
            <v>14030</v>
          </cell>
          <cell r="B3228" t="str">
            <v>Jose Manuel</v>
          </cell>
          <cell r="C3228" t="str">
            <v>BOTELHO TEIXEIRA</v>
          </cell>
          <cell r="D3228">
            <v>23430</v>
          </cell>
          <cell r="E3228" t="str">
            <v>M</v>
          </cell>
          <cell r="F3228" t="str">
            <v>België</v>
          </cell>
          <cell r="G3228" t="str">
            <v>PT</v>
          </cell>
          <cell r="H3228" t="str">
            <v>04-001</v>
          </cell>
          <cell r="I3228" t="str">
            <v>PC WEMMEL -</v>
          </cell>
        </row>
        <row r="3229">
          <cell r="A3229">
            <v>6971</v>
          </cell>
          <cell r="B3229" t="str">
            <v>Catherine</v>
          </cell>
          <cell r="C3229" t="str">
            <v>BRIEL</v>
          </cell>
          <cell r="D3229">
            <v>22247</v>
          </cell>
          <cell r="E3229" t="str">
            <v>V</v>
          </cell>
          <cell r="F3229" t="str">
            <v>België</v>
          </cell>
          <cell r="G3229" t="str">
            <v>BE</v>
          </cell>
          <cell r="H3229" t="str">
            <v>04-001</v>
          </cell>
          <cell r="I3229" t="str">
            <v>PC WEMMEL -</v>
          </cell>
        </row>
        <row r="3230">
          <cell r="A3230">
            <v>16370</v>
          </cell>
          <cell r="B3230" t="str">
            <v>Alain</v>
          </cell>
          <cell r="C3230" t="str">
            <v>BUISSON</v>
          </cell>
          <cell r="D3230">
            <v>19331</v>
          </cell>
          <cell r="E3230" t="str">
            <v>M</v>
          </cell>
          <cell r="F3230" t="str">
            <v>België</v>
          </cell>
          <cell r="G3230" t="str">
            <v>BE</v>
          </cell>
          <cell r="H3230" t="str">
            <v>04-001</v>
          </cell>
          <cell r="I3230" t="str">
            <v>PC WEMMEL -</v>
          </cell>
        </row>
        <row r="3231">
          <cell r="A3231">
            <v>10037</v>
          </cell>
          <cell r="B3231" t="str">
            <v>Raymond</v>
          </cell>
          <cell r="C3231" t="str">
            <v>CHEVAL</v>
          </cell>
          <cell r="D3231">
            <v>14662</v>
          </cell>
          <cell r="E3231" t="str">
            <v>M</v>
          </cell>
          <cell r="F3231" t="str">
            <v>België</v>
          </cell>
          <cell r="G3231" t="str">
            <v>BE</v>
          </cell>
          <cell r="H3231" t="str">
            <v>04-001</v>
          </cell>
          <cell r="I3231" t="str">
            <v>PC WEMMEL -</v>
          </cell>
        </row>
        <row r="3232">
          <cell r="A3232">
            <v>19319</v>
          </cell>
          <cell r="B3232" t="str">
            <v>LAURA</v>
          </cell>
          <cell r="C3232" t="str">
            <v xml:space="preserve">COOMANS </v>
          </cell>
          <cell r="D3232">
            <v>20317</v>
          </cell>
          <cell r="E3232" t="str">
            <v>V</v>
          </cell>
          <cell r="F3232" t="str">
            <v>België</v>
          </cell>
          <cell r="G3232" t="str">
            <v>BE</v>
          </cell>
          <cell r="H3232" t="str">
            <v>04-001</v>
          </cell>
          <cell r="I3232" t="str">
            <v>PC WEMMEL -</v>
          </cell>
        </row>
        <row r="3233">
          <cell r="A3233">
            <v>14395</v>
          </cell>
          <cell r="B3233" t="str">
            <v>DANIEL</v>
          </cell>
          <cell r="C3233" t="str">
            <v>DAELS</v>
          </cell>
          <cell r="D3233">
            <v>22078</v>
          </cell>
          <cell r="E3233" t="str">
            <v>M</v>
          </cell>
          <cell r="F3233" t="str">
            <v>België</v>
          </cell>
          <cell r="G3233" t="str">
            <v>BE</v>
          </cell>
          <cell r="H3233" t="str">
            <v>04-001</v>
          </cell>
          <cell r="I3233" t="str">
            <v>PC WEMMEL -</v>
          </cell>
        </row>
        <row r="3234">
          <cell r="A3234">
            <v>6920</v>
          </cell>
          <cell r="B3234" t="str">
            <v>Angelo</v>
          </cell>
          <cell r="C3234" t="str">
            <v>D'ANGELO</v>
          </cell>
          <cell r="D3234">
            <v>13811</v>
          </cell>
          <cell r="E3234" t="str">
            <v>M</v>
          </cell>
          <cell r="F3234" t="str">
            <v>België</v>
          </cell>
          <cell r="G3234" t="str">
            <v>IT</v>
          </cell>
          <cell r="H3234" t="str">
            <v>04-001</v>
          </cell>
          <cell r="I3234" t="str">
            <v>PC WEMMEL -</v>
          </cell>
        </row>
        <row r="3235">
          <cell r="A3235">
            <v>440</v>
          </cell>
          <cell r="B3235" t="str">
            <v>Edouard</v>
          </cell>
          <cell r="C3235" t="str">
            <v>DE BECKER</v>
          </cell>
          <cell r="D3235">
            <v>17591</v>
          </cell>
          <cell r="E3235" t="str">
            <v>M</v>
          </cell>
          <cell r="F3235" t="str">
            <v>België</v>
          </cell>
          <cell r="G3235" t="str">
            <v>BE</v>
          </cell>
          <cell r="H3235" t="str">
            <v>04-001</v>
          </cell>
          <cell r="I3235" t="str">
            <v>PC WEMMEL -</v>
          </cell>
        </row>
        <row r="3236">
          <cell r="A3236">
            <v>7915</v>
          </cell>
          <cell r="B3236" t="str">
            <v>Maurice</v>
          </cell>
          <cell r="C3236" t="str">
            <v>DE BELDER</v>
          </cell>
          <cell r="D3236">
            <v>18920</v>
          </cell>
          <cell r="E3236" t="str">
            <v>M</v>
          </cell>
          <cell r="F3236" t="str">
            <v>België</v>
          </cell>
          <cell r="G3236" t="str">
            <v>BE</v>
          </cell>
          <cell r="H3236" t="str">
            <v>04-001</v>
          </cell>
          <cell r="I3236" t="str">
            <v>PC WEMMEL -</v>
          </cell>
        </row>
        <row r="3237">
          <cell r="A3237">
            <v>15147</v>
          </cell>
          <cell r="B3237" t="str">
            <v>CHARLY</v>
          </cell>
          <cell r="C3237" t="str">
            <v>DE BUE</v>
          </cell>
          <cell r="D3237">
            <v>16270</v>
          </cell>
          <cell r="E3237" t="str">
            <v>M</v>
          </cell>
          <cell r="F3237" t="str">
            <v>België</v>
          </cell>
          <cell r="G3237" t="str">
            <v>BE</v>
          </cell>
          <cell r="H3237" t="str">
            <v>04-001</v>
          </cell>
          <cell r="I3237" t="str">
            <v>PC WEMMEL -</v>
          </cell>
        </row>
        <row r="3238">
          <cell r="A3238">
            <v>6020</v>
          </cell>
          <cell r="B3238" t="str">
            <v>Helene</v>
          </cell>
          <cell r="C3238" t="str">
            <v>DE JONG</v>
          </cell>
          <cell r="D3238">
            <v>19317</v>
          </cell>
          <cell r="E3238" t="str">
            <v>V</v>
          </cell>
          <cell r="F3238" t="str">
            <v>België</v>
          </cell>
          <cell r="G3238" t="str">
            <v>BE</v>
          </cell>
          <cell r="H3238" t="str">
            <v>04-001</v>
          </cell>
          <cell r="I3238" t="str">
            <v>PC WEMMEL -</v>
          </cell>
        </row>
        <row r="3239">
          <cell r="A3239">
            <v>3694</v>
          </cell>
          <cell r="B3239" t="str">
            <v>Jan</v>
          </cell>
          <cell r="C3239" t="str">
            <v>DE JONGE</v>
          </cell>
          <cell r="D3239">
            <v>14020</v>
          </cell>
          <cell r="E3239" t="str">
            <v>M</v>
          </cell>
          <cell r="F3239" t="str">
            <v>België</v>
          </cell>
          <cell r="G3239" t="str">
            <v>BE</v>
          </cell>
          <cell r="H3239" t="str">
            <v>04-001</v>
          </cell>
          <cell r="I3239" t="str">
            <v>PC WEMMEL -</v>
          </cell>
        </row>
        <row r="3240">
          <cell r="A3240">
            <v>9649</v>
          </cell>
          <cell r="B3240" t="str">
            <v>Louisa</v>
          </cell>
          <cell r="C3240" t="str">
            <v>DE OST</v>
          </cell>
          <cell r="D3240">
            <v>13610</v>
          </cell>
          <cell r="E3240" t="str">
            <v>V</v>
          </cell>
          <cell r="F3240" t="str">
            <v>België</v>
          </cell>
          <cell r="G3240" t="str">
            <v>BE</v>
          </cell>
          <cell r="H3240" t="str">
            <v>04-001</v>
          </cell>
          <cell r="I3240" t="str">
            <v>PC WEMMEL -</v>
          </cell>
        </row>
        <row r="3241">
          <cell r="A3241">
            <v>17677</v>
          </cell>
          <cell r="B3241" t="str">
            <v>MARIA</v>
          </cell>
          <cell r="C3241" t="str">
            <v>DE VISSCHER</v>
          </cell>
          <cell r="D3241">
            <v>15857</v>
          </cell>
          <cell r="E3241" t="str">
            <v>V</v>
          </cell>
          <cell r="F3241" t="str">
            <v>België</v>
          </cell>
          <cell r="G3241" t="str">
            <v>BE</v>
          </cell>
          <cell r="H3241" t="str">
            <v>04-001</v>
          </cell>
          <cell r="I3241" t="str">
            <v>PC WEMMEL -</v>
          </cell>
        </row>
        <row r="3242">
          <cell r="A3242">
            <v>13034</v>
          </cell>
          <cell r="B3242" t="str">
            <v>Anna Maria</v>
          </cell>
          <cell r="C3242" t="str">
            <v>DE VOS</v>
          </cell>
          <cell r="D3242">
            <v>16676</v>
          </cell>
          <cell r="E3242" t="str">
            <v>V</v>
          </cell>
          <cell r="F3242" t="str">
            <v>België</v>
          </cell>
          <cell r="G3242" t="str">
            <v>BE</v>
          </cell>
          <cell r="H3242" t="str">
            <v>04-001</v>
          </cell>
          <cell r="I3242" t="str">
            <v>PC WEMMEL -</v>
          </cell>
        </row>
        <row r="3243">
          <cell r="A3243">
            <v>20595</v>
          </cell>
          <cell r="B3243" t="str">
            <v>MICHEL</v>
          </cell>
          <cell r="C3243" t="str">
            <v>DECHAMPS</v>
          </cell>
          <cell r="D3243">
            <v>21822</v>
          </cell>
          <cell r="E3243" t="str">
            <v>M</v>
          </cell>
          <cell r="F3243" t="str">
            <v>België</v>
          </cell>
          <cell r="G3243" t="str">
            <v>BE</v>
          </cell>
          <cell r="H3243" t="str">
            <v>04-001</v>
          </cell>
          <cell r="I3243" t="str">
            <v>PC WEMMEL -</v>
          </cell>
        </row>
        <row r="3244">
          <cell r="A3244">
            <v>12926</v>
          </cell>
          <cell r="B3244" t="str">
            <v>Jean-Pierre</v>
          </cell>
          <cell r="C3244" t="str">
            <v>DEPARADIS</v>
          </cell>
          <cell r="D3244">
            <v>20684</v>
          </cell>
          <cell r="E3244" t="str">
            <v>M</v>
          </cell>
          <cell r="F3244" t="str">
            <v>België</v>
          </cell>
          <cell r="G3244" t="str">
            <v>BE</v>
          </cell>
          <cell r="H3244" t="str">
            <v>04-001</v>
          </cell>
          <cell r="I3244" t="str">
            <v>PC WEMMEL -</v>
          </cell>
        </row>
        <row r="3245">
          <cell r="A3245">
            <v>9490</v>
          </cell>
          <cell r="B3245" t="str">
            <v>Stephane</v>
          </cell>
          <cell r="C3245" t="str">
            <v>DEVIS</v>
          </cell>
          <cell r="D3245">
            <v>27194</v>
          </cell>
          <cell r="E3245" t="str">
            <v>M</v>
          </cell>
          <cell r="F3245" t="str">
            <v>België</v>
          </cell>
          <cell r="G3245" t="str">
            <v>BE</v>
          </cell>
          <cell r="H3245" t="str">
            <v>04-001</v>
          </cell>
          <cell r="I3245" t="str">
            <v>PC WEMMEL -</v>
          </cell>
        </row>
        <row r="3246">
          <cell r="A3246">
            <v>7939</v>
          </cell>
          <cell r="B3246" t="str">
            <v>Michel</v>
          </cell>
          <cell r="C3246" t="str">
            <v>D'HONDT</v>
          </cell>
          <cell r="D3246">
            <v>11556</v>
          </cell>
          <cell r="E3246" t="str">
            <v>M</v>
          </cell>
          <cell r="F3246" t="str">
            <v>België</v>
          </cell>
          <cell r="G3246" t="str">
            <v>BE</v>
          </cell>
          <cell r="H3246" t="str">
            <v>04-001</v>
          </cell>
          <cell r="I3246" t="str">
            <v>PC WEMMEL -</v>
          </cell>
        </row>
        <row r="3247">
          <cell r="A3247">
            <v>1436</v>
          </cell>
          <cell r="B3247" t="str">
            <v>Genesio</v>
          </cell>
          <cell r="C3247" t="str">
            <v>DI BIASE</v>
          </cell>
          <cell r="D3247">
            <v>13940</v>
          </cell>
          <cell r="E3247" t="str">
            <v>M</v>
          </cell>
          <cell r="F3247" t="str">
            <v>België</v>
          </cell>
          <cell r="G3247" t="str">
            <v>IT</v>
          </cell>
          <cell r="H3247" t="str">
            <v>04-001</v>
          </cell>
          <cell r="I3247" t="str">
            <v>PC WEMMEL -</v>
          </cell>
        </row>
        <row r="3248">
          <cell r="A3248">
            <v>18350</v>
          </cell>
          <cell r="B3248" t="str">
            <v>ANDRE</v>
          </cell>
          <cell r="C3248" t="str">
            <v>DUTHILLEUL</v>
          </cell>
          <cell r="D3248">
            <v>15813</v>
          </cell>
          <cell r="E3248" t="str">
            <v>M</v>
          </cell>
          <cell r="F3248" t="str">
            <v>België</v>
          </cell>
          <cell r="G3248" t="str">
            <v>FR</v>
          </cell>
          <cell r="H3248" t="str">
            <v>04-001</v>
          </cell>
          <cell r="I3248" t="str">
            <v>PC WEMMEL -</v>
          </cell>
        </row>
        <row r="3249">
          <cell r="A3249">
            <v>6387</v>
          </cell>
          <cell r="B3249" t="str">
            <v>Mariette</v>
          </cell>
          <cell r="C3249" t="str">
            <v>EMMERECHTS</v>
          </cell>
          <cell r="D3249">
            <v>17331</v>
          </cell>
          <cell r="E3249" t="str">
            <v>V</v>
          </cell>
          <cell r="F3249" t="str">
            <v>België</v>
          </cell>
          <cell r="G3249" t="str">
            <v>BE</v>
          </cell>
          <cell r="H3249" t="str">
            <v>04-001</v>
          </cell>
          <cell r="I3249" t="str">
            <v>PC WEMMEL -</v>
          </cell>
        </row>
        <row r="3250">
          <cell r="A3250">
            <v>2783</v>
          </cell>
          <cell r="B3250" t="str">
            <v>Bernard</v>
          </cell>
          <cell r="C3250" t="str">
            <v>FAVIER</v>
          </cell>
          <cell r="D3250">
            <v>16101</v>
          </cell>
          <cell r="E3250" t="str">
            <v>M</v>
          </cell>
          <cell r="F3250" t="str">
            <v>België</v>
          </cell>
          <cell r="G3250" t="str">
            <v>BE</v>
          </cell>
          <cell r="H3250" t="str">
            <v>04-001</v>
          </cell>
          <cell r="I3250" t="str">
            <v>PC WEMMEL -</v>
          </cell>
        </row>
        <row r="3251">
          <cell r="A3251">
            <v>7769</v>
          </cell>
          <cell r="B3251" t="str">
            <v>Francis</v>
          </cell>
          <cell r="C3251" t="str">
            <v>FLORKIN</v>
          </cell>
          <cell r="D3251">
            <v>28446</v>
          </cell>
          <cell r="E3251" t="str">
            <v>M</v>
          </cell>
          <cell r="F3251" t="str">
            <v>België</v>
          </cell>
          <cell r="G3251" t="str">
            <v>BE</v>
          </cell>
          <cell r="H3251" t="str">
            <v>04-001</v>
          </cell>
          <cell r="I3251" t="str">
            <v>PC WEMMEL -</v>
          </cell>
        </row>
        <row r="3252">
          <cell r="A3252">
            <v>19142</v>
          </cell>
          <cell r="B3252" t="str">
            <v>Jean-Pierre</v>
          </cell>
          <cell r="C3252" t="str">
            <v>GEIREGAT</v>
          </cell>
          <cell r="D3252">
            <v>18400</v>
          </cell>
          <cell r="E3252" t="str">
            <v>M</v>
          </cell>
          <cell r="F3252" t="str">
            <v>België</v>
          </cell>
          <cell r="G3252" t="str">
            <v>BE</v>
          </cell>
          <cell r="H3252" t="str">
            <v>04-001</v>
          </cell>
          <cell r="I3252" t="str">
            <v>PC WEMMEL -</v>
          </cell>
        </row>
        <row r="3253">
          <cell r="A3253">
            <v>5723</v>
          </cell>
          <cell r="B3253" t="str">
            <v>Pol</v>
          </cell>
          <cell r="C3253" t="str">
            <v>GERARD</v>
          </cell>
          <cell r="D3253">
            <v>11345</v>
          </cell>
          <cell r="E3253" t="str">
            <v>M</v>
          </cell>
          <cell r="F3253" t="str">
            <v>België</v>
          </cell>
          <cell r="G3253" t="str">
            <v>BE</v>
          </cell>
          <cell r="H3253" t="str">
            <v>04-001</v>
          </cell>
          <cell r="I3253" t="str">
            <v>PC WEMMEL -</v>
          </cell>
        </row>
        <row r="3254">
          <cell r="A3254">
            <v>15670</v>
          </cell>
          <cell r="B3254" t="str">
            <v>Marc</v>
          </cell>
          <cell r="C3254" t="str">
            <v>GRIFFET</v>
          </cell>
          <cell r="D3254">
            <v>25318</v>
          </cell>
          <cell r="E3254" t="str">
            <v>M</v>
          </cell>
          <cell r="F3254" t="str">
            <v>België</v>
          </cell>
          <cell r="G3254" t="str">
            <v>BE</v>
          </cell>
          <cell r="H3254" t="str">
            <v>04-001</v>
          </cell>
          <cell r="I3254" t="str">
            <v>PC WEMMEL -</v>
          </cell>
        </row>
        <row r="3255">
          <cell r="A3255">
            <v>8257</v>
          </cell>
          <cell r="B3255" t="str">
            <v>Simone</v>
          </cell>
          <cell r="C3255" t="str">
            <v>HAUTEFELT</v>
          </cell>
          <cell r="D3255">
            <v>10532</v>
          </cell>
          <cell r="E3255" t="str">
            <v>V</v>
          </cell>
          <cell r="F3255" t="str">
            <v>België</v>
          </cell>
          <cell r="G3255" t="str">
            <v>BE</v>
          </cell>
          <cell r="H3255" t="str">
            <v>04-001</v>
          </cell>
          <cell r="I3255" t="str">
            <v>PC WEMMEL -</v>
          </cell>
        </row>
        <row r="3256">
          <cell r="A3256">
            <v>15979</v>
          </cell>
          <cell r="B3256" t="str">
            <v>Jean-Louis</v>
          </cell>
          <cell r="C3256" t="str">
            <v>HEIRWEGH</v>
          </cell>
          <cell r="D3256">
            <v>18528</v>
          </cell>
          <cell r="E3256" t="str">
            <v>M</v>
          </cell>
          <cell r="F3256" t="str">
            <v>België</v>
          </cell>
          <cell r="G3256" t="str">
            <v>BE</v>
          </cell>
          <cell r="H3256" t="str">
            <v>04-001</v>
          </cell>
          <cell r="I3256" t="str">
            <v>PC WEMMEL -</v>
          </cell>
        </row>
        <row r="3257">
          <cell r="A3257">
            <v>18981</v>
          </cell>
          <cell r="B3257" t="str">
            <v>AHMED</v>
          </cell>
          <cell r="C3257" t="str">
            <v>HEJLI</v>
          </cell>
          <cell r="D3257">
            <v>19725</v>
          </cell>
          <cell r="E3257" t="str">
            <v>M</v>
          </cell>
          <cell r="F3257" t="str">
            <v>België</v>
          </cell>
          <cell r="G3257" t="str">
            <v>BE</v>
          </cell>
          <cell r="H3257" t="str">
            <v>04-001</v>
          </cell>
          <cell r="I3257" t="str">
            <v>PC WEMMEL -</v>
          </cell>
        </row>
        <row r="3258">
          <cell r="A3258">
            <v>18446</v>
          </cell>
          <cell r="B3258" t="str">
            <v>Rosette</v>
          </cell>
          <cell r="C3258" t="str">
            <v>HOFFMAN</v>
          </cell>
          <cell r="D3258">
            <v>20498</v>
          </cell>
          <cell r="E3258" t="str">
            <v>V</v>
          </cell>
          <cell r="F3258" t="str">
            <v>België</v>
          </cell>
          <cell r="G3258" t="str">
            <v>BE</v>
          </cell>
          <cell r="H3258" t="str">
            <v>04-001</v>
          </cell>
          <cell r="I3258" t="str">
            <v>PC WEMMEL -</v>
          </cell>
        </row>
        <row r="3259">
          <cell r="A3259">
            <v>18794</v>
          </cell>
          <cell r="B3259" t="str">
            <v>LAURE</v>
          </cell>
          <cell r="C3259" t="str">
            <v>HUYGEBAERT</v>
          </cell>
          <cell r="D3259">
            <v>14089</v>
          </cell>
          <cell r="E3259" t="str">
            <v>V</v>
          </cell>
          <cell r="F3259" t="str">
            <v>België</v>
          </cell>
          <cell r="G3259" t="str">
            <v>BE</v>
          </cell>
          <cell r="H3259" t="str">
            <v>04-001</v>
          </cell>
          <cell r="I3259" t="str">
            <v>PC WEMMEL -</v>
          </cell>
        </row>
        <row r="3260">
          <cell r="A3260">
            <v>16130</v>
          </cell>
          <cell r="B3260" t="str">
            <v>Liliane</v>
          </cell>
          <cell r="C3260" t="str">
            <v>JONCKHEERE</v>
          </cell>
          <cell r="D3260">
            <v>20237</v>
          </cell>
          <cell r="E3260" t="str">
            <v>V</v>
          </cell>
          <cell r="F3260" t="str">
            <v>België</v>
          </cell>
          <cell r="G3260" t="str">
            <v>BE</v>
          </cell>
          <cell r="H3260" t="str">
            <v>04-001</v>
          </cell>
          <cell r="I3260" t="str">
            <v>PC WEMMEL -</v>
          </cell>
        </row>
        <row r="3261">
          <cell r="A3261">
            <v>7829</v>
          </cell>
          <cell r="B3261" t="str">
            <v>Adriën</v>
          </cell>
          <cell r="C3261" t="str">
            <v>LAMAIR</v>
          </cell>
          <cell r="D3261">
            <v>17052</v>
          </cell>
          <cell r="E3261" t="str">
            <v>M</v>
          </cell>
          <cell r="F3261" t="str">
            <v>België</v>
          </cell>
          <cell r="G3261" t="str">
            <v>BE</v>
          </cell>
          <cell r="H3261" t="str">
            <v>04-001</v>
          </cell>
          <cell r="I3261" t="str">
            <v>PC WEMMEL -</v>
          </cell>
        </row>
        <row r="3262">
          <cell r="A3262">
            <v>5326</v>
          </cell>
          <cell r="B3262" t="str">
            <v>Michel</v>
          </cell>
          <cell r="C3262" t="str">
            <v>LECOMTE</v>
          </cell>
          <cell r="D3262">
            <v>17373</v>
          </cell>
          <cell r="E3262" t="str">
            <v>M</v>
          </cell>
          <cell r="F3262" t="str">
            <v>België</v>
          </cell>
          <cell r="G3262" t="str">
            <v>BE</v>
          </cell>
          <cell r="H3262" t="str">
            <v>04-001</v>
          </cell>
          <cell r="I3262" t="str">
            <v>PC WEMMEL -</v>
          </cell>
        </row>
        <row r="3263">
          <cell r="A3263">
            <v>14192</v>
          </cell>
          <cell r="B3263" t="str">
            <v>Patricia</v>
          </cell>
          <cell r="C3263" t="str">
            <v>LECROART</v>
          </cell>
          <cell r="D3263">
            <v>24706</v>
          </cell>
          <cell r="E3263" t="str">
            <v>V</v>
          </cell>
          <cell r="F3263" t="str">
            <v>België</v>
          </cell>
          <cell r="G3263" t="str">
            <v>BE</v>
          </cell>
          <cell r="H3263" t="str">
            <v>04-001</v>
          </cell>
          <cell r="I3263" t="str">
            <v>PC WEMMEL -</v>
          </cell>
        </row>
        <row r="3264">
          <cell r="A3264">
            <v>10676</v>
          </cell>
          <cell r="B3264" t="str">
            <v>Frans</v>
          </cell>
          <cell r="C3264" t="str">
            <v>LEO</v>
          </cell>
          <cell r="D3264">
            <v>16157</v>
          </cell>
          <cell r="E3264" t="str">
            <v>M</v>
          </cell>
          <cell r="F3264" t="str">
            <v>België</v>
          </cell>
          <cell r="G3264" t="str">
            <v>BE</v>
          </cell>
          <cell r="H3264" t="str">
            <v>04-001</v>
          </cell>
          <cell r="I3264" t="str">
            <v>PC WEMMEL -</v>
          </cell>
        </row>
        <row r="3265">
          <cell r="A3265">
            <v>7766</v>
          </cell>
          <cell r="B3265" t="str">
            <v>Dirk</v>
          </cell>
          <cell r="C3265" t="str">
            <v>LEROY</v>
          </cell>
          <cell r="D3265">
            <v>22198</v>
          </cell>
          <cell r="E3265" t="str">
            <v>M</v>
          </cell>
          <cell r="F3265" t="str">
            <v>België</v>
          </cell>
          <cell r="G3265" t="str">
            <v>BE</v>
          </cell>
          <cell r="H3265" t="str">
            <v>04-001</v>
          </cell>
          <cell r="I3265" t="str">
            <v>PC WEMMEL -</v>
          </cell>
        </row>
        <row r="3266">
          <cell r="A3266">
            <v>3404</v>
          </cell>
          <cell r="B3266" t="str">
            <v>Brigitte</v>
          </cell>
          <cell r="C3266" t="str">
            <v>LOUIS</v>
          </cell>
          <cell r="D3266">
            <v>22326</v>
          </cell>
          <cell r="E3266" t="str">
            <v>V</v>
          </cell>
          <cell r="F3266" t="str">
            <v>België</v>
          </cell>
          <cell r="G3266" t="str">
            <v>BE</v>
          </cell>
          <cell r="H3266" t="str">
            <v>04-001</v>
          </cell>
          <cell r="I3266" t="str">
            <v>PC WEMMEL -</v>
          </cell>
        </row>
        <row r="3267">
          <cell r="A3267">
            <v>7859</v>
          </cell>
          <cell r="B3267" t="str">
            <v>Pierre</v>
          </cell>
          <cell r="C3267" t="str">
            <v>LUPPENS</v>
          </cell>
          <cell r="D3267">
            <v>11736</v>
          </cell>
          <cell r="E3267" t="str">
            <v>M</v>
          </cell>
          <cell r="F3267" t="str">
            <v>België</v>
          </cell>
          <cell r="G3267" t="str">
            <v>BE</v>
          </cell>
          <cell r="H3267" t="str">
            <v>04-001</v>
          </cell>
          <cell r="I3267" t="str">
            <v>PC WEMMEL -</v>
          </cell>
        </row>
        <row r="3268">
          <cell r="A3268">
            <v>19086</v>
          </cell>
          <cell r="B3268" t="str">
            <v>Patrick</v>
          </cell>
          <cell r="C3268" t="str">
            <v>MATON</v>
          </cell>
          <cell r="D3268">
            <v>22271</v>
          </cell>
          <cell r="E3268" t="str">
            <v>M</v>
          </cell>
          <cell r="F3268" t="str">
            <v>België</v>
          </cell>
          <cell r="G3268" t="str">
            <v>BE</v>
          </cell>
          <cell r="H3268" t="str">
            <v>04-001</v>
          </cell>
          <cell r="I3268" t="str">
            <v>PC WEMMEL -</v>
          </cell>
        </row>
        <row r="3269">
          <cell r="A3269">
            <v>21028</v>
          </cell>
          <cell r="B3269" t="str">
            <v>LOUIS</v>
          </cell>
          <cell r="C3269" t="str">
            <v>MATON</v>
          </cell>
          <cell r="D3269">
            <v>39835</v>
          </cell>
          <cell r="E3269" t="str">
            <v>M</v>
          </cell>
          <cell r="F3269" t="str">
            <v>België</v>
          </cell>
          <cell r="G3269" t="str">
            <v>BE</v>
          </cell>
          <cell r="H3269" t="str">
            <v>04-001</v>
          </cell>
          <cell r="I3269" t="str">
            <v>PC WEMMEL -</v>
          </cell>
        </row>
        <row r="3270">
          <cell r="A3270">
            <v>15057</v>
          </cell>
          <cell r="B3270" t="str">
            <v>PAUL</v>
          </cell>
          <cell r="C3270" t="str">
            <v>MUYLLAERT</v>
          </cell>
          <cell r="D3270">
            <v>18885</v>
          </cell>
          <cell r="E3270" t="str">
            <v>M</v>
          </cell>
          <cell r="F3270" t="str">
            <v>België</v>
          </cell>
          <cell r="G3270" t="str">
            <v>BE</v>
          </cell>
          <cell r="H3270" t="str">
            <v>04-001</v>
          </cell>
          <cell r="I3270" t="str">
            <v>PC WEMMEL -</v>
          </cell>
        </row>
        <row r="3271">
          <cell r="A3271">
            <v>7029</v>
          </cell>
          <cell r="B3271" t="str">
            <v>Magda</v>
          </cell>
          <cell r="C3271" t="str">
            <v>NEYENS</v>
          </cell>
          <cell r="D3271">
            <v>15621</v>
          </cell>
          <cell r="E3271" t="str">
            <v>V</v>
          </cell>
          <cell r="F3271" t="str">
            <v>België</v>
          </cell>
          <cell r="G3271" t="str">
            <v>BE</v>
          </cell>
          <cell r="H3271" t="str">
            <v>04-001</v>
          </cell>
          <cell r="I3271" t="str">
            <v>PC WEMMEL -</v>
          </cell>
        </row>
        <row r="3272">
          <cell r="A3272">
            <v>8807</v>
          </cell>
          <cell r="B3272" t="str">
            <v>Felix</v>
          </cell>
          <cell r="C3272" t="str">
            <v>NEYS</v>
          </cell>
          <cell r="D3272">
            <v>18130</v>
          </cell>
          <cell r="E3272" t="str">
            <v>M</v>
          </cell>
          <cell r="F3272" t="str">
            <v>België</v>
          </cell>
          <cell r="G3272" t="str">
            <v>BE</v>
          </cell>
          <cell r="H3272" t="str">
            <v>04-001</v>
          </cell>
          <cell r="I3272" t="str">
            <v>PC WEMMEL -</v>
          </cell>
        </row>
        <row r="3273">
          <cell r="A3273">
            <v>14343</v>
          </cell>
          <cell r="B3273" t="str">
            <v>Antonio</v>
          </cell>
          <cell r="C3273" t="str">
            <v>NUNEZ</v>
          </cell>
          <cell r="D3273">
            <v>24063</v>
          </cell>
          <cell r="E3273" t="str">
            <v>M</v>
          </cell>
          <cell r="F3273" t="str">
            <v>België</v>
          </cell>
          <cell r="G3273" t="str">
            <v>ES</v>
          </cell>
          <cell r="H3273" t="str">
            <v>04-001</v>
          </cell>
          <cell r="I3273" t="str">
            <v>PC WEMMEL -</v>
          </cell>
        </row>
        <row r="3274">
          <cell r="A3274">
            <v>7542</v>
          </cell>
          <cell r="B3274" t="str">
            <v>Cécilia</v>
          </cell>
          <cell r="C3274" t="str">
            <v>PAELINCK</v>
          </cell>
          <cell r="D3274">
            <v>14939</v>
          </cell>
          <cell r="E3274" t="str">
            <v>V</v>
          </cell>
          <cell r="F3274" t="str">
            <v>België</v>
          </cell>
          <cell r="G3274" t="str">
            <v>BE</v>
          </cell>
          <cell r="H3274" t="str">
            <v>04-001</v>
          </cell>
          <cell r="I3274" t="str">
            <v>PC WEMMEL -</v>
          </cell>
        </row>
        <row r="3275">
          <cell r="A3275">
            <v>15978</v>
          </cell>
          <cell r="B3275" t="str">
            <v>Alessio</v>
          </cell>
          <cell r="C3275" t="str">
            <v>PRESUTTI</v>
          </cell>
          <cell r="D3275">
            <v>23209</v>
          </cell>
          <cell r="E3275" t="str">
            <v>M</v>
          </cell>
          <cell r="F3275" t="str">
            <v>België</v>
          </cell>
          <cell r="G3275" t="str">
            <v>IT</v>
          </cell>
          <cell r="H3275" t="str">
            <v>04-001</v>
          </cell>
          <cell r="I3275" t="str">
            <v>PC WEMMEL -</v>
          </cell>
        </row>
        <row r="3276">
          <cell r="A3276">
            <v>16289</v>
          </cell>
          <cell r="B3276" t="str">
            <v>Lorenzo</v>
          </cell>
          <cell r="C3276" t="str">
            <v>PRESUTTI</v>
          </cell>
          <cell r="D3276">
            <v>37879</v>
          </cell>
          <cell r="E3276" t="str">
            <v>M</v>
          </cell>
          <cell r="F3276" t="str">
            <v>België</v>
          </cell>
          <cell r="G3276" t="str">
            <v>IT</v>
          </cell>
          <cell r="H3276" t="str">
            <v>04-001</v>
          </cell>
          <cell r="I3276" t="str">
            <v>PC WEMMEL -</v>
          </cell>
        </row>
        <row r="3277">
          <cell r="A3277">
            <v>10896</v>
          </cell>
          <cell r="B3277" t="str">
            <v>Joceline</v>
          </cell>
          <cell r="C3277" t="str">
            <v>REMY</v>
          </cell>
          <cell r="D3277">
            <v>19896</v>
          </cell>
          <cell r="E3277" t="str">
            <v>V</v>
          </cell>
          <cell r="F3277" t="str">
            <v>België</v>
          </cell>
          <cell r="G3277" t="str">
            <v>BE</v>
          </cell>
          <cell r="H3277" t="str">
            <v>04-001</v>
          </cell>
          <cell r="I3277" t="str">
            <v>PC WEMMEL -</v>
          </cell>
        </row>
        <row r="3278">
          <cell r="A3278">
            <v>20794</v>
          </cell>
          <cell r="B3278" t="str">
            <v>Augustin</v>
          </cell>
          <cell r="C3278" t="str">
            <v>REYES SARMIENTO</v>
          </cell>
          <cell r="D3278">
            <v>11751</v>
          </cell>
          <cell r="E3278" t="str">
            <v>M</v>
          </cell>
          <cell r="F3278" t="str">
            <v>België</v>
          </cell>
          <cell r="G3278" t="str">
            <v>ES</v>
          </cell>
          <cell r="H3278" t="str">
            <v>04-001</v>
          </cell>
          <cell r="I3278" t="str">
            <v>PC WEMMEL -</v>
          </cell>
        </row>
        <row r="3279">
          <cell r="A3279">
            <v>19301</v>
          </cell>
          <cell r="B3279" t="str">
            <v>SERGIO</v>
          </cell>
          <cell r="C3279" t="str">
            <v>RICCOBOM</v>
          </cell>
          <cell r="D3279">
            <v>15667</v>
          </cell>
          <cell r="E3279" t="str">
            <v>M</v>
          </cell>
          <cell r="F3279" t="str">
            <v>België</v>
          </cell>
          <cell r="G3279" t="str">
            <v>BE</v>
          </cell>
          <cell r="H3279" t="str">
            <v>04-001</v>
          </cell>
          <cell r="I3279" t="str">
            <v>PC WEMMEL -</v>
          </cell>
        </row>
        <row r="3280">
          <cell r="A3280">
            <v>18533</v>
          </cell>
          <cell r="B3280" t="str">
            <v>Anninka</v>
          </cell>
          <cell r="C3280" t="str">
            <v>ROBERT</v>
          </cell>
          <cell r="D3280">
            <v>38923</v>
          </cell>
          <cell r="E3280" t="str">
            <v>V</v>
          </cell>
          <cell r="F3280" t="str">
            <v>België</v>
          </cell>
          <cell r="G3280" t="str">
            <v>BE</v>
          </cell>
          <cell r="H3280" t="str">
            <v>04-001</v>
          </cell>
          <cell r="I3280" t="str">
            <v>PC WEMMEL -</v>
          </cell>
        </row>
        <row r="3281">
          <cell r="A3281">
            <v>19992</v>
          </cell>
          <cell r="B3281" t="str">
            <v>ROLAND GERMAIN</v>
          </cell>
          <cell r="C3281" t="str">
            <v>RONSMANS</v>
          </cell>
          <cell r="D3281">
            <v>22751</v>
          </cell>
          <cell r="E3281" t="str">
            <v>M</v>
          </cell>
          <cell r="F3281" t="str">
            <v>België</v>
          </cell>
          <cell r="G3281" t="str">
            <v>BE</v>
          </cell>
          <cell r="H3281" t="str">
            <v>04-001</v>
          </cell>
          <cell r="I3281" t="str">
            <v>PC WEMMEL -</v>
          </cell>
        </row>
        <row r="3282">
          <cell r="A3282">
            <v>208</v>
          </cell>
          <cell r="B3282" t="str">
            <v>Petronella</v>
          </cell>
          <cell r="C3282" t="str">
            <v>ROZENGARDEN</v>
          </cell>
          <cell r="D3282">
            <v>25805</v>
          </cell>
          <cell r="E3282" t="str">
            <v>V</v>
          </cell>
          <cell r="F3282" t="str">
            <v>België</v>
          </cell>
          <cell r="G3282" t="str">
            <v>BE</v>
          </cell>
          <cell r="H3282" t="str">
            <v>04-001</v>
          </cell>
          <cell r="I3282" t="str">
            <v>PC WEMMEL -</v>
          </cell>
        </row>
        <row r="3283">
          <cell r="A3283">
            <v>21627</v>
          </cell>
          <cell r="B3283" t="str">
            <v>PATRICK</v>
          </cell>
          <cell r="C3283" t="str">
            <v>SCHOT</v>
          </cell>
          <cell r="D3283">
            <v>23467</v>
          </cell>
          <cell r="E3283" t="str">
            <v>M</v>
          </cell>
          <cell r="F3283" t="str">
            <v>België</v>
          </cell>
          <cell r="G3283" t="str">
            <v>BE</v>
          </cell>
          <cell r="H3283" t="str">
            <v>04-001</v>
          </cell>
          <cell r="I3283" t="str">
            <v>PC WEMMEL -</v>
          </cell>
        </row>
        <row r="3284">
          <cell r="A3284">
            <v>11330</v>
          </cell>
          <cell r="B3284" t="str">
            <v>Francis</v>
          </cell>
          <cell r="C3284" t="str">
            <v>SCHREYERS</v>
          </cell>
          <cell r="D3284">
            <v>17829</v>
          </cell>
          <cell r="E3284" t="str">
            <v>M</v>
          </cell>
          <cell r="F3284" t="str">
            <v>België</v>
          </cell>
          <cell r="G3284" t="str">
            <v>BE</v>
          </cell>
          <cell r="H3284" t="str">
            <v>04-001</v>
          </cell>
          <cell r="I3284" t="str">
            <v>PC WEMMEL -</v>
          </cell>
        </row>
        <row r="3285">
          <cell r="A3285">
            <v>20405</v>
          </cell>
          <cell r="B3285" t="str">
            <v>FRANCINE</v>
          </cell>
          <cell r="C3285" t="str">
            <v>SODOYEZ</v>
          </cell>
          <cell r="D3285">
            <v>18720</v>
          </cell>
          <cell r="E3285" t="str">
            <v>V</v>
          </cell>
          <cell r="F3285" t="str">
            <v>België</v>
          </cell>
          <cell r="G3285" t="str">
            <v>BE</v>
          </cell>
          <cell r="H3285" t="str">
            <v>04-001</v>
          </cell>
          <cell r="I3285" t="str">
            <v>PC WEMMEL -</v>
          </cell>
        </row>
        <row r="3286">
          <cell r="A3286">
            <v>13044</v>
          </cell>
          <cell r="B3286" t="str">
            <v>Willy</v>
          </cell>
          <cell r="C3286" t="str">
            <v>SOETENS</v>
          </cell>
          <cell r="D3286">
            <v>17323</v>
          </cell>
          <cell r="E3286" t="str">
            <v>M</v>
          </cell>
          <cell r="F3286" t="str">
            <v>België</v>
          </cell>
          <cell r="G3286" t="str">
            <v>BE</v>
          </cell>
          <cell r="H3286" t="str">
            <v>04-001</v>
          </cell>
          <cell r="I3286" t="str">
            <v>PC WEMMEL -</v>
          </cell>
        </row>
        <row r="3287">
          <cell r="A3287">
            <v>15675</v>
          </cell>
          <cell r="B3287" t="str">
            <v>Viviane</v>
          </cell>
          <cell r="C3287" t="str">
            <v>STEVENS</v>
          </cell>
          <cell r="D3287">
            <v>20254</v>
          </cell>
          <cell r="E3287" t="str">
            <v>V</v>
          </cell>
          <cell r="F3287" t="str">
            <v>België</v>
          </cell>
          <cell r="G3287" t="str">
            <v>BE</v>
          </cell>
          <cell r="H3287" t="str">
            <v>04-001</v>
          </cell>
          <cell r="I3287" t="str">
            <v>PC WEMMEL -</v>
          </cell>
        </row>
        <row r="3288">
          <cell r="A3288">
            <v>8015</v>
          </cell>
          <cell r="B3288" t="str">
            <v>John</v>
          </cell>
          <cell r="C3288" t="str">
            <v>TEMMERMANS</v>
          </cell>
          <cell r="D3288">
            <v>17018</v>
          </cell>
          <cell r="E3288" t="str">
            <v>M</v>
          </cell>
          <cell r="F3288" t="str">
            <v>België</v>
          </cell>
          <cell r="G3288" t="str">
            <v>BE</v>
          </cell>
          <cell r="H3288" t="str">
            <v>04-001</v>
          </cell>
          <cell r="I3288" t="str">
            <v>PC WEMMEL -</v>
          </cell>
        </row>
        <row r="3289">
          <cell r="A3289">
            <v>21863</v>
          </cell>
          <cell r="B3289" t="str">
            <v>ANTHONY</v>
          </cell>
          <cell r="C3289" t="str">
            <v>THERMOTE</v>
          </cell>
          <cell r="D3289">
            <v>38496</v>
          </cell>
          <cell r="E3289" t="str">
            <v>M</v>
          </cell>
          <cell r="F3289" t="str">
            <v>België</v>
          </cell>
          <cell r="G3289" t="str">
            <v>BE</v>
          </cell>
          <cell r="H3289" t="str">
            <v>04-001</v>
          </cell>
          <cell r="I3289" t="str">
            <v>PC WEMMEL -</v>
          </cell>
        </row>
        <row r="3290">
          <cell r="A3290">
            <v>16420</v>
          </cell>
          <cell r="B3290" t="str">
            <v>Jacques</v>
          </cell>
          <cell r="C3290" t="str">
            <v>THRONTE</v>
          </cell>
          <cell r="D3290">
            <v>19132</v>
          </cell>
          <cell r="E3290" t="str">
            <v>M</v>
          </cell>
          <cell r="F3290" t="str">
            <v>België</v>
          </cell>
          <cell r="G3290" t="str">
            <v>BE</v>
          </cell>
          <cell r="H3290" t="str">
            <v>04-001</v>
          </cell>
          <cell r="I3290" t="str">
            <v>PC WEMMEL -</v>
          </cell>
        </row>
        <row r="3291">
          <cell r="A3291">
            <v>13515</v>
          </cell>
          <cell r="B3291" t="str">
            <v>Pascal</v>
          </cell>
          <cell r="C3291" t="str">
            <v>TROCH</v>
          </cell>
          <cell r="D3291">
            <v>27283</v>
          </cell>
          <cell r="E3291" t="str">
            <v>M</v>
          </cell>
          <cell r="F3291" t="str">
            <v>België</v>
          </cell>
          <cell r="G3291" t="str">
            <v>BE</v>
          </cell>
          <cell r="H3291" t="str">
            <v>04-001</v>
          </cell>
          <cell r="I3291" t="str">
            <v>PC WEMMEL -</v>
          </cell>
        </row>
        <row r="3292">
          <cell r="A3292">
            <v>16570</v>
          </cell>
          <cell r="B3292" t="str">
            <v>MARGAUX</v>
          </cell>
          <cell r="C3292" t="str">
            <v>TROCH</v>
          </cell>
          <cell r="D3292">
            <v>37614</v>
          </cell>
          <cell r="E3292" t="str">
            <v>V</v>
          </cell>
          <cell r="F3292" t="str">
            <v>België</v>
          </cell>
          <cell r="G3292" t="str">
            <v>BE</v>
          </cell>
          <cell r="H3292" t="str">
            <v>04-001</v>
          </cell>
          <cell r="I3292" t="str">
            <v>PC WEMMEL -</v>
          </cell>
        </row>
        <row r="3293">
          <cell r="A3293">
            <v>16739</v>
          </cell>
          <cell r="B3293" t="str">
            <v>JEAN MICHEL</v>
          </cell>
          <cell r="C3293" t="str">
            <v>URBITA</v>
          </cell>
          <cell r="D3293">
            <v>26346</v>
          </cell>
          <cell r="E3293" t="str">
            <v>M</v>
          </cell>
          <cell r="F3293" t="str">
            <v>België</v>
          </cell>
          <cell r="G3293" t="str">
            <v>BE</v>
          </cell>
          <cell r="H3293" t="str">
            <v>04-001</v>
          </cell>
          <cell r="I3293" t="str">
            <v>PC WEMMEL -</v>
          </cell>
        </row>
        <row r="3294">
          <cell r="A3294">
            <v>7028</v>
          </cell>
          <cell r="B3294" t="str">
            <v>Berthe</v>
          </cell>
          <cell r="C3294" t="str">
            <v>VAEREMANS</v>
          </cell>
          <cell r="D3294">
            <v>14773</v>
          </cell>
          <cell r="E3294" t="str">
            <v>V</v>
          </cell>
          <cell r="F3294" t="str">
            <v>België</v>
          </cell>
          <cell r="G3294" t="str">
            <v>BE</v>
          </cell>
          <cell r="H3294" t="str">
            <v>04-001</v>
          </cell>
          <cell r="I3294" t="str">
            <v>PC WEMMEL -</v>
          </cell>
        </row>
        <row r="3295">
          <cell r="A3295">
            <v>13391</v>
          </cell>
          <cell r="B3295" t="str">
            <v>Alex</v>
          </cell>
          <cell r="C3295" t="str">
            <v>VAN DE WALLE</v>
          </cell>
          <cell r="D3295">
            <v>20064</v>
          </cell>
          <cell r="E3295" t="str">
            <v>M</v>
          </cell>
          <cell r="F3295" t="str">
            <v>België</v>
          </cell>
          <cell r="G3295" t="str">
            <v>BE</v>
          </cell>
          <cell r="H3295" t="str">
            <v>04-001</v>
          </cell>
          <cell r="I3295" t="str">
            <v>PC WEMMEL -</v>
          </cell>
        </row>
        <row r="3296">
          <cell r="A3296">
            <v>195</v>
          </cell>
          <cell r="B3296" t="str">
            <v>Leendert</v>
          </cell>
          <cell r="C3296" t="str">
            <v>VAN DER WIEL</v>
          </cell>
          <cell r="D3296">
            <v>23214</v>
          </cell>
          <cell r="E3296" t="str">
            <v>M</v>
          </cell>
          <cell r="F3296" t="str">
            <v>België</v>
          </cell>
          <cell r="G3296" t="str">
            <v>BE</v>
          </cell>
          <cell r="H3296" t="str">
            <v>04-001</v>
          </cell>
          <cell r="I3296" t="str">
            <v>PC WEMMEL -</v>
          </cell>
        </row>
        <row r="3297">
          <cell r="A3297">
            <v>261</v>
          </cell>
          <cell r="B3297" t="str">
            <v>Rianne</v>
          </cell>
          <cell r="C3297" t="str">
            <v>VAN DER WIEL</v>
          </cell>
          <cell r="D3297">
            <v>33858</v>
          </cell>
          <cell r="E3297" t="str">
            <v>V</v>
          </cell>
          <cell r="F3297" t="str">
            <v>België</v>
          </cell>
          <cell r="G3297" t="str">
            <v>BE</v>
          </cell>
          <cell r="H3297" t="str">
            <v>04-001</v>
          </cell>
          <cell r="I3297" t="str">
            <v>PC WEMMEL -</v>
          </cell>
        </row>
        <row r="3298">
          <cell r="A3298">
            <v>1476</v>
          </cell>
          <cell r="B3298" t="str">
            <v>Johan</v>
          </cell>
          <cell r="C3298" t="str">
            <v>VAN HOVE</v>
          </cell>
          <cell r="D3298">
            <v>22671</v>
          </cell>
          <cell r="E3298" t="str">
            <v>M</v>
          </cell>
          <cell r="F3298" t="str">
            <v>België</v>
          </cell>
          <cell r="G3298" t="str">
            <v>BE</v>
          </cell>
          <cell r="H3298" t="str">
            <v>04-001</v>
          </cell>
          <cell r="I3298" t="str">
            <v>PC WEMMEL -</v>
          </cell>
        </row>
        <row r="3299">
          <cell r="A3299">
            <v>7913</v>
          </cell>
          <cell r="B3299" t="str">
            <v>Anita</v>
          </cell>
          <cell r="C3299" t="str">
            <v>VAN HOVE</v>
          </cell>
          <cell r="D3299">
            <v>21629</v>
          </cell>
          <cell r="E3299" t="str">
            <v>V</v>
          </cell>
          <cell r="F3299" t="str">
            <v>België</v>
          </cell>
          <cell r="G3299" t="str">
            <v>BE</v>
          </cell>
          <cell r="H3299" t="str">
            <v>04-001</v>
          </cell>
          <cell r="I3299" t="str">
            <v>PC WEMMEL -</v>
          </cell>
        </row>
        <row r="3300">
          <cell r="A3300">
            <v>10959</v>
          </cell>
          <cell r="B3300" t="str">
            <v>Jozef</v>
          </cell>
          <cell r="C3300" t="str">
            <v>VAN LONDERSELE</v>
          </cell>
          <cell r="D3300">
            <v>15539</v>
          </cell>
          <cell r="E3300" t="str">
            <v>M</v>
          </cell>
          <cell r="F3300" t="str">
            <v>België</v>
          </cell>
          <cell r="G3300" t="str">
            <v>BE</v>
          </cell>
          <cell r="H3300" t="str">
            <v>04-001</v>
          </cell>
          <cell r="I3300" t="str">
            <v>PC WEMMEL -</v>
          </cell>
        </row>
        <row r="3301">
          <cell r="A3301">
            <v>19782</v>
          </cell>
          <cell r="B3301" t="str">
            <v>ALAIN</v>
          </cell>
          <cell r="C3301" t="str">
            <v>VAN NIEUWENHOVE</v>
          </cell>
          <cell r="D3301">
            <v>21049</v>
          </cell>
          <cell r="E3301" t="str">
            <v>M</v>
          </cell>
          <cell r="F3301" t="str">
            <v>België</v>
          </cell>
          <cell r="G3301" t="str">
            <v>BE</v>
          </cell>
          <cell r="H3301" t="str">
            <v>04-001</v>
          </cell>
          <cell r="I3301" t="str">
            <v>PC WEMMEL -</v>
          </cell>
        </row>
        <row r="3302">
          <cell r="A3302">
            <v>7126</v>
          </cell>
          <cell r="B3302" t="str">
            <v>André</v>
          </cell>
          <cell r="C3302" t="str">
            <v>VAN SIGHEM</v>
          </cell>
          <cell r="D3302">
            <v>20713</v>
          </cell>
          <cell r="E3302" t="str">
            <v>M</v>
          </cell>
          <cell r="F3302" t="str">
            <v>België</v>
          </cell>
          <cell r="G3302" t="str">
            <v>BE</v>
          </cell>
          <cell r="H3302" t="str">
            <v>04-001</v>
          </cell>
          <cell r="I3302" t="str">
            <v>PC WEMMEL -</v>
          </cell>
        </row>
        <row r="3303">
          <cell r="A3303">
            <v>8815</v>
          </cell>
          <cell r="B3303" t="str">
            <v>Jean-Pierre</v>
          </cell>
          <cell r="C3303" t="str">
            <v>VAN SIGHEM</v>
          </cell>
          <cell r="D3303">
            <v>19312</v>
          </cell>
          <cell r="E3303" t="str">
            <v>M</v>
          </cell>
          <cell r="F3303" t="str">
            <v>België</v>
          </cell>
          <cell r="G3303" t="str">
            <v>BE</v>
          </cell>
          <cell r="H3303" t="str">
            <v>04-001</v>
          </cell>
          <cell r="I3303" t="str">
            <v>PC WEMMEL -</v>
          </cell>
        </row>
        <row r="3304">
          <cell r="A3304">
            <v>17295</v>
          </cell>
          <cell r="B3304" t="str">
            <v>Gilberte</v>
          </cell>
          <cell r="C3304" t="str">
            <v>VANLIERDE</v>
          </cell>
          <cell r="D3304">
            <v>19232</v>
          </cell>
          <cell r="E3304" t="str">
            <v>V</v>
          </cell>
          <cell r="F3304" t="str">
            <v>België</v>
          </cell>
          <cell r="G3304" t="str">
            <v>BE</v>
          </cell>
          <cell r="H3304" t="str">
            <v>04-001</v>
          </cell>
          <cell r="I3304" t="str">
            <v>PC WEMMEL -</v>
          </cell>
        </row>
        <row r="3305">
          <cell r="A3305">
            <v>16829</v>
          </cell>
          <cell r="B3305" t="str">
            <v>AURELIE</v>
          </cell>
          <cell r="C3305" t="str">
            <v>VANSIPPE</v>
          </cell>
          <cell r="D3305">
            <v>31726</v>
          </cell>
          <cell r="E3305" t="str">
            <v>V</v>
          </cell>
          <cell r="F3305" t="str">
            <v>België</v>
          </cell>
          <cell r="G3305" t="str">
            <v>BE</v>
          </cell>
          <cell r="H3305" t="str">
            <v>04-001</v>
          </cell>
          <cell r="I3305" t="str">
            <v>PC WEMMEL -</v>
          </cell>
        </row>
        <row r="3306">
          <cell r="A3306">
            <v>6784</v>
          </cell>
          <cell r="B3306" t="str">
            <v>Davy</v>
          </cell>
          <cell r="C3306" t="str">
            <v>VERELST</v>
          </cell>
          <cell r="D3306">
            <v>28557</v>
          </cell>
          <cell r="E3306" t="str">
            <v>M</v>
          </cell>
          <cell r="F3306" t="str">
            <v>België</v>
          </cell>
          <cell r="G3306" t="str">
            <v>BE</v>
          </cell>
          <cell r="H3306" t="str">
            <v>04-001</v>
          </cell>
          <cell r="I3306" t="str">
            <v>PC WEMMEL -</v>
          </cell>
        </row>
        <row r="3307">
          <cell r="A3307">
            <v>19304</v>
          </cell>
          <cell r="B3307" t="str">
            <v>NELLY</v>
          </cell>
          <cell r="C3307" t="str">
            <v>VERNAILLEN</v>
          </cell>
          <cell r="D3307">
            <v>16686</v>
          </cell>
          <cell r="E3307" t="str">
            <v>V</v>
          </cell>
          <cell r="F3307" t="str">
            <v>België</v>
          </cell>
          <cell r="G3307" t="str">
            <v>BE</v>
          </cell>
          <cell r="H3307" t="str">
            <v>04-001</v>
          </cell>
          <cell r="I3307" t="str">
            <v>PC WEMMEL -</v>
          </cell>
        </row>
        <row r="3308">
          <cell r="A3308">
            <v>7532</v>
          </cell>
          <cell r="B3308" t="str">
            <v>Erik</v>
          </cell>
          <cell r="C3308" t="str">
            <v>WITTEVRONGEL</v>
          </cell>
          <cell r="D3308">
            <v>14345</v>
          </cell>
          <cell r="E3308" t="str">
            <v>M</v>
          </cell>
          <cell r="F3308" t="str">
            <v>België</v>
          </cell>
          <cell r="G3308" t="str">
            <v>BE</v>
          </cell>
          <cell r="H3308" t="str">
            <v>04-001</v>
          </cell>
          <cell r="I3308" t="str">
            <v>PC WEMMEL -</v>
          </cell>
        </row>
        <row r="3309">
          <cell r="A3309">
            <v>18894</v>
          </cell>
          <cell r="B3309" t="str">
            <v>Jarne</v>
          </cell>
          <cell r="C3309" t="str">
            <v>ALEN</v>
          </cell>
          <cell r="D3309">
            <v>37664</v>
          </cell>
          <cell r="E3309" t="str">
            <v>M</v>
          </cell>
          <cell r="F3309" t="str">
            <v>België</v>
          </cell>
          <cell r="G3309" t="str">
            <v>BE</v>
          </cell>
          <cell r="H3309" t="str">
            <v>04-003</v>
          </cell>
          <cell r="I3309" t="str">
            <v>KPC TIENEN -</v>
          </cell>
        </row>
        <row r="3310">
          <cell r="A3310">
            <v>18895</v>
          </cell>
          <cell r="B3310" t="str">
            <v>Thierry</v>
          </cell>
          <cell r="C3310" t="str">
            <v>ALEN</v>
          </cell>
          <cell r="D3310">
            <v>28050</v>
          </cell>
          <cell r="E3310" t="str">
            <v>M</v>
          </cell>
          <cell r="F3310" t="str">
            <v>België</v>
          </cell>
          <cell r="G3310" t="str">
            <v>BE</v>
          </cell>
          <cell r="H3310" t="str">
            <v>04-003</v>
          </cell>
          <cell r="I3310" t="str">
            <v>KPC TIENEN -</v>
          </cell>
        </row>
        <row r="3311">
          <cell r="A3311">
            <v>12846</v>
          </cell>
          <cell r="B3311" t="str">
            <v>Christiane</v>
          </cell>
          <cell r="C3311" t="str">
            <v>BOGAERTS</v>
          </cell>
          <cell r="D3311">
            <v>24916</v>
          </cell>
          <cell r="E3311" t="str">
            <v>V</v>
          </cell>
          <cell r="F3311" t="str">
            <v>België</v>
          </cell>
          <cell r="G3311" t="str">
            <v>BE</v>
          </cell>
          <cell r="H3311" t="str">
            <v>04-003</v>
          </cell>
          <cell r="I3311" t="str">
            <v>KPC TIENEN -</v>
          </cell>
        </row>
        <row r="3312">
          <cell r="A3312">
            <v>2283</v>
          </cell>
          <cell r="B3312" t="str">
            <v>Rudi</v>
          </cell>
          <cell r="C3312" t="str">
            <v>BOSMANS</v>
          </cell>
          <cell r="D3312">
            <v>23489</v>
          </cell>
          <cell r="E3312" t="str">
            <v>M</v>
          </cell>
          <cell r="F3312" t="str">
            <v>België</v>
          </cell>
          <cell r="G3312" t="str">
            <v>BE</v>
          </cell>
          <cell r="H3312" t="str">
            <v>04-003</v>
          </cell>
          <cell r="I3312" t="str">
            <v>KPC TIENEN -</v>
          </cell>
        </row>
        <row r="3313">
          <cell r="A3313">
            <v>8883</v>
          </cell>
          <cell r="B3313" t="str">
            <v>Daniel</v>
          </cell>
          <cell r="C3313" t="str">
            <v>CRANINCKX</v>
          </cell>
          <cell r="D3313">
            <v>19725</v>
          </cell>
          <cell r="E3313" t="str">
            <v>M</v>
          </cell>
          <cell r="F3313" t="str">
            <v>België</v>
          </cell>
          <cell r="G3313" t="str">
            <v>BE</v>
          </cell>
          <cell r="H3313" t="str">
            <v>04-003</v>
          </cell>
          <cell r="I3313" t="str">
            <v>KPC TIENEN -</v>
          </cell>
        </row>
        <row r="3314">
          <cell r="A3314">
            <v>14168</v>
          </cell>
          <cell r="B3314" t="str">
            <v>André</v>
          </cell>
          <cell r="C3314" t="str">
            <v>DE CAT</v>
          </cell>
          <cell r="D3314">
            <v>19749</v>
          </cell>
          <cell r="E3314" t="str">
            <v>M</v>
          </cell>
          <cell r="F3314" t="str">
            <v>België</v>
          </cell>
          <cell r="G3314" t="str">
            <v>BE</v>
          </cell>
          <cell r="H3314" t="str">
            <v>04-003</v>
          </cell>
          <cell r="I3314" t="str">
            <v>KPC TIENEN -</v>
          </cell>
        </row>
        <row r="3315">
          <cell r="A3315">
            <v>17412</v>
          </cell>
          <cell r="B3315" t="str">
            <v>Aurelie</v>
          </cell>
          <cell r="C3315" t="str">
            <v>DE VLEESSCHAUWER</v>
          </cell>
          <cell r="D3315">
            <v>31447</v>
          </cell>
          <cell r="E3315" t="str">
            <v>V</v>
          </cell>
          <cell r="F3315" t="str">
            <v>België</v>
          </cell>
          <cell r="G3315" t="str">
            <v>BE</v>
          </cell>
          <cell r="H3315" t="str">
            <v>04-003</v>
          </cell>
          <cell r="I3315" t="str">
            <v>KPC TIENEN -</v>
          </cell>
        </row>
        <row r="3316">
          <cell r="A3316">
            <v>1433</v>
          </cell>
          <cell r="B3316" t="str">
            <v>Guido</v>
          </cell>
          <cell r="C3316" t="str">
            <v>DENIS</v>
          </cell>
          <cell r="D3316">
            <v>18283</v>
          </cell>
          <cell r="E3316" t="str">
            <v>M</v>
          </cell>
          <cell r="F3316" t="str">
            <v>België</v>
          </cell>
          <cell r="G3316" t="str">
            <v>BE</v>
          </cell>
          <cell r="H3316" t="str">
            <v>04-003</v>
          </cell>
          <cell r="I3316" t="str">
            <v>KPC TIENEN -</v>
          </cell>
        </row>
        <row r="3317">
          <cell r="A3317">
            <v>2223</v>
          </cell>
          <cell r="B3317" t="str">
            <v>Rudi</v>
          </cell>
          <cell r="C3317" t="str">
            <v>GRAVENSTEYN</v>
          </cell>
          <cell r="D3317">
            <v>23917</v>
          </cell>
          <cell r="E3317" t="str">
            <v>M</v>
          </cell>
          <cell r="F3317" t="str">
            <v>België</v>
          </cell>
          <cell r="G3317" t="str">
            <v>BE</v>
          </cell>
          <cell r="H3317" t="str">
            <v>04-003</v>
          </cell>
          <cell r="I3317" t="str">
            <v>KPC TIENEN -</v>
          </cell>
        </row>
        <row r="3318">
          <cell r="A3318">
            <v>17869</v>
          </cell>
          <cell r="B3318" t="str">
            <v>Jacques</v>
          </cell>
          <cell r="C3318" t="str">
            <v>HAIDAMARA</v>
          </cell>
          <cell r="D3318">
            <v>19496</v>
          </cell>
          <cell r="E3318" t="str">
            <v>M</v>
          </cell>
          <cell r="F3318" t="str">
            <v>België</v>
          </cell>
          <cell r="G3318" t="str">
            <v>BE</v>
          </cell>
          <cell r="H3318" t="str">
            <v>04-003</v>
          </cell>
          <cell r="I3318" t="str">
            <v>KPC TIENEN -</v>
          </cell>
        </row>
        <row r="3319">
          <cell r="A3319">
            <v>14985</v>
          </cell>
          <cell r="B3319" t="str">
            <v>Luc</v>
          </cell>
          <cell r="C3319" t="str">
            <v>HOYLAERTS</v>
          </cell>
          <cell r="D3319">
            <v>19289</v>
          </cell>
          <cell r="E3319" t="str">
            <v>M</v>
          </cell>
          <cell r="F3319" t="str">
            <v>België</v>
          </cell>
          <cell r="G3319" t="str">
            <v>BE</v>
          </cell>
          <cell r="H3319" t="str">
            <v>04-003</v>
          </cell>
          <cell r="I3319" t="str">
            <v>KPC TIENEN -</v>
          </cell>
        </row>
        <row r="3320">
          <cell r="A3320">
            <v>19083</v>
          </cell>
          <cell r="B3320" t="str">
            <v>Martine</v>
          </cell>
          <cell r="C3320" t="str">
            <v>JANSSENS</v>
          </cell>
          <cell r="D3320">
            <v>24484</v>
          </cell>
          <cell r="E3320" t="str">
            <v>V</v>
          </cell>
          <cell r="F3320" t="str">
            <v>België</v>
          </cell>
          <cell r="G3320" t="str">
            <v>BE</v>
          </cell>
          <cell r="H3320" t="str">
            <v>04-003</v>
          </cell>
          <cell r="I3320" t="str">
            <v>KPC TIENEN -</v>
          </cell>
        </row>
        <row r="3321">
          <cell r="A3321">
            <v>21640</v>
          </cell>
          <cell r="B3321" t="str">
            <v>Lieve</v>
          </cell>
          <cell r="C3321" t="str">
            <v>JANSSENS</v>
          </cell>
          <cell r="D3321">
            <v>17903</v>
          </cell>
          <cell r="E3321" t="str">
            <v>V</v>
          </cell>
          <cell r="F3321" t="str">
            <v>België</v>
          </cell>
          <cell r="G3321" t="str">
            <v>BE</v>
          </cell>
          <cell r="H3321" t="str">
            <v>04-003</v>
          </cell>
          <cell r="I3321" t="str">
            <v>KPC TIENEN -</v>
          </cell>
        </row>
        <row r="3322">
          <cell r="A3322">
            <v>19084</v>
          </cell>
          <cell r="B3322" t="str">
            <v>Dylan</v>
          </cell>
          <cell r="C3322" t="str">
            <v>LE ROI</v>
          </cell>
          <cell r="D3322">
            <v>37504</v>
          </cell>
          <cell r="E3322" t="str">
            <v>M</v>
          </cell>
          <cell r="F3322" t="str">
            <v>België</v>
          </cell>
          <cell r="G3322" t="str">
            <v>BE</v>
          </cell>
          <cell r="H3322" t="str">
            <v>04-003</v>
          </cell>
          <cell r="I3322" t="str">
            <v>KPC TIENEN -</v>
          </cell>
        </row>
        <row r="3323">
          <cell r="A3323">
            <v>19085</v>
          </cell>
          <cell r="B3323" t="str">
            <v>Georges</v>
          </cell>
          <cell r="C3323" t="str">
            <v>LE ROI</v>
          </cell>
          <cell r="D3323">
            <v>24275</v>
          </cell>
          <cell r="E3323" t="str">
            <v>M</v>
          </cell>
          <cell r="F3323" t="str">
            <v>België</v>
          </cell>
          <cell r="G3323" t="str">
            <v>BE</v>
          </cell>
          <cell r="H3323" t="str">
            <v>04-003</v>
          </cell>
          <cell r="I3323" t="str">
            <v>KPC TIENEN -</v>
          </cell>
        </row>
        <row r="3324">
          <cell r="A3324">
            <v>17872</v>
          </cell>
          <cell r="B3324" t="str">
            <v>Eddy</v>
          </cell>
          <cell r="C3324" t="str">
            <v>LUCKERMANS</v>
          </cell>
          <cell r="D3324">
            <v>24776</v>
          </cell>
          <cell r="E3324" t="str">
            <v>M</v>
          </cell>
          <cell r="F3324" t="str">
            <v>België</v>
          </cell>
          <cell r="G3324" t="str">
            <v>BE</v>
          </cell>
          <cell r="H3324" t="str">
            <v>04-003</v>
          </cell>
          <cell r="I3324" t="str">
            <v>KPC TIENEN -</v>
          </cell>
        </row>
        <row r="3325">
          <cell r="A3325">
            <v>19489</v>
          </cell>
          <cell r="B3325" t="str">
            <v>Wim</v>
          </cell>
          <cell r="C3325" t="str">
            <v>MEYVISCH</v>
          </cell>
          <cell r="D3325">
            <v>26701</v>
          </cell>
          <cell r="E3325" t="str">
            <v>M</v>
          </cell>
          <cell r="F3325" t="str">
            <v>België</v>
          </cell>
          <cell r="G3325" t="str">
            <v>BE</v>
          </cell>
          <cell r="H3325" t="str">
            <v>04-003</v>
          </cell>
          <cell r="I3325" t="str">
            <v>KPC TIENEN -</v>
          </cell>
        </row>
        <row r="3326">
          <cell r="A3326">
            <v>11568</v>
          </cell>
          <cell r="B3326" t="str">
            <v>Marino</v>
          </cell>
          <cell r="C3326" t="str">
            <v>MUSA</v>
          </cell>
          <cell r="D3326">
            <v>18703</v>
          </cell>
          <cell r="E3326" t="str">
            <v>M</v>
          </cell>
          <cell r="F3326" t="str">
            <v>België</v>
          </cell>
          <cell r="G3326" t="str">
            <v>BE</v>
          </cell>
          <cell r="H3326" t="str">
            <v>04-003</v>
          </cell>
          <cell r="I3326" t="str">
            <v>KPC TIENEN -</v>
          </cell>
        </row>
        <row r="3327">
          <cell r="A3327">
            <v>3936</v>
          </cell>
          <cell r="B3327" t="str">
            <v>Patrick</v>
          </cell>
          <cell r="C3327" t="str">
            <v>PIRE</v>
          </cell>
          <cell r="D3327">
            <v>21769</v>
          </cell>
          <cell r="E3327" t="str">
            <v>M</v>
          </cell>
          <cell r="F3327" t="str">
            <v>België</v>
          </cell>
          <cell r="G3327" t="str">
            <v>BE</v>
          </cell>
          <cell r="H3327" t="str">
            <v>04-003</v>
          </cell>
          <cell r="I3327" t="str">
            <v>KPC TIENEN -</v>
          </cell>
        </row>
        <row r="3328">
          <cell r="A3328">
            <v>14898</v>
          </cell>
          <cell r="B3328" t="str">
            <v>Sven</v>
          </cell>
          <cell r="C3328" t="str">
            <v>PUTSEYS</v>
          </cell>
          <cell r="D3328">
            <v>31920</v>
          </cell>
          <cell r="E3328" t="str">
            <v>M</v>
          </cell>
          <cell r="F3328" t="str">
            <v>België</v>
          </cell>
          <cell r="G3328" t="str">
            <v>BE</v>
          </cell>
          <cell r="H3328" t="str">
            <v>04-003</v>
          </cell>
          <cell r="I3328" t="str">
            <v>KPC TIENEN -</v>
          </cell>
        </row>
        <row r="3329">
          <cell r="A3329">
            <v>7558</v>
          </cell>
          <cell r="B3329" t="str">
            <v>Gilbert</v>
          </cell>
          <cell r="C3329" t="str">
            <v>RITZEN</v>
          </cell>
          <cell r="D3329">
            <v>21405</v>
          </cell>
          <cell r="E3329" t="str">
            <v>M</v>
          </cell>
          <cell r="F3329" t="str">
            <v>België</v>
          </cell>
          <cell r="G3329" t="str">
            <v>BE</v>
          </cell>
          <cell r="H3329" t="str">
            <v>04-003</v>
          </cell>
          <cell r="I3329" t="str">
            <v>KPC TIENEN -</v>
          </cell>
        </row>
        <row r="3330">
          <cell r="A3330">
            <v>21876</v>
          </cell>
          <cell r="B3330" t="str">
            <v>Wilfried</v>
          </cell>
          <cell r="C3330" t="str">
            <v>SAVAT</v>
          </cell>
          <cell r="D3330">
            <v>25400</v>
          </cell>
          <cell r="E3330" t="str">
            <v>M</v>
          </cell>
          <cell r="F3330" t="str">
            <v>België</v>
          </cell>
          <cell r="G3330" t="str">
            <v>BE</v>
          </cell>
          <cell r="H3330" t="str">
            <v>04-003</v>
          </cell>
          <cell r="I3330" t="str">
            <v>KPC TIENEN -</v>
          </cell>
        </row>
        <row r="3331">
          <cell r="A3331">
            <v>20119</v>
          </cell>
          <cell r="B3331" t="str">
            <v>Johny</v>
          </cell>
          <cell r="C3331" t="str">
            <v xml:space="preserve">SCHOELS </v>
          </cell>
          <cell r="D3331">
            <v>18743</v>
          </cell>
          <cell r="E3331" t="str">
            <v>M</v>
          </cell>
          <cell r="F3331" t="str">
            <v>België</v>
          </cell>
          <cell r="G3331" t="str">
            <v>BE</v>
          </cell>
          <cell r="H3331" t="str">
            <v>04-003</v>
          </cell>
          <cell r="I3331" t="str">
            <v>KPC TIENEN -</v>
          </cell>
        </row>
        <row r="3332">
          <cell r="A3332">
            <v>14206</v>
          </cell>
          <cell r="B3332" t="str">
            <v>Patrick</v>
          </cell>
          <cell r="C3332" t="str">
            <v>SMITS</v>
          </cell>
          <cell r="D3332">
            <v>24639</v>
          </cell>
          <cell r="E3332" t="str">
            <v>M</v>
          </cell>
          <cell r="F3332" t="str">
            <v>België</v>
          </cell>
          <cell r="G3332" t="str">
            <v>BE</v>
          </cell>
          <cell r="H3332" t="str">
            <v>04-003</v>
          </cell>
          <cell r="I3332" t="str">
            <v>KPC TIENEN -</v>
          </cell>
        </row>
        <row r="3333">
          <cell r="A3333">
            <v>17873</v>
          </cell>
          <cell r="B3333" t="str">
            <v>Michel</v>
          </cell>
          <cell r="C3333" t="str">
            <v>STRUYS</v>
          </cell>
          <cell r="D3333">
            <v>20206</v>
          </cell>
          <cell r="E3333" t="str">
            <v>M</v>
          </cell>
          <cell r="F3333" t="str">
            <v>België</v>
          </cell>
          <cell r="G3333" t="str">
            <v>BE</v>
          </cell>
          <cell r="H3333" t="str">
            <v>04-003</v>
          </cell>
          <cell r="I3333" t="str">
            <v>KPC TIENEN -</v>
          </cell>
        </row>
        <row r="3334">
          <cell r="A3334">
            <v>7846</v>
          </cell>
          <cell r="B3334" t="str">
            <v>Geert</v>
          </cell>
          <cell r="C3334" t="str">
            <v>VAN LANGENHOVE</v>
          </cell>
          <cell r="D3334">
            <v>25084</v>
          </cell>
          <cell r="E3334" t="str">
            <v>M</v>
          </cell>
          <cell r="F3334" t="str">
            <v>België</v>
          </cell>
          <cell r="G3334" t="str">
            <v>BE</v>
          </cell>
          <cell r="H3334" t="str">
            <v>04-003</v>
          </cell>
          <cell r="I3334" t="str">
            <v>KPC TIENEN -</v>
          </cell>
        </row>
        <row r="3335">
          <cell r="A3335">
            <v>20120</v>
          </cell>
          <cell r="B3335" t="str">
            <v>Francine</v>
          </cell>
          <cell r="C3335" t="str">
            <v>VANGOEDSENHOVEN</v>
          </cell>
          <cell r="D3335">
            <v>18325</v>
          </cell>
          <cell r="E3335" t="str">
            <v>V</v>
          </cell>
          <cell r="F3335" t="str">
            <v>België</v>
          </cell>
          <cell r="G3335" t="str">
            <v>BE</v>
          </cell>
          <cell r="H3335" t="str">
            <v>04-003</v>
          </cell>
          <cell r="I3335" t="str">
            <v>KPC TIENEN -</v>
          </cell>
        </row>
        <row r="3336">
          <cell r="A3336">
            <v>12845</v>
          </cell>
          <cell r="B3336" t="str">
            <v>Rita</v>
          </cell>
          <cell r="C3336" t="str">
            <v>VANOVERSCHELDE</v>
          </cell>
          <cell r="D3336">
            <v>19606</v>
          </cell>
          <cell r="E3336" t="str">
            <v>V</v>
          </cell>
          <cell r="F3336" t="str">
            <v>België</v>
          </cell>
          <cell r="G3336" t="str">
            <v>BE</v>
          </cell>
          <cell r="H3336" t="str">
            <v>04-003</v>
          </cell>
          <cell r="I3336" t="str">
            <v>KPC TIENEN -</v>
          </cell>
        </row>
        <row r="3337">
          <cell r="A3337">
            <v>8694</v>
          </cell>
          <cell r="B3337" t="str">
            <v>Kenny</v>
          </cell>
          <cell r="C3337" t="str">
            <v>VINAMONT</v>
          </cell>
          <cell r="D3337">
            <v>34791</v>
          </cell>
          <cell r="E3337" t="str">
            <v>M</v>
          </cell>
          <cell r="F3337" t="str">
            <v>België</v>
          </cell>
          <cell r="G3337" t="str">
            <v>BE</v>
          </cell>
          <cell r="H3337" t="str">
            <v>04-003</v>
          </cell>
          <cell r="I3337" t="str">
            <v>KPC TIENEN -</v>
          </cell>
        </row>
        <row r="3338">
          <cell r="A3338">
            <v>2273</v>
          </cell>
          <cell r="B3338" t="str">
            <v>Patrick</v>
          </cell>
          <cell r="C3338" t="str">
            <v>ALLONCIUS</v>
          </cell>
          <cell r="D3338">
            <v>23774</v>
          </cell>
          <cell r="E3338" t="str">
            <v>M</v>
          </cell>
          <cell r="F3338" t="str">
            <v>België</v>
          </cell>
          <cell r="G3338" t="str">
            <v>BE</v>
          </cell>
          <cell r="H3338" t="str">
            <v>04-004</v>
          </cell>
          <cell r="I3338" t="str">
            <v>PC ESSEGHEM - Jette</v>
          </cell>
        </row>
        <row r="3339">
          <cell r="A3339">
            <v>17781</v>
          </cell>
          <cell r="B3339" t="str">
            <v>VINCENT</v>
          </cell>
          <cell r="C3339" t="str">
            <v>BRONCHART</v>
          </cell>
          <cell r="D3339">
            <v>29237</v>
          </cell>
          <cell r="E3339" t="str">
            <v>M</v>
          </cell>
          <cell r="F3339" t="str">
            <v>België</v>
          </cell>
          <cell r="G3339" t="str">
            <v>BE</v>
          </cell>
          <cell r="H3339" t="str">
            <v>04-004</v>
          </cell>
          <cell r="I3339" t="str">
            <v>PC ESSEGHEM - Jette</v>
          </cell>
        </row>
        <row r="3340">
          <cell r="A3340">
            <v>16747</v>
          </cell>
          <cell r="B3340" t="str">
            <v>MARC</v>
          </cell>
          <cell r="C3340" t="str">
            <v>CAYTAN</v>
          </cell>
          <cell r="D3340">
            <v>22963</v>
          </cell>
          <cell r="E3340" t="str">
            <v>M</v>
          </cell>
          <cell r="F3340" t="str">
            <v>België</v>
          </cell>
          <cell r="G3340" t="str">
            <v>BE</v>
          </cell>
          <cell r="H3340" t="str">
            <v>04-004</v>
          </cell>
          <cell r="I3340" t="str">
            <v>PC ESSEGHEM - Jette</v>
          </cell>
        </row>
        <row r="3341">
          <cell r="A3341">
            <v>16743</v>
          </cell>
          <cell r="B3341" t="str">
            <v>GILBERT</v>
          </cell>
          <cell r="C3341" t="str">
            <v>CHEVAL</v>
          </cell>
          <cell r="D3341">
            <v>21342</v>
          </cell>
          <cell r="E3341" t="str">
            <v>M</v>
          </cell>
          <cell r="F3341" t="str">
            <v>België</v>
          </cell>
          <cell r="G3341" t="str">
            <v>FR</v>
          </cell>
          <cell r="H3341" t="str">
            <v>04-004</v>
          </cell>
          <cell r="I3341" t="str">
            <v>PC ESSEGHEM - Jette</v>
          </cell>
        </row>
        <row r="3342">
          <cell r="A3342">
            <v>20708</v>
          </cell>
          <cell r="B3342" t="str">
            <v>ROLAND</v>
          </cell>
          <cell r="C3342" t="str">
            <v>CRUSNAIRE</v>
          </cell>
          <cell r="D3342">
            <v>23503</v>
          </cell>
          <cell r="E3342" t="str">
            <v>M</v>
          </cell>
          <cell r="F3342" t="str">
            <v>België</v>
          </cell>
          <cell r="G3342" t="str">
            <v>BE</v>
          </cell>
          <cell r="H3342" t="str">
            <v>04-004</v>
          </cell>
          <cell r="I3342" t="str">
            <v>PC ESSEGHEM - Jette</v>
          </cell>
        </row>
        <row r="3343">
          <cell r="A3343">
            <v>21137</v>
          </cell>
          <cell r="B3343" t="str">
            <v>NOUREDDINE</v>
          </cell>
          <cell r="C3343" t="str">
            <v>DAHMANI</v>
          </cell>
          <cell r="D3343">
            <v>26255</v>
          </cell>
          <cell r="E3343" t="str">
            <v>M</v>
          </cell>
          <cell r="F3343" t="str">
            <v>België</v>
          </cell>
          <cell r="G3343" t="str">
            <v>MA</v>
          </cell>
          <cell r="H3343" t="str">
            <v>04-004</v>
          </cell>
          <cell r="I3343" t="str">
            <v>PC ESSEGHEM - Jette</v>
          </cell>
        </row>
        <row r="3344">
          <cell r="A3344">
            <v>19962</v>
          </cell>
          <cell r="B3344" t="str">
            <v>RUDI</v>
          </cell>
          <cell r="C3344" t="str">
            <v>DE BONTRIDDER</v>
          </cell>
          <cell r="D3344">
            <v>25221</v>
          </cell>
          <cell r="E3344" t="str">
            <v>M</v>
          </cell>
          <cell r="F3344" t="str">
            <v>België</v>
          </cell>
          <cell r="G3344" t="str">
            <v>BE</v>
          </cell>
          <cell r="H3344" t="str">
            <v>04-004</v>
          </cell>
          <cell r="I3344" t="str">
            <v>PC ESSEGHEM - Jette</v>
          </cell>
        </row>
        <row r="3345">
          <cell r="A3345">
            <v>16742</v>
          </cell>
          <cell r="B3345" t="str">
            <v>MICHAEL</v>
          </cell>
          <cell r="C3345" t="str">
            <v>DE BOODT</v>
          </cell>
          <cell r="D3345">
            <v>32173</v>
          </cell>
          <cell r="E3345" t="str">
            <v>M</v>
          </cell>
          <cell r="F3345" t="str">
            <v>België</v>
          </cell>
          <cell r="G3345" t="str">
            <v>BE</v>
          </cell>
          <cell r="H3345" t="str">
            <v>04-004</v>
          </cell>
          <cell r="I3345" t="str">
            <v>PC ESSEGHEM - Jette</v>
          </cell>
        </row>
        <row r="3346">
          <cell r="A3346">
            <v>4086</v>
          </cell>
          <cell r="B3346" t="str">
            <v>Claude</v>
          </cell>
          <cell r="C3346" t="str">
            <v>DE LEU</v>
          </cell>
          <cell r="D3346">
            <v>18767</v>
          </cell>
          <cell r="E3346" t="str">
            <v>M</v>
          </cell>
          <cell r="F3346" t="str">
            <v>België</v>
          </cell>
          <cell r="G3346" t="str">
            <v>BE</v>
          </cell>
          <cell r="H3346" t="str">
            <v>04-004</v>
          </cell>
          <cell r="I3346" t="str">
            <v>PC ESSEGHEM - Jette</v>
          </cell>
        </row>
        <row r="3347">
          <cell r="A3347">
            <v>1758</v>
          </cell>
          <cell r="B3347" t="str">
            <v>Jean</v>
          </cell>
          <cell r="C3347" t="str">
            <v>DE RO</v>
          </cell>
          <cell r="D3347">
            <v>16111</v>
          </cell>
          <cell r="E3347" t="str">
            <v>M</v>
          </cell>
          <cell r="F3347" t="str">
            <v>België</v>
          </cell>
          <cell r="G3347" t="str">
            <v>BE</v>
          </cell>
          <cell r="H3347" t="str">
            <v>04-004</v>
          </cell>
          <cell r="I3347" t="str">
            <v>PC ESSEGHEM - Jette</v>
          </cell>
        </row>
        <row r="3348">
          <cell r="A3348">
            <v>15537</v>
          </cell>
          <cell r="B3348" t="str">
            <v>ALAIN</v>
          </cell>
          <cell r="C3348" t="str">
            <v>DE RYCKE</v>
          </cell>
          <cell r="D3348">
            <v>22689</v>
          </cell>
          <cell r="E3348" t="str">
            <v>M</v>
          </cell>
          <cell r="F3348" t="str">
            <v>België</v>
          </cell>
          <cell r="G3348" t="str">
            <v>BE</v>
          </cell>
          <cell r="H3348" t="str">
            <v>04-004</v>
          </cell>
          <cell r="I3348" t="str">
            <v>PC ESSEGHEM - Jette</v>
          </cell>
        </row>
        <row r="3349">
          <cell r="A3349">
            <v>12277</v>
          </cell>
          <cell r="B3349" t="str">
            <v>Patrick</v>
          </cell>
          <cell r="C3349" t="str">
            <v>DE WULF</v>
          </cell>
          <cell r="D3349">
            <v>24253</v>
          </cell>
          <cell r="E3349" t="str">
            <v>M</v>
          </cell>
          <cell r="F3349" t="str">
            <v>België</v>
          </cell>
          <cell r="G3349" t="str">
            <v>BE</v>
          </cell>
          <cell r="H3349" t="str">
            <v>04-004</v>
          </cell>
          <cell r="I3349" t="str">
            <v>PC ESSEGHEM - Jette</v>
          </cell>
        </row>
        <row r="3350">
          <cell r="A3350">
            <v>3876</v>
          </cell>
          <cell r="B3350" t="str">
            <v>RAPHAEL</v>
          </cell>
          <cell r="C3350" t="str">
            <v>DELNOY</v>
          </cell>
          <cell r="D3350">
            <v>30130</v>
          </cell>
          <cell r="E3350" t="str">
            <v>M</v>
          </cell>
          <cell r="F3350" t="str">
            <v>België</v>
          </cell>
          <cell r="G3350" t="str">
            <v>BE</v>
          </cell>
          <cell r="H3350" t="str">
            <v>04-004</v>
          </cell>
          <cell r="I3350" t="str">
            <v>PC ESSEGHEM - Jette</v>
          </cell>
        </row>
        <row r="3351">
          <cell r="A3351">
            <v>15715</v>
          </cell>
          <cell r="B3351" t="str">
            <v>ALEX</v>
          </cell>
          <cell r="C3351" t="str">
            <v>DESBRAQUELAIRE</v>
          </cell>
          <cell r="D3351">
            <v>27601</v>
          </cell>
          <cell r="E3351" t="str">
            <v>M</v>
          </cell>
          <cell r="F3351" t="str">
            <v>België</v>
          </cell>
          <cell r="G3351" t="str">
            <v>BE</v>
          </cell>
          <cell r="H3351" t="str">
            <v>04-004</v>
          </cell>
          <cell r="I3351" t="str">
            <v>PC ESSEGHEM - Jette</v>
          </cell>
        </row>
        <row r="3352">
          <cell r="A3352">
            <v>11716</v>
          </cell>
          <cell r="B3352" t="str">
            <v>Laurent</v>
          </cell>
          <cell r="C3352" t="str">
            <v>DESSART</v>
          </cell>
          <cell r="D3352">
            <v>29340</v>
          </cell>
          <cell r="E3352" t="str">
            <v>M</v>
          </cell>
          <cell r="F3352" t="str">
            <v>België</v>
          </cell>
          <cell r="G3352" t="str">
            <v>BE</v>
          </cell>
          <cell r="H3352" t="str">
            <v>04-004</v>
          </cell>
          <cell r="I3352" t="str">
            <v>PC ESSEGHEM - Jette</v>
          </cell>
        </row>
        <row r="3353">
          <cell r="A3353">
            <v>3277</v>
          </cell>
          <cell r="B3353" t="str">
            <v>Lydia</v>
          </cell>
          <cell r="C3353" t="str">
            <v>DEVEL</v>
          </cell>
          <cell r="D3353">
            <v>23345</v>
          </cell>
          <cell r="E3353" t="str">
            <v>V</v>
          </cell>
          <cell r="F3353" t="str">
            <v>België</v>
          </cell>
          <cell r="G3353" t="str">
            <v>BE</v>
          </cell>
          <cell r="H3353" t="str">
            <v>04-004</v>
          </cell>
          <cell r="I3353" t="str">
            <v>PC ESSEGHEM - Jette</v>
          </cell>
        </row>
        <row r="3354">
          <cell r="A3354">
            <v>7756</v>
          </cell>
          <cell r="B3354" t="str">
            <v>Huguette</v>
          </cell>
          <cell r="C3354" t="str">
            <v>DEVERVER</v>
          </cell>
          <cell r="D3354">
            <v>16502</v>
          </cell>
          <cell r="E3354" t="str">
            <v>V</v>
          </cell>
          <cell r="F3354" t="str">
            <v>België</v>
          </cell>
          <cell r="G3354" t="str">
            <v>BE</v>
          </cell>
          <cell r="H3354" t="str">
            <v>04-004</v>
          </cell>
          <cell r="I3354" t="str">
            <v>PC ESSEGHEM - Jette</v>
          </cell>
        </row>
        <row r="3355">
          <cell r="A3355">
            <v>15633</v>
          </cell>
          <cell r="B3355" t="str">
            <v>RUDY</v>
          </cell>
          <cell r="C3355" t="str">
            <v>D'HAEN</v>
          </cell>
          <cell r="D3355">
            <v>23762</v>
          </cell>
          <cell r="E3355" t="str">
            <v>M</v>
          </cell>
          <cell r="F3355" t="str">
            <v>België</v>
          </cell>
          <cell r="G3355" t="str">
            <v>BE</v>
          </cell>
          <cell r="H3355" t="str">
            <v>04-004</v>
          </cell>
          <cell r="I3355" t="str">
            <v>PC ESSEGHEM - Jette</v>
          </cell>
        </row>
        <row r="3356">
          <cell r="A3356">
            <v>19196</v>
          </cell>
          <cell r="B3356" t="str">
            <v>DAVID</v>
          </cell>
          <cell r="C3356" t="str">
            <v>DUFOOR</v>
          </cell>
          <cell r="D3356">
            <v>26068</v>
          </cell>
          <cell r="E3356" t="str">
            <v>M</v>
          </cell>
          <cell r="F3356" t="str">
            <v>België</v>
          </cell>
          <cell r="G3356" t="str">
            <v>BE</v>
          </cell>
          <cell r="H3356" t="str">
            <v>04-004</v>
          </cell>
          <cell r="I3356" t="str">
            <v>PC ESSEGHEM - Jette</v>
          </cell>
        </row>
        <row r="3357">
          <cell r="A3357">
            <v>19961</v>
          </cell>
          <cell r="B3357" t="str">
            <v>OLIVIER</v>
          </cell>
          <cell r="C3357" t="str">
            <v>DUFOOR</v>
          </cell>
          <cell r="D3357">
            <v>25571</v>
          </cell>
          <cell r="E3357" t="str">
            <v>M</v>
          </cell>
          <cell r="F3357" t="str">
            <v>België</v>
          </cell>
          <cell r="G3357" t="str">
            <v>BE</v>
          </cell>
          <cell r="H3357" t="str">
            <v>04-004</v>
          </cell>
          <cell r="I3357" t="str">
            <v>PC ESSEGHEM - Jette</v>
          </cell>
        </row>
        <row r="3358">
          <cell r="A3358">
            <v>19091</v>
          </cell>
          <cell r="B3358" t="str">
            <v>CHARLES</v>
          </cell>
          <cell r="C3358" t="str">
            <v>DYCK</v>
          </cell>
          <cell r="D3358">
            <v>18700</v>
          </cell>
          <cell r="E3358" t="str">
            <v>M</v>
          </cell>
          <cell r="F3358" t="str">
            <v>België</v>
          </cell>
          <cell r="G3358" t="str">
            <v>BE</v>
          </cell>
          <cell r="H3358" t="str">
            <v>04-004</v>
          </cell>
          <cell r="I3358" t="str">
            <v>PC ESSEGHEM - Jette</v>
          </cell>
        </row>
        <row r="3359">
          <cell r="A3359">
            <v>16752</v>
          </cell>
          <cell r="B3359" t="str">
            <v>MELANIE</v>
          </cell>
          <cell r="C3359" t="str">
            <v>ES</v>
          </cell>
          <cell r="D3359">
            <v>34052</v>
          </cell>
          <cell r="E3359" t="str">
            <v>V</v>
          </cell>
          <cell r="F3359" t="str">
            <v>België</v>
          </cell>
          <cell r="G3359" t="str">
            <v>BE</v>
          </cell>
          <cell r="H3359" t="str">
            <v>04-004</v>
          </cell>
          <cell r="I3359" t="str">
            <v>PC ESSEGHEM - Jette</v>
          </cell>
        </row>
        <row r="3360">
          <cell r="A3360">
            <v>7234</v>
          </cell>
          <cell r="B3360" t="str">
            <v>Dimitri</v>
          </cell>
          <cell r="C3360" t="str">
            <v>GIL DE SAN SEGUNDO</v>
          </cell>
          <cell r="D3360">
            <v>25662</v>
          </cell>
          <cell r="E3360" t="str">
            <v>M</v>
          </cell>
          <cell r="F3360" t="str">
            <v>België</v>
          </cell>
          <cell r="G3360" t="str">
            <v>BE</v>
          </cell>
          <cell r="H3360" t="str">
            <v>04-004</v>
          </cell>
          <cell r="I3360" t="str">
            <v>PC ESSEGHEM - Jette</v>
          </cell>
        </row>
        <row r="3361">
          <cell r="A3361">
            <v>16737</v>
          </cell>
          <cell r="B3361" t="str">
            <v>GUY</v>
          </cell>
          <cell r="C3361" t="str">
            <v>GUCHEZ</v>
          </cell>
          <cell r="D3361">
            <v>23982</v>
          </cell>
          <cell r="E3361" t="str">
            <v>M</v>
          </cell>
          <cell r="F3361" t="str">
            <v>België</v>
          </cell>
          <cell r="G3361" t="str">
            <v>BE</v>
          </cell>
          <cell r="H3361" t="str">
            <v>04-004</v>
          </cell>
          <cell r="I3361" t="str">
            <v>PC ESSEGHEM - Jette</v>
          </cell>
        </row>
        <row r="3362">
          <cell r="A3362">
            <v>16994</v>
          </cell>
          <cell r="B3362" t="str">
            <v>SARAH</v>
          </cell>
          <cell r="C3362" t="str">
            <v>GUCHEZ</v>
          </cell>
          <cell r="D3362">
            <v>32656</v>
          </cell>
          <cell r="E3362" t="str">
            <v>V</v>
          </cell>
          <cell r="F3362" t="str">
            <v>België</v>
          </cell>
          <cell r="G3362" t="str">
            <v>BE</v>
          </cell>
          <cell r="H3362" t="str">
            <v>04-004</v>
          </cell>
          <cell r="I3362" t="str">
            <v>PC ESSEGHEM - Jette</v>
          </cell>
        </row>
        <row r="3363">
          <cell r="A3363">
            <v>20705</v>
          </cell>
          <cell r="B3363" t="str">
            <v>MONIQUE</v>
          </cell>
          <cell r="C3363" t="str">
            <v>HANSET</v>
          </cell>
          <cell r="D3363">
            <v>19539</v>
          </cell>
          <cell r="E3363" t="str">
            <v>V</v>
          </cell>
          <cell r="F3363" t="str">
            <v>België</v>
          </cell>
          <cell r="G3363" t="str">
            <v>BE</v>
          </cell>
          <cell r="H3363" t="str">
            <v>04-004</v>
          </cell>
          <cell r="I3363" t="str">
            <v>PC ESSEGHEM - Jette</v>
          </cell>
        </row>
        <row r="3364">
          <cell r="A3364">
            <v>15631</v>
          </cell>
          <cell r="B3364" t="str">
            <v>YAHYA</v>
          </cell>
          <cell r="C3364" t="str">
            <v>HEJLI</v>
          </cell>
          <cell r="D3364">
            <v>20953</v>
          </cell>
          <cell r="E3364" t="str">
            <v>M</v>
          </cell>
          <cell r="F3364" t="str">
            <v>België</v>
          </cell>
          <cell r="G3364" t="str">
            <v>MA</v>
          </cell>
          <cell r="H3364" t="str">
            <v>04-004</v>
          </cell>
          <cell r="I3364" t="str">
            <v>PC ESSEGHEM - Jette</v>
          </cell>
        </row>
        <row r="3365">
          <cell r="A3365">
            <v>16523</v>
          </cell>
          <cell r="B3365" t="str">
            <v>ANGELA</v>
          </cell>
          <cell r="C3365" t="str">
            <v>HERNANDEZ GALAN</v>
          </cell>
          <cell r="D3365">
            <v>18892</v>
          </cell>
          <cell r="E3365" t="str">
            <v>V</v>
          </cell>
          <cell r="F3365" t="str">
            <v>België</v>
          </cell>
          <cell r="G3365" t="str">
            <v>BE</v>
          </cell>
          <cell r="H3365" t="str">
            <v>04-004</v>
          </cell>
          <cell r="I3365" t="str">
            <v>PC ESSEGHEM - Jette</v>
          </cell>
        </row>
        <row r="3366">
          <cell r="A3366">
            <v>16745</v>
          </cell>
          <cell r="B3366" t="str">
            <v>ALAIN</v>
          </cell>
          <cell r="C3366" t="str">
            <v>HOEBEECK</v>
          </cell>
          <cell r="D3366">
            <v>23595</v>
          </cell>
          <cell r="E3366" t="str">
            <v>M</v>
          </cell>
          <cell r="F3366" t="str">
            <v>België</v>
          </cell>
          <cell r="G3366" t="str">
            <v>BE</v>
          </cell>
          <cell r="H3366" t="str">
            <v>04-004</v>
          </cell>
          <cell r="I3366" t="str">
            <v>PC ESSEGHEM - Jette</v>
          </cell>
        </row>
        <row r="3367">
          <cell r="A3367">
            <v>12000</v>
          </cell>
          <cell r="B3367" t="str">
            <v>Eliane</v>
          </cell>
          <cell r="C3367" t="str">
            <v>HOEBRECHTS</v>
          </cell>
          <cell r="D3367">
            <v>17659</v>
          </cell>
          <cell r="E3367" t="str">
            <v>V</v>
          </cell>
          <cell r="F3367" t="str">
            <v>België</v>
          </cell>
          <cell r="G3367" t="str">
            <v>BE</v>
          </cell>
          <cell r="H3367" t="str">
            <v>04-004</v>
          </cell>
          <cell r="I3367" t="str">
            <v>PC ESSEGHEM - Jette</v>
          </cell>
        </row>
        <row r="3368">
          <cell r="A3368">
            <v>10830</v>
          </cell>
          <cell r="B3368" t="str">
            <v>Christiane</v>
          </cell>
          <cell r="C3368" t="str">
            <v>JEANGOUT</v>
          </cell>
          <cell r="D3368">
            <v>20790</v>
          </cell>
          <cell r="E3368" t="str">
            <v>V</v>
          </cell>
          <cell r="F3368" t="str">
            <v>België</v>
          </cell>
          <cell r="G3368" t="str">
            <v>BE</v>
          </cell>
          <cell r="H3368" t="str">
            <v>04-004</v>
          </cell>
          <cell r="I3368" t="str">
            <v>PC ESSEGHEM - Jette</v>
          </cell>
        </row>
        <row r="3369">
          <cell r="A3369">
            <v>35</v>
          </cell>
          <cell r="B3369" t="str">
            <v>Leopold</v>
          </cell>
          <cell r="C3369" t="str">
            <v>KERSKENS</v>
          </cell>
          <cell r="D3369">
            <v>20758</v>
          </cell>
          <cell r="E3369" t="str">
            <v>M</v>
          </cell>
          <cell r="F3369" t="str">
            <v>België</v>
          </cell>
          <cell r="G3369" t="str">
            <v>BE</v>
          </cell>
          <cell r="H3369" t="str">
            <v>04-004</v>
          </cell>
          <cell r="I3369" t="str">
            <v>PC ESSEGHEM - Jette</v>
          </cell>
        </row>
        <row r="3370">
          <cell r="A3370">
            <v>4717</v>
          </cell>
          <cell r="B3370" t="str">
            <v>Ronald</v>
          </cell>
          <cell r="C3370" t="str">
            <v>KIEKENS</v>
          </cell>
          <cell r="D3370">
            <v>24406</v>
          </cell>
          <cell r="E3370" t="str">
            <v>M</v>
          </cell>
          <cell r="F3370" t="str">
            <v>België</v>
          </cell>
          <cell r="G3370" t="str">
            <v>BE</v>
          </cell>
          <cell r="H3370" t="str">
            <v>04-004</v>
          </cell>
          <cell r="I3370" t="str">
            <v>PC ESSEGHEM - Jette</v>
          </cell>
        </row>
        <row r="3371">
          <cell r="A3371">
            <v>16731</v>
          </cell>
          <cell r="B3371" t="str">
            <v>PIERRE</v>
          </cell>
          <cell r="C3371" t="str">
            <v>LADURON</v>
          </cell>
          <cell r="D3371">
            <v>23701</v>
          </cell>
          <cell r="E3371" t="str">
            <v>M</v>
          </cell>
          <cell r="F3371" t="str">
            <v>België</v>
          </cell>
          <cell r="G3371" t="str">
            <v>BE</v>
          </cell>
          <cell r="H3371" t="str">
            <v>04-004</v>
          </cell>
          <cell r="I3371" t="str">
            <v>PC ESSEGHEM - Jette</v>
          </cell>
        </row>
        <row r="3372">
          <cell r="A3372">
            <v>20256</v>
          </cell>
          <cell r="B3372" t="str">
            <v>KARIM</v>
          </cell>
          <cell r="C3372" t="str">
            <v>LAMHAIMAR</v>
          </cell>
          <cell r="D3372">
            <v>26406</v>
          </cell>
          <cell r="E3372" t="str">
            <v>M</v>
          </cell>
          <cell r="F3372" t="str">
            <v>België</v>
          </cell>
          <cell r="G3372" t="str">
            <v>IT</v>
          </cell>
          <cell r="H3372" t="str">
            <v>04-004</v>
          </cell>
          <cell r="I3372" t="str">
            <v>PC ESSEGHEM - Jette</v>
          </cell>
        </row>
        <row r="3373">
          <cell r="A3373">
            <v>10350</v>
          </cell>
          <cell r="B3373" t="str">
            <v>Heidi</v>
          </cell>
          <cell r="C3373" t="str">
            <v>LAMS</v>
          </cell>
          <cell r="D3373">
            <v>29271</v>
          </cell>
          <cell r="E3373" t="str">
            <v>V</v>
          </cell>
          <cell r="F3373" t="str">
            <v>België</v>
          </cell>
          <cell r="G3373" t="str">
            <v>BE</v>
          </cell>
          <cell r="H3373" t="str">
            <v>04-004</v>
          </cell>
          <cell r="I3373" t="str">
            <v>PC ESSEGHEM - Jette</v>
          </cell>
        </row>
        <row r="3374">
          <cell r="A3374">
            <v>12012</v>
          </cell>
          <cell r="B3374" t="str">
            <v>Jean-Marie</v>
          </cell>
          <cell r="C3374" t="str">
            <v>LAMS</v>
          </cell>
          <cell r="D3374">
            <v>18718</v>
          </cell>
          <cell r="E3374" t="str">
            <v>M</v>
          </cell>
          <cell r="F3374" t="str">
            <v>België</v>
          </cell>
          <cell r="G3374" t="str">
            <v>BE</v>
          </cell>
          <cell r="H3374" t="str">
            <v>04-004</v>
          </cell>
          <cell r="I3374" t="str">
            <v>PC ESSEGHEM - Jette</v>
          </cell>
        </row>
        <row r="3375">
          <cell r="A3375">
            <v>17252</v>
          </cell>
          <cell r="B3375" t="str">
            <v>Guy</v>
          </cell>
          <cell r="C3375" t="str">
            <v>LEFEBVRE</v>
          </cell>
          <cell r="D3375">
            <v>20408</v>
          </cell>
          <cell r="E3375" t="str">
            <v>M</v>
          </cell>
          <cell r="F3375" t="str">
            <v>België</v>
          </cell>
          <cell r="G3375" t="str">
            <v>BE</v>
          </cell>
          <cell r="H3375" t="str">
            <v>04-004</v>
          </cell>
          <cell r="I3375" t="str">
            <v>PC ESSEGHEM - Jette</v>
          </cell>
        </row>
        <row r="3376">
          <cell r="A3376">
            <v>12003</v>
          </cell>
          <cell r="B3376" t="str">
            <v>Jean charles</v>
          </cell>
          <cell r="C3376" t="str">
            <v>LEUNENS</v>
          </cell>
          <cell r="D3376">
            <v>16723</v>
          </cell>
          <cell r="E3376" t="str">
            <v>M</v>
          </cell>
          <cell r="F3376" t="str">
            <v>België</v>
          </cell>
          <cell r="G3376" t="str">
            <v>BE</v>
          </cell>
          <cell r="H3376" t="str">
            <v>04-004</v>
          </cell>
          <cell r="I3376" t="str">
            <v>PC ESSEGHEM - Jette</v>
          </cell>
        </row>
        <row r="3377">
          <cell r="A3377">
            <v>16732</v>
          </cell>
          <cell r="B3377" t="str">
            <v>PASCAL</v>
          </cell>
          <cell r="C3377" t="str">
            <v>LISON</v>
          </cell>
          <cell r="D3377">
            <v>28284</v>
          </cell>
          <cell r="E3377" t="str">
            <v>M</v>
          </cell>
          <cell r="F3377" t="str">
            <v>België</v>
          </cell>
          <cell r="G3377" t="str">
            <v>BE</v>
          </cell>
          <cell r="H3377" t="str">
            <v>04-004</v>
          </cell>
          <cell r="I3377" t="str">
            <v>PC ESSEGHEM - Jette</v>
          </cell>
        </row>
        <row r="3378">
          <cell r="A3378">
            <v>7211</v>
          </cell>
          <cell r="B3378" t="str">
            <v>Jeannine</v>
          </cell>
          <cell r="C3378" t="str">
            <v>LOIX</v>
          </cell>
          <cell r="D3378">
            <v>13892</v>
          </cell>
          <cell r="E3378" t="str">
            <v>V</v>
          </cell>
          <cell r="F3378" t="str">
            <v>België</v>
          </cell>
          <cell r="G3378" t="str">
            <v>BE</v>
          </cell>
          <cell r="H3378" t="str">
            <v>04-004</v>
          </cell>
          <cell r="I3378" t="str">
            <v>PC ESSEGHEM - Jette</v>
          </cell>
        </row>
        <row r="3379">
          <cell r="A3379">
            <v>6187</v>
          </cell>
          <cell r="B3379" t="str">
            <v>Julien</v>
          </cell>
          <cell r="C3379" t="str">
            <v>LOOTEN</v>
          </cell>
          <cell r="D3379">
            <v>15659</v>
          </cell>
          <cell r="E3379" t="str">
            <v>M</v>
          </cell>
          <cell r="F3379" t="str">
            <v>België</v>
          </cell>
          <cell r="G3379" t="str">
            <v>BE</v>
          </cell>
          <cell r="H3379" t="str">
            <v>04-004</v>
          </cell>
          <cell r="I3379" t="str">
            <v>PC ESSEGHEM - Jette</v>
          </cell>
        </row>
        <row r="3380">
          <cell r="A3380">
            <v>10441</v>
          </cell>
          <cell r="B3380" t="str">
            <v>Eric</v>
          </cell>
          <cell r="C3380" t="str">
            <v>LOOTEN</v>
          </cell>
          <cell r="D3380">
            <v>23039</v>
          </cell>
          <cell r="E3380" t="str">
            <v>M</v>
          </cell>
          <cell r="F3380" t="str">
            <v>België</v>
          </cell>
          <cell r="G3380" t="str">
            <v>BE</v>
          </cell>
          <cell r="H3380" t="str">
            <v>04-004</v>
          </cell>
          <cell r="I3380" t="str">
            <v>PC ESSEGHEM - Jette</v>
          </cell>
        </row>
        <row r="3381">
          <cell r="A3381">
            <v>7170</v>
          </cell>
          <cell r="B3381" t="str">
            <v>MICHAEL</v>
          </cell>
          <cell r="C3381" t="str">
            <v>LOPES</v>
          </cell>
          <cell r="D3381">
            <v>32758</v>
          </cell>
          <cell r="E3381" t="str">
            <v>M</v>
          </cell>
          <cell r="F3381" t="str">
            <v>België</v>
          </cell>
          <cell r="G3381" t="str">
            <v>BE</v>
          </cell>
          <cell r="H3381" t="str">
            <v>04-004</v>
          </cell>
          <cell r="I3381" t="str">
            <v>PC ESSEGHEM - Jette</v>
          </cell>
        </row>
        <row r="3382">
          <cell r="A3382">
            <v>18841</v>
          </cell>
          <cell r="B3382" t="str">
            <v>VINCENT</v>
          </cell>
          <cell r="C3382" t="str">
            <v>MARLIER</v>
          </cell>
          <cell r="D3382">
            <v>23753</v>
          </cell>
          <cell r="E3382" t="str">
            <v>M</v>
          </cell>
          <cell r="F3382" t="str">
            <v>België</v>
          </cell>
          <cell r="G3382" t="str">
            <v>BE</v>
          </cell>
          <cell r="H3382" t="str">
            <v>04-004</v>
          </cell>
          <cell r="I3382" t="str">
            <v>PC ESSEGHEM - Jette</v>
          </cell>
        </row>
        <row r="3383">
          <cell r="A3383">
            <v>18188</v>
          </cell>
          <cell r="B3383" t="str">
            <v>EMILIENNE</v>
          </cell>
          <cell r="C3383" t="str">
            <v>MARTEL</v>
          </cell>
          <cell r="D3383">
            <v>16759</v>
          </cell>
          <cell r="E3383" t="str">
            <v>V</v>
          </cell>
          <cell r="F3383" t="str">
            <v>België</v>
          </cell>
          <cell r="G3383" t="str">
            <v>BE</v>
          </cell>
          <cell r="H3383" t="str">
            <v>04-004</v>
          </cell>
          <cell r="I3383" t="str">
            <v>PC ESSEGHEM - Jette</v>
          </cell>
        </row>
        <row r="3384">
          <cell r="A3384">
            <v>16740</v>
          </cell>
          <cell r="B3384" t="str">
            <v>PHILIPPE</v>
          </cell>
          <cell r="C3384" t="str">
            <v>MATHEÏ</v>
          </cell>
          <cell r="D3384">
            <v>22840</v>
          </cell>
          <cell r="E3384" t="str">
            <v>M</v>
          </cell>
          <cell r="F3384" t="str">
            <v>België</v>
          </cell>
          <cell r="G3384" t="str">
            <v>BE</v>
          </cell>
          <cell r="H3384" t="str">
            <v>04-004</v>
          </cell>
          <cell r="I3384" t="str">
            <v>PC ESSEGHEM - Jette</v>
          </cell>
        </row>
        <row r="3385">
          <cell r="A3385">
            <v>1661</v>
          </cell>
          <cell r="B3385" t="str">
            <v>Johnny</v>
          </cell>
          <cell r="C3385" t="str">
            <v>MERTENS</v>
          </cell>
          <cell r="D3385">
            <v>20605</v>
          </cell>
          <cell r="E3385" t="str">
            <v>M</v>
          </cell>
          <cell r="F3385" t="str">
            <v>België</v>
          </cell>
          <cell r="G3385" t="str">
            <v>BE</v>
          </cell>
          <cell r="H3385" t="str">
            <v>04-004</v>
          </cell>
          <cell r="I3385" t="str">
            <v>PC ESSEGHEM - Jette</v>
          </cell>
        </row>
        <row r="3386">
          <cell r="A3386">
            <v>16751</v>
          </cell>
          <cell r="B3386" t="str">
            <v>DAVID</v>
          </cell>
          <cell r="C3386" t="str">
            <v>MERTENS</v>
          </cell>
          <cell r="D3386">
            <v>29789</v>
          </cell>
          <cell r="E3386" t="str">
            <v>M</v>
          </cell>
          <cell r="F3386" t="str">
            <v>België</v>
          </cell>
          <cell r="G3386" t="str">
            <v>BE</v>
          </cell>
          <cell r="H3386" t="str">
            <v>04-004</v>
          </cell>
          <cell r="I3386" t="str">
            <v>PC ESSEGHEM - Jette</v>
          </cell>
        </row>
        <row r="3387">
          <cell r="A3387">
            <v>20895</v>
          </cell>
          <cell r="B3387" t="str">
            <v>CHRISTIANE</v>
          </cell>
          <cell r="C3387" t="str">
            <v>MEULEMANS</v>
          </cell>
          <cell r="D3387">
            <v>23367</v>
          </cell>
          <cell r="E3387" t="str">
            <v>V</v>
          </cell>
          <cell r="F3387" t="str">
            <v>België</v>
          </cell>
          <cell r="G3387" t="str">
            <v>BE</v>
          </cell>
          <cell r="H3387" t="str">
            <v>04-004</v>
          </cell>
          <cell r="I3387" t="str">
            <v>PC ESSEGHEM - Jette</v>
          </cell>
        </row>
        <row r="3388">
          <cell r="A3388">
            <v>3623</v>
          </cell>
          <cell r="B3388" t="str">
            <v>Alain</v>
          </cell>
          <cell r="C3388" t="str">
            <v>MEYNAERT</v>
          </cell>
          <cell r="D3388">
            <v>21112</v>
          </cell>
          <cell r="E3388" t="str">
            <v>M</v>
          </cell>
          <cell r="F3388" t="str">
            <v>België</v>
          </cell>
          <cell r="G3388" t="str">
            <v>BE</v>
          </cell>
          <cell r="H3388" t="str">
            <v>04-004</v>
          </cell>
          <cell r="I3388" t="str">
            <v>PC ESSEGHEM - Jette</v>
          </cell>
        </row>
        <row r="3389">
          <cell r="A3389">
            <v>14506</v>
          </cell>
          <cell r="B3389" t="str">
            <v>Vanessa</v>
          </cell>
          <cell r="C3389" t="str">
            <v>MEYNAERT</v>
          </cell>
          <cell r="D3389">
            <v>31247</v>
          </cell>
          <cell r="E3389" t="str">
            <v>V</v>
          </cell>
          <cell r="F3389" t="str">
            <v>België</v>
          </cell>
          <cell r="G3389" t="str">
            <v>BE</v>
          </cell>
          <cell r="H3389" t="str">
            <v>04-004</v>
          </cell>
          <cell r="I3389" t="str">
            <v>PC ESSEGHEM - Jette</v>
          </cell>
        </row>
        <row r="3390">
          <cell r="A3390">
            <v>17787</v>
          </cell>
          <cell r="B3390" t="str">
            <v>MICHAEL</v>
          </cell>
          <cell r="C3390" t="str">
            <v>MEYNAERT</v>
          </cell>
          <cell r="D3390">
            <v>29383</v>
          </cell>
          <cell r="E3390" t="str">
            <v>M</v>
          </cell>
          <cell r="F3390" t="str">
            <v>België</v>
          </cell>
          <cell r="G3390" t="str">
            <v>BE</v>
          </cell>
          <cell r="H3390" t="str">
            <v>04-004</v>
          </cell>
          <cell r="I3390" t="str">
            <v>PC ESSEGHEM - Jette</v>
          </cell>
        </row>
        <row r="3391">
          <cell r="A3391">
            <v>18744</v>
          </cell>
          <cell r="B3391" t="str">
            <v>Frederic</v>
          </cell>
          <cell r="C3391" t="str">
            <v>MOLNAR</v>
          </cell>
          <cell r="D3391">
            <v>29034</v>
          </cell>
          <cell r="E3391" t="str">
            <v>M</v>
          </cell>
          <cell r="F3391" t="str">
            <v>België</v>
          </cell>
          <cell r="G3391" t="str">
            <v>BE</v>
          </cell>
          <cell r="H3391" t="str">
            <v>04-004</v>
          </cell>
          <cell r="I3391" t="str">
            <v>PC ESSEGHEM - Jette</v>
          </cell>
        </row>
        <row r="3392">
          <cell r="A3392">
            <v>9656</v>
          </cell>
          <cell r="B3392" t="str">
            <v>Veronique</v>
          </cell>
          <cell r="C3392" t="str">
            <v>MUYLDERMANS</v>
          </cell>
          <cell r="D3392">
            <v>29200</v>
          </cell>
          <cell r="E3392" t="str">
            <v>V</v>
          </cell>
          <cell r="F3392" t="str">
            <v>België</v>
          </cell>
          <cell r="G3392" t="str">
            <v>BE</v>
          </cell>
          <cell r="H3392" t="str">
            <v>04-004</v>
          </cell>
          <cell r="I3392" t="str">
            <v>PC ESSEGHEM - Jette</v>
          </cell>
        </row>
        <row r="3393">
          <cell r="A3393">
            <v>20706</v>
          </cell>
          <cell r="B3393" t="str">
            <v>MALIK</v>
          </cell>
          <cell r="C3393" t="str">
            <v>OUAHBI</v>
          </cell>
          <cell r="D3393">
            <v>27107</v>
          </cell>
          <cell r="E3393" t="str">
            <v>M</v>
          </cell>
          <cell r="F3393" t="str">
            <v>België</v>
          </cell>
          <cell r="G3393" t="str">
            <v>BE</v>
          </cell>
          <cell r="H3393" t="str">
            <v>04-004</v>
          </cell>
          <cell r="I3393" t="str">
            <v>PC ESSEGHEM - Jette</v>
          </cell>
        </row>
        <row r="3394">
          <cell r="A3394">
            <v>7186</v>
          </cell>
          <cell r="B3394" t="str">
            <v>Didier</v>
          </cell>
          <cell r="C3394" t="str">
            <v>RAMAKERS</v>
          </cell>
          <cell r="D3394">
            <v>26140</v>
          </cell>
          <cell r="E3394" t="str">
            <v>M</v>
          </cell>
          <cell r="F3394" t="str">
            <v>België</v>
          </cell>
          <cell r="G3394" t="str">
            <v>BE</v>
          </cell>
          <cell r="H3394" t="str">
            <v>04-004</v>
          </cell>
          <cell r="I3394" t="str">
            <v>PC ESSEGHEM - Jette</v>
          </cell>
        </row>
        <row r="3395">
          <cell r="A3395">
            <v>7743</v>
          </cell>
          <cell r="B3395" t="str">
            <v>Dominique</v>
          </cell>
          <cell r="C3395" t="str">
            <v>RISACK</v>
          </cell>
          <cell r="D3395">
            <v>23261</v>
          </cell>
          <cell r="E3395" t="str">
            <v>M</v>
          </cell>
          <cell r="F3395" t="str">
            <v>België</v>
          </cell>
          <cell r="G3395" t="str">
            <v>BE</v>
          </cell>
          <cell r="H3395" t="str">
            <v>04-004</v>
          </cell>
          <cell r="I3395" t="str">
            <v>PC ESSEGHEM - Jette</v>
          </cell>
        </row>
        <row r="3396">
          <cell r="A3396">
            <v>12011</v>
          </cell>
          <cell r="B3396" t="str">
            <v>Viviane</v>
          </cell>
          <cell r="C3396" t="str">
            <v>RITS</v>
          </cell>
          <cell r="D3396">
            <v>18860</v>
          </cell>
          <cell r="E3396" t="str">
            <v>V</v>
          </cell>
          <cell r="F3396" t="str">
            <v>België</v>
          </cell>
          <cell r="G3396" t="str">
            <v>BE</v>
          </cell>
          <cell r="H3396" t="str">
            <v>04-004</v>
          </cell>
          <cell r="I3396" t="str">
            <v>PC ESSEGHEM - Jette</v>
          </cell>
        </row>
        <row r="3397">
          <cell r="A3397">
            <v>7804</v>
          </cell>
          <cell r="B3397" t="str">
            <v>David</v>
          </cell>
          <cell r="C3397" t="str">
            <v>RODRIGUES</v>
          </cell>
          <cell r="D3397">
            <v>27687</v>
          </cell>
          <cell r="E3397" t="str">
            <v>M</v>
          </cell>
          <cell r="F3397" t="str">
            <v>België</v>
          </cell>
          <cell r="G3397" t="str">
            <v>BE</v>
          </cell>
          <cell r="H3397" t="str">
            <v>04-004</v>
          </cell>
          <cell r="I3397" t="str">
            <v>PC ESSEGHEM - Jette</v>
          </cell>
        </row>
        <row r="3398">
          <cell r="A3398">
            <v>2561</v>
          </cell>
          <cell r="B3398" t="str">
            <v>Virginia</v>
          </cell>
          <cell r="C3398" t="str">
            <v>SANTA CRUZ</v>
          </cell>
          <cell r="D3398">
            <v>19877</v>
          </cell>
          <cell r="E3398" t="str">
            <v>V</v>
          </cell>
          <cell r="F3398" t="str">
            <v>België</v>
          </cell>
          <cell r="G3398" t="str">
            <v>BE</v>
          </cell>
          <cell r="H3398" t="str">
            <v>04-004</v>
          </cell>
          <cell r="I3398" t="str">
            <v>PC ESSEGHEM - Jette</v>
          </cell>
        </row>
        <row r="3399">
          <cell r="A3399">
            <v>9059</v>
          </cell>
          <cell r="B3399" t="str">
            <v>Alain</v>
          </cell>
          <cell r="C3399" t="str">
            <v>SOBRY</v>
          </cell>
          <cell r="D3399">
            <v>17917</v>
          </cell>
          <cell r="E3399" t="str">
            <v>M</v>
          </cell>
          <cell r="F3399" t="str">
            <v>België</v>
          </cell>
          <cell r="G3399" t="str">
            <v>BE</v>
          </cell>
          <cell r="H3399" t="str">
            <v>04-004</v>
          </cell>
          <cell r="I3399" t="str">
            <v>PC ESSEGHEM - Jette</v>
          </cell>
        </row>
        <row r="3400">
          <cell r="A3400">
            <v>12010</v>
          </cell>
          <cell r="B3400" t="str">
            <v>Marc</v>
          </cell>
          <cell r="C3400" t="str">
            <v>THIRY</v>
          </cell>
          <cell r="D3400">
            <v>22536</v>
          </cell>
          <cell r="E3400" t="str">
            <v>M</v>
          </cell>
          <cell r="F3400" t="str">
            <v>België</v>
          </cell>
          <cell r="G3400" t="str">
            <v>BE</v>
          </cell>
          <cell r="H3400" t="str">
            <v>04-004</v>
          </cell>
          <cell r="I3400" t="str">
            <v>PC ESSEGHEM - Jette</v>
          </cell>
        </row>
        <row r="3401">
          <cell r="A3401">
            <v>5363</v>
          </cell>
          <cell r="B3401" t="str">
            <v>Remy</v>
          </cell>
          <cell r="C3401" t="str">
            <v>VAN DAMME</v>
          </cell>
          <cell r="D3401">
            <v>29284</v>
          </cell>
          <cell r="E3401" t="str">
            <v>M</v>
          </cell>
          <cell r="F3401" t="str">
            <v>België</v>
          </cell>
          <cell r="G3401" t="str">
            <v>BE</v>
          </cell>
          <cell r="H3401" t="str">
            <v>04-004</v>
          </cell>
          <cell r="I3401" t="str">
            <v>PC ESSEGHEM - Jette</v>
          </cell>
        </row>
        <row r="3402">
          <cell r="A3402">
            <v>20773</v>
          </cell>
          <cell r="B3402" t="str">
            <v>LAURENT</v>
          </cell>
          <cell r="C3402" t="str">
            <v>VAN DESSEL</v>
          </cell>
          <cell r="D3402">
            <v>29093</v>
          </cell>
          <cell r="E3402" t="str">
            <v>M</v>
          </cell>
          <cell r="F3402" t="str">
            <v>België</v>
          </cell>
          <cell r="G3402" t="str">
            <v>BE</v>
          </cell>
          <cell r="H3402" t="str">
            <v>04-004</v>
          </cell>
          <cell r="I3402" t="str">
            <v>PC ESSEGHEM - Jette</v>
          </cell>
        </row>
        <row r="3403">
          <cell r="A3403">
            <v>16206</v>
          </cell>
          <cell r="B3403" t="str">
            <v>SEBASTIEN</v>
          </cell>
          <cell r="C3403" t="str">
            <v>VAN LAEKEN</v>
          </cell>
          <cell r="D3403">
            <v>32261</v>
          </cell>
          <cell r="E3403" t="str">
            <v>M</v>
          </cell>
          <cell r="F3403" t="str">
            <v>België</v>
          </cell>
          <cell r="G3403" t="str">
            <v>BE</v>
          </cell>
          <cell r="H3403" t="str">
            <v>04-004</v>
          </cell>
          <cell r="I3403" t="str">
            <v>PC ESSEGHEM - Jette</v>
          </cell>
        </row>
        <row r="3404">
          <cell r="A3404">
            <v>11382</v>
          </cell>
          <cell r="B3404" t="str">
            <v>Eliane</v>
          </cell>
          <cell r="C3404" t="str">
            <v>VAN STAEN</v>
          </cell>
          <cell r="D3404">
            <v>15738</v>
          </cell>
          <cell r="E3404" t="str">
            <v>V</v>
          </cell>
          <cell r="F3404" t="str">
            <v>België</v>
          </cell>
          <cell r="G3404" t="str">
            <v>BE</v>
          </cell>
          <cell r="H3404" t="str">
            <v>04-004</v>
          </cell>
          <cell r="I3404" t="str">
            <v>PC ESSEGHEM - Jette</v>
          </cell>
        </row>
        <row r="3405">
          <cell r="A3405">
            <v>1075</v>
          </cell>
          <cell r="B3405" t="str">
            <v>Patrick</v>
          </cell>
          <cell r="C3405" t="str">
            <v>VAN ZEEBROEK</v>
          </cell>
          <cell r="D3405">
            <v>21989</v>
          </cell>
          <cell r="E3405" t="str">
            <v>M</v>
          </cell>
          <cell r="F3405" t="str">
            <v>België</v>
          </cell>
          <cell r="G3405" t="str">
            <v>BE</v>
          </cell>
          <cell r="H3405" t="str">
            <v>04-004</v>
          </cell>
          <cell r="I3405" t="str">
            <v>PC ESSEGHEM - Jette</v>
          </cell>
        </row>
        <row r="3406">
          <cell r="A3406">
            <v>16203</v>
          </cell>
          <cell r="B3406" t="str">
            <v>ROBERT</v>
          </cell>
          <cell r="C3406" t="str">
            <v>VANDEN TROOST</v>
          </cell>
          <cell r="D3406">
            <v>21049</v>
          </cell>
          <cell r="E3406" t="str">
            <v>M</v>
          </cell>
          <cell r="F3406" t="str">
            <v>België</v>
          </cell>
          <cell r="G3406" t="str">
            <v>BE</v>
          </cell>
          <cell r="H3406" t="str">
            <v>04-004</v>
          </cell>
          <cell r="I3406" t="str">
            <v>PC ESSEGHEM - Jette</v>
          </cell>
        </row>
        <row r="3407">
          <cell r="A3407">
            <v>21072</v>
          </cell>
          <cell r="B3407" t="str">
            <v>GAETAN</v>
          </cell>
          <cell r="C3407" t="str">
            <v>VANDENPLAS</v>
          </cell>
          <cell r="D3407">
            <v>31029</v>
          </cell>
          <cell r="E3407" t="str">
            <v>M</v>
          </cell>
          <cell r="F3407" t="str">
            <v>België</v>
          </cell>
          <cell r="G3407" t="str">
            <v>BE</v>
          </cell>
          <cell r="H3407" t="str">
            <v>04-004</v>
          </cell>
          <cell r="I3407" t="str">
            <v>PC ESSEGHEM - Jette</v>
          </cell>
        </row>
        <row r="3408">
          <cell r="A3408">
            <v>7779</v>
          </cell>
          <cell r="B3408" t="str">
            <v>Robert</v>
          </cell>
          <cell r="C3408" t="str">
            <v>VANDERVORST</v>
          </cell>
          <cell r="D3408">
            <v>19079</v>
          </cell>
          <cell r="E3408" t="str">
            <v>M</v>
          </cell>
          <cell r="F3408" t="str">
            <v>België</v>
          </cell>
          <cell r="G3408" t="str">
            <v>BE</v>
          </cell>
          <cell r="H3408" t="str">
            <v>04-004</v>
          </cell>
          <cell r="I3408" t="str">
            <v>PC ESSEGHEM - Jette</v>
          </cell>
        </row>
        <row r="3409">
          <cell r="A3409">
            <v>11650</v>
          </cell>
          <cell r="B3409" t="str">
            <v>Monique</v>
          </cell>
          <cell r="C3409" t="str">
            <v>VANHAMME</v>
          </cell>
          <cell r="D3409">
            <v>20266</v>
          </cell>
          <cell r="E3409" t="str">
            <v>M</v>
          </cell>
          <cell r="F3409" t="str">
            <v>België</v>
          </cell>
          <cell r="G3409" t="str">
            <v>BE</v>
          </cell>
          <cell r="H3409" t="str">
            <v>04-004</v>
          </cell>
          <cell r="I3409" t="str">
            <v>PC ESSEGHEM - Jette</v>
          </cell>
        </row>
        <row r="3410">
          <cell r="A3410">
            <v>998</v>
          </cell>
          <cell r="B3410" t="str">
            <v>Albert</v>
          </cell>
          <cell r="C3410" t="str">
            <v>VERLINDEN</v>
          </cell>
          <cell r="D3410">
            <v>24329</v>
          </cell>
          <cell r="E3410" t="str">
            <v>M</v>
          </cell>
          <cell r="F3410" t="str">
            <v>België</v>
          </cell>
          <cell r="G3410" t="str">
            <v>BE</v>
          </cell>
          <cell r="H3410" t="str">
            <v>04-004</v>
          </cell>
          <cell r="I3410" t="str">
            <v>PC ESSEGHEM - Jette</v>
          </cell>
        </row>
        <row r="3411">
          <cell r="A3411">
            <v>19158</v>
          </cell>
          <cell r="B3411" t="str">
            <v>RAPHAEL</v>
          </cell>
          <cell r="C3411" t="str">
            <v>VERLINDEN</v>
          </cell>
          <cell r="D3411">
            <v>37918</v>
          </cell>
          <cell r="E3411" t="str">
            <v>M</v>
          </cell>
          <cell r="F3411" t="str">
            <v>België</v>
          </cell>
          <cell r="G3411" t="str">
            <v>BE</v>
          </cell>
          <cell r="H3411" t="str">
            <v>04-004</v>
          </cell>
          <cell r="I3411" t="str">
            <v>PC ESSEGHEM - Jette</v>
          </cell>
        </row>
        <row r="3412">
          <cell r="A3412">
            <v>12969</v>
          </cell>
          <cell r="B3412" t="str">
            <v>Chantal</v>
          </cell>
          <cell r="C3412" t="str">
            <v>WAUTERS</v>
          </cell>
          <cell r="D3412">
            <v>25684</v>
          </cell>
          <cell r="E3412" t="str">
            <v>V</v>
          </cell>
          <cell r="F3412" t="str">
            <v>België</v>
          </cell>
          <cell r="G3412" t="str">
            <v>BE</v>
          </cell>
          <cell r="H3412" t="str">
            <v>04-004</v>
          </cell>
          <cell r="I3412" t="str">
            <v>PC ESSEGHEM - Jette</v>
          </cell>
        </row>
        <row r="3413">
          <cell r="A3413">
            <v>19729</v>
          </cell>
          <cell r="B3413" t="str">
            <v>KARINA</v>
          </cell>
          <cell r="C3413" t="str">
            <v>ZAMAN</v>
          </cell>
          <cell r="D3413">
            <v>23726</v>
          </cell>
          <cell r="E3413" t="str">
            <v>V</v>
          </cell>
          <cell r="F3413" t="str">
            <v>België</v>
          </cell>
          <cell r="G3413" t="str">
            <v>BE</v>
          </cell>
          <cell r="H3413" t="str">
            <v>04-004</v>
          </cell>
          <cell r="I3413" t="str">
            <v>PC ESSEGHEM - Jette</v>
          </cell>
        </row>
        <row r="3414">
          <cell r="A3414">
            <v>8318</v>
          </cell>
          <cell r="B3414" t="str">
            <v>Jozef</v>
          </cell>
          <cell r="C3414" t="str">
            <v>BERAEL</v>
          </cell>
          <cell r="D3414">
            <v>16245</v>
          </cell>
          <cell r="E3414" t="str">
            <v>M</v>
          </cell>
          <cell r="F3414" t="str">
            <v>België</v>
          </cell>
          <cell r="G3414" t="str">
            <v>BE</v>
          </cell>
          <cell r="H3414" t="str">
            <v>04-005</v>
          </cell>
          <cell r="I3414" t="str">
            <v>PC BEERSEL</v>
          </cell>
        </row>
        <row r="3415">
          <cell r="A3415">
            <v>4366</v>
          </cell>
          <cell r="B3415" t="str">
            <v>Joeri</v>
          </cell>
          <cell r="C3415" t="str">
            <v>DASPREMONT</v>
          </cell>
          <cell r="D3415">
            <v>30779</v>
          </cell>
          <cell r="E3415" t="str">
            <v>M</v>
          </cell>
          <cell r="F3415" t="str">
            <v>België</v>
          </cell>
          <cell r="G3415" t="str">
            <v>BE</v>
          </cell>
          <cell r="H3415" t="str">
            <v>04-005</v>
          </cell>
          <cell r="I3415" t="str">
            <v>PC BEERSEL</v>
          </cell>
        </row>
        <row r="3416">
          <cell r="A3416">
            <v>21113</v>
          </cell>
          <cell r="B3416" t="str">
            <v>Willy</v>
          </cell>
          <cell r="C3416" t="str">
            <v>DE COSTER</v>
          </cell>
          <cell r="D3416">
            <v>22914</v>
          </cell>
          <cell r="E3416" t="str">
            <v>M</v>
          </cell>
          <cell r="F3416" t="str">
            <v>België</v>
          </cell>
          <cell r="G3416" t="str">
            <v>BE</v>
          </cell>
          <cell r="H3416" t="str">
            <v>04-005</v>
          </cell>
          <cell r="I3416" t="str">
            <v>PC BEERSEL</v>
          </cell>
        </row>
        <row r="3417">
          <cell r="A3417">
            <v>4565</v>
          </cell>
          <cell r="B3417" t="str">
            <v>Sandy</v>
          </cell>
          <cell r="C3417" t="str">
            <v>DE GOEDT</v>
          </cell>
          <cell r="D3417">
            <v>31503</v>
          </cell>
          <cell r="E3417" t="str">
            <v>V</v>
          </cell>
          <cell r="F3417" t="str">
            <v>België</v>
          </cell>
          <cell r="G3417" t="str">
            <v>BE</v>
          </cell>
          <cell r="H3417" t="str">
            <v>04-005</v>
          </cell>
          <cell r="I3417" t="str">
            <v>PC BEERSEL</v>
          </cell>
        </row>
        <row r="3418">
          <cell r="A3418">
            <v>2502</v>
          </cell>
          <cell r="B3418" t="str">
            <v>Geert</v>
          </cell>
          <cell r="C3418" t="str">
            <v>DE LEEUW</v>
          </cell>
          <cell r="D3418">
            <v>24866</v>
          </cell>
          <cell r="E3418" t="str">
            <v>M</v>
          </cell>
          <cell r="F3418" t="str">
            <v>België</v>
          </cell>
          <cell r="G3418" t="str">
            <v>BE</v>
          </cell>
          <cell r="H3418" t="str">
            <v>04-005</v>
          </cell>
          <cell r="I3418" t="str">
            <v>PC BEERSEL</v>
          </cell>
        </row>
        <row r="3419">
          <cell r="A3419">
            <v>3269</v>
          </cell>
          <cell r="B3419" t="str">
            <v>Kris</v>
          </cell>
          <cell r="C3419" t="str">
            <v>DE LEEUW</v>
          </cell>
          <cell r="D3419">
            <v>26823</v>
          </cell>
          <cell r="E3419" t="str">
            <v>M</v>
          </cell>
          <cell r="F3419" t="str">
            <v>België</v>
          </cell>
          <cell r="G3419" t="str">
            <v>BE</v>
          </cell>
          <cell r="H3419" t="str">
            <v>04-005</v>
          </cell>
          <cell r="I3419" t="str">
            <v>PC BEERSEL</v>
          </cell>
        </row>
        <row r="3420">
          <cell r="A3420">
            <v>7167</v>
          </cell>
          <cell r="B3420" t="str">
            <v>Ingrid</v>
          </cell>
          <cell r="C3420" t="str">
            <v>DEBRUYN</v>
          </cell>
          <cell r="D3420">
            <v>19533</v>
          </cell>
          <cell r="E3420" t="str">
            <v>V</v>
          </cell>
          <cell r="F3420" t="str">
            <v>België</v>
          </cell>
          <cell r="G3420" t="str">
            <v>BE</v>
          </cell>
          <cell r="H3420" t="str">
            <v>04-005</v>
          </cell>
          <cell r="I3420" t="str">
            <v>PC BEERSEL</v>
          </cell>
        </row>
        <row r="3421">
          <cell r="A3421">
            <v>21900</v>
          </cell>
          <cell r="B3421" t="str">
            <v>MIREILLE</v>
          </cell>
          <cell r="C3421" t="str">
            <v>DEPPE</v>
          </cell>
          <cell r="D3421">
            <v>24506</v>
          </cell>
          <cell r="E3421" t="str">
            <v>V</v>
          </cell>
          <cell r="F3421" t="str">
            <v>België</v>
          </cell>
          <cell r="G3421" t="str">
            <v>BE</v>
          </cell>
          <cell r="H3421" t="str">
            <v>04-005</v>
          </cell>
          <cell r="I3421" t="str">
            <v>PC BEERSEL</v>
          </cell>
        </row>
        <row r="3422">
          <cell r="A3422">
            <v>8319</v>
          </cell>
          <cell r="B3422" t="str">
            <v>Patrick</v>
          </cell>
          <cell r="C3422" t="str">
            <v>GYSENS</v>
          </cell>
          <cell r="D3422">
            <v>23222</v>
          </cell>
          <cell r="E3422" t="str">
            <v>M</v>
          </cell>
          <cell r="F3422" t="str">
            <v>België</v>
          </cell>
          <cell r="G3422" t="str">
            <v>BE</v>
          </cell>
          <cell r="H3422" t="str">
            <v>04-005</v>
          </cell>
          <cell r="I3422" t="str">
            <v>PC BEERSEL</v>
          </cell>
        </row>
        <row r="3423">
          <cell r="A3423">
            <v>13934</v>
          </cell>
          <cell r="B3423" t="str">
            <v>Robert</v>
          </cell>
          <cell r="C3423" t="str">
            <v>LAROCHE</v>
          </cell>
          <cell r="D3423">
            <v>15039</v>
          </cell>
          <cell r="E3423" t="str">
            <v>M</v>
          </cell>
          <cell r="F3423" t="str">
            <v>België</v>
          </cell>
          <cell r="G3423" t="str">
            <v>BE</v>
          </cell>
          <cell r="H3423" t="str">
            <v>04-005</v>
          </cell>
          <cell r="I3423" t="str">
            <v>PC BEERSEL</v>
          </cell>
        </row>
        <row r="3424">
          <cell r="A3424">
            <v>10783</v>
          </cell>
          <cell r="B3424" t="str">
            <v>Evi</v>
          </cell>
          <cell r="C3424" t="str">
            <v>MARCELIS</v>
          </cell>
          <cell r="D3424">
            <v>34005</v>
          </cell>
          <cell r="E3424" t="str">
            <v>V</v>
          </cell>
          <cell r="F3424" t="str">
            <v>België</v>
          </cell>
          <cell r="G3424" t="str">
            <v>BE</v>
          </cell>
          <cell r="H3424" t="str">
            <v>04-005</v>
          </cell>
          <cell r="I3424" t="str">
            <v>PC BEERSEL</v>
          </cell>
        </row>
        <row r="3425">
          <cell r="A3425">
            <v>1445</v>
          </cell>
          <cell r="B3425" t="str">
            <v>Reini</v>
          </cell>
          <cell r="C3425" t="str">
            <v>MERTENS</v>
          </cell>
          <cell r="D3425">
            <v>34073</v>
          </cell>
          <cell r="E3425" t="str">
            <v>V</v>
          </cell>
          <cell r="F3425" t="str">
            <v>België</v>
          </cell>
          <cell r="G3425" t="str">
            <v>BE</v>
          </cell>
          <cell r="H3425" t="str">
            <v>04-005</v>
          </cell>
          <cell r="I3425" t="str">
            <v>PC BEERSEL</v>
          </cell>
        </row>
        <row r="3426">
          <cell r="A3426">
            <v>7189</v>
          </cell>
          <cell r="B3426" t="str">
            <v>Corneel</v>
          </cell>
          <cell r="C3426" t="str">
            <v>MERTENS</v>
          </cell>
          <cell r="D3426">
            <v>33050</v>
          </cell>
          <cell r="E3426" t="str">
            <v>M</v>
          </cell>
          <cell r="F3426" t="str">
            <v>België</v>
          </cell>
          <cell r="G3426" t="str">
            <v>BE</v>
          </cell>
          <cell r="H3426" t="str">
            <v>04-005</v>
          </cell>
          <cell r="I3426" t="str">
            <v>PC BEERSEL</v>
          </cell>
        </row>
        <row r="3427">
          <cell r="A3427">
            <v>18816</v>
          </cell>
          <cell r="B3427" t="str">
            <v>Kimberly</v>
          </cell>
          <cell r="C3427" t="str">
            <v>MICHEL</v>
          </cell>
          <cell r="D3427">
            <v>33505</v>
          </cell>
          <cell r="E3427" t="str">
            <v>V</v>
          </cell>
          <cell r="F3427" t="str">
            <v>België</v>
          </cell>
          <cell r="G3427" t="str">
            <v>BE</v>
          </cell>
          <cell r="H3427" t="str">
            <v>04-005</v>
          </cell>
          <cell r="I3427" t="str">
            <v>PC BEERSEL</v>
          </cell>
        </row>
        <row r="3428">
          <cell r="A3428">
            <v>6851</v>
          </cell>
          <cell r="B3428" t="str">
            <v>Andy</v>
          </cell>
          <cell r="C3428" t="str">
            <v>PASTELEURS</v>
          </cell>
          <cell r="D3428">
            <v>30509</v>
          </cell>
          <cell r="E3428" t="str">
            <v>M</v>
          </cell>
          <cell r="F3428" t="str">
            <v>België</v>
          </cell>
          <cell r="G3428" t="str">
            <v>BE</v>
          </cell>
          <cell r="H3428" t="str">
            <v>04-005</v>
          </cell>
          <cell r="I3428" t="str">
            <v>PC BEERSEL</v>
          </cell>
        </row>
        <row r="3429">
          <cell r="A3429">
            <v>8858</v>
          </cell>
          <cell r="B3429" t="str">
            <v>Freddy</v>
          </cell>
          <cell r="C3429" t="str">
            <v>PASTELEURS</v>
          </cell>
          <cell r="D3429">
            <v>19218</v>
          </cell>
          <cell r="E3429" t="str">
            <v>M</v>
          </cell>
          <cell r="F3429" t="str">
            <v>België</v>
          </cell>
          <cell r="G3429" t="str">
            <v>BE</v>
          </cell>
          <cell r="H3429" t="str">
            <v>04-005</v>
          </cell>
          <cell r="I3429" t="str">
            <v>PC BEERSEL</v>
          </cell>
        </row>
        <row r="3430">
          <cell r="A3430">
            <v>9820</v>
          </cell>
          <cell r="B3430" t="str">
            <v>Stephane</v>
          </cell>
          <cell r="C3430" t="str">
            <v>SLUYS</v>
          </cell>
          <cell r="D3430">
            <v>29198</v>
          </cell>
          <cell r="E3430" t="str">
            <v>M</v>
          </cell>
          <cell r="F3430" t="str">
            <v>België</v>
          </cell>
          <cell r="G3430" t="str">
            <v>BE</v>
          </cell>
          <cell r="H3430" t="str">
            <v>04-005</v>
          </cell>
          <cell r="I3430" t="str">
            <v>PC BEERSEL</v>
          </cell>
        </row>
        <row r="3431">
          <cell r="A3431">
            <v>4229</v>
          </cell>
          <cell r="B3431" t="str">
            <v>Marie-José</v>
          </cell>
          <cell r="C3431" t="str">
            <v>SPELEMAN</v>
          </cell>
          <cell r="D3431">
            <v>13685</v>
          </cell>
          <cell r="E3431" t="str">
            <v>V</v>
          </cell>
          <cell r="F3431" t="str">
            <v>België</v>
          </cell>
          <cell r="G3431" t="str">
            <v>BE</v>
          </cell>
          <cell r="H3431" t="str">
            <v>04-005</v>
          </cell>
          <cell r="I3431" t="str">
            <v>PC BEERSEL</v>
          </cell>
        </row>
        <row r="3432">
          <cell r="A3432">
            <v>19202</v>
          </cell>
          <cell r="B3432" t="str">
            <v>Emmanuel</v>
          </cell>
          <cell r="C3432" t="str">
            <v>STROBBE</v>
          </cell>
          <cell r="D3432">
            <v>30906</v>
          </cell>
          <cell r="E3432" t="str">
            <v>M</v>
          </cell>
          <cell r="F3432" t="str">
            <v>België</v>
          </cell>
          <cell r="G3432" t="str">
            <v>BE</v>
          </cell>
          <cell r="H3432" t="str">
            <v>04-005</v>
          </cell>
          <cell r="I3432" t="str">
            <v>PC BEERSEL</v>
          </cell>
        </row>
        <row r="3433">
          <cell r="A3433">
            <v>20183</v>
          </cell>
          <cell r="B3433" t="str">
            <v>Jimmy</v>
          </cell>
          <cell r="C3433" t="str">
            <v>STROBBE</v>
          </cell>
          <cell r="D3433">
            <v>33931</v>
          </cell>
          <cell r="E3433" t="str">
            <v>M</v>
          </cell>
          <cell r="F3433" t="str">
            <v>België</v>
          </cell>
          <cell r="G3433" t="str">
            <v>BE</v>
          </cell>
          <cell r="H3433" t="str">
            <v>04-005</v>
          </cell>
          <cell r="I3433" t="str">
            <v>PC BEERSEL</v>
          </cell>
        </row>
        <row r="3434">
          <cell r="A3434">
            <v>7554</v>
          </cell>
          <cell r="B3434" t="str">
            <v>Gert</v>
          </cell>
          <cell r="C3434" t="str">
            <v>SURKEYN</v>
          </cell>
          <cell r="D3434">
            <v>27242</v>
          </cell>
          <cell r="E3434" t="str">
            <v>M</v>
          </cell>
          <cell r="F3434" t="str">
            <v>België</v>
          </cell>
          <cell r="G3434" t="str">
            <v>BE</v>
          </cell>
          <cell r="H3434" t="str">
            <v>04-005</v>
          </cell>
          <cell r="I3434" t="str">
            <v>PC BEERSEL</v>
          </cell>
        </row>
        <row r="3435">
          <cell r="A3435">
            <v>4340</v>
          </cell>
          <cell r="B3435" t="str">
            <v>Jorne</v>
          </cell>
          <cell r="C3435" t="str">
            <v>VAN HECKE</v>
          </cell>
          <cell r="D3435">
            <v>34337</v>
          </cell>
          <cell r="E3435" t="str">
            <v>M</v>
          </cell>
          <cell r="F3435" t="str">
            <v>België</v>
          </cell>
          <cell r="G3435" t="str">
            <v>BE</v>
          </cell>
          <cell r="H3435" t="str">
            <v>04-005</v>
          </cell>
          <cell r="I3435" t="str">
            <v>PC BEERSEL</v>
          </cell>
        </row>
        <row r="3436">
          <cell r="A3436">
            <v>6990</v>
          </cell>
          <cell r="B3436" t="str">
            <v>René</v>
          </cell>
          <cell r="C3436" t="str">
            <v>VAN ROY</v>
          </cell>
          <cell r="D3436">
            <v>20853</v>
          </cell>
          <cell r="E3436" t="str">
            <v>M</v>
          </cell>
          <cell r="F3436" t="str">
            <v>België</v>
          </cell>
          <cell r="G3436" t="str">
            <v>BE</v>
          </cell>
          <cell r="H3436" t="str">
            <v>04-005</v>
          </cell>
          <cell r="I3436" t="str">
            <v>PC BEERSEL</v>
          </cell>
        </row>
        <row r="3437">
          <cell r="A3437">
            <v>7552</v>
          </cell>
          <cell r="B3437" t="str">
            <v>David</v>
          </cell>
          <cell r="C3437" t="str">
            <v>VAN ROY</v>
          </cell>
          <cell r="D3437">
            <v>30419</v>
          </cell>
          <cell r="E3437" t="str">
            <v>M</v>
          </cell>
          <cell r="F3437" t="str">
            <v>België</v>
          </cell>
          <cell r="G3437" t="str">
            <v>BE</v>
          </cell>
          <cell r="H3437" t="str">
            <v>04-005</v>
          </cell>
          <cell r="I3437" t="str">
            <v>PC BEERSEL</v>
          </cell>
        </row>
        <row r="3438">
          <cell r="A3438">
            <v>1849</v>
          </cell>
          <cell r="B3438" t="str">
            <v>Hilde</v>
          </cell>
          <cell r="C3438" t="str">
            <v>VANDERRUSTEN</v>
          </cell>
          <cell r="D3438">
            <v>22977</v>
          </cell>
          <cell r="E3438" t="str">
            <v>V</v>
          </cell>
          <cell r="F3438" t="str">
            <v>België</v>
          </cell>
          <cell r="G3438" t="str">
            <v>BE</v>
          </cell>
          <cell r="H3438" t="str">
            <v>04-005</v>
          </cell>
          <cell r="I3438" t="str">
            <v>PC BEERSEL</v>
          </cell>
        </row>
        <row r="3439">
          <cell r="A3439">
            <v>15676</v>
          </cell>
          <cell r="B3439" t="str">
            <v>Satin</v>
          </cell>
          <cell r="C3439" t="str">
            <v>VANESSA</v>
          </cell>
          <cell r="D3439">
            <v>29425</v>
          </cell>
          <cell r="E3439" t="str">
            <v>V</v>
          </cell>
          <cell r="F3439" t="str">
            <v>België</v>
          </cell>
          <cell r="G3439" t="str">
            <v>BE</v>
          </cell>
          <cell r="H3439" t="str">
            <v>04-005</v>
          </cell>
          <cell r="I3439" t="str">
            <v>PC BEERSEL</v>
          </cell>
        </row>
        <row r="3440">
          <cell r="A3440">
            <v>4157</v>
          </cell>
          <cell r="B3440" t="str">
            <v>Dave</v>
          </cell>
          <cell r="C3440" t="str">
            <v>WAERTS</v>
          </cell>
          <cell r="D3440">
            <v>28842</v>
          </cell>
          <cell r="E3440" t="str">
            <v>M</v>
          </cell>
          <cell r="F3440" t="str">
            <v>België</v>
          </cell>
          <cell r="G3440" t="str">
            <v>BE</v>
          </cell>
          <cell r="H3440" t="str">
            <v>04-005</v>
          </cell>
          <cell r="I3440" t="str">
            <v>PC BEERSEL</v>
          </cell>
        </row>
        <row r="3441">
          <cell r="A3441">
            <v>10780</v>
          </cell>
          <cell r="B3441" t="str">
            <v>Fanny</v>
          </cell>
          <cell r="C3441" t="str">
            <v>ADAMS</v>
          </cell>
          <cell r="D3441">
            <v>25111</v>
          </cell>
          <cell r="E3441" t="str">
            <v>V</v>
          </cell>
          <cell r="F3441" t="str">
            <v>België</v>
          </cell>
          <cell r="G3441" t="str">
            <v>BE</v>
          </cell>
          <cell r="H3441" t="str">
            <v>04-006</v>
          </cell>
          <cell r="I3441" t="str">
            <v>SINGEL PC - Strombeek</v>
          </cell>
        </row>
        <row r="3442">
          <cell r="A3442">
            <v>11277</v>
          </cell>
          <cell r="B3442" t="str">
            <v>Rudy</v>
          </cell>
          <cell r="C3442" t="str">
            <v>ADAMS</v>
          </cell>
          <cell r="D3442">
            <v>23624</v>
          </cell>
          <cell r="E3442" t="str">
            <v>M</v>
          </cell>
          <cell r="F3442" t="str">
            <v>België</v>
          </cell>
          <cell r="G3442" t="str">
            <v>BE</v>
          </cell>
          <cell r="H3442" t="str">
            <v>04-006</v>
          </cell>
          <cell r="I3442" t="str">
            <v>SINGEL PC - Strombeek</v>
          </cell>
        </row>
        <row r="3443">
          <cell r="A3443">
            <v>20755</v>
          </cell>
          <cell r="B3443" t="str">
            <v>Brigitte</v>
          </cell>
          <cell r="C3443" t="str">
            <v>BETS</v>
          </cell>
          <cell r="D3443">
            <v>22555</v>
          </cell>
          <cell r="E3443" t="str">
            <v>V</v>
          </cell>
          <cell r="F3443" t="str">
            <v>België</v>
          </cell>
          <cell r="G3443" t="str">
            <v>BE</v>
          </cell>
          <cell r="H3443" t="str">
            <v>04-006</v>
          </cell>
          <cell r="I3443" t="str">
            <v>SINGEL PC - Strombeek</v>
          </cell>
        </row>
        <row r="3444">
          <cell r="A3444">
            <v>20038</v>
          </cell>
          <cell r="B3444" t="str">
            <v>Michel</v>
          </cell>
          <cell r="C3444" t="str">
            <v>BLOCQ</v>
          </cell>
          <cell r="D3444">
            <v>18595</v>
          </cell>
          <cell r="E3444" t="str">
            <v>M</v>
          </cell>
          <cell r="F3444" t="str">
            <v>België</v>
          </cell>
          <cell r="G3444" t="str">
            <v>BE</v>
          </cell>
          <cell r="H3444" t="str">
            <v>04-006</v>
          </cell>
          <cell r="I3444" t="str">
            <v>SINGEL PC - Strombeek</v>
          </cell>
        </row>
        <row r="3445">
          <cell r="A3445">
            <v>11007</v>
          </cell>
          <cell r="B3445" t="str">
            <v>José</v>
          </cell>
          <cell r="C3445" t="str">
            <v>BODART</v>
          </cell>
          <cell r="D3445">
            <v>18315</v>
          </cell>
          <cell r="E3445" t="str">
            <v>M</v>
          </cell>
          <cell r="F3445" t="str">
            <v>België</v>
          </cell>
          <cell r="G3445" t="str">
            <v>BE</v>
          </cell>
          <cell r="H3445" t="str">
            <v>04-006</v>
          </cell>
          <cell r="I3445" t="str">
            <v>SINGEL PC - Strombeek</v>
          </cell>
        </row>
        <row r="3446">
          <cell r="A3446">
            <v>14147</v>
          </cell>
          <cell r="B3446" t="str">
            <v>Liliane</v>
          </cell>
          <cell r="C3446" t="str">
            <v>BOLLEN</v>
          </cell>
          <cell r="D3446">
            <v>15889</v>
          </cell>
          <cell r="E3446" t="str">
            <v>V</v>
          </cell>
          <cell r="F3446" t="str">
            <v>België</v>
          </cell>
          <cell r="G3446" t="str">
            <v>BE</v>
          </cell>
          <cell r="H3446" t="str">
            <v>04-006</v>
          </cell>
          <cell r="I3446" t="str">
            <v>SINGEL PC - Strombeek</v>
          </cell>
        </row>
        <row r="3447">
          <cell r="A3447">
            <v>6916</v>
          </cell>
          <cell r="B3447" t="str">
            <v>Christine</v>
          </cell>
          <cell r="C3447" t="str">
            <v>BOSMANS</v>
          </cell>
          <cell r="D3447">
            <v>22851</v>
          </cell>
          <cell r="E3447" t="str">
            <v>V</v>
          </cell>
          <cell r="F3447" t="str">
            <v>België</v>
          </cell>
          <cell r="G3447" t="str">
            <v>BE</v>
          </cell>
          <cell r="H3447" t="str">
            <v>04-006</v>
          </cell>
          <cell r="I3447" t="str">
            <v>SINGEL PC - Strombeek</v>
          </cell>
        </row>
        <row r="3448">
          <cell r="A3448">
            <v>15912</v>
          </cell>
          <cell r="B3448" t="str">
            <v>Thierry</v>
          </cell>
          <cell r="C3448" t="str">
            <v>BRUYNSEELS</v>
          </cell>
          <cell r="D3448">
            <v>26490</v>
          </cell>
          <cell r="E3448" t="str">
            <v>M</v>
          </cell>
          <cell r="F3448" t="str">
            <v>België</v>
          </cell>
          <cell r="G3448" t="str">
            <v>BE</v>
          </cell>
          <cell r="H3448" t="str">
            <v>04-006</v>
          </cell>
          <cell r="I3448" t="str">
            <v>SINGEL PC - Strombeek</v>
          </cell>
        </row>
        <row r="3449">
          <cell r="A3449">
            <v>2382</v>
          </cell>
          <cell r="B3449" t="str">
            <v>Stefaan</v>
          </cell>
          <cell r="C3449" t="str">
            <v>CHRISPEELS</v>
          </cell>
          <cell r="D3449">
            <v>22581</v>
          </cell>
          <cell r="E3449" t="str">
            <v>M</v>
          </cell>
          <cell r="F3449" t="str">
            <v>België</v>
          </cell>
          <cell r="G3449" t="str">
            <v>BE</v>
          </cell>
          <cell r="H3449" t="str">
            <v>04-006</v>
          </cell>
          <cell r="I3449" t="str">
            <v>SINGEL PC - Strombeek</v>
          </cell>
        </row>
        <row r="3450">
          <cell r="A3450">
            <v>15536</v>
          </cell>
          <cell r="B3450" t="str">
            <v>Liliane</v>
          </cell>
          <cell r="C3450" t="str">
            <v>CLAESSENS</v>
          </cell>
          <cell r="D3450">
            <v>20203</v>
          </cell>
          <cell r="E3450" t="str">
            <v>V</v>
          </cell>
          <cell r="F3450" t="str">
            <v>België</v>
          </cell>
          <cell r="G3450" t="str">
            <v>BE</v>
          </cell>
          <cell r="H3450" t="str">
            <v>04-006</v>
          </cell>
          <cell r="I3450" t="str">
            <v>SINGEL PC - Strombeek</v>
          </cell>
        </row>
        <row r="3451">
          <cell r="A3451">
            <v>20797</v>
          </cell>
          <cell r="B3451" t="str">
            <v>Marc</v>
          </cell>
          <cell r="C3451" t="str">
            <v>CLAREBOUT</v>
          </cell>
          <cell r="D3451">
            <v>21639</v>
          </cell>
          <cell r="E3451" t="str">
            <v>M</v>
          </cell>
          <cell r="F3451" t="str">
            <v>België</v>
          </cell>
          <cell r="G3451" t="str">
            <v>BE</v>
          </cell>
          <cell r="H3451" t="str">
            <v>04-006</v>
          </cell>
          <cell r="I3451" t="str">
            <v>SINGEL PC - Strombeek</v>
          </cell>
        </row>
        <row r="3452">
          <cell r="A3452">
            <v>17882</v>
          </cell>
          <cell r="B3452" t="str">
            <v>Laureline</v>
          </cell>
          <cell r="C3452" t="str">
            <v>CLAUSSE</v>
          </cell>
          <cell r="D3452">
            <v>37930</v>
          </cell>
          <cell r="E3452" t="str">
            <v>V</v>
          </cell>
          <cell r="F3452" t="str">
            <v>België</v>
          </cell>
          <cell r="G3452" t="str">
            <v>BE</v>
          </cell>
          <cell r="H3452" t="str">
            <v>04-006</v>
          </cell>
          <cell r="I3452" t="str">
            <v>SINGEL PC - Strombeek</v>
          </cell>
        </row>
        <row r="3453">
          <cell r="A3453">
            <v>17883</v>
          </cell>
          <cell r="B3453" t="str">
            <v>Aurore</v>
          </cell>
          <cell r="C3453" t="str">
            <v>CLAUSSE</v>
          </cell>
          <cell r="D3453">
            <v>36168</v>
          </cell>
          <cell r="E3453" t="str">
            <v>V</v>
          </cell>
          <cell r="F3453" t="str">
            <v>België</v>
          </cell>
          <cell r="G3453" t="str">
            <v>BE</v>
          </cell>
          <cell r="H3453" t="str">
            <v>04-006</v>
          </cell>
          <cell r="I3453" t="str">
            <v>SINGEL PC - Strombeek</v>
          </cell>
        </row>
        <row r="3454">
          <cell r="A3454">
            <v>16215</v>
          </cell>
          <cell r="B3454" t="str">
            <v>REMI</v>
          </cell>
          <cell r="C3454" t="str">
            <v>CNUDDE</v>
          </cell>
          <cell r="D3454">
            <v>20104</v>
          </cell>
          <cell r="E3454" t="str">
            <v>M</v>
          </cell>
          <cell r="F3454" t="str">
            <v>België</v>
          </cell>
          <cell r="G3454" t="str">
            <v>BE</v>
          </cell>
          <cell r="H3454" t="str">
            <v>04-006</v>
          </cell>
          <cell r="I3454" t="str">
            <v>SINGEL PC - Strombeek</v>
          </cell>
        </row>
        <row r="3455">
          <cell r="A3455">
            <v>15721</v>
          </cell>
          <cell r="B3455" t="str">
            <v>Anne</v>
          </cell>
          <cell r="C3455" t="str">
            <v>COLLIER</v>
          </cell>
          <cell r="D3455">
            <v>19267</v>
          </cell>
          <cell r="E3455" t="str">
            <v>V</v>
          </cell>
          <cell r="F3455" t="str">
            <v>België</v>
          </cell>
          <cell r="G3455" t="str">
            <v>BE</v>
          </cell>
          <cell r="H3455" t="str">
            <v>04-006</v>
          </cell>
          <cell r="I3455" t="str">
            <v>SINGEL PC - Strombeek</v>
          </cell>
        </row>
        <row r="3456">
          <cell r="A3456">
            <v>19602</v>
          </cell>
          <cell r="B3456" t="str">
            <v>Jacques</v>
          </cell>
          <cell r="C3456" t="str">
            <v>CORNET</v>
          </cell>
          <cell r="D3456">
            <v>22455</v>
          </cell>
          <cell r="E3456" t="str">
            <v>M</v>
          </cell>
          <cell r="F3456" t="str">
            <v>België</v>
          </cell>
          <cell r="G3456" t="str">
            <v>BE</v>
          </cell>
          <cell r="H3456" t="str">
            <v>04-006</v>
          </cell>
          <cell r="I3456" t="str">
            <v>SINGEL PC - Strombeek</v>
          </cell>
        </row>
        <row r="3457">
          <cell r="A3457">
            <v>13053</v>
          </cell>
          <cell r="B3457" t="str">
            <v>Giovanni</v>
          </cell>
          <cell r="C3457" t="str">
            <v>CUTAIA</v>
          </cell>
          <cell r="D3457">
            <v>13216</v>
          </cell>
          <cell r="E3457" t="str">
            <v>M</v>
          </cell>
          <cell r="F3457" t="str">
            <v>België</v>
          </cell>
          <cell r="G3457" t="str">
            <v>BE</v>
          </cell>
          <cell r="H3457" t="str">
            <v>04-006</v>
          </cell>
          <cell r="I3457" t="str">
            <v>SINGEL PC - Strombeek</v>
          </cell>
        </row>
        <row r="3458">
          <cell r="A3458">
            <v>16072</v>
          </cell>
          <cell r="B3458" t="str">
            <v>Irma</v>
          </cell>
          <cell r="C3458" t="str">
            <v>DAELEMANS</v>
          </cell>
          <cell r="D3458">
            <v>14386</v>
          </cell>
          <cell r="E3458" t="str">
            <v>V</v>
          </cell>
          <cell r="F3458" t="str">
            <v>België</v>
          </cell>
          <cell r="G3458" t="str">
            <v>BE</v>
          </cell>
          <cell r="H3458" t="str">
            <v>04-006</v>
          </cell>
          <cell r="I3458" t="str">
            <v>SINGEL PC - Strombeek</v>
          </cell>
        </row>
        <row r="3459">
          <cell r="A3459">
            <v>12326</v>
          </cell>
          <cell r="B3459" t="str">
            <v>Luc</v>
          </cell>
          <cell r="C3459" t="str">
            <v>DE BAETZELIER</v>
          </cell>
          <cell r="D3459">
            <v>23154</v>
          </cell>
          <cell r="E3459" t="str">
            <v>M</v>
          </cell>
          <cell r="F3459" t="str">
            <v>België</v>
          </cell>
          <cell r="G3459" t="str">
            <v>BE</v>
          </cell>
          <cell r="H3459" t="str">
            <v>04-006</v>
          </cell>
          <cell r="I3459" t="str">
            <v>SINGEL PC - Strombeek</v>
          </cell>
        </row>
        <row r="3460">
          <cell r="A3460">
            <v>10917</v>
          </cell>
          <cell r="B3460" t="str">
            <v>Liliane</v>
          </cell>
          <cell r="C3460" t="str">
            <v>DE BRUYNE</v>
          </cell>
          <cell r="D3460">
            <v>16881</v>
          </cell>
          <cell r="E3460" t="str">
            <v>V</v>
          </cell>
          <cell r="F3460" t="str">
            <v>België</v>
          </cell>
          <cell r="G3460" t="str">
            <v>BE</v>
          </cell>
          <cell r="H3460" t="str">
            <v>04-006</v>
          </cell>
          <cell r="I3460" t="str">
            <v>SINGEL PC - Strombeek</v>
          </cell>
        </row>
        <row r="3461">
          <cell r="A3461">
            <v>7200</v>
          </cell>
          <cell r="B3461" t="str">
            <v>Pascal</v>
          </cell>
          <cell r="C3461" t="str">
            <v>DE CRÉE</v>
          </cell>
          <cell r="D3461">
            <v>23011</v>
          </cell>
          <cell r="E3461" t="str">
            <v>M</v>
          </cell>
          <cell r="F3461" t="str">
            <v>België</v>
          </cell>
          <cell r="G3461" t="str">
            <v>BE</v>
          </cell>
          <cell r="H3461" t="str">
            <v>04-006</v>
          </cell>
          <cell r="I3461" t="str">
            <v>SINGEL PC - Strombeek</v>
          </cell>
        </row>
        <row r="3462">
          <cell r="A3462">
            <v>15037</v>
          </cell>
          <cell r="B3462" t="str">
            <v>JORDI</v>
          </cell>
          <cell r="C3462" t="str">
            <v>DE CRÉE</v>
          </cell>
          <cell r="D3462">
            <v>35310</v>
          </cell>
          <cell r="E3462" t="str">
            <v>M</v>
          </cell>
          <cell r="F3462" t="str">
            <v>België</v>
          </cell>
          <cell r="G3462" t="str">
            <v>BE</v>
          </cell>
          <cell r="H3462" t="str">
            <v>04-006</v>
          </cell>
          <cell r="I3462" t="str">
            <v>SINGEL PC - Strombeek</v>
          </cell>
        </row>
        <row r="3463">
          <cell r="A3463">
            <v>14286</v>
          </cell>
          <cell r="B3463" t="str">
            <v>Cyriel</v>
          </cell>
          <cell r="C3463" t="str">
            <v>DE GROOT</v>
          </cell>
          <cell r="D3463">
            <v>17578</v>
          </cell>
          <cell r="E3463" t="str">
            <v>M</v>
          </cell>
          <cell r="F3463" t="str">
            <v>België</v>
          </cell>
          <cell r="G3463" t="str">
            <v>BE</v>
          </cell>
          <cell r="H3463" t="str">
            <v>04-006</v>
          </cell>
          <cell r="I3463" t="str">
            <v>SINGEL PC - Strombeek</v>
          </cell>
        </row>
        <row r="3464">
          <cell r="A3464">
            <v>4584</v>
          </cell>
          <cell r="B3464" t="str">
            <v>Yves</v>
          </cell>
          <cell r="C3464" t="str">
            <v>DE JONGHE</v>
          </cell>
          <cell r="D3464">
            <v>23900</v>
          </cell>
          <cell r="E3464" t="str">
            <v>M</v>
          </cell>
          <cell r="F3464" t="str">
            <v>België</v>
          </cell>
          <cell r="G3464" t="str">
            <v>BE</v>
          </cell>
          <cell r="H3464" t="str">
            <v>04-006</v>
          </cell>
          <cell r="I3464" t="str">
            <v>SINGEL PC - Strombeek</v>
          </cell>
        </row>
        <row r="3465">
          <cell r="A3465">
            <v>5773</v>
          </cell>
          <cell r="B3465" t="str">
            <v>Claudia</v>
          </cell>
          <cell r="C3465" t="str">
            <v>DE JONGHE</v>
          </cell>
          <cell r="D3465">
            <v>24435</v>
          </cell>
          <cell r="E3465" t="str">
            <v>V</v>
          </cell>
          <cell r="F3465" t="str">
            <v>België</v>
          </cell>
          <cell r="G3465" t="str">
            <v>BE</v>
          </cell>
          <cell r="H3465" t="str">
            <v>04-006</v>
          </cell>
          <cell r="I3465" t="str">
            <v>SINGEL PC - Strombeek</v>
          </cell>
        </row>
        <row r="3466">
          <cell r="A3466">
            <v>11482</v>
          </cell>
          <cell r="B3466" t="str">
            <v>Wendy</v>
          </cell>
          <cell r="C3466" t="str">
            <v>DE LEENHEER</v>
          </cell>
          <cell r="D3466">
            <v>26559</v>
          </cell>
          <cell r="E3466" t="str">
            <v>V</v>
          </cell>
          <cell r="F3466" t="str">
            <v>België</v>
          </cell>
          <cell r="G3466" t="str">
            <v>BE</v>
          </cell>
          <cell r="H3466" t="str">
            <v>04-006</v>
          </cell>
          <cell r="I3466" t="str">
            <v>SINGEL PC - Strombeek</v>
          </cell>
        </row>
        <row r="3467">
          <cell r="A3467">
            <v>19713</v>
          </cell>
          <cell r="B3467" t="str">
            <v>Catherine</v>
          </cell>
          <cell r="C3467" t="str">
            <v>DE SADELEER</v>
          </cell>
          <cell r="D3467">
            <v>18392</v>
          </cell>
          <cell r="E3467" t="str">
            <v>V</v>
          </cell>
          <cell r="F3467" t="str">
            <v>België</v>
          </cell>
          <cell r="G3467" t="str">
            <v>BE</v>
          </cell>
          <cell r="H3467" t="str">
            <v>04-006</v>
          </cell>
          <cell r="I3467" t="str">
            <v>SINGEL PC - Strombeek</v>
          </cell>
        </row>
        <row r="3468">
          <cell r="A3468">
            <v>10248</v>
          </cell>
          <cell r="B3468" t="str">
            <v>Carine</v>
          </cell>
          <cell r="C3468" t="str">
            <v>DE VOEGHT</v>
          </cell>
          <cell r="D3468">
            <v>22359</v>
          </cell>
          <cell r="E3468" t="str">
            <v>V</v>
          </cell>
          <cell r="F3468" t="str">
            <v>België</v>
          </cell>
          <cell r="G3468" t="str">
            <v>BE</v>
          </cell>
          <cell r="H3468" t="str">
            <v>04-006</v>
          </cell>
          <cell r="I3468" t="str">
            <v>SINGEL PC - Strombeek</v>
          </cell>
        </row>
        <row r="3469">
          <cell r="A3469">
            <v>13052</v>
          </cell>
          <cell r="B3469" t="str">
            <v>Cecile</v>
          </cell>
          <cell r="C3469" t="str">
            <v>DE VROEY</v>
          </cell>
          <cell r="D3469">
            <v>18233</v>
          </cell>
          <cell r="E3469" t="str">
            <v>V</v>
          </cell>
          <cell r="F3469" t="str">
            <v>België</v>
          </cell>
          <cell r="G3469" t="str">
            <v>BE</v>
          </cell>
          <cell r="H3469" t="str">
            <v>04-006</v>
          </cell>
          <cell r="I3469" t="str">
            <v>SINGEL PC - Strombeek</v>
          </cell>
        </row>
        <row r="3470">
          <cell r="A3470">
            <v>2409</v>
          </cell>
          <cell r="B3470" t="str">
            <v>Jan</v>
          </cell>
          <cell r="C3470" t="str">
            <v>DE WACHTER</v>
          </cell>
          <cell r="D3470">
            <v>19304</v>
          </cell>
          <cell r="E3470" t="str">
            <v>M</v>
          </cell>
          <cell r="F3470" t="str">
            <v>België</v>
          </cell>
          <cell r="G3470" t="str">
            <v>BE</v>
          </cell>
          <cell r="H3470" t="str">
            <v>04-006</v>
          </cell>
          <cell r="I3470" t="str">
            <v>SINGEL PC - Strombeek</v>
          </cell>
        </row>
        <row r="3471">
          <cell r="A3471">
            <v>15171</v>
          </cell>
          <cell r="B3471" t="str">
            <v>Valerie</v>
          </cell>
          <cell r="C3471" t="str">
            <v>DE WIN</v>
          </cell>
          <cell r="D3471">
            <v>33788</v>
          </cell>
          <cell r="E3471" t="str">
            <v>V</v>
          </cell>
          <cell r="F3471" t="str">
            <v>België</v>
          </cell>
          <cell r="G3471" t="str">
            <v>BE</v>
          </cell>
          <cell r="H3471" t="str">
            <v>04-006</v>
          </cell>
          <cell r="I3471" t="str">
            <v>SINGEL PC - Strombeek</v>
          </cell>
        </row>
        <row r="3472">
          <cell r="A3472">
            <v>7617</v>
          </cell>
          <cell r="B3472" t="str">
            <v>Alfred</v>
          </cell>
          <cell r="C3472" t="str">
            <v>DE WITTE</v>
          </cell>
          <cell r="D3472">
            <v>20107</v>
          </cell>
          <cell r="E3472" t="str">
            <v>M</v>
          </cell>
          <cell r="F3472" t="str">
            <v>België</v>
          </cell>
          <cell r="G3472" t="str">
            <v>BE</v>
          </cell>
          <cell r="H3472" t="str">
            <v>04-006</v>
          </cell>
          <cell r="I3472" t="str">
            <v>SINGEL PC - Strombeek</v>
          </cell>
        </row>
        <row r="3473">
          <cell r="A3473">
            <v>2101</v>
          </cell>
          <cell r="B3473" t="str">
            <v>William</v>
          </cell>
          <cell r="C3473" t="str">
            <v>DEBECK</v>
          </cell>
          <cell r="D3473">
            <v>18605</v>
          </cell>
          <cell r="E3473" t="str">
            <v>M</v>
          </cell>
          <cell r="F3473" t="str">
            <v>België</v>
          </cell>
          <cell r="G3473" t="str">
            <v>BE</v>
          </cell>
          <cell r="H3473" t="str">
            <v>04-006</v>
          </cell>
          <cell r="I3473" t="str">
            <v>SINGEL PC - Strombeek</v>
          </cell>
        </row>
        <row r="3474">
          <cell r="A3474">
            <v>18235</v>
          </cell>
          <cell r="B3474" t="str">
            <v>Stephanie</v>
          </cell>
          <cell r="C3474" t="str">
            <v>DECLEVE</v>
          </cell>
          <cell r="D3474">
            <v>29657</v>
          </cell>
          <cell r="E3474" t="str">
            <v>V</v>
          </cell>
          <cell r="F3474" t="str">
            <v>België</v>
          </cell>
          <cell r="G3474" t="str">
            <v>BE</v>
          </cell>
          <cell r="H3474" t="str">
            <v>04-006</v>
          </cell>
          <cell r="I3474" t="str">
            <v>SINGEL PC - Strombeek</v>
          </cell>
        </row>
        <row r="3475">
          <cell r="A3475">
            <v>11599</v>
          </cell>
          <cell r="B3475" t="str">
            <v>Rudy</v>
          </cell>
          <cell r="C3475" t="str">
            <v>DEHASQUE</v>
          </cell>
          <cell r="D3475">
            <v>21063</v>
          </cell>
          <cell r="E3475" t="str">
            <v>M</v>
          </cell>
          <cell r="F3475" t="str">
            <v>België</v>
          </cell>
          <cell r="G3475" t="str">
            <v>BE</v>
          </cell>
          <cell r="H3475" t="str">
            <v>04-006</v>
          </cell>
          <cell r="I3475" t="str">
            <v>SINGEL PC - Strombeek</v>
          </cell>
        </row>
        <row r="3476">
          <cell r="A3476">
            <v>14282</v>
          </cell>
          <cell r="B3476" t="str">
            <v>Jean-Pierre</v>
          </cell>
          <cell r="C3476" t="str">
            <v>DEKONINCK</v>
          </cell>
          <cell r="D3476">
            <v>18857</v>
          </cell>
          <cell r="E3476" t="str">
            <v>M</v>
          </cell>
          <cell r="F3476" t="str">
            <v>België</v>
          </cell>
          <cell r="G3476" t="str">
            <v>BE</v>
          </cell>
          <cell r="H3476" t="str">
            <v>04-006</v>
          </cell>
          <cell r="I3476" t="str">
            <v>SINGEL PC - Strombeek</v>
          </cell>
        </row>
        <row r="3477">
          <cell r="A3477">
            <v>5934</v>
          </cell>
          <cell r="B3477" t="str">
            <v>Lydia</v>
          </cell>
          <cell r="C3477" t="str">
            <v>DELGOUFFE</v>
          </cell>
          <cell r="D3477">
            <v>18683</v>
          </cell>
          <cell r="E3477" t="str">
            <v>V</v>
          </cell>
          <cell r="F3477" t="str">
            <v>België</v>
          </cell>
          <cell r="G3477" t="str">
            <v>BE</v>
          </cell>
          <cell r="H3477" t="str">
            <v>04-006</v>
          </cell>
          <cell r="I3477" t="str">
            <v>SINGEL PC - Strombeek</v>
          </cell>
        </row>
        <row r="3478">
          <cell r="A3478">
            <v>6930</v>
          </cell>
          <cell r="B3478" t="str">
            <v>Edouard</v>
          </cell>
          <cell r="C3478" t="str">
            <v>DEPAUW</v>
          </cell>
          <cell r="D3478">
            <v>16916</v>
          </cell>
          <cell r="E3478" t="str">
            <v>M</v>
          </cell>
          <cell r="F3478" t="str">
            <v>België</v>
          </cell>
          <cell r="G3478" t="str">
            <v>BE</v>
          </cell>
          <cell r="H3478" t="str">
            <v>04-006</v>
          </cell>
          <cell r="I3478" t="str">
            <v>SINGEL PC - Strombeek</v>
          </cell>
        </row>
        <row r="3479">
          <cell r="A3479">
            <v>17243</v>
          </cell>
          <cell r="B3479" t="str">
            <v>Julie</v>
          </cell>
          <cell r="C3479" t="str">
            <v>DUBOIS</v>
          </cell>
          <cell r="D3479">
            <v>31841</v>
          </cell>
          <cell r="E3479" t="str">
            <v>V</v>
          </cell>
          <cell r="F3479" t="str">
            <v>België</v>
          </cell>
          <cell r="G3479" t="str">
            <v>BE</v>
          </cell>
          <cell r="H3479" t="str">
            <v>04-006</v>
          </cell>
          <cell r="I3479" t="str">
            <v>SINGEL PC - Strombeek</v>
          </cell>
        </row>
        <row r="3480">
          <cell r="A3480">
            <v>21934</v>
          </cell>
          <cell r="B3480" t="str">
            <v>Gloria</v>
          </cell>
          <cell r="C3480" t="str">
            <v>DUCASTELLE</v>
          </cell>
          <cell r="D3480">
            <v>38848</v>
          </cell>
          <cell r="E3480" t="str">
            <v>V</v>
          </cell>
          <cell r="F3480" t="str">
            <v>België</v>
          </cell>
          <cell r="G3480" t="str">
            <v>BE</v>
          </cell>
          <cell r="H3480" t="str">
            <v>04-006</v>
          </cell>
          <cell r="I3480" t="str">
            <v>SINGEL PC - Strombeek</v>
          </cell>
        </row>
        <row r="3481">
          <cell r="A3481">
            <v>21935</v>
          </cell>
          <cell r="B3481" t="str">
            <v>Antonio</v>
          </cell>
          <cell r="C3481" t="str">
            <v>DUCASTELLE</v>
          </cell>
          <cell r="D3481">
            <v>37689</v>
          </cell>
          <cell r="E3481" t="str">
            <v>M</v>
          </cell>
          <cell r="F3481" t="str">
            <v>België</v>
          </cell>
          <cell r="G3481" t="str">
            <v>BE</v>
          </cell>
          <cell r="H3481" t="str">
            <v>04-006</v>
          </cell>
          <cell r="I3481" t="str">
            <v>SINGEL PC - Strombeek</v>
          </cell>
        </row>
        <row r="3482">
          <cell r="A3482">
            <v>16478</v>
          </cell>
          <cell r="B3482" t="str">
            <v>Nicolas</v>
          </cell>
          <cell r="C3482" t="str">
            <v>DUCLOS</v>
          </cell>
          <cell r="D3482">
            <v>30508</v>
          </cell>
          <cell r="E3482" t="str">
            <v>M</v>
          </cell>
          <cell r="F3482" t="str">
            <v>België</v>
          </cell>
          <cell r="G3482" t="str">
            <v>BE</v>
          </cell>
          <cell r="H3482" t="str">
            <v>04-006</v>
          </cell>
          <cell r="I3482" t="str">
            <v>SINGEL PC - Strombeek</v>
          </cell>
        </row>
        <row r="3483">
          <cell r="A3483">
            <v>18386</v>
          </cell>
          <cell r="B3483" t="str">
            <v>Daniel</v>
          </cell>
          <cell r="C3483" t="str">
            <v>DUCLOS</v>
          </cell>
          <cell r="D3483">
            <v>24784</v>
          </cell>
          <cell r="E3483" t="str">
            <v>M</v>
          </cell>
          <cell r="F3483" t="str">
            <v>België</v>
          </cell>
          <cell r="G3483" t="str">
            <v>BE</v>
          </cell>
          <cell r="H3483" t="str">
            <v>04-006</v>
          </cell>
          <cell r="I3483" t="str">
            <v>SINGEL PC - Strombeek</v>
          </cell>
        </row>
        <row r="3484">
          <cell r="A3484">
            <v>15140</v>
          </cell>
          <cell r="B3484" t="str">
            <v>Claudine</v>
          </cell>
          <cell r="C3484" t="str">
            <v>DUMOULIN</v>
          </cell>
          <cell r="D3484">
            <v>18647</v>
          </cell>
          <cell r="E3484" t="str">
            <v>V</v>
          </cell>
          <cell r="F3484" t="str">
            <v>België</v>
          </cell>
          <cell r="G3484" t="str">
            <v>BE</v>
          </cell>
          <cell r="H3484" t="str">
            <v>04-006</v>
          </cell>
          <cell r="I3484" t="str">
            <v>SINGEL PC - Strombeek</v>
          </cell>
        </row>
        <row r="3485">
          <cell r="A3485">
            <v>18745</v>
          </cell>
          <cell r="B3485" t="str">
            <v>Samuel</v>
          </cell>
          <cell r="C3485" t="str">
            <v>FERRE</v>
          </cell>
          <cell r="D3485">
            <v>32407</v>
          </cell>
          <cell r="E3485" t="str">
            <v>M</v>
          </cell>
          <cell r="F3485" t="str">
            <v>België</v>
          </cell>
          <cell r="G3485" t="str">
            <v>BE</v>
          </cell>
          <cell r="H3485" t="str">
            <v>04-006</v>
          </cell>
          <cell r="I3485" t="str">
            <v>SINGEL PC - Strombeek</v>
          </cell>
        </row>
        <row r="3486">
          <cell r="A3486">
            <v>20748</v>
          </cell>
          <cell r="B3486" t="str">
            <v>Robert</v>
          </cell>
          <cell r="C3486" t="str">
            <v>FLEMAL</v>
          </cell>
          <cell r="D3486">
            <v>19557</v>
          </cell>
          <cell r="E3486" t="str">
            <v>M</v>
          </cell>
          <cell r="F3486" t="str">
            <v>België</v>
          </cell>
          <cell r="G3486" t="str">
            <v>BE</v>
          </cell>
          <cell r="H3486" t="str">
            <v>04-006</v>
          </cell>
          <cell r="I3486" t="str">
            <v>SINGEL PC - Strombeek</v>
          </cell>
        </row>
        <row r="3487">
          <cell r="A3487">
            <v>16191</v>
          </cell>
          <cell r="B3487" t="str">
            <v>Vincent</v>
          </cell>
          <cell r="C3487" t="str">
            <v>GABRIEL</v>
          </cell>
          <cell r="D3487">
            <v>29828</v>
          </cell>
          <cell r="E3487" t="str">
            <v>M</v>
          </cell>
          <cell r="F3487" t="str">
            <v>België</v>
          </cell>
          <cell r="G3487" t="str">
            <v>BE</v>
          </cell>
          <cell r="H3487" t="str">
            <v>04-006</v>
          </cell>
          <cell r="I3487" t="str">
            <v>SINGEL PC - Strombeek</v>
          </cell>
        </row>
        <row r="3488">
          <cell r="A3488">
            <v>16319</v>
          </cell>
          <cell r="B3488" t="str">
            <v>Julien</v>
          </cell>
          <cell r="C3488" t="str">
            <v>GABRIEL</v>
          </cell>
          <cell r="D3488">
            <v>38229</v>
          </cell>
          <cell r="E3488" t="str">
            <v>M</v>
          </cell>
          <cell r="F3488" t="str">
            <v>België</v>
          </cell>
          <cell r="G3488" t="str">
            <v>BE</v>
          </cell>
          <cell r="H3488" t="str">
            <v>04-006</v>
          </cell>
          <cell r="I3488" t="str">
            <v>SINGEL PC - Strombeek</v>
          </cell>
        </row>
        <row r="3489">
          <cell r="A3489">
            <v>16320</v>
          </cell>
          <cell r="B3489" t="str">
            <v>Jimmy</v>
          </cell>
          <cell r="C3489" t="str">
            <v>GABRIEL</v>
          </cell>
          <cell r="D3489">
            <v>37935</v>
          </cell>
          <cell r="E3489" t="str">
            <v>M</v>
          </cell>
          <cell r="F3489" t="str">
            <v>België</v>
          </cell>
          <cell r="G3489" t="str">
            <v>BE</v>
          </cell>
          <cell r="H3489" t="str">
            <v>04-006</v>
          </cell>
          <cell r="I3489" t="str">
            <v>SINGEL PC - Strombeek</v>
          </cell>
        </row>
        <row r="3490">
          <cell r="A3490">
            <v>1373</v>
          </cell>
          <cell r="B3490" t="str">
            <v>Theophile</v>
          </cell>
          <cell r="C3490" t="str">
            <v>GERREBOS</v>
          </cell>
          <cell r="D3490">
            <v>16047</v>
          </cell>
          <cell r="E3490" t="str">
            <v>M</v>
          </cell>
          <cell r="F3490" t="str">
            <v>België</v>
          </cell>
          <cell r="G3490" t="str">
            <v>BE</v>
          </cell>
          <cell r="H3490" t="str">
            <v>04-006</v>
          </cell>
          <cell r="I3490" t="str">
            <v>SINGEL PC - Strombeek</v>
          </cell>
        </row>
        <row r="3491">
          <cell r="A3491">
            <v>7304</v>
          </cell>
          <cell r="B3491" t="str">
            <v>Olivier</v>
          </cell>
          <cell r="C3491" t="str">
            <v>GERREBOS</v>
          </cell>
          <cell r="D3491">
            <v>25912</v>
          </cell>
          <cell r="E3491" t="str">
            <v>M</v>
          </cell>
          <cell r="F3491" t="str">
            <v>België</v>
          </cell>
          <cell r="G3491" t="str">
            <v>BE</v>
          </cell>
          <cell r="H3491" t="str">
            <v>04-006</v>
          </cell>
          <cell r="I3491" t="str">
            <v>SINGEL PC - Strombeek</v>
          </cell>
        </row>
        <row r="3492">
          <cell r="A3492">
            <v>14148</v>
          </cell>
          <cell r="B3492" t="str">
            <v>Theo</v>
          </cell>
          <cell r="C3492" t="str">
            <v>GERREBOS</v>
          </cell>
          <cell r="D3492">
            <v>37060</v>
          </cell>
          <cell r="E3492" t="str">
            <v>M</v>
          </cell>
          <cell r="F3492" t="str">
            <v>België</v>
          </cell>
          <cell r="G3492" t="str">
            <v>BE</v>
          </cell>
          <cell r="H3492" t="str">
            <v>04-006</v>
          </cell>
          <cell r="I3492" t="str">
            <v>SINGEL PC - Strombeek</v>
          </cell>
        </row>
        <row r="3493">
          <cell r="A3493">
            <v>5072</v>
          </cell>
          <cell r="B3493" t="str">
            <v>Armand</v>
          </cell>
          <cell r="C3493" t="str">
            <v>HEYMANS</v>
          </cell>
          <cell r="D3493">
            <v>19349</v>
          </cell>
          <cell r="E3493" t="str">
            <v>M</v>
          </cell>
          <cell r="F3493" t="str">
            <v>België</v>
          </cell>
          <cell r="G3493" t="str">
            <v>BE</v>
          </cell>
          <cell r="H3493" t="str">
            <v>04-006</v>
          </cell>
          <cell r="I3493" t="str">
            <v>SINGEL PC - Strombeek</v>
          </cell>
        </row>
        <row r="3494">
          <cell r="A3494">
            <v>15162</v>
          </cell>
          <cell r="B3494" t="str">
            <v>Louis</v>
          </cell>
          <cell r="C3494" t="str">
            <v>HEYMANS</v>
          </cell>
          <cell r="D3494">
            <v>13590</v>
          </cell>
          <cell r="E3494" t="str">
            <v>M</v>
          </cell>
          <cell r="F3494" t="str">
            <v>België</v>
          </cell>
          <cell r="G3494" t="str">
            <v>BE</v>
          </cell>
          <cell r="H3494" t="str">
            <v>04-006</v>
          </cell>
          <cell r="I3494" t="str">
            <v>SINGEL PC - Strombeek</v>
          </cell>
        </row>
        <row r="3495">
          <cell r="A3495">
            <v>15532</v>
          </cell>
          <cell r="B3495" t="str">
            <v>Marc Jean</v>
          </cell>
          <cell r="C3495" t="str">
            <v>HEYNDELS</v>
          </cell>
          <cell r="D3495">
            <v>19105</v>
          </cell>
          <cell r="E3495" t="str">
            <v>M</v>
          </cell>
          <cell r="F3495" t="str">
            <v>België</v>
          </cell>
          <cell r="G3495" t="str">
            <v>BE</v>
          </cell>
          <cell r="H3495" t="str">
            <v>04-006</v>
          </cell>
          <cell r="I3495" t="str">
            <v>SINGEL PC - Strombeek</v>
          </cell>
        </row>
        <row r="3496">
          <cell r="A3496">
            <v>13372</v>
          </cell>
          <cell r="B3496" t="str">
            <v>Herman</v>
          </cell>
          <cell r="C3496" t="str">
            <v>HOES</v>
          </cell>
          <cell r="D3496">
            <v>24166</v>
          </cell>
          <cell r="E3496" t="str">
            <v>M</v>
          </cell>
          <cell r="F3496" t="str">
            <v>België</v>
          </cell>
          <cell r="G3496" t="str">
            <v>BE</v>
          </cell>
          <cell r="H3496" t="str">
            <v>04-006</v>
          </cell>
          <cell r="I3496" t="str">
            <v>SINGEL PC - Strombeek</v>
          </cell>
        </row>
        <row r="3497">
          <cell r="A3497">
            <v>15139</v>
          </cell>
          <cell r="B3497" t="str">
            <v>Jacques</v>
          </cell>
          <cell r="C3497" t="str">
            <v>HOUTEKIET</v>
          </cell>
          <cell r="D3497">
            <v>18783</v>
          </cell>
          <cell r="E3497" t="str">
            <v>M</v>
          </cell>
          <cell r="F3497" t="str">
            <v>België</v>
          </cell>
          <cell r="G3497" t="str">
            <v>BE</v>
          </cell>
          <cell r="H3497" t="str">
            <v>04-006</v>
          </cell>
          <cell r="I3497" t="str">
            <v>SINGEL PC - Strombeek</v>
          </cell>
        </row>
        <row r="3498">
          <cell r="A3498">
            <v>11407</v>
          </cell>
          <cell r="B3498" t="str">
            <v>Dimitri</v>
          </cell>
          <cell r="C3498" t="str">
            <v>JACOBS</v>
          </cell>
          <cell r="D3498">
            <v>29285</v>
          </cell>
          <cell r="E3498" t="str">
            <v>M</v>
          </cell>
          <cell r="F3498" t="str">
            <v>België</v>
          </cell>
          <cell r="G3498" t="str">
            <v>BE</v>
          </cell>
          <cell r="H3498" t="str">
            <v>04-006</v>
          </cell>
          <cell r="I3498" t="str">
            <v>SINGEL PC - Strombeek</v>
          </cell>
        </row>
        <row r="3499">
          <cell r="A3499">
            <v>17197</v>
          </cell>
          <cell r="B3499" t="str">
            <v>JOSIANNE</v>
          </cell>
          <cell r="C3499" t="str">
            <v>JACOBS</v>
          </cell>
          <cell r="D3499">
            <v>16385</v>
          </cell>
          <cell r="E3499" t="str">
            <v>V</v>
          </cell>
          <cell r="F3499" t="str">
            <v>België</v>
          </cell>
          <cell r="G3499" t="str">
            <v>BE</v>
          </cell>
          <cell r="H3499" t="str">
            <v>04-006</v>
          </cell>
          <cell r="I3499" t="str">
            <v>SINGEL PC - Strombeek</v>
          </cell>
        </row>
        <row r="3500">
          <cell r="A3500">
            <v>21278</v>
          </cell>
          <cell r="B3500" t="str">
            <v>Enzio</v>
          </cell>
          <cell r="C3500" t="str">
            <v>JACOBS</v>
          </cell>
          <cell r="D3500">
            <v>39716</v>
          </cell>
          <cell r="E3500" t="str">
            <v>M</v>
          </cell>
          <cell r="F3500" t="str">
            <v>België</v>
          </cell>
          <cell r="G3500" t="str">
            <v>BE</v>
          </cell>
          <cell r="H3500" t="str">
            <v>04-006</v>
          </cell>
          <cell r="I3500" t="str">
            <v>SINGEL PC - Strombeek</v>
          </cell>
        </row>
        <row r="3501">
          <cell r="A3501">
            <v>4572</v>
          </cell>
          <cell r="B3501" t="str">
            <v>Christian</v>
          </cell>
          <cell r="C3501" t="str">
            <v>JOURDANT</v>
          </cell>
          <cell r="D3501">
            <v>16410</v>
          </cell>
          <cell r="E3501" t="str">
            <v>M</v>
          </cell>
          <cell r="F3501" t="str">
            <v>België</v>
          </cell>
          <cell r="G3501" t="str">
            <v>BE</v>
          </cell>
          <cell r="H3501" t="str">
            <v>04-006</v>
          </cell>
          <cell r="I3501" t="str">
            <v>SINGEL PC - Strombeek</v>
          </cell>
        </row>
        <row r="3502">
          <cell r="A3502">
            <v>11626</v>
          </cell>
          <cell r="B3502" t="str">
            <v>Sebastien</v>
          </cell>
          <cell r="C3502" t="str">
            <v>LAURENT</v>
          </cell>
          <cell r="D3502">
            <v>35255</v>
          </cell>
          <cell r="E3502" t="str">
            <v>M</v>
          </cell>
          <cell r="F3502" t="str">
            <v>België</v>
          </cell>
          <cell r="G3502" t="str">
            <v>BE</v>
          </cell>
          <cell r="H3502" t="str">
            <v>04-006</v>
          </cell>
          <cell r="I3502" t="str">
            <v>SINGEL PC - Strombeek</v>
          </cell>
        </row>
        <row r="3503">
          <cell r="A3503">
            <v>17881</v>
          </cell>
          <cell r="B3503" t="str">
            <v>Laetitia</v>
          </cell>
          <cell r="C3503" t="str">
            <v>LAURENT</v>
          </cell>
          <cell r="D3503">
            <v>34626</v>
          </cell>
          <cell r="E3503" t="str">
            <v>V</v>
          </cell>
          <cell r="F3503" t="str">
            <v>België</v>
          </cell>
          <cell r="G3503" t="str">
            <v>BE</v>
          </cell>
          <cell r="H3503" t="str">
            <v>04-006</v>
          </cell>
          <cell r="I3503" t="str">
            <v>SINGEL PC - Strombeek</v>
          </cell>
        </row>
        <row r="3504">
          <cell r="A3504">
            <v>14530</v>
          </cell>
          <cell r="B3504" t="str">
            <v>Robert Roger</v>
          </cell>
          <cell r="C3504" t="str">
            <v>LECOMTE</v>
          </cell>
          <cell r="D3504">
            <v>18909</v>
          </cell>
          <cell r="E3504" t="str">
            <v>M</v>
          </cell>
          <cell r="F3504" t="str">
            <v>België</v>
          </cell>
          <cell r="G3504" t="str">
            <v>BE</v>
          </cell>
          <cell r="H3504" t="str">
            <v>04-006</v>
          </cell>
          <cell r="I3504" t="str">
            <v>SINGEL PC - Strombeek</v>
          </cell>
        </row>
        <row r="3505">
          <cell r="A3505">
            <v>13056</v>
          </cell>
          <cell r="B3505" t="str">
            <v>Marc</v>
          </cell>
          <cell r="C3505" t="str">
            <v>LEPAGE</v>
          </cell>
          <cell r="D3505">
            <v>17038</v>
          </cell>
          <cell r="E3505" t="str">
            <v>M</v>
          </cell>
          <cell r="F3505" t="str">
            <v>België</v>
          </cell>
          <cell r="G3505" t="str">
            <v>BE</v>
          </cell>
          <cell r="H3505" t="str">
            <v>04-006</v>
          </cell>
          <cell r="I3505" t="str">
            <v>SINGEL PC - Strombeek</v>
          </cell>
        </row>
        <row r="3506">
          <cell r="A3506">
            <v>12449</v>
          </cell>
          <cell r="B3506" t="str">
            <v>Robert</v>
          </cell>
          <cell r="C3506" t="str">
            <v>LIBER</v>
          </cell>
          <cell r="D3506">
            <v>18461</v>
          </cell>
          <cell r="E3506" t="str">
            <v>M</v>
          </cell>
          <cell r="F3506" t="str">
            <v>België</v>
          </cell>
          <cell r="G3506" t="str">
            <v>BE</v>
          </cell>
          <cell r="H3506" t="str">
            <v>04-006</v>
          </cell>
          <cell r="I3506" t="str">
            <v>SINGEL PC - Strombeek</v>
          </cell>
        </row>
        <row r="3507">
          <cell r="A3507">
            <v>4542</v>
          </cell>
          <cell r="B3507" t="str">
            <v>Nicolas</v>
          </cell>
          <cell r="C3507" t="str">
            <v>LIM</v>
          </cell>
          <cell r="D3507">
            <v>30743</v>
          </cell>
          <cell r="E3507" t="str">
            <v>M</v>
          </cell>
          <cell r="F3507" t="str">
            <v>België</v>
          </cell>
          <cell r="G3507" t="str">
            <v>BE</v>
          </cell>
          <cell r="H3507" t="str">
            <v>04-006</v>
          </cell>
          <cell r="I3507" t="str">
            <v>SINGEL PC - Strombeek</v>
          </cell>
        </row>
        <row r="3508">
          <cell r="A3508">
            <v>3842</v>
          </cell>
          <cell r="B3508" t="str">
            <v>Jean Marie</v>
          </cell>
          <cell r="C3508" t="str">
            <v>LOMBAERTS</v>
          </cell>
          <cell r="D3508">
            <v>18764</v>
          </cell>
          <cell r="E3508" t="str">
            <v>M</v>
          </cell>
          <cell r="F3508" t="str">
            <v>België</v>
          </cell>
          <cell r="G3508" t="str">
            <v>BE</v>
          </cell>
          <cell r="H3508" t="str">
            <v>04-006</v>
          </cell>
          <cell r="I3508" t="str">
            <v>SINGEL PC - Strombeek</v>
          </cell>
        </row>
        <row r="3509">
          <cell r="A3509">
            <v>15866</v>
          </cell>
          <cell r="B3509" t="str">
            <v>Viviane</v>
          </cell>
          <cell r="C3509" t="str">
            <v>MAES</v>
          </cell>
          <cell r="D3509">
            <v>19783</v>
          </cell>
          <cell r="E3509" t="str">
            <v>V</v>
          </cell>
          <cell r="F3509" t="str">
            <v>België</v>
          </cell>
          <cell r="G3509" t="str">
            <v>BE</v>
          </cell>
          <cell r="H3509" t="str">
            <v>04-006</v>
          </cell>
          <cell r="I3509" t="str">
            <v>SINGEL PC - Strombeek</v>
          </cell>
        </row>
        <row r="3510">
          <cell r="A3510">
            <v>9661</v>
          </cell>
          <cell r="B3510" t="str">
            <v>Marc</v>
          </cell>
          <cell r="C3510" t="str">
            <v>MAIRIAUX</v>
          </cell>
          <cell r="D3510">
            <v>18203</v>
          </cell>
          <cell r="E3510" t="str">
            <v>M</v>
          </cell>
          <cell r="F3510" t="str">
            <v>België</v>
          </cell>
          <cell r="G3510" t="str">
            <v>BE</v>
          </cell>
          <cell r="H3510" t="str">
            <v>04-006</v>
          </cell>
          <cell r="I3510" t="str">
            <v>SINGEL PC - Strombeek</v>
          </cell>
        </row>
        <row r="3511">
          <cell r="A3511">
            <v>15719</v>
          </cell>
          <cell r="B3511" t="str">
            <v>Fernand</v>
          </cell>
          <cell r="C3511" t="str">
            <v>MATAGNE</v>
          </cell>
          <cell r="D3511">
            <v>12627</v>
          </cell>
          <cell r="E3511" t="str">
            <v>M</v>
          </cell>
          <cell r="F3511" t="str">
            <v>België</v>
          </cell>
          <cell r="G3511" t="str">
            <v>BE</v>
          </cell>
          <cell r="H3511" t="str">
            <v>04-006</v>
          </cell>
          <cell r="I3511" t="str">
            <v>SINGEL PC - Strombeek</v>
          </cell>
        </row>
        <row r="3512">
          <cell r="A3512">
            <v>5767</v>
          </cell>
          <cell r="B3512" t="str">
            <v>Nicole</v>
          </cell>
          <cell r="C3512" t="str">
            <v>MATTHYS</v>
          </cell>
          <cell r="D3512">
            <v>15822</v>
          </cell>
          <cell r="E3512" t="str">
            <v>V</v>
          </cell>
          <cell r="F3512" t="str">
            <v>België</v>
          </cell>
          <cell r="G3512" t="str">
            <v>BE</v>
          </cell>
          <cell r="H3512" t="str">
            <v>04-006</v>
          </cell>
          <cell r="I3512" t="str">
            <v>SINGEL PC - Strombeek</v>
          </cell>
        </row>
        <row r="3513">
          <cell r="A3513">
            <v>3832</v>
          </cell>
          <cell r="B3513" t="str">
            <v>Rita</v>
          </cell>
          <cell r="C3513" t="str">
            <v>MERENS</v>
          </cell>
          <cell r="D3513">
            <v>17968</v>
          </cell>
          <cell r="E3513" t="str">
            <v>V</v>
          </cell>
          <cell r="F3513" t="str">
            <v>België</v>
          </cell>
          <cell r="G3513" t="str">
            <v>BE</v>
          </cell>
          <cell r="H3513" t="str">
            <v>04-006</v>
          </cell>
          <cell r="I3513" t="str">
            <v>SINGEL PC - Strombeek</v>
          </cell>
        </row>
        <row r="3514">
          <cell r="A3514">
            <v>16850</v>
          </cell>
          <cell r="B3514" t="str">
            <v>Bruno</v>
          </cell>
          <cell r="C3514" t="str">
            <v>MEYSKENS</v>
          </cell>
          <cell r="D3514">
            <v>22624</v>
          </cell>
          <cell r="E3514" t="str">
            <v>M</v>
          </cell>
          <cell r="F3514" t="str">
            <v>België</v>
          </cell>
          <cell r="G3514" t="str">
            <v>BE</v>
          </cell>
          <cell r="H3514" t="str">
            <v>04-006</v>
          </cell>
          <cell r="I3514" t="str">
            <v>SINGEL PC - Strombeek</v>
          </cell>
        </row>
        <row r="3515">
          <cell r="A3515">
            <v>9881</v>
          </cell>
          <cell r="B3515" t="str">
            <v>Gerard</v>
          </cell>
          <cell r="C3515" t="str">
            <v>MOENS</v>
          </cell>
          <cell r="D3515">
            <v>20905</v>
          </cell>
          <cell r="E3515" t="str">
            <v>M</v>
          </cell>
          <cell r="F3515" t="str">
            <v>België</v>
          </cell>
          <cell r="G3515" t="str">
            <v>BE</v>
          </cell>
          <cell r="H3515" t="str">
            <v>04-006</v>
          </cell>
          <cell r="I3515" t="str">
            <v>SINGEL PC - Strombeek</v>
          </cell>
        </row>
        <row r="3516">
          <cell r="A3516">
            <v>6915</v>
          </cell>
          <cell r="B3516" t="str">
            <v>Christian</v>
          </cell>
          <cell r="C3516" t="str">
            <v>NEIRINCKX</v>
          </cell>
          <cell r="D3516">
            <v>22392</v>
          </cell>
          <cell r="E3516" t="str">
            <v>M</v>
          </cell>
          <cell r="F3516" t="str">
            <v>België</v>
          </cell>
          <cell r="G3516" t="str">
            <v>BE</v>
          </cell>
          <cell r="H3516" t="str">
            <v>04-006</v>
          </cell>
          <cell r="I3516" t="str">
            <v>SINGEL PC - Strombeek</v>
          </cell>
        </row>
        <row r="3517">
          <cell r="A3517">
            <v>9050</v>
          </cell>
          <cell r="B3517" t="str">
            <v>Nancy</v>
          </cell>
          <cell r="C3517" t="str">
            <v>NEMEDI</v>
          </cell>
          <cell r="D3517">
            <v>26092</v>
          </cell>
          <cell r="E3517" t="str">
            <v>V</v>
          </cell>
          <cell r="F3517" t="str">
            <v>België</v>
          </cell>
          <cell r="G3517" t="str">
            <v>BE</v>
          </cell>
          <cell r="H3517" t="str">
            <v>04-006</v>
          </cell>
          <cell r="I3517" t="str">
            <v>SINGEL PC - Strombeek</v>
          </cell>
        </row>
        <row r="3518">
          <cell r="A3518">
            <v>15085</v>
          </cell>
          <cell r="B3518" t="str">
            <v>JOHNNY</v>
          </cell>
          <cell r="C3518" t="str">
            <v>NOTEBAERT</v>
          </cell>
          <cell r="D3518">
            <v>20498</v>
          </cell>
          <cell r="E3518" t="str">
            <v>M</v>
          </cell>
          <cell r="F3518" t="str">
            <v>België</v>
          </cell>
          <cell r="G3518" t="str">
            <v>BE</v>
          </cell>
          <cell r="H3518" t="str">
            <v>04-006</v>
          </cell>
          <cell r="I3518" t="str">
            <v>SINGEL PC - Strombeek</v>
          </cell>
        </row>
        <row r="3519">
          <cell r="A3519">
            <v>21550</v>
          </cell>
          <cell r="B3519" t="str">
            <v>Nicole</v>
          </cell>
          <cell r="C3519" t="str">
            <v>PAYEN</v>
          </cell>
          <cell r="D3519">
            <v>22401</v>
          </cell>
          <cell r="E3519" t="str">
            <v>V</v>
          </cell>
          <cell r="F3519" t="str">
            <v>België</v>
          </cell>
          <cell r="G3519" t="str">
            <v>BE</v>
          </cell>
          <cell r="H3519" t="str">
            <v>04-006</v>
          </cell>
          <cell r="I3519" t="str">
            <v>SINGEL PC - Strombeek</v>
          </cell>
        </row>
        <row r="3520">
          <cell r="A3520">
            <v>14717</v>
          </cell>
          <cell r="B3520" t="str">
            <v>Marc</v>
          </cell>
          <cell r="C3520" t="str">
            <v>PERREMANS</v>
          </cell>
          <cell r="D3520">
            <v>19518</v>
          </cell>
          <cell r="E3520" t="str">
            <v>M</v>
          </cell>
          <cell r="F3520" t="str">
            <v>België</v>
          </cell>
          <cell r="G3520" t="str">
            <v>BE</v>
          </cell>
          <cell r="H3520" t="str">
            <v>04-006</v>
          </cell>
          <cell r="I3520" t="str">
            <v>SINGEL PC - Strombeek</v>
          </cell>
        </row>
        <row r="3521">
          <cell r="A3521">
            <v>17863</v>
          </cell>
          <cell r="B3521" t="str">
            <v>Sylvie</v>
          </cell>
          <cell r="C3521" t="str">
            <v>PIETRONS</v>
          </cell>
          <cell r="D3521">
            <v>26758</v>
          </cell>
          <cell r="E3521" t="str">
            <v>V</v>
          </cell>
          <cell r="F3521" t="str">
            <v>België</v>
          </cell>
          <cell r="G3521" t="str">
            <v>BE</v>
          </cell>
          <cell r="H3521" t="str">
            <v>04-006</v>
          </cell>
          <cell r="I3521" t="str">
            <v>SINGEL PC - Strombeek</v>
          </cell>
        </row>
        <row r="3522">
          <cell r="A3522">
            <v>3231</v>
          </cell>
          <cell r="B3522" t="str">
            <v>Guy</v>
          </cell>
          <cell r="C3522" t="str">
            <v>PINT</v>
          </cell>
          <cell r="D3522">
            <v>22076</v>
          </cell>
          <cell r="E3522" t="str">
            <v>M</v>
          </cell>
          <cell r="F3522" t="str">
            <v>België</v>
          </cell>
          <cell r="G3522" t="str">
            <v>BE</v>
          </cell>
          <cell r="H3522" t="str">
            <v>04-006</v>
          </cell>
          <cell r="I3522" t="str">
            <v>SINGEL PC - Strombeek</v>
          </cell>
        </row>
        <row r="3523">
          <cell r="A3523">
            <v>3535</v>
          </cell>
          <cell r="B3523" t="str">
            <v>Rudi</v>
          </cell>
          <cell r="C3523" t="str">
            <v>ROMAN</v>
          </cell>
          <cell r="D3523">
            <v>24321</v>
          </cell>
          <cell r="E3523" t="str">
            <v>M</v>
          </cell>
          <cell r="F3523" t="str">
            <v>België</v>
          </cell>
          <cell r="G3523" t="str">
            <v>BE</v>
          </cell>
          <cell r="H3523" t="str">
            <v>04-006</v>
          </cell>
          <cell r="I3523" t="str">
            <v>SINGEL PC - Strombeek</v>
          </cell>
        </row>
        <row r="3524">
          <cell r="A3524">
            <v>19734</v>
          </cell>
          <cell r="B3524" t="str">
            <v>Patrick</v>
          </cell>
          <cell r="C3524" t="str">
            <v>ROOSE</v>
          </cell>
          <cell r="D3524">
            <v>21604</v>
          </cell>
          <cell r="E3524" t="str">
            <v>M</v>
          </cell>
          <cell r="F3524" t="str">
            <v>België</v>
          </cell>
          <cell r="G3524" t="str">
            <v>BE</v>
          </cell>
          <cell r="H3524" t="str">
            <v>04-006</v>
          </cell>
          <cell r="I3524" t="str">
            <v>SINGEL PC - Strombeek</v>
          </cell>
        </row>
        <row r="3525">
          <cell r="A3525">
            <v>16853</v>
          </cell>
          <cell r="B3525" t="str">
            <v>Henri</v>
          </cell>
          <cell r="C3525" t="str">
            <v>RUELENS</v>
          </cell>
          <cell r="D3525">
            <v>16873</v>
          </cell>
          <cell r="E3525" t="str">
            <v>M</v>
          </cell>
          <cell r="F3525" t="str">
            <v>België</v>
          </cell>
          <cell r="G3525" t="str">
            <v>BE</v>
          </cell>
          <cell r="H3525" t="str">
            <v>04-006</v>
          </cell>
          <cell r="I3525" t="str">
            <v>SINGEL PC - Strombeek</v>
          </cell>
        </row>
        <row r="3526">
          <cell r="A3526">
            <v>2235</v>
          </cell>
          <cell r="B3526" t="str">
            <v>Sandra</v>
          </cell>
          <cell r="C3526" t="str">
            <v>SALDI</v>
          </cell>
          <cell r="D3526">
            <v>26782</v>
          </cell>
          <cell r="E3526" t="str">
            <v>V</v>
          </cell>
          <cell r="F3526" t="str">
            <v>België</v>
          </cell>
          <cell r="G3526" t="str">
            <v>IT</v>
          </cell>
          <cell r="H3526" t="str">
            <v>04-006</v>
          </cell>
          <cell r="I3526" t="str">
            <v>SINGEL PC - Strombeek</v>
          </cell>
        </row>
        <row r="3527">
          <cell r="A3527">
            <v>6311</v>
          </cell>
          <cell r="B3527" t="str">
            <v>Patricia</v>
          </cell>
          <cell r="C3527" t="str">
            <v>SALDI</v>
          </cell>
          <cell r="D3527">
            <v>26782</v>
          </cell>
          <cell r="E3527" t="str">
            <v>V</v>
          </cell>
          <cell r="F3527" t="str">
            <v>België</v>
          </cell>
          <cell r="G3527" t="str">
            <v>IT</v>
          </cell>
          <cell r="H3527" t="str">
            <v>04-006</v>
          </cell>
          <cell r="I3527" t="str">
            <v>SINGEL PC - Strombeek</v>
          </cell>
        </row>
        <row r="3528">
          <cell r="A3528">
            <v>4559</v>
          </cell>
          <cell r="B3528" t="str">
            <v>Dirk</v>
          </cell>
          <cell r="C3528" t="str">
            <v>SCHEERLINCK</v>
          </cell>
          <cell r="D3528">
            <v>20799</v>
          </cell>
          <cell r="E3528" t="str">
            <v>M</v>
          </cell>
          <cell r="F3528" t="str">
            <v>België</v>
          </cell>
          <cell r="G3528" t="str">
            <v>BE</v>
          </cell>
          <cell r="H3528" t="str">
            <v>04-006</v>
          </cell>
          <cell r="I3528" t="str">
            <v>SINGEL PC - Strombeek</v>
          </cell>
        </row>
        <row r="3529">
          <cell r="A3529">
            <v>14716</v>
          </cell>
          <cell r="B3529" t="str">
            <v>Ingrid</v>
          </cell>
          <cell r="C3529" t="str">
            <v>SCHOLLIERS</v>
          </cell>
          <cell r="D3529">
            <v>22760</v>
          </cell>
          <cell r="E3529" t="str">
            <v>V</v>
          </cell>
          <cell r="F3529" t="str">
            <v>België</v>
          </cell>
          <cell r="G3529" t="str">
            <v>BE</v>
          </cell>
          <cell r="H3529" t="str">
            <v>04-006</v>
          </cell>
          <cell r="I3529" t="str">
            <v>SINGEL PC - Strombeek</v>
          </cell>
        </row>
        <row r="3530">
          <cell r="A3530">
            <v>7755</v>
          </cell>
          <cell r="B3530" t="str">
            <v>Gilbert</v>
          </cell>
          <cell r="C3530" t="str">
            <v>SEGHERS</v>
          </cell>
          <cell r="D3530">
            <v>23303</v>
          </cell>
          <cell r="E3530" t="str">
            <v>M</v>
          </cell>
          <cell r="F3530" t="str">
            <v>België</v>
          </cell>
          <cell r="G3530" t="str">
            <v>BE</v>
          </cell>
          <cell r="H3530" t="str">
            <v>04-006</v>
          </cell>
          <cell r="I3530" t="str">
            <v>SINGEL PC - Strombeek</v>
          </cell>
        </row>
        <row r="3531">
          <cell r="A3531">
            <v>18596</v>
          </cell>
          <cell r="B3531" t="str">
            <v>Anita</v>
          </cell>
          <cell r="C3531" t="str">
            <v>SERVAES</v>
          </cell>
          <cell r="D3531">
            <v>19232</v>
          </cell>
          <cell r="E3531" t="str">
            <v>V</v>
          </cell>
          <cell r="F3531" t="str">
            <v>België</v>
          </cell>
          <cell r="G3531" t="str">
            <v>BE</v>
          </cell>
          <cell r="H3531" t="str">
            <v>04-006</v>
          </cell>
          <cell r="I3531" t="str">
            <v>SINGEL PC - Strombeek</v>
          </cell>
        </row>
        <row r="3532">
          <cell r="A3532">
            <v>17309</v>
          </cell>
          <cell r="B3532" t="str">
            <v>Georges</v>
          </cell>
          <cell r="C3532" t="str">
            <v>SERVRANCKX</v>
          </cell>
          <cell r="D3532">
            <v>19180</v>
          </cell>
          <cell r="E3532" t="str">
            <v>M</v>
          </cell>
          <cell r="F3532" t="str">
            <v>België</v>
          </cell>
          <cell r="G3532" t="str">
            <v>BE</v>
          </cell>
          <cell r="H3532" t="str">
            <v>04-006</v>
          </cell>
          <cell r="I3532" t="str">
            <v>SINGEL PC - Strombeek</v>
          </cell>
        </row>
        <row r="3533">
          <cell r="A3533">
            <v>17706</v>
          </cell>
          <cell r="B3533" t="str">
            <v>Alain</v>
          </cell>
          <cell r="C3533" t="str">
            <v>SERVRANCKX</v>
          </cell>
          <cell r="D3533">
            <v>20308</v>
          </cell>
          <cell r="E3533" t="str">
            <v>M</v>
          </cell>
          <cell r="F3533" t="str">
            <v>België</v>
          </cell>
          <cell r="G3533" t="str">
            <v>BE</v>
          </cell>
          <cell r="H3533" t="str">
            <v>04-006</v>
          </cell>
          <cell r="I3533" t="str">
            <v>SINGEL PC - Strombeek</v>
          </cell>
        </row>
        <row r="3534">
          <cell r="A3534">
            <v>5482</v>
          </cell>
          <cell r="B3534" t="str">
            <v>Nathalie</v>
          </cell>
          <cell r="C3534" t="str">
            <v>SMET</v>
          </cell>
          <cell r="D3534">
            <v>25508</v>
          </cell>
          <cell r="E3534" t="str">
            <v>V</v>
          </cell>
          <cell r="F3534" t="str">
            <v>België</v>
          </cell>
          <cell r="G3534" t="str">
            <v>BE</v>
          </cell>
          <cell r="H3534" t="str">
            <v>04-006</v>
          </cell>
          <cell r="I3534" t="str">
            <v>SINGEL PC - Strombeek</v>
          </cell>
        </row>
        <row r="3535">
          <cell r="A3535">
            <v>8433</v>
          </cell>
          <cell r="B3535" t="str">
            <v>Roland</v>
          </cell>
          <cell r="C3535" t="str">
            <v>SMET</v>
          </cell>
          <cell r="D3535">
            <v>17250</v>
          </cell>
          <cell r="E3535" t="str">
            <v>M</v>
          </cell>
          <cell r="F3535" t="str">
            <v>België</v>
          </cell>
          <cell r="G3535" t="str">
            <v>BE</v>
          </cell>
          <cell r="H3535" t="str">
            <v>04-006</v>
          </cell>
          <cell r="I3535" t="str">
            <v>SINGEL PC - Strombeek</v>
          </cell>
        </row>
        <row r="3536">
          <cell r="A3536">
            <v>9196</v>
          </cell>
          <cell r="B3536" t="str">
            <v>Ludovic</v>
          </cell>
          <cell r="C3536" t="str">
            <v>SMET</v>
          </cell>
          <cell r="D3536">
            <v>33370</v>
          </cell>
          <cell r="E3536" t="str">
            <v>M</v>
          </cell>
          <cell r="F3536" t="str">
            <v>België</v>
          </cell>
          <cell r="G3536" t="str">
            <v>BE</v>
          </cell>
          <cell r="H3536" t="str">
            <v>04-006</v>
          </cell>
          <cell r="I3536" t="str">
            <v>SINGEL PC - Strombeek</v>
          </cell>
        </row>
        <row r="3537">
          <cell r="A3537">
            <v>19691</v>
          </cell>
          <cell r="B3537" t="str">
            <v>Alfred</v>
          </cell>
          <cell r="C3537" t="str">
            <v>SMET</v>
          </cell>
          <cell r="D3537">
            <v>16521</v>
          </cell>
          <cell r="E3537" t="str">
            <v>M</v>
          </cell>
          <cell r="F3537" t="str">
            <v>België</v>
          </cell>
          <cell r="G3537" t="str">
            <v>BE</v>
          </cell>
          <cell r="H3537" t="str">
            <v>04-006</v>
          </cell>
          <cell r="I3537" t="str">
            <v>SINGEL PC - Strombeek</v>
          </cell>
        </row>
        <row r="3538">
          <cell r="A3538">
            <v>12450</v>
          </cell>
          <cell r="B3538" t="str">
            <v>Charly</v>
          </cell>
          <cell r="C3538" t="str">
            <v>SMIJERS</v>
          </cell>
          <cell r="D3538">
            <v>18295</v>
          </cell>
          <cell r="E3538" t="str">
            <v>M</v>
          </cell>
          <cell r="F3538" t="str">
            <v>België</v>
          </cell>
          <cell r="G3538" t="str">
            <v>BE</v>
          </cell>
          <cell r="H3538" t="str">
            <v>04-006</v>
          </cell>
          <cell r="I3538" t="str">
            <v>SINGEL PC - Strombeek</v>
          </cell>
        </row>
        <row r="3539">
          <cell r="A3539">
            <v>6309</v>
          </cell>
          <cell r="B3539" t="str">
            <v>Henri</v>
          </cell>
          <cell r="C3539" t="str">
            <v>TAELS</v>
          </cell>
          <cell r="D3539">
            <v>16838</v>
          </cell>
          <cell r="E3539" t="str">
            <v>M</v>
          </cell>
          <cell r="F3539" t="str">
            <v>België</v>
          </cell>
          <cell r="G3539" t="str">
            <v>BE</v>
          </cell>
          <cell r="H3539" t="str">
            <v>04-006</v>
          </cell>
          <cell r="I3539" t="str">
            <v>SINGEL PC - Strombeek</v>
          </cell>
        </row>
        <row r="3540">
          <cell r="A3540">
            <v>19693</v>
          </cell>
          <cell r="B3540" t="str">
            <v>Elisabeth</v>
          </cell>
          <cell r="C3540" t="str">
            <v>THEUNIS</v>
          </cell>
          <cell r="D3540">
            <v>12476</v>
          </cell>
          <cell r="E3540" t="str">
            <v>V</v>
          </cell>
          <cell r="F3540" t="str">
            <v>België</v>
          </cell>
          <cell r="G3540" t="str">
            <v>BE</v>
          </cell>
          <cell r="H3540" t="str">
            <v>04-006</v>
          </cell>
          <cell r="I3540" t="str">
            <v>SINGEL PC - Strombeek</v>
          </cell>
        </row>
        <row r="3541">
          <cell r="A3541">
            <v>18221</v>
          </cell>
          <cell r="B3541" t="str">
            <v>Francois</v>
          </cell>
          <cell r="C3541" t="str">
            <v>THIELEMANS</v>
          </cell>
          <cell r="D3541">
            <v>18392</v>
          </cell>
          <cell r="E3541" t="str">
            <v>M</v>
          </cell>
          <cell r="F3541" t="str">
            <v>België</v>
          </cell>
          <cell r="G3541" t="str">
            <v>BE</v>
          </cell>
          <cell r="H3541" t="str">
            <v>04-006</v>
          </cell>
          <cell r="I3541" t="str">
            <v>SINGEL PC - Strombeek</v>
          </cell>
        </row>
        <row r="3542">
          <cell r="A3542">
            <v>10776</v>
          </cell>
          <cell r="B3542" t="str">
            <v>Jean-Pierre</v>
          </cell>
          <cell r="C3542" t="str">
            <v>VAN CAMPENHOUT</v>
          </cell>
          <cell r="D3542">
            <v>17309</v>
          </cell>
          <cell r="E3542" t="str">
            <v>M</v>
          </cell>
          <cell r="F3542" t="str">
            <v>België</v>
          </cell>
          <cell r="G3542" t="str">
            <v>BE</v>
          </cell>
          <cell r="H3542" t="str">
            <v>04-006</v>
          </cell>
          <cell r="I3542" t="str">
            <v>SINGEL PC - Strombeek</v>
          </cell>
        </row>
        <row r="3543">
          <cell r="A3543">
            <v>11419</v>
          </cell>
          <cell r="B3543" t="str">
            <v>Katty</v>
          </cell>
          <cell r="C3543" t="str">
            <v>VAN CAUTER</v>
          </cell>
          <cell r="D3543">
            <v>24433</v>
          </cell>
          <cell r="E3543" t="str">
            <v>V</v>
          </cell>
          <cell r="F3543" t="str">
            <v>België</v>
          </cell>
          <cell r="G3543" t="str">
            <v>BE</v>
          </cell>
          <cell r="H3543" t="str">
            <v>04-006</v>
          </cell>
          <cell r="I3543" t="str">
            <v>SINGEL PC - Strombeek</v>
          </cell>
        </row>
        <row r="3544">
          <cell r="A3544">
            <v>7318</v>
          </cell>
          <cell r="B3544" t="str">
            <v>Geoffrey</v>
          </cell>
          <cell r="C3544" t="str">
            <v>VAN DAMME</v>
          </cell>
          <cell r="D3544">
            <v>30866</v>
          </cell>
          <cell r="E3544" t="str">
            <v>M</v>
          </cell>
          <cell r="F3544" t="str">
            <v>België</v>
          </cell>
          <cell r="G3544" t="str">
            <v>BE</v>
          </cell>
          <cell r="H3544" t="str">
            <v>04-006</v>
          </cell>
          <cell r="I3544" t="str">
            <v>SINGEL PC - Strombeek</v>
          </cell>
        </row>
        <row r="3545">
          <cell r="A3545">
            <v>16990</v>
          </cell>
          <cell r="B3545" t="str">
            <v>Eric</v>
          </cell>
          <cell r="C3545" t="str">
            <v>VAN HAM</v>
          </cell>
          <cell r="D3545">
            <v>25042</v>
          </cell>
          <cell r="E3545" t="str">
            <v>M</v>
          </cell>
          <cell r="F3545" t="str">
            <v>België</v>
          </cell>
          <cell r="G3545" t="str">
            <v>BE</v>
          </cell>
          <cell r="H3545" t="str">
            <v>04-006</v>
          </cell>
          <cell r="I3545" t="str">
            <v>SINGEL PC - Strombeek</v>
          </cell>
        </row>
        <row r="3546">
          <cell r="A3546">
            <v>9859</v>
          </cell>
          <cell r="B3546" t="str">
            <v>Machteld</v>
          </cell>
          <cell r="C3546" t="str">
            <v>VAN HOVE</v>
          </cell>
          <cell r="D3546">
            <v>24505</v>
          </cell>
          <cell r="E3546" t="str">
            <v>V</v>
          </cell>
          <cell r="F3546" t="str">
            <v>België</v>
          </cell>
          <cell r="G3546" t="str">
            <v>BE</v>
          </cell>
          <cell r="H3546" t="str">
            <v>04-006</v>
          </cell>
          <cell r="I3546" t="str">
            <v>SINGEL PC - Strombeek</v>
          </cell>
        </row>
        <row r="3547">
          <cell r="A3547">
            <v>14151</v>
          </cell>
          <cell r="B3547" t="str">
            <v>Karel</v>
          </cell>
          <cell r="C3547" t="str">
            <v>VAN LINDT</v>
          </cell>
          <cell r="D3547">
            <v>17260</v>
          </cell>
          <cell r="E3547" t="str">
            <v>M</v>
          </cell>
          <cell r="F3547" t="str">
            <v>België</v>
          </cell>
          <cell r="G3547" t="str">
            <v>BE</v>
          </cell>
          <cell r="H3547" t="str">
            <v>04-006</v>
          </cell>
          <cell r="I3547" t="str">
            <v>SINGEL PC - Strombeek</v>
          </cell>
        </row>
        <row r="3548">
          <cell r="A3548">
            <v>1466</v>
          </cell>
          <cell r="B3548" t="str">
            <v>Svea</v>
          </cell>
          <cell r="C3548" t="str">
            <v>VAN MALDER</v>
          </cell>
          <cell r="D3548">
            <v>33697</v>
          </cell>
          <cell r="E3548" t="str">
            <v>V</v>
          </cell>
          <cell r="F3548" t="str">
            <v>België</v>
          </cell>
          <cell r="G3548" t="str">
            <v>BE</v>
          </cell>
          <cell r="H3548" t="str">
            <v>04-006</v>
          </cell>
          <cell r="I3548" t="str">
            <v>SINGEL PC - Strombeek</v>
          </cell>
        </row>
        <row r="3549">
          <cell r="A3549">
            <v>3476</v>
          </cell>
          <cell r="B3549" t="str">
            <v>Sam</v>
          </cell>
          <cell r="C3549" t="str">
            <v>VAN MALDER</v>
          </cell>
          <cell r="D3549">
            <v>35930</v>
          </cell>
          <cell r="E3549" t="str">
            <v>M</v>
          </cell>
          <cell r="F3549" t="str">
            <v>België</v>
          </cell>
          <cell r="G3549" t="str">
            <v>BE</v>
          </cell>
          <cell r="H3549" t="str">
            <v>04-006</v>
          </cell>
          <cell r="I3549" t="str">
            <v>SINGEL PC - Strombeek</v>
          </cell>
        </row>
        <row r="3550">
          <cell r="A3550">
            <v>7341</v>
          </cell>
          <cell r="B3550" t="str">
            <v>François</v>
          </cell>
          <cell r="C3550" t="str">
            <v>VAN MALDER</v>
          </cell>
          <cell r="D3550">
            <v>19388</v>
          </cell>
          <cell r="E3550" t="str">
            <v>M</v>
          </cell>
          <cell r="F3550" t="str">
            <v>België</v>
          </cell>
          <cell r="G3550" t="str">
            <v>BE</v>
          </cell>
          <cell r="H3550" t="str">
            <v>04-006</v>
          </cell>
          <cell r="I3550" t="str">
            <v>SINGEL PC - Strombeek</v>
          </cell>
        </row>
        <row r="3551">
          <cell r="A3551">
            <v>11625</v>
          </cell>
          <cell r="B3551" t="str">
            <v>Jozef</v>
          </cell>
          <cell r="C3551" t="str">
            <v>VAN ROSSEM</v>
          </cell>
          <cell r="D3551">
            <v>14093</v>
          </cell>
          <cell r="E3551" t="str">
            <v>M</v>
          </cell>
          <cell r="F3551" t="str">
            <v>België</v>
          </cell>
          <cell r="G3551" t="str">
            <v>BE</v>
          </cell>
          <cell r="H3551" t="str">
            <v>04-006</v>
          </cell>
          <cell r="I3551" t="str">
            <v>SINGEL PC - Strombeek</v>
          </cell>
        </row>
        <row r="3552">
          <cell r="A3552">
            <v>2218</v>
          </cell>
          <cell r="B3552" t="str">
            <v>Diego</v>
          </cell>
          <cell r="C3552" t="str">
            <v>VANDEKERKHOVE</v>
          </cell>
          <cell r="D3552">
            <v>28500</v>
          </cell>
          <cell r="E3552" t="str">
            <v>M</v>
          </cell>
          <cell r="F3552" t="str">
            <v>België</v>
          </cell>
          <cell r="G3552" t="str">
            <v>BE</v>
          </cell>
          <cell r="H3552" t="str">
            <v>04-006</v>
          </cell>
          <cell r="I3552" t="str">
            <v>SINGEL PC - Strombeek</v>
          </cell>
        </row>
        <row r="3553">
          <cell r="A3553">
            <v>21148</v>
          </cell>
          <cell r="B3553" t="str">
            <v>Keano</v>
          </cell>
          <cell r="C3553" t="str">
            <v>VANDEKERKHOVE</v>
          </cell>
          <cell r="D3553">
            <v>38139</v>
          </cell>
          <cell r="E3553" t="str">
            <v>M</v>
          </cell>
          <cell r="F3553" t="str">
            <v>België</v>
          </cell>
          <cell r="G3553" t="str">
            <v>BE</v>
          </cell>
          <cell r="H3553" t="str">
            <v>04-006</v>
          </cell>
          <cell r="I3553" t="str">
            <v>SINGEL PC - Strombeek</v>
          </cell>
        </row>
        <row r="3554">
          <cell r="A3554">
            <v>21229</v>
          </cell>
          <cell r="B3554" t="str">
            <v>Zyon</v>
          </cell>
          <cell r="C3554" t="str">
            <v>VANDEKERKHOVE</v>
          </cell>
          <cell r="D3554">
            <v>39179</v>
          </cell>
          <cell r="E3554" t="str">
            <v>M</v>
          </cell>
          <cell r="F3554" t="str">
            <v>België</v>
          </cell>
          <cell r="G3554" t="str">
            <v>BE</v>
          </cell>
          <cell r="H3554" t="str">
            <v>04-006</v>
          </cell>
          <cell r="I3554" t="str">
            <v>SINGEL PC - Strombeek</v>
          </cell>
        </row>
        <row r="3555">
          <cell r="A3555">
            <v>4313</v>
          </cell>
          <cell r="B3555" t="str">
            <v>Marie-Jeanne</v>
          </cell>
          <cell r="C3555" t="str">
            <v>VANOPPHEM</v>
          </cell>
          <cell r="D3555">
            <v>17600</v>
          </cell>
          <cell r="E3555" t="str">
            <v>V</v>
          </cell>
          <cell r="F3555" t="str">
            <v>België</v>
          </cell>
          <cell r="G3555" t="str">
            <v>BE</v>
          </cell>
          <cell r="H3555" t="str">
            <v>04-006</v>
          </cell>
          <cell r="I3555" t="str">
            <v>SINGEL PC - Strombeek</v>
          </cell>
        </row>
        <row r="3556">
          <cell r="A3556">
            <v>15045</v>
          </cell>
          <cell r="B3556" t="str">
            <v>Etienne</v>
          </cell>
          <cell r="C3556" t="str">
            <v>VEKEMAN</v>
          </cell>
          <cell r="D3556">
            <v>18544</v>
          </cell>
          <cell r="E3556" t="str">
            <v>M</v>
          </cell>
          <cell r="F3556" t="str">
            <v>België</v>
          </cell>
          <cell r="G3556" t="str">
            <v>BE</v>
          </cell>
          <cell r="H3556" t="str">
            <v>04-006</v>
          </cell>
          <cell r="I3556" t="str">
            <v>SINGEL PC - Strombeek</v>
          </cell>
        </row>
        <row r="3557">
          <cell r="A3557">
            <v>15533</v>
          </cell>
          <cell r="B3557" t="str">
            <v>YVETTE</v>
          </cell>
          <cell r="C3557" t="str">
            <v>VELLE</v>
          </cell>
          <cell r="D3557">
            <v>19540</v>
          </cell>
          <cell r="E3557" t="str">
            <v>V</v>
          </cell>
          <cell r="F3557" t="str">
            <v>België</v>
          </cell>
          <cell r="G3557" t="str">
            <v>BE</v>
          </cell>
          <cell r="H3557" t="str">
            <v>04-006</v>
          </cell>
          <cell r="I3557" t="str">
            <v>SINGEL PC - Strombeek</v>
          </cell>
        </row>
        <row r="3558">
          <cell r="A3558">
            <v>12544</v>
          </cell>
          <cell r="B3558" t="str">
            <v>Rita</v>
          </cell>
          <cell r="C3558" t="str">
            <v>VERHAEGHEN</v>
          </cell>
          <cell r="D3558">
            <v>17059</v>
          </cell>
          <cell r="E3558" t="str">
            <v>V</v>
          </cell>
          <cell r="F3558" t="str">
            <v>België</v>
          </cell>
          <cell r="G3558" t="str">
            <v>BE</v>
          </cell>
          <cell r="H3558" t="str">
            <v>04-006</v>
          </cell>
          <cell r="I3558" t="str">
            <v>SINGEL PC - Strombeek</v>
          </cell>
        </row>
        <row r="3559">
          <cell r="A3559">
            <v>17215</v>
          </cell>
          <cell r="B3559" t="str">
            <v>Frans</v>
          </cell>
          <cell r="C3559" t="str">
            <v>VERREYCKEN</v>
          </cell>
          <cell r="D3559">
            <v>16147</v>
          </cell>
          <cell r="E3559" t="str">
            <v>M</v>
          </cell>
          <cell r="F3559" t="str">
            <v>België</v>
          </cell>
          <cell r="G3559" t="str">
            <v>BE</v>
          </cell>
          <cell r="H3559" t="str">
            <v>04-006</v>
          </cell>
          <cell r="I3559" t="str">
            <v>SINGEL PC - Strombeek</v>
          </cell>
        </row>
        <row r="3560">
          <cell r="A3560">
            <v>3493</v>
          </cell>
          <cell r="B3560" t="str">
            <v>Fabienne</v>
          </cell>
          <cell r="C3560" t="str">
            <v>VERSAEN</v>
          </cell>
          <cell r="D3560">
            <v>23916</v>
          </cell>
          <cell r="E3560" t="str">
            <v>V</v>
          </cell>
          <cell r="F3560" t="str">
            <v>België</v>
          </cell>
          <cell r="G3560" t="str">
            <v>BE</v>
          </cell>
          <cell r="H3560" t="str">
            <v>04-006</v>
          </cell>
          <cell r="I3560" t="str">
            <v>SINGEL PC - Strombeek</v>
          </cell>
        </row>
        <row r="3561">
          <cell r="A3561">
            <v>19692</v>
          </cell>
          <cell r="B3561" t="str">
            <v>Danielle</v>
          </cell>
          <cell r="C3561" t="str">
            <v>VOLONT</v>
          </cell>
          <cell r="D3561">
            <v>22542</v>
          </cell>
          <cell r="E3561" t="str">
            <v>V</v>
          </cell>
          <cell r="F3561" t="str">
            <v>België</v>
          </cell>
          <cell r="G3561" t="str">
            <v>BE</v>
          </cell>
          <cell r="H3561" t="str">
            <v>04-006</v>
          </cell>
          <cell r="I3561" t="str">
            <v>SINGEL PC - Strombeek</v>
          </cell>
        </row>
        <row r="3562">
          <cell r="A3562">
            <v>20154</v>
          </cell>
          <cell r="B3562" t="str">
            <v>Ariane</v>
          </cell>
          <cell r="C3562" t="str">
            <v>WELLEMAN</v>
          </cell>
          <cell r="D3562">
            <v>26530</v>
          </cell>
          <cell r="E3562" t="str">
            <v>V</v>
          </cell>
          <cell r="F3562" t="str">
            <v>België</v>
          </cell>
          <cell r="G3562" t="str">
            <v>BE</v>
          </cell>
          <cell r="H3562" t="str">
            <v>04-006</v>
          </cell>
          <cell r="I3562" t="str">
            <v>SINGEL PC - Strombeek</v>
          </cell>
        </row>
        <row r="3563">
          <cell r="A3563">
            <v>4631</v>
          </cell>
          <cell r="B3563" t="str">
            <v>Luc</v>
          </cell>
          <cell r="C3563" t="str">
            <v>WILLEMS</v>
          </cell>
          <cell r="D3563">
            <v>20500</v>
          </cell>
          <cell r="E3563" t="str">
            <v>M</v>
          </cell>
          <cell r="F3563" t="str">
            <v>België</v>
          </cell>
          <cell r="G3563" t="str">
            <v>BE</v>
          </cell>
          <cell r="H3563" t="str">
            <v>04-006</v>
          </cell>
          <cell r="I3563" t="str">
            <v>SINGEL PC - Strombeek</v>
          </cell>
        </row>
        <row r="3564">
          <cell r="A3564">
            <v>8202</v>
          </cell>
          <cell r="B3564" t="str">
            <v>Paul</v>
          </cell>
          <cell r="C3564" t="str">
            <v>WOUTERS</v>
          </cell>
          <cell r="D3564">
            <v>12843</v>
          </cell>
          <cell r="E3564" t="str">
            <v>M</v>
          </cell>
          <cell r="F3564" t="str">
            <v>België</v>
          </cell>
          <cell r="G3564" t="str">
            <v>BE</v>
          </cell>
          <cell r="H3564" t="str">
            <v>04-006</v>
          </cell>
          <cell r="I3564" t="str">
            <v>SINGEL PC - Strombeek</v>
          </cell>
        </row>
        <row r="3565">
          <cell r="A3565">
            <v>5472</v>
          </cell>
          <cell r="B3565" t="str">
            <v>Annie</v>
          </cell>
          <cell r="C3565" t="str">
            <v>WUYTS</v>
          </cell>
          <cell r="D3565">
            <v>17746</v>
          </cell>
          <cell r="E3565" t="str">
            <v>V</v>
          </cell>
          <cell r="F3565" t="str">
            <v>België</v>
          </cell>
          <cell r="G3565" t="str">
            <v>BE</v>
          </cell>
          <cell r="H3565" t="str">
            <v>04-006</v>
          </cell>
          <cell r="I3565" t="str">
            <v>SINGEL PC - Strombeek</v>
          </cell>
        </row>
        <row r="3566">
          <cell r="A3566">
            <v>18651</v>
          </cell>
          <cell r="B3566" t="str">
            <v>Filip</v>
          </cell>
          <cell r="C3566" t="str">
            <v>BIESEMANS</v>
          </cell>
          <cell r="D3566">
            <v>25607</v>
          </cell>
          <cell r="E3566" t="str">
            <v>M</v>
          </cell>
          <cell r="F3566" t="str">
            <v>België</v>
          </cell>
          <cell r="G3566" t="str">
            <v>BE</v>
          </cell>
          <cell r="H3566" t="str">
            <v>04-007</v>
          </cell>
          <cell r="I3566" t="str">
            <v>PC HAP OKA - Asse</v>
          </cell>
        </row>
        <row r="3567">
          <cell r="A3567">
            <v>18204</v>
          </cell>
          <cell r="B3567" t="str">
            <v>RONALD</v>
          </cell>
          <cell r="C3567" t="str">
            <v>BORREMANS</v>
          </cell>
          <cell r="D3567">
            <v>30491</v>
          </cell>
          <cell r="E3567" t="str">
            <v>M</v>
          </cell>
          <cell r="F3567" t="str">
            <v>België</v>
          </cell>
          <cell r="G3567" t="str">
            <v>BE</v>
          </cell>
          <cell r="H3567" t="str">
            <v>04-007</v>
          </cell>
          <cell r="I3567" t="str">
            <v>PC HAP OKA - Asse</v>
          </cell>
        </row>
        <row r="3568">
          <cell r="A3568">
            <v>18303</v>
          </cell>
          <cell r="B3568" t="str">
            <v>PHILIPPE</v>
          </cell>
          <cell r="C3568" t="str">
            <v>BORREMANS</v>
          </cell>
          <cell r="D3568">
            <v>22147</v>
          </cell>
          <cell r="E3568" t="str">
            <v>M</v>
          </cell>
          <cell r="F3568" t="str">
            <v>België</v>
          </cell>
          <cell r="G3568" t="str">
            <v>BE</v>
          </cell>
          <cell r="H3568" t="str">
            <v>04-007</v>
          </cell>
          <cell r="I3568" t="str">
            <v>PC HAP OKA - Asse</v>
          </cell>
        </row>
        <row r="3569">
          <cell r="A3569">
            <v>15146</v>
          </cell>
          <cell r="B3569" t="str">
            <v>BRAM</v>
          </cell>
          <cell r="C3569" t="str">
            <v>BOSTEELS</v>
          </cell>
          <cell r="D3569">
            <v>29621</v>
          </cell>
          <cell r="E3569" t="str">
            <v>M</v>
          </cell>
          <cell r="F3569" t="str">
            <v>België</v>
          </cell>
          <cell r="G3569" t="str">
            <v>BE</v>
          </cell>
          <cell r="H3569" t="str">
            <v>04-007</v>
          </cell>
          <cell r="I3569" t="str">
            <v>PC HAP OKA - Asse</v>
          </cell>
        </row>
        <row r="3570">
          <cell r="A3570">
            <v>2535</v>
          </cell>
          <cell r="B3570" t="str">
            <v>Reinout</v>
          </cell>
          <cell r="C3570" t="str">
            <v>CAUDRON</v>
          </cell>
          <cell r="D3570">
            <v>26539</v>
          </cell>
          <cell r="E3570" t="str">
            <v>M</v>
          </cell>
          <cell r="F3570" t="str">
            <v>België</v>
          </cell>
          <cell r="G3570" t="str">
            <v>BE</v>
          </cell>
          <cell r="H3570" t="str">
            <v>04-007</v>
          </cell>
          <cell r="I3570" t="str">
            <v>PC HAP OKA - Asse</v>
          </cell>
        </row>
        <row r="3571">
          <cell r="A3571">
            <v>3061</v>
          </cell>
          <cell r="B3571" t="str">
            <v>Lisa</v>
          </cell>
          <cell r="C3571" t="str">
            <v>CLAESSENS</v>
          </cell>
          <cell r="D3571">
            <v>13171</v>
          </cell>
          <cell r="E3571" t="str">
            <v>V</v>
          </cell>
          <cell r="F3571" t="str">
            <v>België</v>
          </cell>
          <cell r="G3571" t="str">
            <v>BE</v>
          </cell>
          <cell r="H3571" t="str">
            <v>04-007</v>
          </cell>
          <cell r="I3571" t="str">
            <v>PC HAP OKA - Asse</v>
          </cell>
        </row>
        <row r="3572">
          <cell r="A3572">
            <v>4173</v>
          </cell>
          <cell r="B3572" t="str">
            <v>Eddy</v>
          </cell>
          <cell r="C3572" t="str">
            <v>CONRUYT</v>
          </cell>
          <cell r="D3572">
            <v>18325</v>
          </cell>
          <cell r="E3572" t="str">
            <v>M</v>
          </cell>
          <cell r="F3572" t="str">
            <v>België</v>
          </cell>
          <cell r="G3572" t="str">
            <v>BE</v>
          </cell>
          <cell r="H3572" t="str">
            <v>04-007</v>
          </cell>
          <cell r="I3572" t="str">
            <v>PC HAP OKA - Asse</v>
          </cell>
        </row>
        <row r="3573">
          <cell r="A3573">
            <v>10720</v>
          </cell>
          <cell r="B3573" t="str">
            <v>Andy</v>
          </cell>
          <cell r="C3573" t="str">
            <v>DASCOTTE</v>
          </cell>
          <cell r="D3573">
            <v>26791</v>
          </cell>
          <cell r="E3573" t="str">
            <v>M</v>
          </cell>
          <cell r="F3573" t="str">
            <v>België</v>
          </cell>
          <cell r="G3573" t="str">
            <v>BE</v>
          </cell>
          <cell r="H3573" t="str">
            <v>04-007</v>
          </cell>
          <cell r="I3573" t="str">
            <v>PC HAP OKA - Asse</v>
          </cell>
        </row>
        <row r="3574">
          <cell r="A3574">
            <v>20178</v>
          </cell>
          <cell r="B3574" t="str">
            <v>JAN</v>
          </cell>
          <cell r="C3574" t="str">
            <v>DE BACKER</v>
          </cell>
          <cell r="D3574">
            <v>29803</v>
          </cell>
          <cell r="E3574" t="str">
            <v>M</v>
          </cell>
          <cell r="F3574" t="str">
            <v>België</v>
          </cell>
          <cell r="G3574" t="str">
            <v>BE</v>
          </cell>
          <cell r="H3574" t="str">
            <v>04-007</v>
          </cell>
          <cell r="I3574" t="str">
            <v>PC HAP OKA - Asse</v>
          </cell>
        </row>
        <row r="3575">
          <cell r="A3575">
            <v>13353</v>
          </cell>
          <cell r="B3575" t="str">
            <v>Edith</v>
          </cell>
          <cell r="C3575" t="str">
            <v>DE BUCK</v>
          </cell>
          <cell r="D3575">
            <v>15546</v>
          </cell>
          <cell r="E3575" t="str">
            <v>V</v>
          </cell>
          <cell r="F3575" t="str">
            <v>België</v>
          </cell>
          <cell r="G3575" t="str">
            <v>BE</v>
          </cell>
          <cell r="H3575" t="str">
            <v>04-007</v>
          </cell>
          <cell r="I3575" t="str">
            <v>PC HAP OKA - Asse</v>
          </cell>
        </row>
        <row r="3576">
          <cell r="A3576">
            <v>10672</v>
          </cell>
          <cell r="B3576" t="str">
            <v>Glenn</v>
          </cell>
          <cell r="C3576" t="str">
            <v>DE BUYSER</v>
          </cell>
          <cell r="D3576">
            <v>33457</v>
          </cell>
          <cell r="E3576" t="str">
            <v>M</v>
          </cell>
          <cell r="F3576" t="str">
            <v>België</v>
          </cell>
          <cell r="G3576" t="str">
            <v>BE</v>
          </cell>
          <cell r="H3576" t="str">
            <v>04-007</v>
          </cell>
          <cell r="I3576" t="str">
            <v>PC HAP OKA - Asse</v>
          </cell>
        </row>
        <row r="3577">
          <cell r="A3577">
            <v>18733</v>
          </cell>
          <cell r="B3577" t="str">
            <v>Pierre</v>
          </cell>
          <cell r="C3577" t="str">
            <v>DE COSTER</v>
          </cell>
          <cell r="D3577">
            <v>15914</v>
          </cell>
          <cell r="E3577" t="str">
            <v>M</v>
          </cell>
          <cell r="F3577" t="str">
            <v>België</v>
          </cell>
          <cell r="G3577" t="str">
            <v>BE</v>
          </cell>
          <cell r="H3577" t="str">
            <v>04-007</v>
          </cell>
          <cell r="I3577" t="str">
            <v>PC HAP OKA - Asse</v>
          </cell>
        </row>
        <row r="3578">
          <cell r="A3578">
            <v>3497</v>
          </cell>
          <cell r="B3578" t="str">
            <v>MICHAEL</v>
          </cell>
          <cell r="C3578" t="str">
            <v>DE GREEF</v>
          </cell>
          <cell r="D3578">
            <v>33773</v>
          </cell>
          <cell r="E3578" t="str">
            <v>M</v>
          </cell>
          <cell r="F3578" t="str">
            <v>België</v>
          </cell>
          <cell r="G3578" t="str">
            <v>BE</v>
          </cell>
          <cell r="H3578" t="str">
            <v>04-007</v>
          </cell>
          <cell r="I3578" t="str">
            <v>PC HAP OKA - Asse</v>
          </cell>
        </row>
        <row r="3579">
          <cell r="A3579">
            <v>16419</v>
          </cell>
          <cell r="B3579" t="str">
            <v>PAUL</v>
          </cell>
          <cell r="C3579" t="str">
            <v>DE NIL</v>
          </cell>
          <cell r="D3579">
            <v>20030</v>
          </cell>
          <cell r="E3579" t="str">
            <v>M</v>
          </cell>
          <cell r="F3579" t="str">
            <v>België</v>
          </cell>
          <cell r="G3579" t="str">
            <v>BE</v>
          </cell>
          <cell r="H3579" t="str">
            <v>04-007</v>
          </cell>
          <cell r="I3579" t="str">
            <v>PC HAP OKA - Asse</v>
          </cell>
        </row>
        <row r="3580">
          <cell r="A3580">
            <v>6287</v>
          </cell>
          <cell r="B3580" t="str">
            <v>Bart</v>
          </cell>
          <cell r="C3580" t="str">
            <v>DE PAUW</v>
          </cell>
          <cell r="D3580">
            <v>24918</v>
          </cell>
          <cell r="E3580" t="str">
            <v>M</v>
          </cell>
          <cell r="F3580" t="str">
            <v>België</v>
          </cell>
          <cell r="G3580" t="str">
            <v>BE</v>
          </cell>
          <cell r="H3580" t="str">
            <v>04-007</v>
          </cell>
          <cell r="I3580" t="str">
            <v>PC HAP OKA - Asse</v>
          </cell>
        </row>
        <row r="3581">
          <cell r="A3581">
            <v>10094</v>
          </cell>
          <cell r="B3581" t="str">
            <v>JEAN-JACQUES</v>
          </cell>
          <cell r="C3581" t="str">
            <v>DE PROFT</v>
          </cell>
          <cell r="D3581">
            <v>25812</v>
          </cell>
          <cell r="E3581" t="str">
            <v>M</v>
          </cell>
          <cell r="F3581" t="str">
            <v>België</v>
          </cell>
          <cell r="G3581" t="str">
            <v>BE</v>
          </cell>
          <cell r="H3581" t="str">
            <v>04-007</v>
          </cell>
          <cell r="I3581" t="str">
            <v>PC HAP OKA - Asse</v>
          </cell>
        </row>
        <row r="3582">
          <cell r="A3582">
            <v>21608</v>
          </cell>
          <cell r="B3582" t="str">
            <v>Vik</v>
          </cell>
          <cell r="C3582" t="str">
            <v>DE RIDDER</v>
          </cell>
          <cell r="D3582">
            <v>38761</v>
          </cell>
          <cell r="E3582" t="str">
            <v>M</v>
          </cell>
          <cell r="F3582" t="str">
            <v>België</v>
          </cell>
          <cell r="G3582" t="str">
            <v>BE</v>
          </cell>
          <cell r="H3582" t="str">
            <v>04-007</v>
          </cell>
          <cell r="I3582" t="str">
            <v>PC HAP OKA - Asse</v>
          </cell>
        </row>
        <row r="3583">
          <cell r="A3583">
            <v>18652</v>
          </cell>
          <cell r="B3583" t="str">
            <v>Sammy</v>
          </cell>
          <cell r="C3583" t="str">
            <v>DE VOCHT</v>
          </cell>
          <cell r="D3583">
            <v>32897</v>
          </cell>
          <cell r="E3583" t="str">
            <v>M</v>
          </cell>
          <cell r="F3583" t="str">
            <v>België</v>
          </cell>
          <cell r="G3583" t="str">
            <v>BE</v>
          </cell>
          <cell r="H3583" t="str">
            <v>04-007</v>
          </cell>
          <cell r="I3583" t="str">
            <v>PC HAP OKA - Asse</v>
          </cell>
        </row>
        <row r="3584">
          <cell r="A3584">
            <v>2170</v>
          </cell>
          <cell r="B3584" t="str">
            <v>Guillaume</v>
          </cell>
          <cell r="C3584" t="str">
            <v>DE VREESE</v>
          </cell>
          <cell r="D3584">
            <v>16434</v>
          </cell>
          <cell r="E3584" t="str">
            <v>M</v>
          </cell>
          <cell r="F3584" t="str">
            <v>België</v>
          </cell>
          <cell r="G3584" t="str">
            <v>BE</v>
          </cell>
          <cell r="H3584" t="str">
            <v>04-007</v>
          </cell>
          <cell r="I3584" t="str">
            <v>PC HAP OKA - Asse</v>
          </cell>
        </row>
        <row r="3585">
          <cell r="A3585">
            <v>7102</v>
          </cell>
          <cell r="B3585" t="str">
            <v>Joeri</v>
          </cell>
          <cell r="C3585" t="str">
            <v>DE VREESE</v>
          </cell>
          <cell r="D3585">
            <v>30860</v>
          </cell>
          <cell r="E3585" t="str">
            <v>M</v>
          </cell>
          <cell r="F3585" t="str">
            <v>België</v>
          </cell>
          <cell r="G3585" t="str">
            <v>BE</v>
          </cell>
          <cell r="H3585" t="str">
            <v>04-007</v>
          </cell>
          <cell r="I3585" t="str">
            <v>PC HAP OKA - Asse</v>
          </cell>
        </row>
        <row r="3586">
          <cell r="A3586">
            <v>21737</v>
          </cell>
          <cell r="B3586" t="str">
            <v>JOERI</v>
          </cell>
          <cell r="C3586" t="str">
            <v>DE VRIENDT</v>
          </cell>
          <cell r="D3586">
            <v>32321</v>
          </cell>
          <cell r="E3586" t="str">
            <v>M</v>
          </cell>
          <cell r="F3586" t="str">
            <v>België</v>
          </cell>
          <cell r="G3586" t="str">
            <v>BE</v>
          </cell>
          <cell r="H3586" t="str">
            <v>04-007</v>
          </cell>
          <cell r="I3586" t="str">
            <v>PC HAP OKA - Asse</v>
          </cell>
        </row>
        <row r="3587">
          <cell r="A3587">
            <v>20175</v>
          </cell>
          <cell r="B3587" t="str">
            <v>PATRICIA</v>
          </cell>
          <cell r="C3587" t="str">
            <v>DULLEKENS</v>
          </cell>
          <cell r="D3587">
            <v>22143</v>
          </cell>
          <cell r="E3587" t="str">
            <v>V</v>
          </cell>
          <cell r="F3587" t="str">
            <v>België</v>
          </cell>
          <cell r="G3587" t="str">
            <v>BE</v>
          </cell>
          <cell r="H3587" t="str">
            <v>04-007</v>
          </cell>
          <cell r="I3587" t="str">
            <v>PC HAP OKA - Asse</v>
          </cell>
        </row>
        <row r="3588">
          <cell r="A3588">
            <v>7874</v>
          </cell>
          <cell r="B3588" t="str">
            <v>Michel</v>
          </cell>
          <cell r="C3588" t="str">
            <v>FONTAINE</v>
          </cell>
          <cell r="D3588">
            <v>26005</v>
          </cell>
          <cell r="E3588" t="str">
            <v>M</v>
          </cell>
          <cell r="F3588" t="str">
            <v>België</v>
          </cell>
          <cell r="G3588" t="str">
            <v>BE</v>
          </cell>
          <cell r="H3588" t="str">
            <v>04-007</v>
          </cell>
          <cell r="I3588" t="str">
            <v>PC HAP OKA - Asse</v>
          </cell>
        </row>
        <row r="3589">
          <cell r="A3589">
            <v>3203</v>
          </cell>
          <cell r="B3589" t="str">
            <v>Rudiger</v>
          </cell>
          <cell r="C3589" t="str">
            <v>HAECK</v>
          </cell>
          <cell r="D3589">
            <v>22121</v>
          </cell>
          <cell r="E3589" t="str">
            <v>M</v>
          </cell>
          <cell r="F3589" t="str">
            <v>België</v>
          </cell>
          <cell r="G3589" t="str">
            <v>BE</v>
          </cell>
          <cell r="H3589" t="str">
            <v>04-007</v>
          </cell>
          <cell r="I3589" t="str">
            <v>PC HAP OKA - Asse</v>
          </cell>
        </row>
        <row r="3590">
          <cell r="A3590">
            <v>3665</v>
          </cell>
          <cell r="B3590" t="str">
            <v>Armand</v>
          </cell>
          <cell r="C3590" t="str">
            <v>HAECK</v>
          </cell>
          <cell r="D3590">
            <v>12660</v>
          </cell>
          <cell r="E3590" t="str">
            <v>M</v>
          </cell>
          <cell r="F3590" t="str">
            <v>België</v>
          </cell>
          <cell r="G3590" t="str">
            <v>BE</v>
          </cell>
          <cell r="H3590" t="str">
            <v>04-007</v>
          </cell>
          <cell r="I3590" t="str">
            <v>PC HAP OKA - Asse</v>
          </cell>
        </row>
        <row r="3591">
          <cell r="A3591">
            <v>3279</v>
          </cell>
          <cell r="B3591" t="str">
            <v>Gustaaf</v>
          </cell>
          <cell r="C3591" t="str">
            <v>HANNAERT</v>
          </cell>
          <cell r="D3591">
            <v>13254</v>
          </cell>
          <cell r="E3591" t="str">
            <v>M</v>
          </cell>
          <cell r="F3591" t="str">
            <v>België</v>
          </cell>
          <cell r="G3591" t="str">
            <v>BE</v>
          </cell>
          <cell r="H3591" t="str">
            <v>04-007</v>
          </cell>
          <cell r="I3591" t="str">
            <v>PC HAP OKA - Asse</v>
          </cell>
        </row>
        <row r="3592">
          <cell r="A3592">
            <v>21736</v>
          </cell>
          <cell r="B3592" t="str">
            <v>MARC</v>
          </cell>
          <cell r="C3592" t="str">
            <v>HEMERIJCKX</v>
          </cell>
          <cell r="D3592">
            <v>20923</v>
          </cell>
          <cell r="E3592" t="str">
            <v>M</v>
          </cell>
          <cell r="F3592" t="str">
            <v>België</v>
          </cell>
          <cell r="G3592" t="str">
            <v>BE</v>
          </cell>
          <cell r="H3592" t="str">
            <v>04-007</v>
          </cell>
          <cell r="I3592" t="str">
            <v>PC HAP OKA - Asse</v>
          </cell>
        </row>
        <row r="3593">
          <cell r="A3593">
            <v>13080</v>
          </cell>
          <cell r="B3593" t="str">
            <v>Dirk</v>
          </cell>
          <cell r="C3593" t="str">
            <v>JANSSENS</v>
          </cell>
          <cell r="D3593">
            <v>26663</v>
          </cell>
          <cell r="E3593" t="str">
            <v>M</v>
          </cell>
          <cell r="F3593" t="str">
            <v>België</v>
          </cell>
          <cell r="G3593" t="str">
            <v>BE</v>
          </cell>
          <cell r="H3593" t="str">
            <v>04-007</v>
          </cell>
          <cell r="I3593" t="str">
            <v>PC HAP OKA - Asse</v>
          </cell>
        </row>
        <row r="3594">
          <cell r="A3594">
            <v>15358</v>
          </cell>
          <cell r="B3594" t="str">
            <v>SIMON</v>
          </cell>
          <cell r="C3594" t="str">
            <v>KUIJKEN</v>
          </cell>
          <cell r="D3594">
            <v>27803</v>
          </cell>
          <cell r="E3594" t="str">
            <v>M</v>
          </cell>
          <cell r="F3594" t="str">
            <v>België</v>
          </cell>
          <cell r="G3594" t="str">
            <v>BE</v>
          </cell>
          <cell r="H3594" t="str">
            <v>04-007</v>
          </cell>
          <cell r="I3594" t="str">
            <v>PC HAP OKA - Asse</v>
          </cell>
        </row>
        <row r="3595">
          <cell r="A3595">
            <v>20766</v>
          </cell>
          <cell r="B3595" t="str">
            <v>Luc</v>
          </cell>
          <cell r="C3595" t="str">
            <v>MOEYERSOONS</v>
          </cell>
          <cell r="D3595">
            <v>22368</v>
          </cell>
          <cell r="E3595" t="str">
            <v>M</v>
          </cell>
          <cell r="F3595" t="str">
            <v>België</v>
          </cell>
          <cell r="G3595" t="str">
            <v>BE</v>
          </cell>
          <cell r="H3595" t="str">
            <v>04-007</v>
          </cell>
          <cell r="I3595" t="str">
            <v>PC HAP OKA - Asse</v>
          </cell>
        </row>
        <row r="3596">
          <cell r="A3596">
            <v>15812</v>
          </cell>
          <cell r="B3596" t="str">
            <v>FREDERIC</v>
          </cell>
          <cell r="C3596" t="str">
            <v>SCARNIET</v>
          </cell>
          <cell r="D3596">
            <v>27862</v>
          </cell>
          <cell r="E3596" t="str">
            <v>M</v>
          </cell>
          <cell r="F3596" t="str">
            <v>België</v>
          </cell>
          <cell r="G3596" t="str">
            <v>BE</v>
          </cell>
          <cell r="H3596" t="str">
            <v>04-007</v>
          </cell>
          <cell r="I3596" t="str">
            <v>PC HAP OKA - Asse</v>
          </cell>
        </row>
        <row r="3597">
          <cell r="A3597">
            <v>18304</v>
          </cell>
          <cell r="B3597" t="str">
            <v>MICHEL</v>
          </cell>
          <cell r="C3597" t="str">
            <v>SCHAUKENS</v>
          </cell>
          <cell r="D3597">
            <v>21178</v>
          </cell>
          <cell r="E3597" t="str">
            <v>M</v>
          </cell>
          <cell r="F3597" t="str">
            <v>België</v>
          </cell>
          <cell r="G3597" t="str">
            <v>BE</v>
          </cell>
          <cell r="H3597" t="str">
            <v>04-007</v>
          </cell>
          <cell r="I3597" t="str">
            <v>PC HAP OKA - Asse</v>
          </cell>
        </row>
        <row r="3598">
          <cell r="A3598">
            <v>15145</v>
          </cell>
          <cell r="B3598" t="str">
            <v>PHILIPPE</v>
          </cell>
          <cell r="C3598" t="str">
            <v>SIMONS</v>
          </cell>
          <cell r="D3598">
            <v>20234</v>
          </cell>
          <cell r="E3598" t="str">
            <v>M</v>
          </cell>
          <cell r="F3598" t="str">
            <v>België</v>
          </cell>
          <cell r="G3598" t="str">
            <v>BE</v>
          </cell>
          <cell r="H3598" t="str">
            <v>04-007</v>
          </cell>
          <cell r="I3598" t="str">
            <v>PC HAP OKA - Asse</v>
          </cell>
        </row>
        <row r="3599">
          <cell r="A3599">
            <v>21609</v>
          </cell>
          <cell r="B3599" t="str">
            <v>Tom</v>
          </cell>
          <cell r="C3599" t="str">
            <v>SIROU</v>
          </cell>
          <cell r="D3599">
            <v>29333</v>
          </cell>
          <cell r="E3599" t="str">
            <v>M</v>
          </cell>
          <cell r="F3599" t="str">
            <v>België</v>
          </cell>
          <cell r="G3599" t="str">
            <v>BE</v>
          </cell>
          <cell r="H3599" t="str">
            <v>04-007</v>
          </cell>
          <cell r="I3599" t="str">
            <v>PC HAP OKA - Asse</v>
          </cell>
        </row>
        <row r="3600">
          <cell r="A3600">
            <v>4863</v>
          </cell>
          <cell r="B3600" t="str">
            <v>Veerle</v>
          </cell>
          <cell r="C3600" t="str">
            <v>VAN BENEDEN</v>
          </cell>
          <cell r="D3600">
            <v>24951</v>
          </cell>
          <cell r="E3600" t="str">
            <v>V</v>
          </cell>
          <cell r="F3600" t="str">
            <v>België</v>
          </cell>
          <cell r="G3600" t="str">
            <v>BE</v>
          </cell>
          <cell r="H3600" t="str">
            <v>04-007</v>
          </cell>
          <cell r="I3600" t="str">
            <v>PC HAP OKA - Asse</v>
          </cell>
        </row>
        <row r="3601">
          <cell r="A3601">
            <v>8406</v>
          </cell>
          <cell r="B3601" t="str">
            <v>Hubert</v>
          </cell>
          <cell r="C3601" t="str">
            <v>VAN BREMPT</v>
          </cell>
          <cell r="D3601">
            <v>18870</v>
          </cell>
          <cell r="E3601" t="str">
            <v>M</v>
          </cell>
          <cell r="F3601" t="str">
            <v>België</v>
          </cell>
          <cell r="G3601" t="str">
            <v>BE</v>
          </cell>
          <cell r="H3601" t="str">
            <v>04-007</v>
          </cell>
          <cell r="I3601" t="str">
            <v>PC HAP OKA - Asse</v>
          </cell>
        </row>
        <row r="3602">
          <cell r="A3602">
            <v>8855</v>
          </cell>
          <cell r="B3602" t="str">
            <v>José</v>
          </cell>
          <cell r="C3602" t="str">
            <v>VAN DER ZANDEN</v>
          </cell>
          <cell r="D3602">
            <v>16580</v>
          </cell>
          <cell r="E3602" t="str">
            <v>M</v>
          </cell>
          <cell r="F3602" t="str">
            <v>België</v>
          </cell>
          <cell r="G3602" t="str">
            <v>BE</v>
          </cell>
          <cell r="H3602" t="str">
            <v>04-007</v>
          </cell>
          <cell r="I3602" t="str">
            <v>PC HAP OKA - Asse</v>
          </cell>
        </row>
        <row r="3603">
          <cell r="A3603">
            <v>15360</v>
          </cell>
          <cell r="B3603" t="str">
            <v>JURGEN</v>
          </cell>
          <cell r="C3603" t="str">
            <v>VAN MULDERS</v>
          </cell>
          <cell r="D3603">
            <v>26184</v>
          </cell>
          <cell r="E3603" t="str">
            <v>M</v>
          </cell>
          <cell r="F3603" t="str">
            <v>België</v>
          </cell>
          <cell r="G3603" t="str">
            <v>BE</v>
          </cell>
          <cell r="H3603" t="str">
            <v>04-007</v>
          </cell>
          <cell r="I3603" t="str">
            <v>PC HAP OKA - Asse</v>
          </cell>
        </row>
        <row r="3604">
          <cell r="A3604">
            <v>12799</v>
          </cell>
          <cell r="B3604" t="str">
            <v>Patrick</v>
          </cell>
          <cell r="C3604" t="str">
            <v>VAN STICHEL</v>
          </cell>
          <cell r="D3604">
            <v>25083</v>
          </cell>
          <cell r="E3604" t="str">
            <v>M</v>
          </cell>
          <cell r="F3604" t="str">
            <v>België</v>
          </cell>
          <cell r="G3604" t="str">
            <v>BE</v>
          </cell>
          <cell r="H3604" t="str">
            <v>04-007</v>
          </cell>
          <cell r="I3604" t="str">
            <v>PC HAP OKA - Asse</v>
          </cell>
        </row>
        <row r="3605">
          <cell r="A3605">
            <v>5564</v>
          </cell>
          <cell r="B3605" t="str">
            <v>Fredy</v>
          </cell>
          <cell r="C3605" t="str">
            <v>VANDEVELDE</v>
          </cell>
          <cell r="D3605">
            <v>17183</v>
          </cell>
          <cell r="E3605" t="str">
            <v>M</v>
          </cell>
          <cell r="F3605" t="str">
            <v>België</v>
          </cell>
          <cell r="G3605" t="str">
            <v>BE</v>
          </cell>
          <cell r="H3605" t="str">
            <v>04-007</v>
          </cell>
          <cell r="I3605" t="str">
            <v>PC HAP OKA - Asse</v>
          </cell>
        </row>
        <row r="3606">
          <cell r="A3606">
            <v>7273</v>
          </cell>
          <cell r="B3606" t="str">
            <v>Marcel</v>
          </cell>
          <cell r="C3606" t="str">
            <v>VERMEEREN</v>
          </cell>
          <cell r="D3606">
            <v>19156</v>
          </cell>
          <cell r="E3606" t="str">
            <v>M</v>
          </cell>
          <cell r="F3606" t="str">
            <v>België</v>
          </cell>
          <cell r="G3606" t="str">
            <v>BE</v>
          </cell>
          <cell r="H3606" t="str">
            <v>04-007</v>
          </cell>
          <cell r="I3606" t="str">
            <v>PC HAP OKA - Asse</v>
          </cell>
        </row>
        <row r="3607">
          <cell r="A3607">
            <v>7115</v>
          </cell>
          <cell r="B3607" t="str">
            <v>Paul</v>
          </cell>
          <cell r="C3607" t="str">
            <v>VERSPECHT</v>
          </cell>
          <cell r="D3607">
            <v>16763</v>
          </cell>
          <cell r="E3607" t="str">
            <v>M</v>
          </cell>
          <cell r="F3607" t="str">
            <v>België</v>
          </cell>
          <cell r="G3607" t="str">
            <v>BE</v>
          </cell>
          <cell r="H3607" t="str">
            <v>04-007</v>
          </cell>
          <cell r="I3607" t="str">
            <v>PC HAP OKA - Asse</v>
          </cell>
        </row>
        <row r="3608">
          <cell r="A3608">
            <v>4063</v>
          </cell>
          <cell r="B3608" t="str">
            <v>Marc</v>
          </cell>
          <cell r="C3608" t="str">
            <v>VERTOMMEN</v>
          </cell>
          <cell r="D3608">
            <v>20743</v>
          </cell>
          <cell r="E3608" t="str">
            <v>M</v>
          </cell>
          <cell r="F3608" t="str">
            <v>België</v>
          </cell>
          <cell r="G3608" t="str">
            <v>BE</v>
          </cell>
          <cell r="H3608" t="str">
            <v>04-007</v>
          </cell>
          <cell r="I3608" t="str">
            <v>PC HAP OKA - Asse</v>
          </cell>
        </row>
        <row r="3609">
          <cell r="A3609">
            <v>12596</v>
          </cell>
          <cell r="B3609" t="str">
            <v>Rudi</v>
          </cell>
          <cell r="C3609" t="str">
            <v>ADAMS</v>
          </cell>
          <cell r="D3609">
            <v>20430</v>
          </cell>
          <cell r="E3609" t="str">
            <v>M</v>
          </cell>
          <cell r="F3609" t="str">
            <v>België</v>
          </cell>
          <cell r="G3609" t="str">
            <v>BE</v>
          </cell>
          <cell r="H3609" t="str">
            <v>04-010</v>
          </cell>
          <cell r="I3609" t="str">
            <v>S.P.E.M. - Everberg</v>
          </cell>
        </row>
        <row r="3610">
          <cell r="A3610">
            <v>3332</v>
          </cell>
          <cell r="B3610" t="str">
            <v>Daniel</v>
          </cell>
          <cell r="C3610" t="str">
            <v>ANDRIES</v>
          </cell>
          <cell r="D3610">
            <v>21129</v>
          </cell>
          <cell r="E3610" t="str">
            <v>M</v>
          </cell>
          <cell r="F3610" t="str">
            <v>België</v>
          </cell>
          <cell r="G3610" t="str">
            <v>BE</v>
          </cell>
          <cell r="H3610" t="str">
            <v>04-010</v>
          </cell>
          <cell r="I3610" t="str">
            <v>S.P.E.M. - Everberg</v>
          </cell>
        </row>
        <row r="3611">
          <cell r="A3611">
            <v>19148</v>
          </cell>
          <cell r="B3611" t="str">
            <v>Dany</v>
          </cell>
          <cell r="C3611" t="str">
            <v>APTEKERS</v>
          </cell>
          <cell r="D3611">
            <v>28202</v>
          </cell>
          <cell r="E3611" t="str">
            <v>M</v>
          </cell>
          <cell r="F3611" t="str">
            <v>België</v>
          </cell>
          <cell r="G3611" t="str">
            <v>BE</v>
          </cell>
          <cell r="H3611" t="str">
            <v>04-010</v>
          </cell>
          <cell r="I3611" t="str">
            <v>S.P.E.M. - Everberg</v>
          </cell>
        </row>
        <row r="3612">
          <cell r="A3612">
            <v>19209</v>
          </cell>
          <cell r="B3612" t="str">
            <v>Jean-Paul</v>
          </cell>
          <cell r="C3612" t="str">
            <v>APTEKERS</v>
          </cell>
          <cell r="D3612">
            <v>18675</v>
          </cell>
          <cell r="E3612" t="str">
            <v>M</v>
          </cell>
          <cell r="F3612" t="str">
            <v>België</v>
          </cell>
          <cell r="G3612" t="str">
            <v>FR</v>
          </cell>
          <cell r="H3612" t="str">
            <v>04-010</v>
          </cell>
          <cell r="I3612" t="str">
            <v>S.P.E.M. - Everberg</v>
          </cell>
        </row>
        <row r="3613">
          <cell r="A3613">
            <v>17316</v>
          </cell>
          <cell r="B3613" t="str">
            <v>Ely</v>
          </cell>
          <cell r="C3613" t="str">
            <v>BUFFEL</v>
          </cell>
          <cell r="D3613">
            <v>16179</v>
          </cell>
          <cell r="E3613" t="str">
            <v>M</v>
          </cell>
          <cell r="F3613" t="str">
            <v>België</v>
          </cell>
          <cell r="G3613" t="str">
            <v>BE</v>
          </cell>
          <cell r="H3613" t="str">
            <v>04-010</v>
          </cell>
          <cell r="I3613" t="str">
            <v>S.P.E.M. - Everberg</v>
          </cell>
        </row>
        <row r="3614">
          <cell r="A3614">
            <v>16937</v>
          </cell>
          <cell r="B3614" t="str">
            <v>Jordan</v>
          </cell>
          <cell r="C3614" t="str">
            <v>CALLAERT</v>
          </cell>
          <cell r="D3614">
            <v>34278</v>
          </cell>
          <cell r="E3614" t="str">
            <v>M</v>
          </cell>
          <cell r="F3614" t="str">
            <v>België</v>
          </cell>
          <cell r="G3614" t="str">
            <v>BE</v>
          </cell>
          <cell r="H3614" t="str">
            <v>04-010</v>
          </cell>
          <cell r="I3614" t="str">
            <v>S.P.E.M. - Everberg</v>
          </cell>
        </row>
        <row r="3615">
          <cell r="A3615">
            <v>15347</v>
          </cell>
          <cell r="B3615" t="str">
            <v>Kris</v>
          </cell>
          <cell r="C3615" t="str">
            <v>CLAES</v>
          </cell>
          <cell r="D3615">
            <v>24637</v>
          </cell>
          <cell r="E3615" t="str">
            <v>M</v>
          </cell>
          <cell r="F3615" t="str">
            <v>België</v>
          </cell>
          <cell r="G3615" t="str">
            <v>BE</v>
          </cell>
          <cell r="H3615" t="str">
            <v>04-010</v>
          </cell>
          <cell r="I3615" t="str">
            <v>S.P.E.M. - Everberg</v>
          </cell>
        </row>
        <row r="3616">
          <cell r="A3616">
            <v>15348</v>
          </cell>
          <cell r="B3616" t="str">
            <v>Siemen</v>
          </cell>
          <cell r="C3616" t="str">
            <v>CLAES</v>
          </cell>
          <cell r="D3616">
            <v>37376</v>
          </cell>
          <cell r="E3616" t="str">
            <v>M</v>
          </cell>
          <cell r="F3616" t="str">
            <v>België</v>
          </cell>
          <cell r="G3616" t="str">
            <v>BE</v>
          </cell>
          <cell r="H3616" t="str">
            <v>04-010</v>
          </cell>
          <cell r="I3616" t="str">
            <v>S.P.E.M. - Everberg</v>
          </cell>
        </row>
        <row r="3617">
          <cell r="A3617">
            <v>18899</v>
          </cell>
          <cell r="B3617" t="str">
            <v>Melissa</v>
          </cell>
          <cell r="C3617" t="str">
            <v>CLAES</v>
          </cell>
          <cell r="D3617">
            <v>35317</v>
          </cell>
          <cell r="E3617" t="str">
            <v>V</v>
          </cell>
          <cell r="F3617" t="str">
            <v>België</v>
          </cell>
          <cell r="G3617" t="str">
            <v>BE</v>
          </cell>
          <cell r="H3617" t="str">
            <v>04-010</v>
          </cell>
          <cell r="I3617" t="str">
            <v>S.P.E.M. - Everberg</v>
          </cell>
        </row>
        <row r="3618">
          <cell r="A3618">
            <v>18900</v>
          </cell>
          <cell r="B3618" t="str">
            <v>Eric</v>
          </cell>
          <cell r="C3618" t="str">
            <v>CLAES</v>
          </cell>
          <cell r="D3618">
            <v>25016</v>
          </cell>
          <cell r="E3618" t="str">
            <v>M</v>
          </cell>
          <cell r="F3618" t="str">
            <v>België</v>
          </cell>
          <cell r="G3618" t="str">
            <v>BE</v>
          </cell>
          <cell r="H3618" t="str">
            <v>04-010</v>
          </cell>
          <cell r="I3618" t="str">
            <v>S.P.E.M. - Everberg</v>
          </cell>
        </row>
        <row r="3619">
          <cell r="A3619">
            <v>18401</v>
          </cell>
          <cell r="B3619" t="str">
            <v>Julien</v>
          </cell>
          <cell r="C3619" t="str">
            <v>CRABBE</v>
          </cell>
          <cell r="D3619">
            <v>20563</v>
          </cell>
          <cell r="E3619" t="str">
            <v>M</v>
          </cell>
          <cell r="F3619" t="str">
            <v>België</v>
          </cell>
          <cell r="G3619" t="str">
            <v>BE</v>
          </cell>
          <cell r="H3619" t="str">
            <v>04-010</v>
          </cell>
          <cell r="I3619" t="str">
            <v>S.P.E.M. - Everberg</v>
          </cell>
        </row>
        <row r="3620">
          <cell r="A3620">
            <v>20421</v>
          </cell>
          <cell r="B3620" t="str">
            <v>Jonathan</v>
          </cell>
          <cell r="C3620" t="str">
            <v>DE LAET</v>
          </cell>
          <cell r="D3620">
            <v>37189</v>
          </cell>
          <cell r="E3620" t="str">
            <v>M</v>
          </cell>
          <cell r="F3620" t="str">
            <v>België</v>
          </cell>
          <cell r="G3620" t="str">
            <v>BE</v>
          </cell>
          <cell r="H3620" t="str">
            <v>04-010</v>
          </cell>
          <cell r="I3620" t="str">
            <v>S.P.E.M. - Everberg</v>
          </cell>
        </row>
        <row r="3621">
          <cell r="A3621">
            <v>20526</v>
          </cell>
          <cell r="B3621" t="str">
            <v>Jaak</v>
          </cell>
          <cell r="C3621" t="str">
            <v>DE PAUW</v>
          </cell>
          <cell r="D3621">
            <v>20146</v>
          </cell>
          <cell r="E3621" t="str">
            <v>M</v>
          </cell>
          <cell r="F3621" t="str">
            <v>België</v>
          </cell>
          <cell r="G3621" t="str">
            <v>BE</v>
          </cell>
          <cell r="H3621" t="str">
            <v>04-010</v>
          </cell>
          <cell r="I3621" t="str">
            <v>S.P.E.M. - Everberg</v>
          </cell>
        </row>
        <row r="3622">
          <cell r="A3622">
            <v>15308</v>
          </cell>
          <cell r="B3622" t="str">
            <v>Rita</v>
          </cell>
          <cell r="C3622" t="str">
            <v>DEMOITIE</v>
          </cell>
          <cell r="D3622">
            <v>22117</v>
          </cell>
          <cell r="E3622" t="str">
            <v>V</v>
          </cell>
          <cell r="F3622" t="str">
            <v>België</v>
          </cell>
          <cell r="G3622" t="str">
            <v>BE</v>
          </cell>
          <cell r="H3622" t="str">
            <v>04-010</v>
          </cell>
          <cell r="I3622" t="str">
            <v>S.P.E.M. - Everberg</v>
          </cell>
        </row>
        <row r="3623">
          <cell r="A3623">
            <v>21692</v>
          </cell>
          <cell r="B3623" t="str">
            <v>Marcel</v>
          </cell>
          <cell r="C3623" t="str">
            <v xml:space="preserve">ELOOT </v>
          </cell>
          <cell r="D3623">
            <v>12174</v>
          </cell>
          <cell r="E3623" t="str">
            <v>M</v>
          </cell>
          <cell r="F3623" t="str">
            <v>België</v>
          </cell>
          <cell r="G3623" t="str">
            <v>BE</v>
          </cell>
          <cell r="H3623" t="str">
            <v>04-010</v>
          </cell>
          <cell r="I3623" t="str">
            <v>S.P.E.M. - Everberg</v>
          </cell>
        </row>
        <row r="3624">
          <cell r="A3624">
            <v>20924</v>
          </cell>
          <cell r="B3624" t="str">
            <v>Alain</v>
          </cell>
          <cell r="C3624" t="str">
            <v xml:space="preserve">FLUYT </v>
          </cell>
          <cell r="D3624">
            <v>23544</v>
          </cell>
          <cell r="E3624" t="str">
            <v>M</v>
          </cell>
          <cell r="F3624" t="str">
            <v>België</v>
          </cell>
          <cell r="G3624" t="str">
            <v>BE</v>
          </cell>
          <cell r="H3624" t="str">
            <v>04-010</v>
          </cell>
          <cell r="I3624" t="str">
            <v>S.P.E.M. - Everberg</v>
          </cell>
        </row>
        <row r="3625">
          <cell r="A3625">
            <v>3932</v>
          </cell>
          <cell r="B3625" t="str">
            <v>Georges</v>
          </cell>
          <cell r="C3625" t="str">
            <v>FORT</v>
          </cell>
          <cell r="D3625">
            <v>19277</v>
          </cell>
          <cell r="E3625" t="str">
            <v>M</v>
          </cell>
          <cell r="F3625" t="str">
            <v>België</v>
          </cell>
          <cell r="G3625" t="str">
            <v>BE</v>
          </cell>
          <cell r="H3625" t="str">
            <v>04-010</v>
          </cell>
          <cell r="I3625" t="str">
            <v>S.P.E.M. - Everberg</v>
          </cell>
        </row>
        <row r="3626">
          <cell r="A3626">
            <v>9771</v>
          </cell>
          <cell r="B3626" t="str">
            <v>Maurits</v>
          </cell>
          <cell r="C3626" t="str">
            <v>FORTAN</v>
          </cell>
          <cell r="D3626">
            <v>15089</v>
          </cell>
          <cell r="E3626" t="str">
            <v>M</v>
          </cell>
          <cell r="F3626" t="str">
            <v>België</v>
          </cell>
          <cell r="G3626" t="str">
            <v>BE</v>
          </cell>
          <cell r="H3626" t="str">
            <v>04-010</v>
          </cell>
          <cell r="I3626" t="str">
            <v>S.P.E.M. - Everberg</v>
          </cell>
        </row>
        <row r="3627">
          <cell r="A3627">
            <v>20343</v>
          </cell>
          <cell r="B3627" t="str">
            <v>Kiana</v>
          </cell>
          <cell r="C3627" t="str">
            <v>GIJSEGOM</v>
          </cell>
          <cell r="D3627">
            <v>37817</v>
          </cell>
          <cell r="E3627" t="str">
            <v>V</v>
          </cell>
          <cell r="F3627" t="str">
            <v>België</v>
          </cell>
          <cell r="G3627" t="str">
            <v>BE</v>
          </cell>
          <cell r="H3627" t="str">
            <v>04-010</v>
          </cell>
          <cell r="I3627" t="str">
            <v>S.P.E.M. - Everberg</v>
          </cell>
        </row>
        <row r="3628">
          <cell r="A3628">
            <v>14645</v>
          </cell>
          <cell r="B3628" t="str">
            <v>Karin</v>
          </cell>
          <cell r="C3628" t="str">
            <v>GOOSSENS</v>
          </cell>
          <cell r="D3628">
            <v>24691</v>
          </cell>
          <cell r="E3628" t="str">
            <v>V</v>
          </cell>
          <cell r="F3628" t="str">
            <v>België</v>
          </cell>
          <cell r="G3628" t="str">
            <v>BE</v>
          </cell>
          <cell r="H3628" t="str">
            <v>04-010</v>
          </cell>
          <cell r="I3628" t="str">
            <v>S.P.E.M. - Everberg</v>
          </cell>
        </row>
        <row r="3629">
          <cell r="A3629">
            <v>14819</v>
          </cell>
          <cell r="B3629" t="str">
            <v>Jean</v>
          </cell>
          <cell r="C3629" t="str">
            <v>GRIETEN</v>
          </cell>
          <cell r="D3629">
            <v>14679</v>
          </cell>
          <cell r="E3629" t="str">
            <v>M</v>
          </cell>
          <cell r="F3629" t="str">
            <v>België</v>
          </cell>
          <cell r="G3629" t="str">
            <v>BE</v>
          </cell>
          <cell r="H3629" t="str">
            <v>04-010</v>
          </cell>
          <cell r="I3629" t="str">
            <v>S.P.E.M. - Everberg</v>
          </cell>
        </row>
        <row r="3630">
          <cell r="A3630">
            <v>8667</v>
          </cell>
          <cell r="B3630" t="str">
            <v>Hilda</v>
          </cell>
          <cell r="C3630" t="str">
            <v>JANS</v>
          </cell>
          <cell r="D3630">
            <v>19495</v>
          </cell>
          <cell r="E3630" t="str">
            <v>V</v>
          </cell>
          <cell r="F3630" t="str">
            <v>België</v>
          </cell>
          <cell r="G3630" t="str">
            <v>BE</v>
          </cell>
          <cell r="H3630" t="str">
            <v>04-010</v>
          </cell>
          <cell r="I3630" t="str">
            <v>S.P.E.M. - Everberg</v>
          </cell>
        </row>
        <row r="3631">
          <cell r="A3631">
            <v>15346</v>
          </cell>
          <cell r="B3631" t="str">
            <v>Ingrid</v>
          </cell>
          <cell r="C3631" t="str">
            <v>KENNIS</v>
          </cell>
          <cell r="D3631">
            <v>24797</v>
          </cell>
          <cell r="E3631" t="str">
            <v>V</v>
          </cell>
          <cell r="F3631" t="str">
            <v>België</v>
          </cell>
          <cell r="G3631" t="str">
            <v>BE</v>
          </cell>
          <cell r="H3631" t="str">
            <v>04-010</v>
          </cell>
          <cell r="I3631" t="str">
            <v>S.P.E.M. - Everberg</v>
          </cell>
        </row>
        <row r="3632">
          <cell r="A3632">
            <v>21039</v>
          </cell>
          <cell r="B3632" t="str">
            <v>Christiane</v>
          </cell>
          <cell r="C3632" t="str">
            <v>KETELAERS</v>
          </cell>
          <cell r="D3632">
            <v>21337</v>
          </cell>
          <cell r="E3632" t="str">
            <v>V</v>
          </cell>
          <cell r="F3632" t="str">
            <v>België</v>
          </cell>
          <cell r="G3632" t="str">
            <v>BE</v>
          </cell>
          <cell r="H3632" t="str">
            <v>04-010</v>
          </cell>
          <cell r="I3632" t="str">
            <v>S.P.E.M. - Everberg</v>
          </cell>
        </row>
        <row r="3633">
          <cell r="A3633">
            <v>4322</v>
          </cell>
          <cell r="B3633" t="str">
            <v>Michael</v>
          </cell>
          <cell r="C3633" t="str">
            <v>LIM</v>
          </cell>
          <cell r="D3633">
            <v>29690</v>
          </cell>
          <cell r="E3633" t="str">
            <v>M</v>
          </cell>
          <cell r="F3633" t="str">
            <v>België</v>
          </cell>
          <cell r="G3633" t="str">
            <v>BE</v>
          </cell>
          <cell r="H3633" t="str">
            <v>04-010</v>
          </cell>
          <cell r="I3633" t="str">
            <v>S.P.E.M. - Everberg</v>
          </cell>
        </row>
        <row r="3634">
          <cell r="A3634">
            <v>5715</v>
          </cell>
          <cell r="B3634" t="str">
            <v>Antoine</v>
          </cell>
          <cell r="C3634" t="str">
            <v>LIM</v>
          </cell>
          <cell r="D3634">
            <v>20966</v>
          </cell>
          <cell r="E3634" t="str">
            <v>M</v>
          </cell>
          <cell r="F3634" t="str">
            <v>België</v>
          </cell>
          <cell r="G3634" t="str">
            <v>BE</v>
          </cell>
          <cell r="H3634" t="str">
            <v>04-010</v>
          </cell>
          <cell r="I3634" t="str">
            <v>S.P.E.M. - Everberg</v>
          </cell>
        </row>
        <row r="3635">
          <cell r="A3635">
            <v>21748</v>
          </cell>
          <cell r="B3635" t="str">
            <v>Dylan</v>
          </cell>
          <cell r="C3635" t="str">
            <v>MATTHEYS</v>
          </cell>
          <cell r="D3635">
            <v>35792</v>
          </cell>
          <cell r="E3635" t="str">
            <v>M</v>
          </cell>
          <cell r="F3635" t="str">
            <v>België</v>
          </cell>
          <cell r="G3635" t="str">
            <v>BE</v>
          </cell>
          <cell r="H3635" t="str">
            <v>04-010</v>
          </cell>
          <cell r="I3635" t="str">
            <v>S.P.E.M. - Everberg</v>
          </cell>
        </row>
        <row r="3636">
          <cell r="A3636">
            <v>19026</v>
          </cell>
          <cell r="B3636" t="str">
            <v>Tibo</v>
          </cell>
          <cell r="C3636" t="str">
            <v>MEYVISCH</v>
          </cell>
          <cell r="D3636">
            <v>36500</v>
          </cell>
          <cell r="E3636" t="str">
            <v>M</v>
          </cell>
          <cell r="F3636" t="str">
            <v>België</v>
          </cell>
          <cell r="G3636" t="str">
            <v>BE</v>
          </cell>
          <cell r="H3636" t="str">
            <v>04-010</v>
          </cell>
          <cell r="I3636" t="str">
            <v>S.P.E.M. - Everberg</v>
          </cell>
        </row>
        <row r="3637">
          <cell r="A3637">
            <v>18658</v>
          </cell>
          <cell r="B3637" t="str">
            <v>Giorgio</v>
          </cell>
          <cell r="C3637" t="str">
            <v>MIOTTI</v>
          </cell>
          <cell r="D3637">
            <v>17966</v>
          </cell>
          <cell r="E3637" t="str">
            <v>M</v>
          </cell>
          <cell r="F3637" t="str">
            <v>België</v>
          </cell>
          <cell r="G3637" t="str">
            <v>BE</v>
          </cell>
          <cell r="H3637" t="str">
            <v>04-010</v>
          </cell>
          <cell r="I3637" t="str">
            <v>S.P.E.M. - Everberg</v>
          </cell>
        </row>
        <row r="3638">
          <cell r="A3638">
            <v>21680</v>
          </cell>
          <cell r="B3638" t="str">
            <v>Emily</v>
          </cell>
          <cell r="C3638" t="str">
            <v>NEVE</v>
          </cell>
          <cell r="D3638">
            <v>32434</v>
          </cell>
          <cell r="E3638" t="str">
            <v>V</v>
          </cell>
          <cell r="F3638" t="str">
            <v>België</v>
          </cell>
          <cell r="G3638" t="str">
            <v>BE</v>
          </cell>
          <cell r="H3638" t="str">
            <v>04-010</v>
          </cell>
          <cell r="I3638" t="str">
            <v>S.P.E.M. - Everberg</v>
          </cell>
        </row>
        <row r="3639">
          <cell r="A3639">
            <v>21747</v>
          </cell>
          <cell r="B3639" t="str">
            <v>Ellen</v>
          </cell>
          <cell r="C3639" t="str">
            <v>PAUWELS</v>
          </cell>
          <cell r="D3639">
            <v>36185</v>
          </cell>
          <cell r="E3639" t="str">
            <v>V</v>
          </cell>
          <cell r="F3639" t="str">
            <v>België</v>
          </cell>
          <cell r="G3639" t="str">
            <v>BE</v>
          </cell>
          <cell r="H3639" t="str">
            <v>04-010</v>
          </cell>
          <cell r="I3639" t="str">
            <v>S.P.E.M. - Everberg</v>
          </cell>
        </row>
        <row r="3640">
          <cell r="A3640">
            <v>13409</v>
          </cell>
          <cell r="B3640" t="str">
            <v>Paul</v>
          </cell>
          <cell r="C3640" t="str">
            <v>RENARD</v>
          </cell>
          <cell r="D3640">
            <v>18312</v>
          </cell>
          <cell r="E3640" t="str">
            <v>M</v>
          </cell>
          <cell r="F3640" t="str">
            <v>België</v>
          </cell>
          <cell r="G3640" t="str">
            <v>BE</v>
          </cell>
          <cell r="H3640" t="str">
            <v>04-010</v>
          </cell>
          <cell r="I3640" t="str">
            <v>S.P.E.M. - Everberg</v>
          </cell>
        </row>
        <row r="3641">
          <cell r="A3641">
            <v>14285</v>
          </cell>
          <cell r="B3641" t="str">
            <v>Arlette</v>
          </cell>
          <cell r="C3641" t="str">
            <v>SERMON</v>
          </cell>
          <cell r="D3641">
            <v>14234</v>
          </cell>
          <cell r="E3641" t="str">
            <v>V</v>
          </cell>
          <cell r="F3641" t="str">
            <v>België</v>
          </cell>
          <cell r="G3641" t="str">
            <v>BE</v>
          </cell>
          <cell r="H3641" t="str">
            <v>04-010</v>
          </cell>
          <cell r="I3641" t="str">
            <v>S.P.E.M. - Everberg</v>
          </cell>
        </row>
        <row r="3642">
          <cell r="A3642">
            <v>20633</v>
          </cell>
          <cell r="B3642" t="str">
            <v>Willy</v>
          </cell>
          <cell r="C3642" t="str">
            <v>SOMBRIJN</v>
          </cell>
          <cell r="D3642">
            <v>16432</v>
          </cell>
          <cell r="E3642" t="str">
            <v>M</v>
          </cell>
          <cell r="F3642" t="str">
            <v>België</v>
          </cell>
          <cell r="G3642" t="str">
            <v>BE</v>
          </cell>
          <cell r="H3642" t="str">
            <v>04-010</v>
          </cell>
          <cell r="I3642" t="str">
            <v>S.P.E.M. - Everberg</v>
          </cell>
        </row>
        <row r="3643">
          <cell r="A3643">
            <v>2628</v>
          </cell>
          <cell r="B3643" t="str">
            <v>Jos</v>
          </cell>
          <cell r="C3643" t="str">
            <v>SPIESSENS</v>
          </cell>
          <cell r="D3643">
            <v>17421</v>
          </cell>
          <cell r="E3643" t="str">
            <v>M</v>
          </cell>
          <cell r="F3643" t="str">
            <v>België</v>
          </cell>
          <cell r="G3643" t="str">
            <v>BE</v>
          </cell>
          <cell r="H3643" t="str">
            <v>04-010</v>
          </cell>
          <cell r="I3643" t="str">
            <v>S.P.E.M. - Everberg</v>
          </cell>
        </row>
        <row r="3644">
          <cell r="A3644">
            <v>17156</v>
          </cell>
          <cell r="B3644" t="str">
            <v>Michaël</v>
          </cell>
          <cell r="C3644" t="str">
            <v>SPREUTELS</v>
          </cell>
          <cell r="D3644">
            <v>31834</v>
          </cell>
          <cell r="E3644" t="str">
            <v>M</v>
          </cell>
          <cell r="F3644" t="str">
            <v>België</v>
          </cell>
          <cell r="G3644" t="str">
            <v>BE</v>
          </cell>
          <cell r="H3644" t="str">
            <v>04-010</v>
          </cell>
          <cell r="I3644" t="str">
            <v>S.P.E.M. - Everberg</v>
          </cell>
        </row>
        <row r="3645">
          <cell r="A3645">
            <v>460</v>
          </cell>
          <cell r="B3645" t="str">
            <v>Jim</v>
          </cell>
          <cell r="C3645" t="str">
            <v>STEENO</v>
          </cell>
          <cell r="D3645">
            <v>33058</v>
          </cell>
          <cell r="E3645" t="str">
            <v>M</v>
          </cell>
          <cell r="F3645" t="str">
            <v>België</v>
          </cell>
          <cell r="G3645" t="str">
            <v>BE</v>
          </cell>
          <cell r="H3645" t="str">
            <v>04-010</v>
          </cell>
          <cell r="I3645" t="str">
            <v>S.P.E.M. - Everberg</v>
          </cell>
        </row>
        <row r="3646">
          <cell r="A3646">
            <v>2875</v>
          </cell>
          <cell r="B3646" t="str">
            <v>Dirk</v>
          </cell>
          <cell r="C3646" t="str">
            <v>STEENO</v>
          </cell>
          <cell r="D3646">
            <v>22316</v>
          </cell>
          <cell r="E3646" t="str">
            <v>M</v>
          </cell>
          <cell r="F3646" t="str">
            <v>België</v>
          </cell>
          <cell r="G3646" t="str">
            <v>BE</v>
          </cell>
          <cell r="H3646" t="str">
            <v>04-010</v>
          </cell>
          <cell r="I3646" t="str">
            <v>S.P.E.M. - Everberg</v>
          </cell>
        </row>
        <row r="3647">
          <cell r="A3647">
            <v>20512</v>
          </cell>
          <cell r="B3647" t="str">
            <v>Daniel</v>
          </cell>
          <cell r="C3647" t="str">
            <v>STILLEMANS</v>
          </cell>
          <cell r="D3647">
            <v>20707</v>
          </cell>
          <cell r="E3647" t="str">
            <v>M</v>
          </cell>
          <cell r="F3647" t="str">
            <v>België</v>
          </cell>
          <cell r="G3647" t="str">
            <v>BE</v>
          </cell>
          <cell r="H3647" t="str">
            <v>04-010</v>
          </cell>
          <cell r="I3647" t="str">
            <v>S.P.E.M. - Everberg</v>
          </cell>
        </row>
        <row r="3648">
          <cell r="A3648">
            <v>20761</v>
          </cell>
          <cell r="B3648" t="str">
            <v>Jean-Pierre</v>
          </cell>
          <cell r="C3648" t="str">
            <v>STRUYVEN</v>
          </cell>
          <cell r="D3648">
            <v>17788</v>
          </cell>
          <cell r="E3648" t="str">
            <v>M</v>
          </cell>
          <cell r="F3648" t="str">
            <v>België</v>
          </cell>
          <cell r="G3648" t="str">
            <v>BE</v>
          </cell>
          <cell r="H3648" t="str">
            <v>04-010</v>
          </cell>
          <cell r="I3648" t="str">
            <v>S.P.E.M. - Everberg</v>
          </cell>
        </row>
        <row r="3649">
          <cell r="A3649">
            <v>16145</v>
          </cell>
          <cell r="B3649" t="str">
            <v>Kimberly</v>
          </cell>
          <cell r="C3649" t="str">
            <v>THOMAS</v>
          </cell>
          <cell r="D3649">
            <v>37606</v>
          </cell>
          <cell r="E3649" t="str">
            <v>V</v>
          </cell>
          <cell r="F3649" t="str">
            <v>België</v>
          </cell>
          <cell r="G3649" t="str">
            <v>BE</v>
          </cell>
          <cell r="H3649" t="str">
            <v>04-010</v>
          </cell>
          <cell r="I3649" t="str">
            <v>S.P.E.M. - Everberg</v>
          </cell>
        </row>
        <row r="3650">
          <cell r="A3650">
            <v>17679</v>
          </cell>
          <cell r="B3650" t="str">
            <v>Nick</v>
          </cell>
          <cell r="C3650" t="str">
            <v>THOMAS</v>
          </cell>
          <cell r="D3650">
            <v>37215</v>
          </cell>
          <cell r="E3650" t="str">
            <v>M</v>
          </cell>
          <cell r="F3650" t="str">
            <v>België</v>
          </cell>
          <cell r="G3650" t="str">
            <v>BE</v>
          </cell>
          <cell r="H3650" t="str">
            <v>04-010</v>
          </cell>
          <cell r="I3650" t="str">
            <v>S.P.E.M. - Everberg</v>
          </cell>
        </row>
        <row r="3651">
          <cell r="A3651">
            <v>262</v>
          </cell>
          <cell r="B3651" t="str">
            <v>Ward</v>
          </cell>
          <cell r="C3651" t="str">
            <v>TRAPPENIERS</v>
          </cell>
          <cell r="D3651">
            <v>32983</v>
          </cell>
          <cell r="E3651" t="str">
            <v>M</v>
          </cell>
          <cell r="F3651" t="str">
            <v>België</v>
          </cell>
          <cell r="G3651" t="str">
            <v>BE</v>
          </cell>
          <cell r="H3651" t="str">
            <v>04-010</v>
          </cell>
          <cell r="I3651" t="str">
            <v>S.P.E.M. - Everberg</v>
          </cell>
        </row>
        <row r="3652">
          <cell r="A3652">
            <v>20167</v>
          </cell>
          <cell r="B3652" t="str">
            <v>Paul</v>
          </cell>
          <cell r="C3652" t="str">
            <v>VAN DER STAPPEN</v>
          </cell>
          <cell r="D3652">
            <v>21485</v>
          </cell>
          <cell r="E3652" t="str">
            <v>M</v>
          </cell>
          <cell r="F3652" t="str">
            <v>België</v>
          </cell>
          <cell r="G3652" t="str">
            <v>BE</v>
          </cell>
          <cell r="H3652" t="str">
            <v>04-010</v>
          </cell>
          <cell r="I3652" t="str">
            <v>S.P.E.M. - Everberg</v>
          </cell>
        </row>
        <row r="3653">
          <cell r="A3653">
            <v>15306</v>
          </cell>
          <cell r="B3653" t="str">
            <v>Larissa</v>
          </cell>
          <cell r="C3653" t="str">
            <v>VAN DORST</v>
          </cell>
          <cell r="D3653">
            <v>31242</v>
          </cell>
          <cell r="E3653" t="str">
            <v>V</v>
          </cell>
          <cell r="F3653" t="str">
            <v>België</v>
          </cell>
          <cell r="G3653" t="str">
            <v>BE</v>
          </cell>
          <cell r="H3653" t="str">
            <v>04-010</v>
          </cell>
          <cell r="I3653" t="str">
            <v>S.P.E.M. - Everberg</v>
          </cell>
        </row>
        <row r="3654">
          <cell r="A3654">
            <v>16063</v>
          </cell>
          <cell r="B3654" t="str">
            <v>Ronny</v>
          </cell>
          <cell r="C3654" t="str">
            <v>VAN EYLEN</v>
          </cell>
          <cell r="D3654">
            <v>21351</v>
          </cell>
          <cell r="E3654" t="str">
            <v>M</v>
          </cell>
          <cell r="F3654" t="str">
            <v>België</v>
          </cell>
          <cell r="G3654" t="str">
            <v>BE</v>
          </cell>
          <cell r="H3654" t="str">
            <v>04-010</v>
          </cell>
          <cell r="I3654" t="str">
            <v>S.P.E.M. - Everberg</v>
          </cell>
        </row>
        <row r="3655">
          <cell r="A3655">
            <v>1586</v>
          </cell>
          <cell r="B3655" t="str">
            <v>Jan</v>
          </cell>
          <cell r="C3655" t="str">
            <v>VAN HOVE</v>
          </cell>
          <cell r="D3655">
            <v>16645</v>
          </cell>
          <cell r="E3655" t="str">
            <v>M</v>
          </cell>
          <cell r="F3655" t="str">
            <v>België</v>
          </cell>
          <cell r="G3655" t="str">
            <v>BE</v>
          </cell>
          <cell r="H3655" t="str">
            <v>04-010</v>
          </cell>
          <cell r="I3655" t="str">
            <v>S.P.E.M. - Everberg</v>
          </cell>
        </row>
        <row r="3656">
          <cell r="A3656">
            <v>5797</v>
          </cell>
          <cell r="B3656" t="str">
            <v>Hugo</v>
          </cell>
          <cell r="C3656" t="str">
            <v>VAN MEERBEEK</v>
          </cell>
          <cell r="D3656">
            <v>20868</v>
          </cell>
          <cell r="E3656" t="str">
            <v>M</v>
          </cell>
          <cell r="F3656" t="str">
            <v>België</v>
          </cell>
          <cell r="G3656" t="str">
            <v>BE</v>
          </cell>
          <cell r="H3656" t="str">
            <v>04-010</v>
          </cell>
          <cell r="I3656" t="str">
            <v>S.P.E.M. - Everberg</v>
          </cell>
        </row>
        <row r="3657">
          <cell r="A3657">
            <v>14641</v>
          </cell>
          <cell r="B3657" t="str">
            <v>Arend</v>
          </cell>
          <cell r="C3657" t="str">
            <v>VAN MUYLWIJK</v>
          </cell>
          <cell r="D3657">
            <v>16504</v>
          </cell>
          <cell r="E3657" t="str">
            <v>M</v>
          </cell>
          <cell r="F3657" t="str">
            <v>België</v>
          </cell>
          <cell r="G3657" t="str">
            <v>NL</v>
          </cell>
          <cell r="H3657" t="str">
            <v>04-010</v>
          </cell>
          <cell r="I3657" t="str">
            <v>S.P.E.M. - Everberg</v>
          </cell>
        </row>
        <row r="3658">
          <cell r="A3658">
            <v>14075</v>
          </cell>
          <cell r="B3658" t="str">
            <v>Walter</v>
          </cell>
          <cell r="C3658" t="str">
            <v>VANCUYCK</v>
          </cell>
          <cell r="D3658">
            <v>23186</v>
          </cell>
          <cell r="E3658" t="str">
            <v>M</v>
          </cell>
          <cell r="F3658" t="str">
            <v>België</v>
          </cell>
          <cell r="G3658" t="str">
            <v>BE</v>
          </cell>
          <cell r="H3658" t="str">
            <v>04-010</v>
          </cell>
          <cell r="I3658" t="str">
            <v>S.P.E.M. - Everberg</v>
          </cell>
        </row>
        <row r="3659">
          <cell r="A3659">
            <v>14079</v>
          </cell>
          <cell r="B3659" t="str">
            <v>Melissa</v>
          </cell>
          <cell r="C3659" t="str">
            <v>VANCUYCK</v>
          </cell>
          <cell r="D3659">
            <v>33609</v>
          </cell>
          <cell r="E3659" t="str">
            <v>V</v>
          </cell>
          <cell r="F3659" t="str">
            <v>België</v>
          </cell>
          <cell r="G3659" t="str">
            <v>BE</v>
          </cell>
          <cell r="H3659" t="str">
            <v>04-010</v>
          </cell>
          <cell r="I3659" t="str">
            <v>S.P.E.M. - Everberg</v>
          </cell>
        </row>
        <row r="3660">
          <cell r="A3660">
            <v>14289</v>
          </cell>
          <cell r="B3660" t="str">
            <v>André</v>
          </cell>
          <cell r="C3660" t="str">
            <v>VANCUYCK</v>
          </cell>
          <cell r="D3660">
            <v>14543</v>
          </cell>
          <cell r="E3660" t="str">
            <v>M</v>
          </cell>
          <cell r="F3660" t="str">
            <v>België</v>
          </cell>
          <cell r="G3660" t="str">
            <v>BE</v>
          </cell>
          <cell r="H3660" t="str">
            <v>04-010</v>
          </cell>
          <cell r="I3660" t="str">
            <v>S.P.E.M. - Everberg</v>
          </cell>
        </row>
        <row r="3661">
          <cell r="A3661">
            <v>14644</v>
          </cell>
          <cell r="B3661" t="str">
            <v>Noëlla</v>
          </cell>
          <cell r="C3661" t="str">
            <v>VANCUYCK</v>
          </cell>
          <cell r="D3661">
            <v>33609</v>
          </cell>
          <cell r="E3661" t="str">
            <v>V</v>
          </cell>
          <cell r="F3661" t="str">
            <v>België</v>
          </cell>
          <cell r="G3661" t="str">
            <v>BE</v>
          </cell>
          <cell r="H3661" t="str">
            <v>04-010</v>
          </cell>
          <cell r="I3661" t="str">
            <v>S.P.E.M. - Everberg</v>
          </cell>
        </row>
        <row r="3662">
          <cell r="A3662">
            <v>16618</v>
          </cell>
          <cell r="B3662" t="str">
            <v>Wilfried</v>
          </cell>
          <cell r="C3662" t="str">
            <v>VANDER ELST</v>
          </cell>
          <cell r="D3662">
            <v>20206</v>
          </cell>
          <cell r="E3662" t="str">
            <v>M</v>
          </cell>
          <cell r="F3662" t="str">
            <v>België</v>
          </cell>
          <cell r="G3662" t="str">
            <v>BE</v>
          </cell>
          <cell r="H3662" t="str">
            <v>04-010</v>
          </cell>
          <cell r="I3662" t="str">
            <v>S.P.E.M. - Everberg</v>
          </cell>
        </row>
        <row r="3663">
          <cell r="A3663">
            <v>9770</v>
          </cell>
          <cell r="B3663" t="str">
            <v>Greta</v>
          </cell>
          <cell r="C3663" t="str">
            <v>VANHALLE</v>
          </cell>
          <cell r="D3663">
            <v>21321</v>
          </cell>
          <cell r="E3663" t="str">
            <v>V</v>
          </cell>
          <cell r="F3663" t="str">
            <v>België</v>
          </cell>
          <cell r="G3663" t="str">
            <v>BE</v>
          </cell>
          <cell r="H3663" t="str">
            <v>04-010</v>
          </cell>
          <cell r="I3663" t="str">
            <v>S.P.E.M. - Everberg</v>
          </cell>
        </row>
        <row r="3664">
          <cell r="A3664">
            <v>19462</v>
          </cell>
          <cell r="B3664" t="str">
            <v>Marie-José</v>
          </cell>
          <cell r="C3664" t="str">
            <v>VERLINDEN</v>
          </cell>
          <cell r="D3664">
            <v>15183</v>
          </cell>
          <cell r="E3664" t="str">
            <v>V</v>
          </cell>
          <cell r="F3664" t="str">
            <v>België</v>
          </cell>
          <cell r="G3664" t="str">
            <v>BE</v>
          </cell>
          <cell r="H3664" t="str">
            <v>04-010</v>
          </cell>
          <cell r="I3664" t="str">
            <v>S.P.E.M. - Everberg</v>
          </cell>
        </row>
        <row r="3665">
          <cell r="A3665">
            <v>21038</v>
          </cell>
          <cell r="B3665" t="str">
            <v>Roger</v>
          </cell>
          <cell r="C3665" t="str">
            <v>VISSENAEKEN</v>
          </cell>
          <cell r="D3665">
            <v>19022</v>
          </cell>
          <cell r="E3665" t="str">
            <v>M</v>
          </cell>
          <cell r="F3665" t="str">
            <v>België</v>
          </cell>
          <cell r="G3665" t="str">
            <v>BE</v>
          </cell>
          <cell r="H3665" t="str">
            <v>04-010</v>
          </cell>
          <cell r="I3665" t="str">
            <v>S.P.E.M. - Everberg</v>
          </cell>
        </row>
        <row r="3666">
          <cell r="A3666">
            <v>4037</v>
          </cell>
          <cell r="B3666" t="str">
            <v>Maria</v>
          </cell>
          <cell r="C3666" t="str">
            <v>VOS</v>
          </cell>
          <cell r="D3666">
            <v>21681</v>
          </cell>
          <cell r="E3666" t="str">
            <v>V</v>
          </cell>
          <cell r="F3666" t="str">
            <v>België</v>
          </cell>
          <cell r="G3666" t="str">
            <v>BE</v>
          </cell>
          <cell r="H3666" t="str">
            <v>04-010</v>
          </cell>
          <cell r="I3666" t="str">
            <v>S.P.E.M. - Everberg</v>
          </cell>
        </row>
        <row r="3667">
          <cell r="A3667">
            <v>2913</v>
          </cell>
          <cell r="B3667" t="str">
            <v>Daniel</v>
          </cell>
          <cell r="C3667" t="str">
            <v>WIJNS</v>
          </cell>
          <cell r="D3667">
            <v>18900</v>
          </cell>
          <cell r="E3667" t="str">
            <v>M</v>
          </cell>
          <cell r="F3667" t="str">
            <v>België</v>
          </cell>
          <cell r="G3667" t="str">
            <v>BE</v>
          </cell>
          <cell r="H3667" t="str">
            <v>04-010</v>
          </cell>
          <cell r="I3667" t="str">
            <v>S.P.E.M. - Everberg</v>
          </cell>
        </row>
        <row r="3668">
          <cell r="A3668">
            <v>4927</v>
          </cell>
          <cell r="B3668" t="str">
            <v>Rudy</v>
          </cell>
          <cell r="C3668" t="str">
            <v>WILLEMS</v>
          </cell>
          <cell r="D3668">
            <v>22905</v>
          </cell>
          <cell r="E3668" t="str">
            <v>M</v>
          </cell>
          <cell r="F3668" t="str">
            <v>België</v>
          </cell>
          <cell r="G3668" t="str">
            <v>BE</v>
          </cell>
          <cell r="H3668" t="str">
            <v>04-010</v>
          </cell>
          <cell r="I3668" t="str">
            <v>S.P.E.M. - Everberg</v>
          </cell>
        </row>
        <row r="3669">
          <cell r="A3669">
            <v>20115</v>
          </cell>
          <cell r="B3669" t="str">
            <v>Pieter</v>
          </cell>
          <cell r="C3669" t="str">
            <v>WINANT</v>
          </cell>
          <cell r="D3669">
            <v>28635</v>
          </cell>
          <cell r="E3669" t="str">
            <v>M</v>
          </cell>
          <cell r="F3669" t="str">
            <v>België</v>
          </cell>
          <cell r="G3669" t="str">
            <v>BE</v>
          </cell>
          <cell r="H3669" t="str">
            <v>04-010</v>
          </cell>
          <cell r="I3669" t="str">
            <v>S.P.E.M. - Everberg</v>
          </cell>
        </row>
        <row r="3670">
          <cell r="A3670">
            <v>15170</v>
          </cell>
          <cell r="B3670" t="str">
            <v>Walter</v>
          </cell>
          <cell r="C3670" t="str">
            <v>WULGAERT</v>
          </cell>
          <cell r="D3670">
            <v>24261</v>
          </cell>
          <cell r="E3670" t="str">
            <v>M</v>
          </cell>
          <cell r="F3670" t="str">
            <v>België</v>
          </cell>
          <cell r="G3670" t="str">
            <v>BE</v>
          </cell>
          <cell r="H3670" t="str">
            <v>04-010</v>
          </cell>
          <cell r="I3670" t="str">
            <v>S.P.E.M. - Everberg</v>
          </cell>
        </row>
        <row r="3671">
          <cell r="A3671">
            <v>19227</v>
          </cell>
          <cell r="B3671" t="str">
            <v>Kelly</v>
          </cell>
          <cell r="C3671" t="str">
            <v>WULGAERT</v>
          </cell>
          <cell r="D3671">
            <v>34094</v>
          </cell>
          <cell r="E3671" t="str">
            <v>V</v>
          </cell>
          <cell r="F3671" t="str">
            <v>België</v>
          </cell>
          <cell r="G3671" t="str">
            <v>BE</v>
          </cell>
          <cell r="H3671" t="str">
            <v>04-010</v>
          </cell>
          <cell r="I3671" t="str">
            <v>S.P.E.M. - Everberg</v>
          </cell>
        </row>
        <row r="3672">
          <cell r="A3672">
            <v>19328</v>
          </cell>
          <cell r="B3672" t="str">
            <v>Yarno</v>
          </cell>
          <cell r="C3672" t="str">
            <v>WULGAERT</v>
          </cell>
          <cell r="D3672">
            <v>38700</v>
          </cell>
          <cell r="E3672" t="str">
            <v>M</v>
          </cell>
          <cell r="F3672" t="str">
            <v>België</v>
          </cell>
          <cell r="G3672" t="str">
            <v>BE</v>
          </cell>
          <cell r="H3672" t="str">
            <v>04-010</v>
          </cell>
          <cell r="I3672" t="str">
            <v>S.P.E.M. - Everberg</v>
          </cell>
        </row>
        <row r="3673">
          <cell r="A3673">
            <v>18017</v>
          </cell>
          <cell r="B3673" t="str">
            <v>Frans</v>
          </cell>
          <cell r="C3673" t="str">
            <v>BLIKI</v>
          </cell>
          <cell r="D3673">
            <v>14923</v>
          </cell>
          <cell r="E3673" t="str">
            <v>M</v>
          </cell>
          <cell r="F3673" t="str">
            <v>België</v>
          </cell>
          <cell r="G3673" t="str">
            <v>BE</v>
          </cell>
          <cell r="H3673" t="str">
            <v>04-011</v>
          </cell>
          <cell r="I3673" t="str">
            <v>PC DE BLOCKSKES</v>
          </cell>
        </row>
        <row r="3674">
          <cell r="A3674">
            <v>16411</v>
          </cell>
          <cell r="B3674" t="str">
            <v>Carine</v>
          </cell>
          <cell r="C3674" t="str">
            <v>BULENS</v>
          </cell>
          <cell r="D3674">
            <v>23859</v>
          </cell>
          <cell r="E3674" t="str">
            <v>V</v>
          </cell>
          <cell r="F3674" t="str">
            <v>België</v>
          </cell>
          <cell r="G3674" t="str">
            <v>BE</v>
          </cell>
          <cell r="H3674" t="str">
            <v>04-011</v>
          </cell>
          <cell r="I3674" t="str">
            <v>PC DE BLOCKSKES</v>
          </cell>
        </row>
        <row r="3675">
          <cell r="A3675">
            <v>18142</v>
          </cell>
          <cell r="B3675" t="str">
            <v>Dirk</v>
          </cell>
          <cell r="C3675" t="str">
            <v>BUYS</v>
          </cell>
          <cell r="D3675">
            <v>22612</v>
          </cell>
          <cell r="E3675" t="str">
            <v>M</v>
          </cell>
          <cell r="F3675" t="str">
            <v>België</v>
          </cell>
          <cell r="G3675" t="str">
            <v>BE</v>
          </cell>
          <cell r="H3675" t="str">
            <v>04-011</v>
          </cell>
          <cell r="I3675" t="str">
            <v>PC DE BLOCKSKES</v>
          </cell>
        </row>
        <row r="3676">
          <cell r="A3676">
            <v>3981</v>
          </cell>
          <cell r="B3676" t="str">
            <v>Frederic</v>
          </cell>
          <cell r="C3676" t="str">
            <v>CHRETIEN</v>
          </cell>
          <cell r="D3676">
            <v>26541</v>
          </cell>
          <cell r="E3676" t="str">
            <v>M</v>
          </cell>
          <cell r="F3676" t="str">
            <v>België</v>
          </cell>
          <cell r="G3676" t="str">
            <v>BE</v>
          </cell>
          <cell r="H3676" t="str">
            <v>04-011</v>
          </cell>
          <cell r="I3676" t="str">
            <v>PC DE BLOCKSKES</v>
          </cell>
        </row>
        <row r="3677">
          <cell r="A3677">
            <v>17974</v>
          </cell>
          <cell r="B3677" t="str">
            <v>Albert</v>
          </cell>
          <cell r="C3677" t="str">
            <v>CLAES</v>
          </cell>
          <cell r="D3677">
            <v>19800</v>
          </cell>
          <cell r="E3677" t="str">
            <v>M</v>
          </cell>
          <cell r="F3677" t="str">
            <v>België</v>
          </cell>
          <cell r="G3677" t="str">
            <v>BE</v>
          </cell>
          <cell r="H3677" t="str">
            <v>04-011</v>
          </cell>
          <cell r="I3677" t="str">
            <v>PC DE BLOCKSKES</v>
          </cell>
        </row>
        <row r="3678">
          <cell r="A3678">
            <v>13026</v>
          </cell>
          <cell r="B3678" t="str">
            <v>Wesley</v>
          </cell>
          <cell r="C3678" t="str">
            <v>COLMAN</v>
          </cell>
          <cell r="D3678">
            <v>31858</v>
          </cell>
          <cell r="E3678" t="str">
            <v>M</v>
          </cell>
          <cell r="F3678" t="str">
            <v>België</v>
          </cell>
          <cell r="G3678" t="str">
            <v>BE</v>
          </cell>
          <cell r="H3678" t="str">
            <v>04-011</v>
          </cell>
          <cell r="I3678" t="str">
            <v>PC DE BLOCKSKES</v>
          </cell>
        </row>
        <row r="3679">
          <cell r="A3679">
            <v>8654</v>
          </cell>
          <cell r="B3679" t="str">
            <v>Maaike</v>
          </cell>
          <cell r="C3679" t="str">
            <v>DE BAETZELIER</v>
          </cell>
          <cell r="D3679">
            <v>33615</v>
          </cell>
          <cell r="E3679" t="str">
            <v>V</v>
          </cell>
          <cell r="F3679" t="str">
            <v>België</v>
          </cell>
          <cell r="G3679" t="str">
            <v>BE</v>
          </cell>
          <cell r="H3679" t="str">
            <v>04-011</v>
          </cell>
          <cell r="I3679" t="str">
            <v>PC DE BLOCKSKES</v>
          </cell>
        </row>
        <row r="3680">
          <cell r="A3680">
            <v>7382</v>
          </cell>
          <cell r="B3680" t="str">
            <v>Patrick</v>
          </cell>
          <cell r="C3680" t="str">
            <v>DE BONDT</v>
          </cell>
          <cell r="D3680">
            <v>19957</v>
          </cell>
          <cell r="E3680" t="str">
            <v>M</v>
          </cell>
          <cell r="F3680" t="str">
            <v>België</v>
          </cell>
          <cell r="G3680" t="str">
            <v>BE</v>
          </cell>
          <cell r="H3680" t="str">
            <v>04-011</v>
          </cell>
          <cell r="I3680" t="str">
            <v>PC DE BLOCKSKES</v>
          </cell>
        </row>
        <row r="3681">
          <cell r="A3681">
            <v>14601</v>
          </cell>
          <cell r="B3681" t="str">
            <v>Luc</v>
          </cell>
          <cell r="C3681" t="str">
            <v>DE COSTER</v>
          </cell>
          <cell r="D3681">
            <v>21310</v>
          </cell>
          <cell r="E3681" t="str">
            <v>M</v>
          </cell>
          <cell r="F3681" t="str">
            <v>België</v>
          </cell>
          <cell r="G3681" t="str">
            <v>BE</v>
          </cell>
          <cell r="H3681" t="str">
            <v>04-011</v>
          </cell>
          <cell r="I3681" t="str">
            <v>PC DE BLOCKSKES</v>
          </cell>
        </row>
        <row r="3682">
          <cell r="A3682">
            <v>11420</v>
          </cell>
          <cell r="B3682" t="str">
            <v>Wesley</v>
          </cell>
          <cell r="C3682" t="str">
            <v>DE JONGHE</v>
          </cell>
          <cell r="D3682">
            <v>33197</v>
          </cell>
          <cell r="E3682" t="str">
            <v>M</v>
          </cell>
          <cell r="F3682" t="str">
            <v>België</v>
          </cell>
          <cell r="G3682" t="str">
            <v>BE</v>
          </cell>
          <cell r="H3682" t="str">
            <v>04-011</v>
          </cell>
          <cell r="I3682" t="str">
            <v>PC DE BLOCKSKES</v>
          </cell>
        </row>
        <row r="3683">
          <cell r="A3683">
            <v>21001</v>
          </cell>
          <cell r="B3683" t="str">
            <v>Nancy</v>
          </cell>
          <cell r="C3683" t="str">
            <v>DE KEERSMAEKER</v>
          </cell>
          <cell r="D3683">
            <v>25586</v>
          </cell>
          <cell r="E3683" t="str">
            <v>V</v>
          </cell>
          <cell r="F3683" t="str">
            <v>België</v>
          </cell>
          <cell r="G3683" t="str">
            <v>BE</v>
          </cell>
          <cell r="H3683" t="str">
            <v>04-011</v>
          </cell>
          <cell r="I3683" t="str">
            <v>PC DE BLOCKSKES</v>
          </cell>
        </row>
        <row r="3684">
          <cell r="A3684">
            <v>9972</v>
          </cell>
          <cell r="B3684" t="str">
            <v>Liliane</v>
          </cell>
          <cell r="C3684" t="str">
            <v>DE MILDE</v>
          </cell>
          <cell r="D3684">
            <v>25514</v>
          </cell>
          <cell r="E3684" t="str">
            <v>V</v>
          </cell>
          <cell r="F3684" t="str">
            <v>België</v>
          </cell>
          <cell r="G3684" t="str">
            <v>BE</v>
          </cell>
          <cell r="H3684" t="str">
            <v>04-011</v>
          </cell>
          <cell r="I3684" t="str">
            <v>PC DE BLOCKSKES</v>
          </cell>
        </row>
        <row r="3685">
          <cell r="A3685">
            <v>7120</v>
          </cell>
          <cell r="B3685" t="str">
            <v>Luc</v>
          </cell>
          <cell r="C3685" t="str">
            <v>DE PROOST</v>
          </cell>
          <cell r="D3685">
            <v>17431</v>
          </cell>
          <cell r="E3685" t="str">
            <v>M</v>
          </cell>
          <cell r="F3685" t="str">
            <v>België</v>
          </cell>
          <cell r="G3685" t="str">
            <v>BE</v>
          </cell>
          <cell r="H3685" t="str">
            <v>04-011</v>
          </cell>
          <cell r="I3685" t="str">
            <v>PC DE BLOCKSKES</v>
          </cell>
        </row>
        <row r="3686">
          <cell r="A3686">
            <v>16777</v>
          </cell>
          <cell r="B3686" t="str">
            <v>Johan</v>
          </cell>
          <cell r="C3686" t="str">
            <v>DE RIDDER</v>
          </cell>
          <cell r="D3686">
            <v>23548</v>
          </cell>
          <cell r="E3686" t="str">
            <v>M</v>
          </cell>
          <cell r="F3686" t="str">
            <v>België</v>
          </cell>
          <cell r="G3686" t="str">
            <v>BE</v>
          </cell>
          <cell r="H3686" t="str">
            <v>04-011</v>
          </cell>
          <cell r="I3686" t="str">
            <v>PC DE BLOCKSKES</v>
          </cell>
        </row>
        <row r="3687">
          <cell r="A3687">
            <v>3256</v>
          </cell>
          <cell r="B3687" t="str">
            <v>René</v>
          </cell>
          <cell r="C3687" t="str">
            <v>DE ROECK</v>
          </cell>
          <cell r="D3687">
            <v>15164</v>
          </cell>
          <cell r="E3687" t="str">
            <v>M</v>
          </cell>
          <cell r="F3687" t="str">
            <v>België</v>
          </cell>
          <cell r="G3687" t="str">
            <v>BE</v>
          </cell>
          <cell r="H3687" t="str">
            <v>04-011</v>
          </cell>
          <cell r="I3687" t="str">
            <v>PC DE BLOCKSKES</v>
          </cell>
        </row>
        <row r="3688">
          <cell r="A3688">
            <v>7534</v>
          </cell>
          <cell r="B3688" t="str">
            <v>Christine</v>
          </cell>
          <cell r="C3688" t="str">
            <v>DEDOBBELAERE</v>
          </cell>
          <cell r="D3688">
            <v>19164</v>
          </cell>
          <cell r="E3688" t="str">
            <v>V</v>
          </cell>
          <cell r="F3688" t="str">
            <v>België</v>
          </cell>
          <cell r="G3688" t="str">
            <v>BE</v>
          </cell>
          <cell r="H3688" t="str">
            <v>04-011</v>
          </cell>
          <cell r="I3688" t="str">
            <v>PC DE BLOCKSKES</v>
          </cell>
        </row>
        <row r="3689">
          <cell r="A3689">
            <v>20207</v>
          </cell>
          <cell r="B3689" t="str">
            <v>Emily</v>
          </cell>
          <cell r="C3689" t="str">
            <v>DRIES</v>
          </cell>
          <cell r="D3689">
            <v>34348</v>
          </cell>
          <cell r="E3689" t="str">
            <v>V</v>
          </cell>
          <cell r="F3689" t="str">
            <v>België</v>
          </cell>
          <cell r="G3689" t="str">
            <v>BE</v>
          </cell>
          <cell r="H3689" t="str">
            <v>04-011</v>
          </cell>
          <cell r="I3689" t="str">
            <v>PC DE BLOCKSKES</v>
          </cell>
        </row>
        <row r="3690">
          <cell r="A3690">
            <v>4624</v>
          </cell>
          <cell r="B3690" t="str">
            <v>Roger</v>
          </cell>
          <cell r="C3690" t="str">
            <v>GOEDGEZELSCHAP</v>
          </cell>
          <cell r="D3690">
            <v>18355</v>
          </cell>
          <cell r="E3690" t="str">
            <v>M</v>
          </cell>
          <cell r="F3690" t="str">
            <v>België</v>
          </cell>
          <cell r="G3690" t="str">
            <v>BE</v>
          </cell>
          <cell r="H3690" t="str">
            <v>04-011</v>
          </cell>
          <cell r="I3690" t="str">
            <v>PC DE BLOCKSKES</v>
          </cell>
        </row>
        <row r="3691">
          <cell r="A3691">
            <v>2263</v>
          </cell>
          <cell r="B3691" t="str">
            <v>Joëlle</v>
          </cell>
          <cell r="C3691" t="str">
            <v>HEREMAN</v>
          </cell>
          <cell r="D3691">
            <v>22386</v>
          </cell>
          <cell r="E3691" t="str">
            <v>V</v>
          </cell>
          <cell r="F3691" t="str">
            <v>België</v>
          </cell>
          <cell r="G3691" t="str">
            <v>BE</v>
          </cell>
          <cell r="H3691" t="str">
            <v>04-011</v>
          </cell>
          <cell r="I3691" t="str">
            <v>PC DE BLOCKSKES</v>
          </cell>
        </row>
        <row r="3692">
          <cell r="A3692">
            <v>6624</v>
          </cell>
          <cell r="B3692" t="str">
            <v>Victor</v>
          </cell>
          <cell r="C3692" t="str">
            <v>HERMANS</v>
          </cell>
          <cell r="D3692">
            <v>13934</v>
          </cell>
          <cell r="E3692" t="str">
            <v>M</v>
          </cell>
          <cell r="F3692" t="str">
            <v>België</v>
          </cell>
          <cell r="G3692" t="str">
            <v>BE</v>
          </cell>
          <cell r="H3692" t="str">
            <v>04-011</v>
          </cell>
          <cell r="I3692" t="str">
            <v>PC DE BLOCKSKES</v>
          </cell>
        </row>
        <row r="3693">
          <cell r="A3693">
            <v>20211</v>
          </cell>
          <cell r="B3693" t="str">
            <v>Dirk</v>
          </cell>
          <cell r="C3693" t="str">
            <v>HIEL</v>
          </cell>
          <cell r="D3693">
            <v>25482</v>
          </cell>
          <cell r="E3693" t="str">
            <v>M</v>
          </cell>
          <cell r="F3693" t="str">
            <v>België</v>
          </cell>
          <cell r="G3693" t="str">
            <v>BE</v>
          </cell>
          <cell r="H3693" t="str">
            <v>04-011</v>
          </cell>
          <cell r="I3693" t="str">
            <v>PC DE BLOCKSKES</v>
          </cell>
        </row>
        <row r="3694">
          <cell r="A3694">
            <v>11784</v>
          </cell>
          <cell r="B3694" t="str">
            <v>Kwinten</v>
          </cell>
          <cell r="C3694" t="str">
            <v>MEES</v>
          </cell>
          <cell r="D3694">
            <v>33395</v>
          </cell>
          <cell r="E3694" t="str">
            <v>M</v>
          </cell>
          <cell r="F3694" t="str">
            <v>België</v>
          </cell>
          <cell r="G3694" t="str">
            <v>BE</v>
          </cell>
          <cell r="H3694" t="str">
            <v>04-011</v>
          </cell>
          <cell r="I3694" t="str">
            <v>PC DE BLOCKSKES</v>
          </cell>
        </row>
        <row r="3695">
          <cell r="A3695">
            <v>8848</v>
          </cell>
          <cell r="B3695" t="str">
            <v>Lena</v>
          </cell>
          <cell r="C3695" t="str">
            <v>MERTENS</v>
          </cell>
          <cell r="D3695">
            <v>19076</v>
          </cell>
          <cell r="E3695" t="str">
            <v>V</v>
          </cell>
          <cell r="F3695" t="str">
            <v>België</v>
          </cell>
          <cell r="G3695" t="str">
            <v>BE</v>
          </cell>
          <cell r="H3695" t="str">
            <v>04-011</v>
          </cell>
          <cell r="I3695" t="str">
            <v>PC DE BLOCKSKES</v>
          </cell>
        </row>
        <row r="3696">
          <cell r="A3696">
            <v>16849</v>
          </cell>
          <cell r="B3696" t="str">
            <v>Ken</v>
          </cell>
          <cell r="C3696" t="str">
            <v>MEYSKENS</v>
          </cell>
          <cell r="D3696">
            <v>34237</v>
          </cell>
          <cell r="E3696" t="str">
            <v>M</v>
          </cell>
          <cell r="F3696" t="str">
            <v>België</v>
          </cell>
          <cell r="G3696" t="str">
            <v>BE</v>
          </cell>
          <cell r="H3696" t="str">
            <v>04-011</v>
          </cell>
          <cell r="I3696" t="str">
            <v>PC DE BLOCKSKES</v>
          </cell>
        </row>
        <row r="3697">
          <cell r="A3697">
            <v>20103</v>
          </cell>
          <cell r="B3697" t="str">
            <v>CAROLINE</v>
          </cell>
          <cell r="C3697" t="str">
            <v>MICHIELS</v>
          </cell>
          <cell r="D3697">
            <v>17655</v>
          </cell>
          <cell r="E3697" t="str">
            <v>V</v>
          </cell>
          <cell r="F3697" t="str">
            <v>België</v>
          </cell>
          <cell r="G3697" t="str">
            <v>BE</v>
          </cell>
          <cell r="H3697" t="str">
            <v>04-011</v>
          </cell>
          <cell r="I3697" t="str">
            <v>PC DE BLOCKSKES</v>
          </cell>
        </row>
        <row r="3698">
          <cell r="A3698">
            <v>20104</v>
          </cell>
          <cell r="B3698" t="str">
            <v>SANDY</v>
          </cell>
          <cell r="C3698" t="str">
            <v>PERRAULT</v>
          </cell>
          <cell r="D3698">
            <v>25311</v>
          </cell>
          <cell r="E3698" t="str">
            <v>V</v>
          </cell>
          <cell r="F3698" t="str">
            <v>België</v>
          </cell>
          <cell r="G3698" t="str">
            <v>BE</v>
          </cell>
          <cell r="H3698" t="str">
            <v>04-011</v>
          </cell>
          <cell r="I3698" t="str">
            <v>PC DE BLOCKSKES</v>
          </cell>
        </row>
        <row r="3699">
          <cell r="A3699">
            <v>8845</v>
          </cell>
          <cell r="B3699" t="str">
            <v>Heidi</v>
          </cell>
          <cell r="C3699" t="str">
            <v>ROIJEMANS</v>
          </cell>
          <cell r="D3699">
            <v>26830</v>
          </cell>
          <cell r="E3699" t="str">
            <v>V</v>
          </cell>
          <cell r="F3699" t="str">
            <v>België</v>
          </cell>
          <cell r="G3699" t="str">
            <v>BE</v>
          </cell>
          <cell r="H3699" t="str">
            <v>04-011</v>
          </cell>
          <cell r="I3699" t="str">
            <v>PC DE BLOCKSKES</v>
          </cell>
        </row>
        <row r="3700">
          <cell r="A3700">
            <v>15371</v>
          </cell>
          <cell r="B3700" t="str">
            <v>Marcel</v>
          </cell>
          <cell r="C3700" t="str">
            <v>SEGERS</v>
          </cell>
          <cell r="D3700">
            <v>21071</v>
          </cell>
          <cell r="E3700" t="str">
            <v>M</v>
          </cell>
          <cell r="F3700" t="str">
            <v>België</v>
          </cell>
          <cell r="G3700" t="str">
            <v>BE</v>
          </cell>
          <cell r="H3700" t="str">
            <v>04-011</v>
          </cell>
          <cell r="I3700" t="str">
            <v>PC DE BLOCKSKES</v>
          </cell>
        </row>
        <row r="3701">
          <cell r="A3701">
            <v>20320</v>
          </cell>
          <cell r="B3701" t="str">
            <v>LOU</v>
          </cell>
          <cell r="C3701" t="str">
            <v>TROCH</v>
          </cell>
          <cell r="D3701">
            <v>38964</v>
          </cell>
          <cell r="E3701" t="str">
            <v>M</v>
          </cell>
          <cell r="F3701" t="str">
            <v>België</v>
          </cell>
          <cell r="G3701" t="str">
            <v>BE</v>
          </cell>
          <cell r="H3701" t="str">
            <v>04-011</v>
          </cell>
          <cell r="I3701" t="str">
            <v>PC DE BLOCKSKES</v>
          </cell>
        </row>
        <row r="3702">
          <cell r="A3702">
            <v>20752</v>
          </cell>
          <cell r="B3702" t="str">
            <v>TOM</v>
          </cell>
          <cell r="C3702" t="str">
            <v>TROCH</v>
          </cell>
          <cell r="D3702">
            <v>27529</v>
          </cell>
          <cell r="E3702" t="str">
            <v>M</v>
          </cell>
          <cell r="F3702" t="str">
            <v>België</v>
          </cell>
          <cell r="G3702" t="str">
            <v>BE</v>
          </cell>
          <cell r="H3702" t="str">
            <v>04-011</v>
          </cell>
          <cell r="I3702" t="str">
            <v>PC DE BLOCKSKES</v>
          </cell>
        </row>
        <row r="3703">
          <cell r="A3703">
            <v>21000</v>
          </cell>
          <cell r="B3703" t="str">
            <v>Jurgen</v>
          </cell>
          <cell r="C3703" t="str">
            <v>TROCH</v>
          </cell>
          <cell r="D3703">
            <v>28046</v>
          </cell>
          <cell r="E3703" t="str">
            <v>M</v>
          </cell>
          <cell r="F3703" t="str">
            <v>België</v>
          </cell>
          <cell r="G3703" t="str">
            <v>BE</v>
          </cell>
          <cell r="H3703" t="str">
            <v>04-011</v>
          </cell>
          <cell r="I3703" t="str">
            <v>PC DE BLOCKSKES</v>
          </cell>
        </row>
        <row r="3704">
          <cell r="A3704">
            <v>21212</v>
          </cell>
          <cell r="B3704" t="str">
            <v>Wannes</v>
          </cell>
          <cell r="C3704" t="str">
            <v>TROCH</v>
          </cell>
          <cell r="D3704">
            <v>38170</v>
          </cell>
          <cell r="E3704" t="str">
            <v>M</v>
          </cell>
          <cell r="F3704" t="str">
            <v>België</v>
          </cell>
          <cell r="G3704" t="str">
            <v>BE</v>
          </cell>
          <cell r="H3704" t="str">
            <v>04-011</v>
          </cell>
          <cell r="I3704" t="str">
            <v>PC DE BLOCKSKES</v>
          </cell>
        </row>
        <row r="3705">
          <cell r="A3705">
            <v>19199</v>
          </cell>
          <cell r="B3705" t="str">
            <v>Johan</v>
          </cell>
          <cell r="C3705" t="str">
            <v>VAN DE VELDE</v>
          </cell>
          <cell r="D3705">
            <v>26003</v>
          </cell>
          <cell r="E3705" t="str">
            <v>M</v>
          </cell>
          <cell r="F3705" t="str">
            <v>België</v>
          </cell>
          <cell r="G3705" t="str">
            <v>BE</v>
          </cell>
          <cell r="H3705" t="str">
            <v>04-011</v>
          </cell>
          <cell r="I3705" t="str">
            <v>PC DE BLOCKSKES</v>
          </cell>
        </row>
        <row r="3706">
          <cell r="A3706">
            <v>18018</v>
          </cell>
          <cell r="B3706" t="str">
            <v>Françine</v>
          </cell>
          <cell r="C3706" t="str">
            <v>VAN DEN BOSSCHE</v>
          </cell>
          <cell r="D3706">
            <v>15278</v>
          </cell>
          <cell r="E3706" t="str">
            <v>V</v>
          </cell>
          <cell r="F3706" t="str">
            <v>België</v>
          </cell>
          <cell r="G3706" t="str">
            <v>BE</v>
          </cell>
          <cell r="H3706" t="str">
            <v>04-011</v>
          </cell>
          <cell r="I3706" t="str">
            <v>PC DE BLOCKSKES</v>
          </cell>
        </row>
        <row r="3707">
          <cell r="A3707">
            <v>10080</v>
          </cell>
          <cell r="B3707" t="str">
            <v>Christel</v>
          </cell>
          <cell r="C3707" t="str">
            <v>VAN DEN STOCKT</v>
          </cell>
          <cell r="D3707">
            <v>23799</v>
          </cell>
          <cell r="E3707" t="str">
            <v>V</v>
          </cell>
          <cell r="F3707" t="str">
            <v>België</v>
          </cell>
          <cell r="G3707" t="str">
            <v>BE</v>
          </cell>
          <cell r="H3707" t="str">
            <v>04-011</v>
          </cell>
          <cell r="I3707" t="str">
            <v>PC DE BLOCKSKES</v>
          </cell>
        </row>
        <row r="3708">
          <cell r="A3708">
            <v>18143</v>
          </cell>
          <cell r="B3708" t="str">
            <v>Filip</v>
          </cell>
          <cell r="C3708" t="str">
            <v>VAN DIEST</v>
          </cell>
          <cell r="D3708">
            <v>24804</v>
          </cell>
          <cell r="E3708" t="str">
            <v>M</v>
          </cell>
          <cell r="F3708" t="str">
            <v>België</v>
          </cell>
          <cell r="G3708" t="str">
            <v>BE</v>
          </cell>
          <cell r="H3708" t="str">
            <v>04-011</v>
          </cell>
          <cell r="I3708" t="str">
            <v>PC DE BLOCKSKES</v>
          </cell>
        </row>
        <row r="3709">
          <cell r="A3709">
            <v>2576</v>
          </cell>
          <cell r="B3709" t="str">
            <v>Stefan</v>
          </cell>
          <cell r="C3709" t="str">
            <v>VAN GIJSEGEM</v>
          </cell>
          <cell r="D3709">
            <v>26664</v>
          </cell>
          <cell r="E3709" t="str">
            <v>M</v>
          </cell>
          <cell r="F3709" t="str">
            <v>België</v>
          </cell>
          <cell r="G3709" t="str">
            <v>BE</v>
          </cell>
          <cell r="H3709" t="str">
            <v>04-011</v>
          </cell>
          <cell r="I3709" t="str">
            <v>PC DE BLOCKSKES</v>
          </cell>
        </row>
        <row r="3710">
          <cell r="A3710">
            <v>7535</v>
          </cell>
          <cell r="B3710" t="str">
            <v>Freddy</v>
          </cell>
          <cell r="C3710" t="str">
            <v>VAN GIJSEGEM</v>
          </cell>
          <cell r="D3710">
            <v>18823</v>
          </cell>
          <cell r="E3710" t="str">
            <v>M</v>
          </cell>
          <cell r="F3710" t="str">
            <v>België</v>
          </cell>
          <cell r="G3710" t="str">
            <v>BE</v>
          </cell>
          <cell r="H3710" t="str">
            <v>04-011</v>
          </cell>
          <cell r="I3710" t="str">
            <v>PC DE BLOCKSKES</v>
          </cell>
        </row>
        <row r="3711">
          <cell r="A3711">
            <v>1542</v>
          </cell>
          <cell r="B3711" t="str">
            <v>Miranda</v>
          </cell>
          <cell r="C3711" t="str">
            <v>VAN HECK</v>
          </cell>
          <cell r="D3711">
            <v>31486</v>
          </cell>
          <cell r="E3711" t="str">
            <v>V</v>
          </cell>
          <cell r="F3711" t="str">
            <v>België</v>
          </cell>
          <cell r="G3711" t="str">
            <v>BE</v>
          </cell>
          <cell r="H3711" t="str">
            <v>04-011</v>
          </cell>
          <cell r="I3711" t="str">
            <v>PC DE BLOCKSKES</v>
          </cell>
        </row>
        <row r="3712">
          <cell r="A3712">
            <v>8383</v>
          </cell>
          <cell r="B3712" t="str">
            <v>Emiel</v>
          </cell>
          <cell r="C3712" t="str">
            <v>VAN HECK</v>
          </cell>
          <cell r="D3712">
            <v>20912</v>
          </cell>
          <cell r="E3712" t="str">
            <v>M</v>
          </cell>
          <cell r="F3712" t="str">
            <v>België</v>
          </cell>
          <cell r="G3712" t="str">
            <v>BE</v>
          </cell>
          <cell r="H3712" t="str">
            <v>04-011</v>
          </cell>
          <cell r="I3712" t="str">
            <v>PC DE BLOCKSKES</v>
          </cell>
        </row>
        <row r="3713">
          <cell r="A3713">
            <v>21383</v>
          </cell>
          <cell r="B3713" t="str">
            <v>ZOE</v>
          </cell>
          <cell r="C3713" t="str">
            <v>VAN KRUNKELSVEN</v>
          </cell>
          <cell r="D3713">
            <v>35819</v>
          </cell>
          <cell r="E3713" t="str">
            <v>V</v>
          </cell>
          <cell r="F3713" t="str">
            <v>België</v>
          </cell>
          <cell r="G3713" t="str">
            <v>BE</v>
          </cell>
          <cell r="H3713" t="str">
            <v>04-011</v>
          </cell>
          <cell r="I3713" t="str">
            <v>PC DE BLOCKSKES</v>
          </cell>
        </row>
        <row r="3714">
          <cell r="A3714">
            <v>5208</v>
          </cell>
          <cell r="B3714" t="str">
            <v>Sven</v>
          </cell>
          <cell r="C3714" t="str">
            <v>VAN MALDER</v>
          </cell>
          <cell r="D3714">
            <v>32121</v>
          </cell>
          <cell r="E3714" t="str">
            <v>M</v>
          </cell>
          <cell r="F3714" t="str">
            <v>België</v>
          </cell>
          <cell r="G3714" t="str">
            <v>BE</v>
          </cell>
          <cell r="H3714" t="str">
            <v>04-011</v>
          </cell>
          <cell r="I3714" t="str">
            <v>PC DE BLOCKSKES</v>
          </cell>
        </row>
        <row r="3715">
          <cell r="A3715">
            <v>4937</v>
          </cell>
          <cell r="B3715" t="str">
            <v>Hildegard</v>
          </cell>
          <cell r="C3715" t="str">
            <v>VAN MULDERS</v>
          </cell>
          <cell r="D3715">
            <v>22104</v>
          </cell>
          <cell r="E3715" t="str">
            <v>V</v>
          </cell>
          <cell r="F3715" t="str">
            <v>België</v>
          </cell>
          <cell r="G3715" t="str">
            <v>BE</v>
          </cell>
          <cell r="H3715" t="str">
            <v>04-011</v>
          </cell>
          <cell r="I3715" t="str">
            <v>PC DE BLOCKSKES</v>
          </cell>
        </row>
        <row r="3716">
          <cell r="A3716">
            <v>8395</v>
          </cell>
          <cell r="B3716" t="str">
            <v>Maria</v>
          </cell>
          <cell r="C3716" t="str">
            <v>VAN MULDERS</v>
          </cell>
          <cell r="D3716">
            <v>19008</v>
          </cell>
          <cell r="E3716" t="str">
            <v>V</v>
          </cell>
          <cell r="F3716" t="str">
            <v>België</v>
          </cell>
          <cell r="G3716" t="str">
            <v>BE</v>
          </cell>
          <cell r="H3716" t="str">
            <v>04-011</v>
          </cell>
          <cell r="I3716" t="str">
            <v>PC DE BLOCKSKES</v>
          </cell>
        </row>
        <row r="3717">
          <cell r="A3717">
            <v>300</v>
          </cell>
          <cell r="B3717" t="str">
            <v>Freddy</v>
          </cell>
          <cell r="C3717" t="str">
            <v>VAN RIET</v>
          </cell>
          <cell r="D3717">
            <v>16247</v>
          </cell>
          <cell r="E3717" t="str">
            <v>M</v>
          </cell>
          <cell r="F3717" t="str">
            <v>België</v>
          </cell>
          <cell r="G3717" t="str">
            <v>BE</v>
          </cell>
          <cell r="H3717" t="str">
            <v>04-011</v>
          </cell>
          <cell r="I3717" t="str">
            <v>PC DE BLOCKSKES</v>
          </cell>
        </row>
        <row r="3718">
          <cell r="A3718">
            <v>7764</v>
          </cell>
          <cell r="B3718" t="str">
            <v>Dany</v>
          </cell>
          <cell r="C3718" t="str">
            <v>VAN WALLE</v>
          </cell>
          <cell r="D3718">
            <v>25624</v>
          </cell>
          <cell r="E3718" t="str">
            <v>M</v>
          </cell>
          <cell r="F3718" t="str">
            <v>België</v>
          </cell>
          <cell r="G3718" t="str">
            <v>BE</v>
          </cell>
          <cell r="H3718" t="str">
            <v>04-011</v>
          </cell>
          <cell r="I3718" t="str">
            <v>PC DE BLOCKSKES</v>
          </cell>
        </row>
        <row r="3719">
          <cell r="A3719">
            <v>7076</v>
          </cell>
          <cell r="B3719" t="str">
            <v>André</v>
          </cell>
          <cell r="C3719" t="str">
            <v>VAN WEMMEL</v>
          </cell>
          <cell r="D3719">
            <v>15956</v>
          </cell>
          <cell r="E3719" t="str">
            <v>M</v>
          </cell>
          <cell r="F3719" t="str">
            <v>België</v>
          </cell>
          <cell r="G3719" t="str">
            <v>BE</v>
          </cell>
          <cell r="H3719" t="str">
            <v>04-011</v>
          </cell>
          <cell r="I3719" t="str">
            <v>PC DE BLOCKSKES</v>
          </cell>
        </row>
        <row r="3720">
          <cell r="A3720">
            <v>2780</v>
          </cell>
          <cell r="B3720" t="str">
            <v>Paul</v>
          </cell>
          <cell r="C3720" t="str">
            <v>VERCAMMEN</v>
          </cell>
          <cell r="D3720">
            <v>21449</v>
          </cell>
          <cell r="E3720" t="str">
            <v>M</v>
          </cell>
          <cell r="F3720" t="str">
            <v>België</v>
          </cell>
          <cell r="G3720" t="str">
            <v>BE</v>
          </cell>
          <cell r="H3720" t="str">
            <v>04-011</v>
          </cell>
          <cell r="I3720" t="str">
            <v>PC DE BLOCKSKES</v>
          </cell>
        </row>
        <row r="3721">
          <cell r="A3721">
            <v>4972</v>
          </cell>
          <cell r="B3721" t="str">
            <v>Ivonne</v>
          </cell>
          <cell r="C3721" t="str">
            <v>VERMOESEN</v>
          </cell>
          <cell r="D3721">
            <v>13563</v>
          </cell>
          <cell r="E3721" t="str">
            <v>V</v>
          </cell>
          <cell r="F3721" t="str">
            <v>België</v>
          </cell>
          <cell r="G3721" t="str">
            <v>BE</v>
          </cell>
          <cell r="H3721" t="str">
            <v>04-011</v>
          </cell>
          <cell r="I3721" t="str">
            <v>PC DE BLOCKSKES</v>
          </cell>
        </row>
        <row r="3722">
          <cell r="A3722">
            <v>18153</v>
          </cell>
          <cell r="B3722" t="str">
            <v>Lucas</v>
          </cell>
          <cell r="C3722" t="str">
            <v>VERNAEVE</v>
          </cell>
          <cell r="D3722">
            <v>16840</v>
          </cell>
          <cell r="E3722" t="str">
            <v>M</v>
          </cell>
          <cell r="F3722" t="str">
            <v>België</v>
          </cell>
          <cell r="G3722" t="str">
            <v>BE</v>
          </cell>
          <cell r="H3722" t="str">
            <v>04-011</v>
          </cell>
          <cell r="I3722" t="str">
            <v>PC DE BLOCKSKES</v>
          </cell>
        </row>
        <row r="3723">
          <cell r="A3723">
            <v>14095</v>
          </cell>
          <cell r="B3723" t="str">
            <v>Marcel</v>
          </cell>
          <cell r="C3723" t="str">
            <v>VITS</v>
          </cell>
          <cell r="D3723">
            <v>14827</v>
          </cell>
          <cell r="E3723" t="str">
            <v>M</v>
          </cell>
          <cell r="F3723" t="str">
            <v>België</v>
          </cell>
          <cell r="G3723" t="str">
            <v>BE</v>
          </cell>
          <cell r="H3723" t="str">
            <v>04-011</v>
          </cell>
          <cell r="I3723" t="str">
            <v>PC DE BLOCKSKES</v>
          </cell>
        </row>
        <row r="3724">
          <cell r="A3724">
            <v>18226</v>
          </cell>
          <cell r="B3724" t="str">
            <v>Sven</v>
          </cell>
          <cell r="C3724" t="str">
            <v>VLAMIR</v>
          </cell>
          <cell r="D3724">
            <v>33711</v>
          </cell>
          <cell r="E3724" t="str">
            <v>M</v>
          </cell>
          <cell r="F3724" t="str">
            <v>België</v>
          </cell>
          <cell r="G3724" t="str">
            <v>BE</v>
          </cell>
          <cell r="H3724" t="str">
            <v>04-011</v>
          </cell>
          <cell r="I3724" t="str">
            <v>PC DE BLOCKSKES</v>
          </cell>
        </row>
        <row r="3725">
          <cell r="A3725">
            <v>12744</v>
          </cell>
          <cell r="B3725" t="str">
            <v>Maurice</v>
          </cell>
          <cell r="C3725" t="str">
            <v>VLASSENROOT</v>
          </cell>
          <cell r="D3725">
            <v>16840</v>
          </cell>
          <cell r="E3725" t="str">
            <v>M</v>
          </cell>
          <cell r="F3725" t="str">
            <v>België</v>
          </cell>
          <cell r="G3725" t="str">
            <v>BE</v>
          </cell>
          <cell r="H3725" t="str">
            <v>04-011</v>
          </cell>
          <cell r="I3725" t="str">
            <v>PC DE BLOCKSKES</v>
          </cell>
        </row>
        <row r="3726">
          <cell r="A3726">
            <v>7496</v>
          </cell>
          <cell r="B3726" t="str">
            <v>Godelieve</v>
          </cell>
          <cell r="C3726" t="str">
            <v>VRIJDAG</v>
          </cell>
          <cell r="D3726">
            <v>17991</v>
          </cell>
          <cell r="E3726" t="str">
            <v>V</v>
          </cell>
          <cell r="F3726" t="str">
            <v>België</v>
          </cell>
          <cell r="G3726" t="str">
            <v>BE</v>
          </cell>
          <cell r="H3726" t="str">
            <v>04-011</v>
          </cell>
          <cell r="I3726" t="str">
            <v>PC DE BLOCKSKES</v>
          </cell>
        </row>
        <row r="3727">
          <cell r="A3727">
            <v>16791</v>
          </cell>
          <cell r="B3727" t="str">
            <v>Desiré</v>
          </cell>
          <cell r="C3727" t="str">
            <v>WAUTERS</v>
          </cell>
          <cell r="D3727">
            <v>17024</v>
          </cell>
          <cell r="E3727" t="str">
            <v>M</v>
          </cell>
          <cell r="F3727" t="str">
            <v>België</v>
          </cell>
          <cell r="G3727" t="str">
            <v>BE</v>
          </cell>
          <cell r="H3727" t="str">
            <v>04-011</v>
          </cell>
          <cell r="I3727" t="str">
            <v>PC DE BLOCKSKES</v>
          </cell>
        </row>
        <row r="3728">
          <cell r="A3728">
            <v>4392</v>
          </cell>
          <cell r="B3728" t="str">
            <v>JAN</v>
          </cell>
          <cell r="C3728" t="str">
            <v>CORNU</v>
          </cell>
          <cell r="D3728">
            <v>22331</v>
          </cell>
          <cell r="E3728" t="str">
            <v>M</v>
          </cell>
          <cell r="F3728" t="str">
            <v>België</v>
          </cell>
          <cell r="G3728" t="str">
            <v>BE</v>
          </cell>
          <cell r="H3728" t="str">
            <v>04-018</v>
          </cell>
          <cell r="I3728" t="str">
            <v>PC DE VALKERIJ</v>
          </cell>
        </row>
        <row r="3729">
          <cell r="A3729">
            <v>21193</v>
          </cell>
          <cell r="B3729" t="str">
            <v>Gustave</v>
          </cell>
          <cell r="C3729" t="str">
            <v>CRABBE</v>
          </cell>
          <cell r="D3729">
            <v>20548</v>
          </cell>
          <cell r="E3729" t="str">
            <v>M</v>
          </cell>
          <cell r="F3729" t="str">
            <v>België</v>
          </cell>
          <cell r="G3729" t="str">
            <v>BE</v>
          </cell>
          <cell r="H3729" t="str">
            <v>04-018</v>
          </cell>
          <cell r="I3729" t="str">
            <v>PC DE VALKERIJ</v>
          </cell>
        </row>
        <row r="3730">
          <cell r="A3730">
            <v>19969</v>
          </cell>
          <cell r="B3730" t="str">
            <v>Christiane</v>
          </cell>
          <cell r="C3730" t="str">
            <v>CRAPS</v>
          </cell>
          <cell r="D3730">
            <v>19319</v>
          </cell>
          <cell r="E3730" t="str">
            <v>V</v>
          </cell>
          <cell r="F3730" t="str">
            <v>België</v>
          </cell>
          <cell r="G3730" t="str">
            <v>BE</v>
          </cell>
          <cell r="H3730" t="str">
            <v>04-018</v>
          </cell>
          <cell r="I3730" t="str">
            <v>PC DE VALKERIJ</v>
          </cell>
        </row>
        <row r="3731">
          <cell r="A3731">
            <v>15332</v>
          </cell>
          <cell r="B3731" t="str">
            <v>Urbain</v>
          </cell>
          <cell r="C3731" t="str">
            <v>DE BECKER</v>
          </cell>
          <cell r="D3731">
            <v>17189</v>
          </cell>
          <cell r="E3731" t="str">
            <v>M</v>
          </cell>
          <cell r="F3731" t="str">
            <v>België</v>
          </cell>
          <cell r="G3731" t="str">
            <v>BE</v>
          </cell>
          <cell r="H3731" t="str">
            <v>04-018</v>
          </cell>
          <cell r="I3731" t="str">
            <v>PC DE VALKERIJ</v>
          </cell>
        </row>
        <row r="3732">
          <cell r="A3732">
            <v>12753</v>
          </cell>
          <cell r="B3732" t="str">
            <v>Rita</v>
          </cell>
          <cell r="C3732" t="str">
            <v>DECABOOTER</v>
          </cell>
          <cell r="D3732">
            <v>18258</v>
          </cell>
          <cell r="E3732" t="str">
            <v>V</v>
          </cell>
          <cell r="F3732" t="str">
            <v>België</v>
          </cell>
          <cell r="G3732" t="str">
            <v>BE</v>
          </cell>
          <cell r="H3732" t="str">
            <v>04-018</v>
          </cell>
          <cell r="I3732" t="str">
            <v>PC DE VALKERIJ</v>
          </cell>
        </row>
        <row r="3733">
          <cell r="A3733">
            <v>20150</v>
          </cell>
          <cell r="B3733" t="str">
            <v>Rita</v>
          </cell>
          <cell r="C3733" t="str">
            <v>DELVALLEE</v>
          </cell>
          <cell r="D3733">
            <v>20012</v>
          </cell>
          <cell r="E3733" t="str">
            <v>V</v>
          </cell>
          <cell r="F3733" t="str">
            <v>België</v>
          </cell>
          <cell r="G3733" t="str">
            <v>BE</v>
          </cell>
          <cell r="H3733" t="str">
            <v>04-018</v>
          </cell>
          <cell r="I3733" t="str">
            <v>PC DE VALKERIJ</v>
          </cell>
        </row>
        <row r="3734">
          <cell r="A3734">
            <v>2537</v>
          </cell>
          <cell r="B3734" t="str">
            <v>Wilfried</v>
          </cell>
          <cell r="C3734" t="str">
            <v>DEMAN</v>
          </cell>
          <cell r="D3734">
            <v>17828</v>
          </cell>
          <cell r="E3734" t="str">
            <v>M</v>
          </cell>
          <cell r="F3734" t="str">
            <v>België</v>
          </cell>
          <cell r="G3734" t="str">
            <v>BE</v>
          </cell>
          <cell r="H3734" t="str">
            <v>04-018</v>
          </cell>
          <cell r="I3734" t="str">
            <v>PC DE VALKERIJ</v>
          </cell>
        </row>
        <row r="3735">
          <cell r="A3735">
            <v>21209</v>
          </cell>
          <cell r="B3735" t="str">
            <v>Ine</v>
          </cell>
          <cell r="C3735" t="str">
            <v>DEWALS</v>
          </cell>
          <cell r="D3735">
            <v>36783</v>
          </cell>
          <cell r="E3735" t="str">
            <v>V</v>
          </cell>
          <cell r="F3735" t="str">
            <v>België</v>
          </cell>
          <cell r="G3735" t="str">
            <v>BE</v>
          </cell>
          <cell r="H3735" t="str">
            <v>04-018</v>
          </cell>
          <cell r="I3735" t="str">
            <v>PC DE VALKERIJ</v>
          </cell>
        </row>
        <row r="3736">
          <cell r="A3736">
            <v>9521</v>
          </cell>
          <cell r="B3736" t="str">
            <v>Marc</v>
          </cell>
          <cell r="C3736" t="str">
            <v>DILLEN</v>
          </cell>
          <cell r="D3736">
            <v>20469</v>
          </cell>
          <cell r="E3736" t="str">
            <v>M</v>
          </cell>
          <cell r="F3736" t="str">
            <v>België</v>
          </cell>
          <cell r="G3736" t="str">
            <v>BE</v>
          </cell>
          <cell r="H3736" t="str">
            <v>04-018</v>
          </cell>
          <cell r="I3736" t="str">
            <v>PC DE VALKERIJ</v>
          </cell>
        </row>
        <row r="3737">
          <cell r="A3737">
            <v>18873</v>
          </cell>
          <cell r="B3737" t="str">
            <v>Fabrice</v>
          </cell>
          <cell r="C3737" t="str">
            <v>DONS</v>
          </cell>
          <cell r="D3737">
            <v>34941</v>
          </cell>
          <cell r="E3737" t="str">
            <v>M</v>
          </cell>
          <cell r="F3737" t="str">
            <v>België</v>
          </cell>
          <cell r="G3737" t="str">
            <v>BE</v>
          </cell>
          <cell r="H3737" t="str">
            <v>04-018</v>
          </cell>
          <cell r="I3737" t="str">
            <v>PC DE VALKERIJ</v>
          </cell>
        </row>
        <row r="3738">
          <cell r="A3738">
            <v>14670</v>
          </cell>
          <cell r="B3738" t="str">
            <v>Eugene</v>
          </cell>
          <cell r="C3738" t="str">
            <v>LANAUX</v>
          </cell>
          <cell r="D3738">
            <v>13429</v>
          </cell>
          <cell r="E3738" t="str">
            <v>M</v>
          </cell>
          <cell r="F3738" t="str">
            <v>België</v>
          </cell>
          <cell r="G3738" t="str">
            <v>BE</v>
          </cell>
          <cell r="H3738" t="str">
            <v>04-018</v>
          </cell>
          <cell r="I3738" t="str">
            <v>PC DE VALKERIJ</v>
          </cell>
        </row>
        <row r="3739">
          <cell r="A3739">
            <v>7862</v>
          </cell>
          <cell r="B3739" t="str">
            <v>Diane</v>
          </cell>
          <cell r="C3739" t="str">
            <v>PAPPENS</v>
          </cell>
          <cell r="D3739">
            <v>22056</v>
          </cell>
          <cell r="E3739" t="str">
            <v>V</v>
          </cell>
          <cell r="F3739" t="str">
            <v>België</v>
          </cell>
          <cell r="G3739" t="str">
            <v>BE</v>
          </cell>
          <cell r="H3739" t="str">
            <v>04-018</v>
          </cell>
          <cell r="I3739" t="str">
            <v>PC DE VALKERIJ</v>
          </cell>
        </row>
        <row r="3740">
          <cell r="A3740">
            <v>21728</v>
          </cell>
          <cell r="B3740" t="str">
            <v>Marica</v>
          </cell>
          <cell r="C3740" t="str">
            <v>PIETTE</v>
          </cell>
          <cell r="D3740">
            <v>35093</v>
          </cell>
          <cell r="E3740" t="str">
            <v>V</v>
          </cell>
          <cell r="F3740" t="str">
            <v>België</v>
          </cell>
          <cell r="G3740" t="str">
            <v>BE</v>
          </cell>
          <cell r="H3740" t="str">
            <v>04-018</v>
          </cell>
          <cell r="I3740" t="str">
            <v>PC DE VALKERIJ</v>
          </cell>
        </row>
        <row r="3741">
          <cell r="A3741">
            <v>12754</v>
          </cell>
          <cell r="B3741" t="str">
            <v>André</v>
          </cell>
          <cell r="C3741" t="str">
            <v>REYNAERT</v>
          </cell>
          <cell r="D3741">
            <v>16641</v>
          </cell>
          <cell r="E3741" t="str">
            <v>M</v>
          </cell>
          <cell r="F3741" t="str">
            <v>België</v>
          </cell>
          <cell r="G3741" t="str">
            <v>BE</v>
          </cell>
          <cell r="H3741" t="str">
            <v>04-018</v>
          </cell>
          <cell r="I3741" t="str">
            <v>PC DE VALKERIJ</v>
          </cell>
        </row>
        <row r="3742">
          <cell r="A3742">
            <v>7533</v>
          </cell>
          <cell r="B3742" t="str">
            <v>Robert</v>
          </cell>
          <cell r="C3742" t="str">
            <v>ROBIJN</v>
          </cell>
          <cell r="D3742">
            <v>17233</v>
          </cell>
          <cell r="E3742" t="str">
            <v>M</v>
          </cell>
          <cell r="F3742" t="str">
            <v>België</v>
          </cell>
          <cell r="G3742" t="str">
            <v>BE</v>
          </cell>
          <cell r="H3742" t="str">
            <v>04-018</v>
          </cell>
          <cell r="I3742" t="str">
            <v>PC DE VALKERIJ</v>
          </cell>
        </row>
        <row r="3743">
          <cell r="A3743">
            <v>9153</v>
          </cell>
          <cell r="B3743" t="str">
            <v>Yvette</v>
          </cell>
          <cell r="C3743" t="str">
            <v>SCHEPENS</v>
          </cell>
          <cell r="D3743">
            <v>14240</v>
          </cell>
          <cell r="E3743" t="str">
            <v>V</v>
          </cell>
          <cell r="F3743" t="str">
            <v>België</v>
          </cell>
          <cell r="G3743" t="str">
            <v>BE</v>
          </cell>
          <cell r="H3743" t="str">
            <v>04-018</v>
          </cell>
          <cell r="I3743" t="str">
            <v>PC DE VALKERIJ</v>
          </cell>
        </row>
        <row r="3744">
          <cell r="A3744">
            <v>15117</v>
          </cell>
          <cell r="B3744" t="str">
            <v>GUY</v>
          </cell>
          <cell r="C3744" t="str">
            <v>SEGERS</v>
          </cell>
          <cell r="D3744">
            <v>18234</v>
          </cell>
          <cell r="E3744" t="str">
            <v>M</v>
          </cell>
          <cell r="F3744" t="str">
            <v>België</v>
          </cell>
          <cell r="G3744" t="str">
            <v>BE</v>
          </cell>
          <cell r="H3744" t="str">
            <v>04-018</v>
          </cell>
          <cell r="I3744" t="str">
            <v>PC DE VALKERIJ</v>
          </cell>
        </row>
        <row r="3745">
          <cell r="A3745">
            <v>20999</v>
          </cell>
          <cell r="B3745" t="str">
            <v>Hubert</v>
          </cell>
          <cell r="C3745" t="str">
            <v>STRAETMANS</v>
          </cell>
          <cell r="D3745">
            <v>18147</v>
          </cell>
          <cell r="E3745" t="str">
            <v>M</v>
          </cell>
          <cell r="F3745" t="str">
            <v>België</v>
          </cell>
          <cell r="G3745" t="str">
            <v>BE</v>
          </cell>
          <cell r="H3745" t="str">
            <v>04-018</v>
          </cell>
          <cell r="I3745" t="str">
            <v>PC DE VALKERIJ</v>
          </cell>
        </row>
        <row r="3746">
          <cell r="A3746">
            <v>5332</v>
          </cell>
          <cell r="B3746" t="str">
            <v>Marleen</v>
          </cell>
          <cell r="C3746" t="str">
            <v>THEUWISSEN</v>
          </cell>
          <cell r="D3746">
            <v>22522</v>
          </cell>
          <cell r="E3746" t="str">
            <v>V</v>
          </cell>
          <cell r="F3746" t="str">
            <v>België</v>
          </cell>
          <cell r="G3746" t="str">
            <v>BE</v>
          </cell>
          <cell r="H3746" t="str">
            <v>04-018</v>
          </cell>
          <cell r="I3746" t="str">
            <v>PC DE VALKERIJ</v>
          </cell>
        </row>
        <row r="3747">
          <cell r="A3747">
            <v>16246</v>
          </cell>
          <cell r="B3747" t="str">
            <v>Johny</v>
          </cell>
          <cell r="C3747" t="str">
            <v>VAN DER BRACHT</v>
          </cell>
          <cell r="D3747">
            <v>20789</v>
          </cell>
          <cell r="E3747" t="str">
            <v>M</v>
          </cell>
          <cell r="F3747" t="str">
            <v>België</v>
          </cell>
          <cell r="G3747" t="str">
            <v>BE</v>
          </cell>
          <cell r="H3747" t="str">
            <v>04-018</v>
          </cell>
          <cell r="I3747" t="str">
            <v>PC DE VALKERIJ</v>
          </cell>
        </row>
        <row r="3748">
          <cell r="A3748">
            <v>18135</v>
          </cell>
          <cell r="B3748" t="str">
            <v>David</v>
          </cell>
          <cell r="C3748" t="str">
            <v>VANCUYCK</v>
          </cell>
          <cell r="D3748">
            <v>26174</v>
          </cell>
          <cell r="E3748" t="str">
            <v>M</v>
          </cell>
          <cell r="F3748" t="str">
            <v>België</v>
          </cell>
          <cell r="G3748" t="str">
            <v>BE</v>
          </cell>
          <cell r="H3748" t="str">
            <v>04-018</v>
          </cell>
          <cell r="I3748" t="str">
            <v>PC DE VALKERIJ</v>
          </cell>
        </row>
        <row r="3749">
          <cell r="A3749">
            <v>8587</v>
          </cell>
          <cell r="B3749" t="str">
            <v>Roger</v>
          </cell>
          <cell r="C3749" t="str">
            <v>VANDERMOSTEN</v>
          </cell>
          <cell r="D3749">
            <v>15898</v>
          </cell>
          <cell r="E3749" t="str">
            <v>M</v>
          </cell>
          <cell r="F3749" t="str">
            <v>België</v>
          </cell>
          <cell r="G3749" t="str">
            <v>BE</v>
          </cell>
          <cell r="H3749" t="str">
            <v>04-018</v>
          </cell>
          <cell r="I3749" t="str">
            <v>PC DE VALKERIJ</v>
          </cell>
        </row>
        <row r="3750">
          <cell r="A3750">
            <v>2786</v>
          </cell>
          <cell r="B3750" t="str">
            <v>Yves</v>
          </cell>
          <cell r="C3750" t="str">
            <v>VANOPHALVENS</v>
          </cell>
          <cell r="D3750">
            <v>20628</v>
          </cell>
          <cell r="E3750" t="str">
            <v>M</v>
          </cell>
          <cell r="F3750" t="str">
            <v>België</v>
          </cell>
          <cell r="G3750" t="str">
            <v>BE</v>
          </cell>
          <cell r="H3750" t="str">
            <v>04-018</v>
          </cell>
          <cell r="I3750" t="str">
            <v>PC DE VALKERIJ</v>
          </cell>
        </row>
        <row r="3751">
          <cell r="A3751">
            <v>9594</v>
          </cell>
          <cell r="B3751" t="str">
            <v>Pierre</v>
          </cell>
          <cell r="C3751" t="str">
            <v>VERHOEVEN</v>
          </cell>
          <cell r="D3751">
            <v>12933</v>
          </cell>
          <cell r="E3751" t="str">
            <v>M</v>
          </cell>
          <cell r="F3751" t="str">
            <v>België</v>
          </cell>
          <cell r="G3751" t="str">
            <v>BE</v>
          </cell>
          <cell r="H3751" t="str">
            <v>04-018</v>
          </cell>
          <cell r="I3751" t="str">
            <v>PC DE VALKERIJ</v>
          </cell>
        </row>
        <row r="3752">
          <cell r="A3752">
            <v>13517</v>
          </cell>
          <cell r="B3752" t="str">
            <v>Willy</v>
          </cell>
          <cell r="C3752" t="str">
            <v>WAUTERS</v>
          </cell>
          <cell r="D3752">
            <v>19392</v>
          </cell>
          <cell r="E3752" t="str">
            <v>M</v>
          </cell>
          <cell r="F3752" t="str">
            <v>België</v>
          </cell>
          <cell r="G3752" t="str">
            <v>BE</v>
          </cell>
          <cell r="H3752" t="str">
            <v>04-018</v>
          </cell>
          <cell r="I3752" t="str">
            <v>PC DE VALKERIJ</v>
          </cell>
        </row>
        <row r="3753">
          <cell r="A3753">
            <v>20828</v>
          </cell>
          <cell r="B3753" t="str">
            <v>Mustapha</v>
          </cell>
          <cell r="C3753" t="str">
            <v>AIT ALI OUM'HAMMED</v>
          </cell>
          <cell r="D3753">
            <v>27434</v>
          </cell>
          <cell r="E3753" t="str">
            <v>M</v>
          </cell>
          <cell r="F3753" t="str">
            <v>België</v>
          </cell>
          <cell r="G3753" t="str">
            <v>NL</v>
          </cell>
          <cell r="H3753" t="str">
            <v>04-019</v>
          </cell>
          <cell r="I3753" t="str">
            <v>PC L'AMIGOS - Brussel</v>
          </cell>
        </row>
        <row r="3754">
          <cell r="A3754">
            <v>5362</v>
          </cell>
          <cell r="B3754" t="str">
            <v>Joelle</v>
          </cell>
          <cell r="C3754" t="str">
            <v>BAILLEUL</v>
          </cell>
          <cell r="D3754">
            <v>28356</v>
          </cell>
          <cell r="E3754" t="str">
            <v>V</v>
          </cell>
          <cell r="F3754" t="str">
            <v>België</v>
          </cell>
          <cell r="G3754" t="str">
            <v>BE</v>
          </cell>
          <cell r="H3754" t="str">
            <v>04-019</v>
          </cell>
          <cell r="I3754" t="str">
            <v>PC L'AMIGOS - Brussel</v>
          </cell>
        </row>
        <row r="3755">
          <cell r="A3755">
            <v>20218</v>
          </cell>
          <cell r="B3755" t="str">
            <v>Jacqueline</v>
          </cell>
          <cell r="C3755" t="str">
            <v>BARO</v>
          </cell>
          <cell r="D3755">
            <v>17017</v>
          </cell>
          <cell r="E3755" t="str">
            <v>V</v>
          </cell>
          <cell r="F3755" t="str">
            <v>België</v>
          </cell>
          <cell r="G3755" t="str">
            <v>BE</v>
          </cell>
          <cell r="H3755" t="str">
            <v>04-019</v>
          </cell>
          <cell r="I3755" t="str">
            <v>PC L'AMIGOS - Brussel</v>
          </cell>
        </row>
        <row r="3756">
          <cell r="A3756">
            <v>8818</v>
          </cell>
          <cell r="B3756" t="str">
            <v>Renaat</v>
          </cell>
          <cell r="C3756" t="str">
            <v>BORRÉ</v>
          </cell>
          <cell r="D3756">
            <v>30735</v>
          </cell>
          <cell r="E3756" t="str">
            <v>M</v>
          </cell>
          <cell r="F3756" t="str">
            <v>België</v>
          </cell>
          <cell r="G3756" t="str">
            <v>BE</v>
          </cell>
          <cell r="H3756" t="str">
            <v>04-019</v>
          </cell>
          <cell r="I3756" t="str">
            <v>PC L'AMIGOS - Brussel</v>
          </cell>
        </row>
        <row r="3757">
          <cell r="A3757">
            <v>19742</v>
          </cell>
          <cell r="B3757" t="str">
            <v>Renzo</v>
          </cell>
          <cell r="C3757" t="str">
            <v>BORRÉ</v>
          </cell>
          <cell r="D3757">
            <v>40623</v>
          </cell>
          <cell r="E3757" t="str">
            <v>M</v>
          </cell>
          <cell r="F3757" t="str">
            <v>België</v>
          </cell>
          <cell r="G3757" t="str">
            <v>BE</v>
          </cell>
          <cell r="H3757" t="str">
            <v>04-019</v>
          </cell>
          <cell r="I3757" t="str">
            <v>PC L'AMIGOS - Brussel</v>
          </cell>
        </row>
        <row r="3758">
          <cell r="A3758">
            <v>20827</v>
          </cell>
          <cell r="B3758" t="str">
            <v>Kamal</v>
          </cell>
          <cell r="C3758" t="str">
            <v xml:space="preserve">BOUJA </v>
          </cell>
          <cell r="D3758">
            <v>25569</v>
          </cell>
          <cell r="E3758" t="str">
            <v>M</v>
          </cell>
          <cell r="F3758" t="str">
            <v>België</v>
          </cell>
          <cell r="G3758" t="str">
            <v>BE</v>
          </cell>
          <cell r="H3758" t="str">
            <v>04-019</v>
          </cell>
          <cell r="I3758" t="str">
            <v>PC L'AMIGOS - Brussel</v>
          </cell>
        </row>
        <row r="3759">
          <cell r="A3759">
            <v>21503</v>
          </cell>
          <cell r="B3759" t="str">
            <v>Lies</v>
          </cell>
          <cell r="C3759" t="str">
            <v xml:space="preserve">BRAMS </v>
          </cell>
          <cell r="D3759">
            <v>30353</v>
          </cell>
          <cell r="E3759" t="str">
            <v>V</v>
          </cell>
          <cell r="F3759" t="str">
            <v>België</v>
          </cell>
          <cell r="G3759" t="str">
            <v>BE</v>
          </cell>
          <cell r="H3759" t="str">
            <v>04-019</v>
          </cell>
          <cell r="I3759" t="str">
            <v>PC L'AMIGOS - Brussel</v>
          </cell>
        </row>
        <row r="3760">
          <cell r="A3760">
            <v>19804</v>
          </cell>
          <cell r="B3760" t="str">
            <v>Nathalie</v>
          </cell>
          <cell r="C3760" t="str">
            <v>BRUYNSEELS</v>
          </cell>
          <cell r="D3760">
            <v>25502</v>
          </cell>
          <cell r="E3760" t="str">
            <v>V</v>
          </cell>
          <cell r="F3760" t="str">
            <v>België</v>
          </cell>
          <cell r="G3760" t="str">
            <v>BE</v>
          </cell>
          <cell r="H3760" t="str">
            <v>04-019</v>
          </cell>
          <cell r="I3760" t="str">
            <v>PC L'AMIGOS - Brussel</v>
          </cell>
        </row>
        <row r="3761">
          <cell r="A3761">
            <v>2554</v>
          </cell>
          <cell r="B3761" t="str">
            <v>Michel</v>
          </cell>
          <cell r="C3761" t="str">
            <v>CHEVREUILLE</v>
          </cell>
          <cell r="D3761">
            <v>17542</v>
          </cell>
          <cell r="E3761" t="str">
            <v>M</v>
          </cell>
          <cell r="F3761" t="str">
            <v>België</v>
          </cell>
          <cell r="G3761" t="str">
            <v>BE</v>
          </cell>
          <cell r="H3761" t="str">
            <v>04-019</v>
          </cell>
          <cell r="I3761" t="str">
            <v>PC L'AMIGOS - Brussel</v>
          </cell>
        </row>
        <row r="3762">
          <cell r="A3762">
            <v>18843</v>
          </cell>
          <cell r="B3762" t="str">
            <v>CINDY</v>
          </cell>
          <cell r="C3762" t="str">
            <v>COEURDEROY</v>
          </cell>
          <cell r="D3762">
            <v>29407</v>
          </cell>
          <cell r="E3762" t="str">
            <v>V</v>
          </cell>
          <cell r="F3762" t="str">
            <v>België</v>
          </cell>
          <cell r="G3762" t="str">
            <v>BE</v>
          </cell>
          <cell r="H3762" t="str">
            <v>04-019</v>
          </cell>
          <cell r="I3762" t="str">
            <v>PC L'AMIGOS - Brussel</v>
          </cell>
        </row>
        <row r="3763">
          <cell r="A3763">
            <v>18233</v>
          </cell>
          <cell r="B3763" t="str">
            <v>Graziella</v>
          </cell>
          <cell r="C3763" t="str">
            <v>COLLURA</v>
          </cell>
          <cell r="D3763">
            <v>21643</v>
          </cell>
          <cell r="E3763" t="str">
            <v>V</v>
          </cell>
          <cell r="F3763" t="str">
            <v>België</v>
          </cell>
          <cell r="G3763" t="str">
            <v>BE</v>
          </cell>
          <cell r="H3763" t="str">
            <v>04-019</v>
          </cell>
          <cell r="I3763" t="str">
            <v>PC L'AMIGOS - Brussel</v>
          </cell>
        </row>
        <row r="3764">
          <cell r="A3764">
            <v>10323</v>
          </cell>
          <cell r="B3764" t="str">
            <v>Luigi Gino</v>
          </cell>
          <cell r="C3764" t="str">
            <v>COMMISSIONE</v>
          </cell>
          <cell r="D3764">
            <v>30130</v>
          </cell>
          <cell r="E3764" t="str">
            <v>M</v>
          </cell>
          <cell r="F3764" t="str">
            <v>België</v>
          </cell>
          <cell r="G3764" t="str">
            <v>BE</v>
          </cell>
          <cell r="H3764" t="str">
            <v>04-019</v>
          </cell>
          <cell r="I3764" t="str">
            <v>PC L'AMIGOS - Brussel</v>
          </cell>
        </row>
        <row r="3765">
          <cell r="A3765">
            <v>9640</v>
          </cell>
          <cell r="B3765" t="str">
            <v>Thierry</v>
          </cell>
          <cell r="C3765" t="str">
            <v>DE GROOT</v>
          </cell>
          <cell r="D3765">
            <v>29032</v>
          </cell>
          <cell r="E3765" t="str">
            <v>M</v>
          </cell>
          <cell r="F3765" t="str">
            <v>België</v>
          </cell>
          <cell r="G3765" t="str">
            <v>BE</v>
          </cell>
          <cell r="H3765" t="str">
            <v>04-019</v>
          </cell>
          <cell r="I3765" t="str">
            <v>PC L'AMIGOS - Brussel</v>
          </cell>
        </row>
        <row r="3766">
          <cell r="A3766">
            <v>8894</v>
          </cell>
          <cell r="B3766" t="str">
            <v>Anne-Marie</v>
          </cell>
          <cell r="C3766" t="str">
            <v>DELAHAYE</v>
          </cell>
          <cell r="D3766">
            <v>18726</v>
          </cell>
          <cell r="E3766" t="str">
            <v>V</v>
          </cell>
          <cell r="F3766" t="str">
            <v>België</v>
          </cell>
          <cell r="G3766" t="str">
            <v>BE</v>
          </cell>
          <cell r="H3766" t="str">
            <v>04-019</v>
          </cell>
          <cell r="I3766" t="str">
            <v>PC L'AMIGOS - Brussel</v>
          </cell>
        </row>
        <row r="3767">
          <cell r="A3767">
            <v>19805</v>
          </cell>
          <cell r="B3767" t="str">
            <v>Coralie</v>
          </cell>
          <cell r="C3767" t="str">
            <v>DELEPINE</v>
          </cell>
          <cell r="D3767">
            <v>35215</v>
          </cell>
          <cell r="E3767" t="str">
            <v>V</v>
          </cell>
          <cell r="F3767" t="str">
            <v>België</v>
          </cell>
          <cell r="G3767" t="str">
            <v>BE</v>
          </cell>
          <cell r="H3767" t="str">
            <v>04-019</v>
          </cell>
          <cell r="I3767" t="str">
            <v>PC L'AMIGOS - Brussel</v>
          </cell>
        </row>
        <row r="3768">
          <cell r="A3768">
            <v>19806</v>
          </cell>
          <cell r="B3768" t="str">
            <v>Marc</v>
          </cell>
          <cell r="C3768" t="str">
            <v>DELEPINE</v>
          </cell>
          <cell r="D3768">
            <v>24341</v>
          </cell>
          <cell r="E3768" t="str">
            <v>M</v>
          </cell>
          <cell r="F3768" t="str">
            <v>België</v>
          </cell>
          <cell r="G3768" t="str">
            <v>BE</v>
          </cell>
          <cell r="H3768" t="str">
            <v>04-019</v>
          </cell>
          <cell r="I3768" t="str">
            <v>PC L'AMIGOS - Brussel</v>
          </cell>
        </row>
        <row r="3769">
          <cell r="A3769">
            <v>20713</v>
          </cell>
          <cell r="B3769" t="str">
            <v>Erika</v>
          </cell>
          <cell r="C3769" t="str">
            <v>DELEPINE</v>
          </cell>
          <cell r="D3769">
            <v>36517</v>
          </cell>
          <cell r="E3769" t="str">
            <v>V</v>
          </cell>
          <cell r="F3769" t="str">
            <v>België</v>
          </cell>
          <cell r="G3769" t="str">
            <v>BE</v>
          </cell>
          <cell r="H3769" t="str">
            <v>04-019</v>
          </cell>
          <cell r="I3769" t="str">
            <v>PC L'AMIGOS - Brussel</v>
          </cell>
        </row>
        <row r="3770">
          <cell r="A3770">
            <v>21128</v>
          </cell>
          <cell r="B3770" t="str">
            <v>SOLENE</v>
          </cell>
          <cell r="C3770" t="str">
            <v>DELEPINE</v>
          </cell>
          <cell r="D3770">
            <v>37372</v>
          </cell>
          <cell r="E3770" t="str">
            <v>V</v>
          </cell>
          <cell r="F3770" t="str">
            <v>België</v>
          </cell>
          <cell r="G3770" t="str">
            <v>BE</v>
          </cell>
          <cell r="H3770" t="str">
            <v>04-019</v>
          </cell>
          <cell r="I3770" t="str">
            <v>PC L'AMIGOS - Brussel</v>
          </cell>
        </row>
        <row r="3771">
          <cell r="A3771">
            <v>10354</v>
          </cell>
          <cell r="B3771" t="str">
            <v>Christophe</v>
          </cell>
          <cell r="C3771" t="str">
            <v>DEMANET</v>
          </cell>
          <cell r="D3771">
            <v>27567</v>
          </cell>
          <cell r="E3771" t="str">
            <v>M</v>
          </cell>
          <cell r="F3771" t="str">
            <v>België</v>
          </cell>
          <cell r="G3771" t="str">
            <v>BE</v>
          </cell>
          <cell r="H3771" t="str">
            <v>04-019</v>
          </cell>
          <cell r="I3771" t="str">
            <v>PC L'AMIGOS - Brussel</v>
          </cell>
        </row>
        <row r="3772">
          <cell r="A3772">
            <v>11131</v>
          </cell>
          <cell r="B3772" t="str">
            <v>Cedric</v>
          </cell>
          <cell r="C3772" t="str">
            <v>DESTOOP</v>
          </cell>
          <cell r="D3772">
            <v>31018</v>
          </cell>
          <cell r="E3772" t="str">
            <v>M</v>
          </cell>
          <cell r="F3772" t="str">
            <v>België</v>
          </cell>
          <cell r="G3772" t="str">
            <v>BE</v>
          </cell>
          <cell r="H3772" t="str">
            <v>04-019</v>
          </cell>
          <cell r="I3772" t="str">
            <v>PC L'AMIGOS - Brussel</v>
          </cell>
        </row>
        <row r="3773">
          <cell r="A3773">
            <v>18748</v>
          </cell>
          <cell r="B3773" t="str">
            <v>Raphael</v>
          </cell>
          <cell r="C3773" t="str">
            <v>DESTOOP</v>
          </cell>
          <cell r="D3773">
            <v>40080</v>
          </cell>
          <cell r="E3773" t="str">
            <v>M</v>
          </cell>
          <cell r="F3773" t="str">
            <v>België</v>
          </cell>
          <cell r="G3773" t="str">
            <v>BE</v>
          </cell>
          <cell r="H3773" t="str">
            <v>04-019</v>
          </cell>
          <cell r="I3773" t="str">
            <v>PC L'AMIGOS - Brussel</v>
          </cell>
        </row>
        <row r="3774">
          <cell r="A3774">
            <v>3972</v>
          </cell>
          <cell r="B3774" t="str">
            <v>Gaston</v>
          </cell>
          <cell r="C3774" t="str">
            <v>DETOURNAY</v>
          </cell>
          <cell r="D3774">
            <v>14224</v>
          </cell>
          <cell r="E3774" t="str">
            <v>M</v>
          </cell>
          <cell r="F3774" t="str">
            <v>België</v>
          </cell>
          <cell r="G3774" t="str">
            <v>BE</v>
          </cell>
          <cell r="H3774" t="str">
            <v>04-019</v>
          </cell>
          <cell r="I3774" t="str">
            <v>PC L'AMIGOS - Brussel</v>
          </cell>
        </row>
        <row r="3775">
          <cell r="A3775">
            <v>11416</v>
          </cell>
          <cell r="B3775" t="str">
            <v>Amy</v>
          </cell>
          <cell r="C3775" t="str">
            <v>DHONT</v>
          </cell>
          <cell r="D3775">
            <v>35345</v>
          </cell>
          <cell r="E3775" t="str">
            <v>V</v>
          </cell>
          <cell r="F3775" t="str">
            <v>België</v>
          </cell>
          <cell r="G3775" t="str">
            <v>BE</v>
          </cell>
          <cell r="H3775" t="str">
            <v>04-019</v>
          </cell>
          <cell r="I3775" t="str">
            <v>PC L'AMIGOS - Brussel</v>
          </cell>
        </row>
        <row r="3776">
          <cell r="A3776">
            <v>4419</v>
          </cell>
          <cell r="B3776" t="str">
            <v>Cedric</v>
          </cell>
          <cell r="C3776" t="str">
            <v>DOBBELAERE</v>
          </cell>
          <cell r="D3776">
            <v>30978</v>
          </cell>
          <cell r="E3776" t="str">
            <v>M</v>
          </cell>
          <cell r="F3776" t="str">
            <v>België</v>
          </cell>
          <cell r="G3776" t="str">
            <v>BE</v>
          </cell>
          <cell r="H3776" t="str">
            <v>04-019</v>
          </cell>
          <cell r="I3776" t="str">
            <v>PC L'AMIGOS - Brussel</v>
          </cell>
        </row>
        <row r="3777">
          <cell r="A3777">
            <v>15692</v>
          </cell>
          <cell r="B3777" t="str">
            <v>Mourad</v>
          </cell>
          <cell r="C3777" t="str">
            <v>EL MARGOUM</v>
          </cell>
          <cell r="D3777">
            <v>27977</v>
          </cell>
          <cell r="E3777" t="str">
            <v>M</v>
          </cell>
          <cell r="F3777" t="str">
            <v>België</v>
          </cell>
          <cell r="G3777" t="str">
            <v>BE</v>
          </cell>
          <cell r="H3777" t="str">
            <v>04-019</v>
          </cell>
          <cell r="I3777" t="str">
            <v>PC L'AMIGOS - Brussel</v>
          </cell>
        </row>
        <row r="3778">
          <cell r="A3778">
            <v>21237</v>
          </cell>
          <cell r="B3778" t="str">
            <v>Nancy</v>
          </cell>
          <cell r="C3778" t="str">
            <v>GERMANUS</v>
          </cell>
          <cell r="D3778">
            <v>24993</v>
          </cell>
          <cell r="E3778" t="str">
            <v>V</v>
          </cell>
          <cell r="F3778" t="str">
            <v>België</v>
          </cell>
          <cell r="G3778" t="str">
            <v>BE</v>
          </cell>
          <cell r="H3778" t="str">
            <v>04-019</v>
          </cell>
          <cell r="I3778" t="str">
            <v>PC L'AMIGOS - Brussel</v>
          </cell>
        </row>
        <row r="3779">
          <cell r="A3779">
            <v>20217</v>
          </cell>
          <cell r="B3779" t="str">
            <v>Valerie</v>
          </cell>
          <cell r="C3779" t="str">
            <v>GINION</v>
          </cell>
          <cell r="D3779">
            <v>31129</v>
          </cell>
          <cell r="E3779" t="str">
            <v>V</v>
          </cell>
          <cell r="F3779" t="str">
            <v>België</v>
          </cell>
          <cell r="G3779" t="str">
            <v>BE</v>
          </cell>
          <cell r="H3779" t="str">
            <v>04-019</v>
          </cell>
          <cell r="I3779" t="str">
            <v>PC L'AMIGOS - Brussel</v>
          </cell>
        </row>
        <row r="3780">
          <cell r="A3780">
            <v>10619</v>
          </cell>
          <cell r="B3780" t="str">
            <v>Inge</v>
          </cell>
          <cell r="C3780" t="str">
            <v>GROOTJANS</v>
          </cell>
          <cell r="D3780">
            <v>33851</v>
          </cell>
          <cell r="E3780" t="str">
            <v>V</v>
          </cell>
          <cell r="F3780" t="str">
            <v>België</v>
          </cell>
          <cell r="G3780" t="str">
            <v>BE</v>
          </cell>
          <cell r="H3780" t="str">
            <v>04-019</v>
          </cell>
          <cell r="I3780" t="str">
            <v>PC L'AMIGOS - Brussel</v>
          </cell>
        </row>
        <row r="3781">
          <cell r="A3781">
            <v>18263</v>
          </cell>
          <cell r="B3781" t="str">
            <v>Matthieu</v>
          </cell>
          <cell r="C3781" t="str">
            <v>GUISSET</v>
          </cell>
          <cell r="D3781">
            <v>31452</v>
          </cell>
          <cell r="E3781" t="str">
            <v>M</v>
          </cell>
          <cell r="F3781" t="str">
            <v>België</v>
          </cell>
          <cell r="G3781" t="str">
            <v>BE</v>
          </cell>
          <cell r="H3781" t="str">
            <v>04-019</v>
          </cell>
          <cell r="I3781" t="str">
            <v>PC L'AMIGOS - Brussel</v>
          </cell>
        </row>
        <row r="3782">
          <cell r="A3782">
            <v>18332</v>
          </cell>
          <cell r="B3782" t="str">
            <v>Mourad</v>
          </cell>
          <cell r="C3782" t="str">
            <v>HADDOUCHE</v>
          </cell>
          <cell r="D3782">
            <v>27622</v>
          </cell>
          <cell r="E3782" t="str">
            <v>M</v>
          </cell>
          <cell r="F3782" t="str">
            <v>België</v>
          </cell>
          <cell r="G3782" t="str">
            <v>BE</v>
          </cell>
          <cell r="H3782" t="str">
            <v>04-019</v>
          </cell>
          <cell r="I3782" t="str">
            <v>PC L'AMIGOS - Brussel</v>
          </cell>
        </row>
        <row r="3783">
          <cell r="A3783">
            <v>20469</v>
          </cell>
          <cell r="B3783" t="str">
            <v>Aziz</v>
          </cell>
          <cell r="C3783" t="str">
            <v>HAMMOUCHANE</v>
          </cell>
          <cell r="D3783">
            <v>23469</v>
          </cell>
          <cell r="E3783" t="str">
            <v>M</v>
          </cell>
          <cell r="F3783" t="str">
            <v>België</v>
          </cell>
          <cell r="G3783" t="str">
            <v>MA</v>
          </cell>
          <cell r="H3783" t="str">
            <v>04-019</v>
          </cell>
          <cell r="I3783" t="str">
            <v>PC L'AMIGOS - Brussel</v>
          </cell>
        </row>
        <row r="3784">
          <cell r="A3784">
            <v>17203</v>
          </cell>
          <cell r="B3784" t="str">
            <v>Frederic</v>
          </cell>
          <cell r="C3784" t="str">
            <v>KEULEMANS</v>
          </cell>
          <cell r="D3784">
            <v>31472</v>
          </cell>
          <cell r="E3784" t="str">
            <v>M</v>
          </cell>
          <cell r="F3784" t="str">
            <v>België</v>
          </cell>
          <cell r="G3784" t="str">
            <v>BE</v>
          </cell>
          <cell r="H3784" t="str">
            <v>04-019</v>
          </cell>
          <cell r="I3784" t="str">
            <v>PC L'AMIGOS - Brussel</v>
          </cell>
        </row>
        <row r="3785">
          <cell r="A3785">
            <v>20830</v>
          </cell>
          <cell r="B3785" t="str">
            <v>Ahmed</v>
          </cell>
          <cell r="C3785" t="str">
            <v>KHATI</v>
          </cell>
          <cell r="D3785">
            <v>24865</v>
          </cell>
          <cell r="E3785" t="str">
            <v>M</v>
          </cell>
          <cell r="F3785" t="str">
            <v>België</v>
          </cell>
          <cell r="G3785" t="str">
            <v>MA</v>
          </cell>
          <cell r="H3785" t="str">
            <v>04-019</v>
          </cell>
          <cell r="I3785" t="str">
            <v>PC L'AMIGOS - Brussel</v>
          </cell>
        </row>
        <row r="3786">
          <cell r="A3786">
            <v>12471</v>
          </cell>
          <cell r="B3786" t="str">
            <v>Olivier</v>
          </cell>
          <cell r="C3786" t="str">
            <v>LANDERLOO</v>
          </cell>
          <cell r="D3786">
            <v>27527</v>
          </cell>
          <cell r="E3786" t="str">
            <v>M</v>
          </cell>
          <cell r="F3786" t="str">
            <v>België</v>
          </cell>
          <cell r="G3786" t="str">
            <v>BE</v>
          </cell>
          <cell r="H3786" t="str">
            <v>04-019</v>
          </cell>
          <cell r="I3786" t="str">
            <v>PC L'AMIGOS - Brussel</v>
          </cell>
        </row>
        <row r="3787">
          <cell r="A3787">
            <v>21236</v>
          </cell>
          <cell r="B3787" t="str">
            <v>Giuseppe</v>
          </cell>
          <cell r="C3787" t="str">
            <v>LORENZINO</v>
          </cell>
          <cell r="D3787">
            <v>23979</v>
          </cell>
          <cell r="E3787" t="str">
            <v>M</v>
          </cell>
          <cell r="F3787" t="str">
            <v>België</v>
          </cell>
          <cell r="G3787" t="str">
            <v>IT</v>
          </cell>
          <cell r="H3787" t="str">
            <v>04-019</v>
          </cell>
          <cell r="I3787" t="str">
            <v>PC L'AMIGOS - Brussel</v>
          </cell>
        </row>
        <row r="3788">
          <cell r="A3788">
            <v>21419</v>
          </cell>
          <cell r="B3788" t="str">
            <v>Baggio</v>
          </cell>
          <cell r="C3788" t="str">
            <v>LORENZINO</v>
          </cell>
          <cell r="D3788">
            <v>34780</v>
          </cell>
          <cell r="E3788" t="str">
            <v>M</v>
          </cell>
          <cell r="F3788" t="str">
            <v>België</v>
          </cell>
          <cell r="G3788" t="str">
            <v>BE</v>
          </cell>
          <cell r="H3788" t="str">
            <v>04-019</v>
          </cell>
          <cell r="I3788" t="str">
            <v>PC L'AMIGOS - Brussel</v>
          </cell>
        </row>
        <row r="3789">
          <cell r="A3789">
            <v>2088</v>
          </cell>
          <cell r="B3789" t="str">
            <v>Serge</v>
          </cell>
          <cell r="C3789" t="str">
            <v>MESKENS</v>
          </cell>
          <cell r="D3789">
            <v>24435</v>
          </cell>
          <cell r="E3789" t="str">
            <v>M</v>
          </cell>
          <cell r="F3789" t="str">
            <v>België</v>
          </cell>
          <cell r="G3789" t="str">
            <v>BE</v>
          </cell>
          <cell r="H3789" t="str">
            <v>04-019</v>
          </cell>
          <cell r="I3789" t="str">
            <v>PC L'AMIGOS - Brussel</v>
          </cell>
        </row>
        <row r="3790">
          <cell r="A3790">
            <v>14938</v>
          </cell>
          <cell r="B3790" t="str">
            <v>François</v>
          </cell>
          <cell r="C3790" t="str">
            <v>NAUDTS</v>
          </cell>
          <cell r="D3790">
            <v>17300</v>
          </cell>
          <cell r="E3790" t="str">
            <v>M</v>
          </cell>
          <cell r="F3790" t="str">
            <v>België</v>
          </cell>
          <cell r="G3790" t="str">
            <v>BE</v>
          </cell>
          <cell r="H3790" t="str">
            <v>04-019</v>
          </cell>
          <cell r="I3790" t="str">
            <v>PC L'AMIGOS - Brussel</v>
          </cell>
        </row>
        <row r="3791">
          <cell r="A3791">
            <v>20826</v>
          </cell>
          <cell r="B3791" t="str">
            <v>Hicham</v>
          </cell>
          <cell r="C3791" t="str">
            <v xml:space="preserve">OUARCHID </v>
          </cell>
          <cell r="D3791">
            <v>28912</v>
          </cell>
          <cell r="E3791" t="str">
            <v>M</v>
          </cell>
          <cell r="F3791" t="str">
            <v>België</v>
          </cell>
          <cell r="G3791" t="str">
            <v>BE</v>
          </cell>
          <cell r="H3791" t="str">
            <v>04-019</v>
          </cell>
          <cell r="I3791" t="str">
            <v>PC L'AMIGOS - Brussel</v>
          </cell>
        </row>
        <row r="3792">
          <cell r="A3792">
            <v>14939</v>
          </cell>
          <cell r="B3792" t="str">
            <v>Jenny</v>
          </cell>
          <cell r="C3792" t="str">
            <v>PALMAERTS</v>
          </cell>
          <cell r="D3792">
            <v>17473</v>
          </cell>
          <cell r="E3792" t="str">
            <v>V</v>
          </cell>
          <cell r="F3792" t="str">
            <v>België</v>
          </cell>
          <cell r="G3792" t="str">
            <v>BE</v>
          </cell>
          <cell r="H3792" t="str">
            <v>04-019</v>
          </cell>
          <cell r="I3792" t="str">
            <v>PC L'AMIGOS - Brussel</v>
          </cell>
        </row>
        <row r="3793">
          <cell r="A3793">
            <v>12280</v>
          </cell>
          <cell r="B3793" t="str">
            <v>Fabien</v>
          </cell>
          <cell r="C3793" t="str">
            <v>PLOUCHARD</v>
          </cell>
          <cell r="D3793">
            <v>28837</v>
          </cell>
          <cell r="E3793" t="str">
            <v>M</v>
          </cell>
          <cell r="F3793" t="str">
            <v>België</v>
          </cell>
          <cell r="G3793" t="str">
            <v>BE</v>
          </cell>
          <cell r="H3793" t="str">
            <v>04-019</v>
          </cell>
          <cell r="I3793" t="str">
            <v>PC L'AMIGOS - Brussel</v>
          </cell>
        </row>
        <row r="3794">
          <cell r="A3794">
            <v>18540</v>
          </cell>
          <cell r="B3794" t="str">
            <v>LOUIS</v>
          </cell>
          <cell r="C3794" t="str">
            <v>QUINET</v>
          </cell>
          <cell r="D3794">
            <v>36500</v>
          </cell>
          <cell r="E3794" t="str">
            <v>M</v>
          </cell>
          <cell r="F3794" t="str">
            <v>België</v>
          </cell>
          <cell r="G3794" t="str">
            <v>BE</v>
          </cell>
          <cell r="H3794" t="str">
            <v>04-019</v>
          </cell>
          <cell r="I3794" t="str">
            <v>PC L'AMIGOS - Brussel</v>
          </cell>
        </row>
        <row r="3795">
          <cell r="A3795">
            <v>18842</v>
          </cell>
          <cell r="B3795" t="str">
            <v>RAPHAEL</v>
          </cell>
          <cell r="C3795" t="str">
            <v>QUINET</v>
          </cell>
          <cell r="D3795">
            <v>27129</v>
          </cell>
          <cell r="E3795" t="str">
            <v>M</v>
          </cell>
          <cell r="F3795" t="str">
            <v>België</v>
          </cell>
          <cell r="G3795" t="str">
            <v>BE</v>
          </cell>
          <cell r="H3795" t="str">
            <v>04-019</v>
          </cell>
          <cell r="I3795" t="str">
            <v>PC L'AMIGOS - Brussel</v>
          </cell>
        </row>
        <row r="3796">
          <cell r="A3796">
            <v>21420</v>
          </cell>
          <cell r="B3796" t="str">
            <v>Thomas</v>
          </cell>
          <cell r="C3796" t="str">
            <v>QUINET</v>
          </cell>
          <cell r="D3796">
            <v>41095</v>
          </cell>
          <cell r="E3796" t="str">
            <v>M</v>
          </cell>
          <cell r="F3796" t="str">
            <v>België</v>
          </cell>
          <cell r="G3796" t="str">
            <v>BE</v>
          </cell>
          <cell r="H3796" t="str">
            <v>04-019</v>
          </cell>
          <cell r="I3796" t="str">
            <v>PC L'AMIGOS - Brussel</v>
          </cell>
        </row>
        <row r="3797">
          <cell r="A3797">
            <v>20255</v>
          </cell>
          <cell r="B3797" t="str">
            <v>Cedric</v>
          </cell>
          <cell r="C3797" t="str">
            <v>ROQUET</v>
          </cell>
          <cell r="D3797">
            <v>31839</v>
          </cell>
          <cell r="E3797" t="str">
            <v>M</v>
          </cell>
          <cell r="F3797" t="str">
            <v>België</v>
          </cell>
          <cell r="G3797" t="str">
            <v>BE</v>
          </cell>
          <cell r="H3797" t="str">
            <v>04-019</v>
          </cell>
          <cell r="I3797" t="str">
            <v>PC L'AMIGOS - Brussel</v>
          </cell>
        </row>
        <row r="3798">
          <cell r="A3798">
            <v>14503</v>
          </cell>
          <cell r="B3798" t="str">
            <v>Martine</v>
          </cell>
          <cell r="C3798" t="str">
            <v>ROSIERS</v>
          </cell>
          <cell r="D3798">
            <v>23689</v>
          </cell>
          <cell r="E3798" t="str">
            <v>V</v>
          </cell>
          <cell r="F3798" t="str">
            <v>België</v>
          </cell>
          <cell r="G3798" t="str">
            <v>BE</v>
          </cell>
          <cell r="H3798" t="str">
            <v>04-019</v>
          </cell>
          <cell r="I3798" t="str">
            <v>PC L'AMIGOS - Brussel</v>
          </cell>
        </row>
        <row r="3799">
          <cell r="A3799">
            <v>14579</v>
          </cell>
          <cell r="B3799" t="str">
            <v>SAMIR</v>
          </cell>
          <cell r="C3799" t="str">
            <v>SAIDI</v>
          </cell>
          <cell r="D3799">
            <v>29432</v>
          </cell>
          <cell r="E3799" t="str">
            <v>M</v>
          </cell>
          <cell r="F3799" t="str">
            <v>België</v>
          </cell>
          <cell r="G3799" t="str">
            <v>BE</v>
          </cell>
          <cell r="H3799" t="str">
            <v>04-019</v>
          </cell>
          <cell r="I3799" t="str">
            <v>PC L'AMIGOS - Brussel</v>
          </cell>
        </row>
        <row r="3800">
          <cell r="A3800">
            <v>18388</v>
          </cell>
          <cell r="B3800" t="str">
            <v>SABINE</v>
          </cell>
          <cell r="C3800" t="str">
            <v>SAVARINO</v>
          </cell>
          <cell r="D3800">
            <v>24911</v>
          </cell>
          <cell r="E3800" t="str">
            <v>V</v>
          </cell>
          <cell r="F3800" t="str">
            <v>België</v>
          </cell>
          <cell r="G3800" t="str">
            <v>BE</v>
          </cell>
          <cell r="H3800" t="str">
            <v>04-019</v>
          </cell>
          <cell r="I3800" t="str">
            <v>PC L'AMIGOS - Brussel</v>
          </cell>
        </row>
        <row r="3801">
          <cell r="A3801">
            <v>14504</v>
          </cell>
          <cell r="B3801" t="str">
            <v>Cyril</v>
          </cell>
          <cell r="C3801" t="str">
            <v>SPINOYE</v>
          </cell>
          <cell r="D3801">
            <v>33217</v>
          </cell>
          <cell r="E3801" t="str">
            <v>M</v>
          </cell>
          <cell r="F3801" t="str">
            <v>België</v>
          </cell>
          <cell r="G3801" t="str">
            <v>BE</v>
          </cell>
          <cell r="H3801" t="str">
            <v>04-019</v>
          </cell>
          <cell r="I3801" t="str">
            <v>PC L'AMIGOS - Brussel</v>
          </cell>
        </row>
        <row r="3802">
          <cell r="A3802">
            <v>15472</v>
          </cell>
          <cell r="B3802" t="str">
            <v>Arnaud</v>
          </cell>
          <cell r="C3802" t="str">
            <v>STERCKX</v>
          </cell>
          <cell r="D3802">
            <v>38352</v>
          </cell>
          <cell r="E3802" t="str">
            <v>M</v>
          </cell>
          <cell r="F3802" t="str">
            <v>België</v>
          </cell>
          <cell r="G3802" t="str">
            <v>BE</v>
          </cell>
          <cell r="H3802" t="str">
            <v>04-019</v>
          </cell>
          <cell r="I3802" t="str">
            <v>PC L'AMIGOS - Brussel</v>
          </cell>
        </row>
        <row r="3803">
          <cell r="A3803">
            <v>5167</v>
          </cell>
          <cell r="B3803" t="str">
            <v>Amaury</v>
          </cell>
          <cell r="C3803" t="str">
            <v>SWALENS</v>
          </cell>
          <cell r="D3803">
            <v>32815</v>
          </cell>
          <cell r="E3803" t="str">
            <v>M</v>
          </cell>
          <cell r="F3803" t="str">
            <v>België</v>
          </cell>
          <cell r="G3803" t="str">
            <v>BE</v>
          </cell>
          <cell r="H3803" t="str">
            <v>04-019</v>
          </cell>
          <cell r="I3803" t="str">
            <v>PC L'AMIGOS - Brussel</v>
          </cell>
        </row>
        <row r="3804">
          <cell r="A3804">
            <v>13051</v>
          </cell>
          <cell r="B3804" t="str">
            <v>David</v>
          </cell>
          <cell r="C3804" t="str">
            <v>VAN BUGGENHOUT</v>
          </cell>
          <cell r="D3804">
            <v>29413</v>
          </cell>
          <cell r="E3804" t="str">
            <v>M</v>
          </cell>
          <cell r="F3804" t="str">
            <v>België</v>
          </cell>
          <cell r="G3804" t="str">
            <v>BE</v>
          </cell>
          <cell r="H3804" t="str">
            <v>04-019</v>
          </cell>
          <cell r="I3804" t="str">
            <v>PC L'AMIGOS - Brussel</v>
          </cell>
        </row>
        <row r="3805">
          <cell r="A3805">
            <v>9014</v>
          </cell>
          <cell r="B3805" t="str">
            <v>Patrick</v>
          </cell>
          <cell r="C3805" t="str">
            <v>VAN MEERBEEK</v>
          </cell>
          <cell r="D3805">
            <v>31186</v>
          </cell>
          <cell r="E3805" t="str">
            <v>M</v>
          </cell>
          <cell r="F3805" t="str">
            <v>België</v>
          </cell>
          <cell r="G3805" t="str">
            <v>BE</v>
          </cell>
          <cell r="H3805" t="str">
            <v>04-019</v>
          </cell>
          <cell r="I3805" t="str">
            <v>PC L'AMIGOS - Brussel</v>
          </cell>
        </row>
        <row r="3806">
          <cell r="A3806">
            <v>17888</v>
          </cell>
          <cell r="B3806" t="str">
            <v>Corine</v>
          </cell>
          <cell r="C3806" t="str">
            <v>VANLAER</v>
          </cell>
          <cell r="D3806">
            <v>25955</v>
          </cell>
          <cell r="E3806" t="str">
            <v>V</v>
          </cell>
          <cell r="F3806" t="str">
            <v>België</v>
          </cell>
          <cell r="G3806" t="str">
            <v>BE</v>
          </cell>
          <cell r="H3806" t="str">
            <v>04-019</v>
          </cell>
          <cell r="I3806" t="str">
            <v>PC L'AMIGOS - Brussel</v>
          </cell>
        </row>
        <row r="3807">
          <cell r="A3807">
            <v>14937</v>
          </cell>
          <cell r="B3807" t="str">
            <v>Pierrot</v>
          </cell>
          <cell r="C3807" t="str">
            <v>VANTHOURNOUT</v>
          </cell>
          <cell r="D3807">
            <v>21299</v>
          </cell>
          <cell r="E3807" t="str">
            <v>M</v>
          </cell>
          <cell r="F3807" t="str">
            <v>België</v>
          </cell>
          <cell r="G3807" t="str">
            <v>BE</v>
          </cell>
          <cell r="H3807" t="str">
            <v>04-019</v>
          </cell>
          <cell r="I3807" t="str">
            <v>PC L'AMIGOS - Brussel</v>
          </cell>
        </row>
        <row r="3808">
          <cell r="A3808">
            <v>7964</v>
          </cell>
          <cell r="B3808" t="str">
            <v>Tina</v>
          </cell>
          <cell r="C3808" t="str">
            <v>VERMEYLEN</v>
          </cell>
          <cell r="D3808">
            <v>29581</v>
          </cell>
          <cell r="E3808" t="str">
            <v>V</v>
          </cell>
          <cell r="F3808" t="str">
            <v>België</v>
          </cell>
          <cell r="G3808" t="str">
            <v>BE</v>
          </cell>
          <cell r="H3808" t="str">
            <v>04-019</v>
          </cell>
          <cell r="I3808" t="str">
            <v>PC L'AMIGOS - Brussel</v>
          </cell>
        </row>
        <row r="3809">
          <cell r="A3809">
            <v>4316</v>
          </cell>
          <cell r="B3809" t="str">
            <v>Michel</v>
          </cell>
          <cell r="C3809" t="str">
            <v>VERSCHAEVE</v>
          </cell>
          <cell r="D3809">
            <v>19617</v>
          </cell>
          <cell r="E3809" t="str">
            <v>M</v>
          </cell>
          <cell r="F3809" t="str">
            <v>België</v>
          </cell>
          <cell r="G3809" t="str">
            <v>BE</v>
          </cell>
          <cell r="H3809" t="str">
            <v>04-019</v>
          </cell>
          <cell r="I3809" t="str">
            <v>PC L'AMIGOS - Brussel</v>
          </cell>
        </row>
        <row r="3810">
          <cell r="A3810">
            <v>20102</v>
          </cell>
          <cell r="B3810" t="str">
            <v>MADISON</v>
          </cell>
          <cell r="C3810" t="str">
            <v>VLEMINCKX</v>
          </cell>
          <cell r="D3810">
            <v>37868</v>
          </cell>
          <cell r="E3810" t="str">
            <v>V</v>
          </cell>
          <cell r="F3810" t="str">
            <v>België</v>
          </cell>
          <cell r="G3810" t="str">
            <v>BE</v>
          </cell>
          <cell r="H3810" t="str">
            <v>04-019</v>
          </cell>
          <cell r="I3810" t="str">
            <v>PC L'AMIGOS - Brussel</v>
          </cell>
        </row>
        <row r="3811">
          <cell r="A3811">
            <v>17106</v>
          </cell>
          <cell r="B3811" t="str">
            <v>Marc</v>
          </cell>
          <cell r="C3811" t="str">
            <v>VRANCKX</v>
          </cell>
          <cell r="D3811">
            <v>32458</v>
          </cell>
          <cell r="E3811" t="str">
            <v>M</v>
          </cell>
          <cell r="F3811" t="str">
            <v>België</v>
          </cell>
          <cell r="G3811" t="str">
            <v>BE</v>
          </cell>
          <cell r="H3811" t="str">
            <v>04-019</v>
          </cell>
          <cell r="I3811" t="str">
            <v>PC L'AMIGOS - Brussel</v>
          </cell>
        </row>
        <row r="3812">
          <cell r="A3812">
            <v>12481</v>
          </cell>
          <cell r="B3812" t="str">
            <v>Jean</v>
          </cell>
          <cell r="C3812" t="str">
            <v>BEKAERT</v>
          </cell>
          <cell r="D3812">
            <v>15095</v>
          </cell>
          <cell r="E3812" t="str">
            <v>M</v>
          </cell>
          <cell r="F3812" t="str">
            <v>België</v>
          </cell>
          <cell r="G3812" t="str">
            <v>BE</v>
          </cell>
          <cell r="H3812" t="str">
            <v>04-020</v>
          </cell>
          <cell r="I3812" t="str">
            <v>PC VILVOORDE -</v>
          </cell>
        </row>
        <row r="3813">
          <cell r="A3813">
            <v>839</v>
          </cell>
          <cell r="B3813" t="str">
            <v>Guillaume</v>
          </cell>
          <cell r="C3813" t="str">
            <v>BENI</v>
          </cell>
          <cell r="D3813">
            <v>12590</v>
          </cell>
          <cell r="E3813" t="str">
            <v>M</v>
          </cell>
          <cell r="F3813" t="str">
            <v>België</v>
          </cell>
          <cell r="G3813" t="str">
            <v>BE</v>
          </cell>
          <cell r="H3813" t="str">
            <v>04-020</v>
          </cell>
          <cell r="I3813" t="str">
            <v>PC VILVOORDE -</v>
          </cell>
        </row>
        <row r="3814">
          <cell r="A3814">
            <v>7129</v>
          </cell>
          <cell r="B3814" t="str">
            <v>Liliane</v>
          </cell>
          <cell r="C3814" t="str">
            <v>BERGIERS</v>
          </cell>
          <cell r="D3814">
            <v>19227</v>
          </cell>
          <cell r="E3814" t="str">
            <v>V</v>
          </cell>
          <cell r="F3814" t="str">
            <v>België</v>
          </cell>
          <cell r="G3814" t="str">
            <v>BE</v>
          </cell>
          <cell r="H3814" t="str">
            <v>04-020</v>
          </cell>
          <cell r="I3814" t="str">
            <v>PC VILVOORDE -</v>
          </cell>
        </row>
        <row r="3815">
          <cell r="A3815">
            <v>11685</v>
          </cell>
          <cell r="B3815" t="str">
            <v>Eddy</v>
          </cell>
          <cell r="C3815" t="str">
            <v>CAMMERMAN</v>
          </cell>
          <cell r="D3815">
            <v>20746</v>
          </cell>
          <cell r="E3815" t="str">
            <v>M</v>
          </cell>
          <cell r="F3815" t="str">
            <v>België</v>
          </cell>
          <cell r="G3815" t="str">
            <v>BE</v>
          </cell>
          <cell r="H3815" t="str">
            <v>04-020</v>
          </cell>
          <cell r="I3815" t="str">
            <v>PC VILVOORDE -</v>
          </cell>
        </row>
        <row r="3816">
          <cell r="A3816">
            <v>17194</v>
          </cell>
          <cell r="B3816" t="str">
            <v>DIRK</v>
          </cell>
          <cell r="C3816" t="str">
            <v>CASIER</v>
          </cell>
          <cell r="D3816">
            <v>20020</v>
          </cell>
          <cell r="E3816" t="str">
            <v>M</v>
          </cell>
          <cell r="F3816" t="str">
            <v>België</v>
          </cell>
          <cell r="G3816" t="str">
            <v>BE</v>
          </cell>
          <cell r="H3816" t="str">
            <v>04-020</v>
          </cell>
          <cell r="I3816" t="str">
            <v>PC VILVOORDE -</v>
          </cell>
        </row>
        <row r="3817">
          <cell r="A3817">
            <v>18072</v>
          </cell>
          <cell r="B3817" t="str">
            <v>Eddy</v>
          </cell>
          <cell r="C3817" t="str">
            <v>DE BILDE</v>
          </cell>
          <cell r="D3817">
            <v>20440</v>
          </cell>
          <cell r="E3817" t="str">
            <v>M</v>
          </cell>
          <cell r="F3817" t="str">
            <v>België</v>
          </cell>
          <cell r="G3817" t="str">
            <v>BE</v>
          </cell>
          <cell r="H3817" t="str">
            <v>04-020</v>
          </cell>
          <cell r="I3817" t="str">
            <v>PC VILVOORDE -</v>
          </cell>
        </row>
        <row r="3818">
          <cell r="A3818">
            <v>15534</v>
          </cell>
          <cell r="B3818" t="str">
            <v>JEAN-PIERRE</v>
          </cell>
          <cell r="C3818" t="str">
            <v>DE RYCKE</v>
          </cell>
          <cell r="D3818">
            <v>23240</v>
          </cell>
          <cell r="E3818" t="str">
            <v>M</v>
          </cell>
          <cell r="F3818" t="str">
            <v>België</v>
          </cell>
          <cell r="G3818" t="str">
            <v>BE</v>
          </cell>
          <cell r="H3818" t="str">
            <v>04-020</v>
          </cell>
          <cell r="I3818" t="str">
            <v>PC VILVOORDE -</v>
          </cell>
        </row>
        <row r="3819">
          <cell r="A3819">
            <v>15602</v>
          </cell>
          <cell r="B3819" t="str">
            <v>NICOLAS</v>
          </cell>
          <cell r="C3819" t="str">
            <v>DE RYCKE</v>
          </cell>
          <cell r="D3819">
            <v>36132</v>
          </cell>
          <cell r="E3819" t="str">
            <v>M</v>
          </cell>
          <cell r="F3819" t="str">
            <v>België</v>
          </cell>
          <cell r="G3819" t="str">
            <v>BE</v>
          </cell>
          <cell r="H3819" t="str">
            <v>04-020</v>
          </cell>
          <cell r="I3819" t="str">
            <v>PC VILVOORDE -</v>
          </cell>
        </row>
        <row r="3820">
          <cell r="A3820">
            <v>9457</v>
          </cell>
          <cell r="B3820" t="str">
            <v>Achiel</v>
          </cell>
          <cell r="C3820" t="str">
            <v>DE VOS</v>
          </cell>
          <cell r="D3820">
            <v>12403</v>
          </cell>
          <cell r="E3820" t="str">
            <v>M</v>
          </cell>
          <cell r="F3820" t="str">
            <v>België</v>
          </cell>
          <cell r="G3820" t="str">
            <v>BE</v>
          </cell>
          <cell r="H3820" t="str">
            <v>04-020</v>
          </cell>
          <cell r="I3820" t="str">
            <v>PC VILVOORDE -</v>
          </cell>
        </row>
        <row r="3821">
          <cell r="A3821">
            <v>15667</v>
          </cell>
          <cell r="B3821" t="str">
            <v>Viviane</v>
          </cell>
          <cell r="C3821" t="str">
            <v>DE WIT</v>
          </cell>
          <cell r="D3821">
            <v>20458</v>
          </cell>
          <cell r="E3821" t="str">
            <v>V</v>
          </cell>
          <cell r="F3821" t="str">
            <v>België</v>
          </cell>
          <cell r="G3821" t="str">
            <v>BE</v>
          </cell>
          <cell r="H3821" t="str">
            <v>04-020</v>
          </cell>
          <cell r="I3821" t="str">
            <v>PC VILVOORDE -</v>
          </cell>
        </row>
        <row r="3822">
          <cell r="A3822">
            <v>15668</v>
          </cell>
          <cell r="B3822" t="str">
            <v>Serge</v>
          </cell>
          <cell r="C3822" t="str">
            <v>DELAN</v>
          </cell>
          <cell r="D3822">
            <v>17491</v>
          </cell>
          <cell r="E3822" t="str">
            <v>M</v>
          </cell>
          <cell r="F3822" t="str">
            <v>België</v>
          </cell>
          <cell r="G3822" t="str">
            <v>BE</v>
          </cell>
          <cell r="H3822" t="str">
            <v>04-020</v>
          </cell>
          <cell r="I3822" t="str">
            <v>PC VILVOORDE -</v>
          </cell>
        </row>
        <row r="3823">
          <cell r="A3823">
            <v>13897</v>
          </cell>
          <cell r="B3823" t="str">
            <v>François</v>
          </cell>
          <cell r="C3823" t="str">
            <v>DEMOL</v>
          </cell>
          <cell r="D3823">
            <v>17234</v>
          </cell>
          <cell r="E3823" t="str">
            <v>M</v>
          </cell>
          <cell r="F3823" t="str">
            <v>België</v>
          </cell>
          <cell r="G3823" t="str">
            <v>BE</v>
          </cell>
          <cell r="H3823" t="str">
            <v>04-020</v>
          </cell>
          <cell r="I3823" t="str">
            <v>PC VILVOORDE -</v>
          </cell>
        </row>
        <row r="3824">
          <cell r="A3824">
            <v>12874</v>
          </cell>
          <cell r="B3824" t="str">
            <v>Chantal</v>
          </cell>
          <cell r="C3824" t="str">
            <v>DORTANT</v>
          </cell>
          <cell r="D3824">
            <v>19166</v>
          </cell>
          <cell r="E3824" t="str">
            <v>V</v>
          </cell>
          <cell r="F3824" t="str">
            <v>België</v>
          </cell>
          <cell r="G3824" t="str">
            <v>BE</v>
          </cell>
          <cell r="H3824" t="str">
            <v>04-020</v>
          </cell>
          <cell r="I3824" t="str">
            <v>PC VILVOORDE -</v>
          </cell>
        </row>
        <row r="3825">
          <cell r="A3825">
            <v>15909</v>
          </cell>
          <cell r="B3825" t="str">
            <v>Etienne</v>
          </cell>
          <cell r="C3825" t="str">
            <v>DUJARDIN</v>
          </cell>
          <cell r="D3825">
            <v>15069</v>
          </cell>
          <cell r="E3825" t="str">
            <v>M</v>
          </cell>
          <cell r="F3825" t="str">
            <v>België</v>
          </cell>
          <cell r="G3825" t="str">
            <v>BE</v>
          </cell>
          <cell r="H3825" t="str">
            <v>04-020</v>
          </cell>
          <cell r="I3825" t="str">
            <v>PC VILVOORDE -</v>
          </cell>
        </row>
        <row r="3826">
          <cell r="A3826">
            <v>18282</v>
          </cell>
          <cell r="B3826" t="str">
            <v>RUDOLF</v>
          </cell>
          <cell r="C3826" t="str">
            <v>HAUWAERTS</v>
          </cell>
          <cell r="D3826">
            <v>18864</v>
          </cell>
          <cell r="E3826" t="str">
            <v>M</v>
          </cell>
          <cell r="F3826" t="str">
            <v>België</v>
          </cell>
          <cell r="G3826" t="str">
            <v>BE</v>
          </cell>
          <cell r="H3826" t="str">
            <v>04-020</v>
          </cell>
          <cell r="I3826" t="str">
            <v>PC VILVOORDE -</v>
          </cell>
        </row>
        <row r="3827">
          <cell r="A3827">
            <v>6528</v>
          </cell>
          <cell r="B3827" t="str">
            <v>Yolande</v>
          </cell>
          <cell r="C3827" t="str">
            <v>HEREMAN</v>
          </cell>
          <cell r="D3827">
            <v>18327</v>
          </cell>
          <cell r="E3827" t="str">
            <v>V</v>
          </cell>
          <cell r="F3827" t="str">
            <v>België</v>
          </cell>
          <cell r="G3827" t="str">
            <v>BE</v>
          </cell>
          <cell r="H3827" t="str">
            <v>04-020</v>
          </cell>
          <cell r="I3827" t="str">
            <v>PC VILVOORDE -</v>
          </cell>
        </row>
        <row r="3828">
          <cell r="A3828">
            <v>20029</v>
          </cell>
          <cell r="B3828" t="str">
            <v>LINDA</v>
          </cell>
          <cell r="C3828" t="str">
            <v>HERTENS</v>
          </cell>
          <cell r="D3828">
            <v>20116</v>
          </cell>
          <cell r="E3828" t="str">
            <v>V</v>
          </cell>
          <cell r="F3828" t="str">
            <v>België</v>
          </cell>
          <cell r="G3828" t="str">
            <v>BE</v>
          </cell>
          <cell r="H3828" t="str">
            <v>04-020</v>
          </cell>
          <cell r="I3828" t="str">
            <v>PC VILVOORDE -</v>
          </cell>
        </row>
        <row r="3829">
          <cell r="A3829">
            <v>9458</v>
          </cell>
          <cell r="B3829" t="str">
            <v>Jacqueline</v>
          </cell>
          <cell r="C3829" t="str">
            <v>JANSSENS</v>
          </cell>
          <cell r="D3829">
            <v>15980</v>
          </cell>
          <cell r="E3829" t="str">
            <v>V</v>
          </cell>
          <cell r="F3829" t="str">
            <v>België</v>
          </cell>
          <cell r="G3829" t="str">
            <v>BE</v>
          </cell>
          <cell r="H3829" t="str">
            <v>04-020</v>
          </cell>
          <cell r="I3829" t="str">
            <v>PC VILVOORDE -</v>
          </cell>
        </row>
        <row r="3830">
          <cell r="A3830">
            <v>14942</v>
          </cell>
          <cell r="B3830" t="str">
            <v>SERGE</v>
          </cell>
          <cell r="C3830" t="str">
            <v>LEDUC</v>
          </cell>
          <cell r="D3830">
            <v>20684</v>
          </cell>
          <cell r="E3830" t="str">
            <v>M</v>
          </cell>
          <cell r="F3830" t="str">
            <v>België</v>
          </cell>
          <cell r="G3830" t="str">
            <v>BE</v>
          </cell>
          <cell r="H3830" t="str">
            <v>04-020</v>
          </cell>
          <cell r="I3830" t="str">
            <v>PC VILVOORDE -</v>
          </cell>
        </row>
        <row r="3831">
          <cell r="A3831">
            <v>6206</v>
          </cell>
          <cell r="B3831" t="str">
            <v>Marie</v>
          </cell>
          <cell r="C3831" t="str">
            <v>MARIËN</v>
          </cell>
          <cell r="D3831">
            <v>17762</v>
          </cell>
          <cell r="E3831" t="str">
            <v>V</v>
          </cell>
          <cell r="F3831" t="str">
            <v>België</v>
          </cell>
          <cell r="G3831" t="str">
            <v>BE</v>
          </cell>
          <cell r="H3831" t="str">
            <v>04-020</v>
          </cell>
          <cell r="I3831" t="str">
            <v>PC VILVOORDE -</v>
          </cell>
        </row>
        <row r="3832">
          <cell r="A3832">
            <v>522</v>
          </cell>
          <cell r="B3832" t="str">
            <v>Michel</v>
          </cell>
          <cell r="C3832" t="str">
            <v>MATTHIJS</v>
          </cell>
          <cell r="D3832">
            <v>20231</v>
          </cell>
          <cell r="E3832" t="str">
            <v>M</v>
          </cell>
          <cell r="F3832" t="str">
            <v>België</v>
          </cell>
          <cell r="G3832" t="str">
            <v>BE</v>
          </cell>
          <cell r="H3832" t="str">
            <v>04-020</v>
          </cell>
          <cell r="I3832" t="str">
            <v>PC VILVOORDE -</v>
          </cell>
        </row>
        <row r="3833">
          <cell r="A3833">
            <v>11772</v>
          </cell>
          <cell r="B3833" t="str">
            <v>EDDY</v>
          </cell>
          <cell r="C3833" t="str">
            <v>MOENS</v>
          </cell>
          <cell r="D3833">
            <v>19728</v>
          </cell>
          <cell r="E3833" t="str">
            <v>M</v>
          </cell>
          <cell r="F3833" t="str">
            <v>België</v>
          </cell>
          <cell r="G3833" t="str">
            <v>BE</v>
          </cell>
          <cell r="H3833" t="str">
            <v>04-020</v>
          </cell>
          <cell r="I3833" t="str">
            <v>PC VILVOORDE -</v>
          </cell>
        </row>
        <row r="3834">
          <cell r="A3834">
            <v>4722</v>
          </cell>
          <cell r="B3834" t="str">
            <v>Gadjo</v>
          </cell>
          <cell r="C3834" t="str">
            <v>NADJARA</v>
          </cell>
          <cell r="D3834">
            <v>24974</v>
          </cell>
          <cell r="E3834" t="str">
            <v>M</v>
          </cell>
          <cell r="F3834" t="str">
            <v>België</v>
          </cell>
          <cell r="G3834" t="str">
            <v>TD</v>
          </cell>
          <cell r="H3834" t="str">
            <v>04-020</v>
          </cell>
          <cell r="I3834" t="str">
            <v>PC VILVOORDE -</v>
          </cell>
        </row>
        <row r="3835">
          <cell r="A3835">
            <v>12875</v>
          </cell>
          <cell r="B3835" t="str">
            <v>Michel</v>
          </cell>
          <cell r="C3835" t="str">
            <v>NAUTS</v>
          </cell>
          <cell r="D3835">
            <v>17336</v>
          </cell>
          <cell r="E3835" t="str">
            <v>M</v>
          </cell>
          <cell r="F3835" t="str">
            <v>België</v>
          </cell>
          <cell r="G3835" t="str">
            <v>BE</v>
          </cell>
          <cell r="H3835" t="str">
            <v>04-020</v>
          </cell>
          <cell r="I3835" t="str">
            <v>PC VILVOORDE -</v>
          </cell>
        </row>
        <row r="3836">
          <cell r="A3836">
            <v>18359</v>
          </cell>
          <cell r="B3836" t="str">
            <v>Marcel</v>
          </cell>
          <cell r="C3836" t="str">
            <v>NISET</v>
          </cell>
          <cell r="D3836">
            <v>19746</v>
          </cell>
          <cell r="E3836" t="str">
            <v>M</v>
          </cell>
          <cell r="F3836" t="str">
            <v>België</v>
          </cell>
          <cell r="G3836" t="str">
            <v>BE</v>
          </cell>
          <cell r="H3836" t="str">
            <v>04-020</v>
          </cell>
          <cell r="I3836" t="str">
            <v>PC VILVOORDE -</v>
          </cell>
        </row>
        <row r="3837">
          <cell r="A3837">
            <v>8996</v>
          </cell>
          <cell r="B3837" t="str">
            <v>Jim</v>
          </cell>
          <cell r="C3837" t="str">
            <v>PÉ</v>
          </cell>
          <cell r="D3837">
            <v>31446</v>
          </cell>
          <cell r="E3837" t="str">
            <v>M</v>
          </cell>
          <cell r="F3837" t="str">
            <v>België</v>
          </cell>
          <cell r="G3837" t="str">
            <v>BE</v>
          </cell>
          <cell r="H3837" t="str">
            <v>04-020</v>
          </cell>
          <cell r="I3837" t="str">
            <v>PC VILVOORDE -</v>
          </cell>
        </row>
        <row r="3838">
          <cell r="A3838">
            <v>6469</v>
          </cell>
          <cell r="B3838" t="str">
            <v>Danny</v>
          </cell>
          <cell r="C3838" t="str">
            <v>POELS</v>
          </cell>
          <cell r="D3838">
            <v>23626</v>
          </cell>
          <cell r="E3838" t="str">
            <v>M</v>
          </cell>
          <cell r="F3838" t="str">
            <v>België</v>
          </cell>
          <cell r="G3838" t="str">
            <v>BE</v>
          </cell>
          <cell r="H3838" t="str">
            <v>04-020</v>
          </cell>
          <cell r="I3838" t="str">
            <v>PC VILVOORDE -</v>
          </cell>
        </row>
        <row r="3839">
          <cell r="A3839">
            <v>20796</v>
          </cell>
          <cell r="B3839" t="str">
            <v>YANA</v>
          </cell>
          <cell r="C3839" t="str">
            <v>POELS</v>
          </cell>
          <cell r="D3839">
            <v>31847</v>
          </cell>
          <cell r="E3839" t="str">
            <v>V</v>
          </cell>
          <cell r="F3839" t="str">
            <v>België</v>
          </cell>
          <cell r="G3839" t="str">
            <v>BE</v>
          </cell>
          <cell r="H3839" t="str">
            <v>04-020</v>
          </cell>
          <cell r="I3839" t="str">
            <v>PC VILVOORDE -</v>
          </cell>
        </row>
        <row r="3840">
          <cell r="A3840">
            <v>4482</v>
          </cell>
          <cell r="B3840" t="str">
            <v>GUIDO</v>
          </cell>
          <cell r="C3840" t="str">
            <v>SCHOEVAERTS</v>
          </cell>
          <cell r="D3840">
            <v>18889</v>
          </cell>
          <cell r="E3840" t="str">
            <v>M</v>
          </cell>
          <cell r="F3840" t="str">
            <v>België</v>
          </cell>
          <cell r="G3840" t="str">
            <v>BE</v>
          </cell>
          <cell r="H3840" t="str">
            <v>04-020</v>
          </cell>
          <cell r="I3840" t="str">
            <v>PC VILVOORDE -</v>
          </cell>
        </row>
        <row r="3841">
          <cell r="A3841">
            <v>18071</v>
          </cell>
          <cell r="B3841" t="str">
            <v>Marie-Josee</v>
          </cell>
          <cell r="C3841" t="str">
            <v>SEGERS</v>
          </cell>
          <cell r="D3841">
            <v>17865</v>
          </cell>
          <cell r="E3841" t="str">
            <v>V</v>
          </cell>
          <cell r="F3841" t="str">
            <v>België</v>
          </cell>
          <cell r="G3841" t="str">
            <v>BE</v>
          </cell>
          <cell r="H3841" t="str">
            <v>04-020</v>
          </cell>
          <cell r="I3841" t="str">
            <v>PC VILVOORDE -</v>
          </cell>
        </row>
        <row r="3842">
          <cell r="A3842">
            <v>17786</v>
          </cell>
          <cell r="B3842" t="str">
            <v>ALAIN</v>
          </cell>
          <cell r="C3842" t="str">
            <v>SIFFAIN</v>
          </cell>
          <cell r="D3842">
            <v>22151</v>
          </cell>
          <cell r="E3842" t="str">
            <v>M</v>
          </cell>
          <cell r="F3842" t="str">
            <v>België</v>
          </cell>
          <cell r="G3842" t="str">
            <v>BE</v>
          </cell>
          <cell r="H3842" t="str">
            <v>04-020</v>
          </cell>
          <cell r="I3842" t="str">
            <v>PC VILVOORDE -</v>
          </cell>
        </row>
        <row r="3843">
          <cell r="A3843">
            <v>18363</v>
          </cell>
          <cell r="B3843" t="str">
            <v>Marie-Christine</v>
          </cell>
          <cell r="C3843" t="str">
            <v>STEURS</v>
          </cell>
          <cell r="D3843">
            <v>19645</v>
          </cell>
          <cell r="E3843" t="str">
            <v>V</v>
          </cell>
          <cell r="F3843" t="str">
            <v>België</v>
          </cell>
          <cell r="G3843" t="str">
            <v>BE</v>
          </cell>
          <cell r="H3843" t="str">
            <v>04-020</v>
          </cell>
          <cell r="I3843" t="str">
            <v>PC VILVOORDE -</v>
          </cell>
        </row>
        <row r="3844">
          <cell r="A3844">
            <v>7064</v>
          </cell>
          <cell r="B3844" t="str">
            <v>Christiaan</v>
          </cell>
          <cell r="C3844" t="str">
            <v>THIELEMANS</v>
          </cell>
          <cell r="D3844">
            <v>16950</v>
          </cell>
          <cell r="E3844" t="str">
            <v>M</v>
          </cell>
          <cell r="F3844" t="str">
            <v>België</v>
          </cell>
          <cell r="G3844" t="str">
            <v>BE</v>
          </cell>
          <cell r="H3844" t="str">
            <v>04-020</v>
          </cell>
          <cell r="I3844" t="str">
            <v>PC VILVOORDE -</v>
          </cell>
        </row>
        <row r="3845">
          <cell r="A3845">
            <v>10991</v>
          </cell>
          <cell r="B3845" t="str">
            <v>Willy</v>
          </cell>
          <cell r="C3845" t="str">
            <v>VAN BOXEM</v>
          </cell>
          <cell r="D3845">
            <v>13696</v>
          </cell>
          <cell r="E3845" t="str">
            <v>M</v>
          </cell>
          <cell r="F3845" t="str">
            <v>België</v>
          </cell>
          <cell r="G3845" t="str">
            <v>BE</v>
          </cell>
          <cell r="H3845" t="str">
            <v>04-020</v>
          </cell>
          <cell r="I3845" t="str">
            <v>PC VILVOORDE -</v>
          </cell>
        </row>
        <row r="3846">
          <cell r="A3846">
            <v>7296</v>
          </cell>
          <cell r="B3846" t="str">
            <v>Denise</v>
          </cell>
          <cell r="C3846" t="str">
            <v>VAN OVERBEKE</v>
          </cell>
          <cell r="D3846">
            <v>16893</v>
          </cell>
          <cell r="E3846" t="str">
            <v>V</v>
          </cell>
          <cell r="F3846" t="str">
            <v>België</v>
          </cell>
          <cell r="G3846" t="str">
            <v>BE</v>
          </cell>
          <cell r="H3846" t="str">
            <v>04-020</v>
          </cell>
          <cell r="I3846" t="str">
            <v>PC VILVOORDE -</v>
          </cell>
        </row>
        <row r="3847">
          <cell r="A3847">
            <v>16181</v>
          </cell>
          <cell r="B3847" t="str">
            <v>JEAN MARIE</v>
          </cell>
          <cell r="C3847" t="str">
            <v>VANDER AUWERA</v>
          </cell>
          <cell r="D3847">
            <v>21079</v>
          </cell>
          <cell r="E3847" t="str">
            <v>M</v>
          </cell>
          <cell r="F3847" t="str">
            <v>België</v>
          </cell>
          <cell r="G3847" t="str">
            <v>BE</v>
          </cell>
          <cell r="H3847" t="str">
            <v>04-020</v>
          </cell>
          <cell r="I3847" t="str">
            <v>PC VILVOORDE -</v>
          </cell>
        </row>
        <row r="3848">
          <cell r="A3848">
            <v>1484</v>
          </cell>
          <cell r="B3848" t="str">
            <v>Eddy</v>
          </cell>
          <cell r="C3848" t="str">
            <v>VLEMINCKX</v>
          </cell>
          <cell r="D3848">
            <v>19938</v>
          </cell>
          <cell r="E3848" t="str">
            <v>M</v>
          </cell>
          <cell r="F3848" t="str">
            <v>België</v>
          </cell>
          <cell r="G3848" t="str">
            <v>BE</v>
          </cell>
          <cell r="H3848" t="str">
            <v>04-020</v>
          </cell>
          <cell r="I3848" t="str">
            <v>PC VILVOORDE -</v>
          </cell>
        </row>
        <row r="3849">
          <cell r="A3849">
            <v>16914</v>
          </cell>
          <cell r="B3849" t="str">
            <v>Charlotte</v>
          </cell>
          <cell r="C3849" t="str">
            <v>PAUWELS</v>
          </cell>
          <cell r="D3849">
            <v>36105</v>
          </cell>
          <cell r="E3849" t="str">
            <v>V</v>
          </cell>
          <cell r="F3849" t="str">
            <v>België</v>
          </cell>
          <cell r="G3849" t="str">
            <v>BE</v>
          </cell>
          <cell r="H3849" t="str">
            <v>04-023</v>
          </cell>
          <cell r="I3849" t="str">
            <v>PC DE ZIENER</v>
          </cell>
        </row>
        <row r="3850">
          <cell r="A3850">
            <v>20849</v>
          </cell>
          <cell r="B3850" t="str">
            <v>Roger</v>
          </cell>
          <cell r="C3850" t="str">
            <v>ACKERMANS</v>
          </cell>
          <cell r="D3850">
            <v>16515</v>
          </cell>
          <cell r="E3850" t="str">
            <v>M</v>
          </cell>
          <cell r="F3850" t="str">
            <v>België</v>
          </cell>
          <cell r="G3850" t="str">
            <v>BE</v>
          </cell>
          <cell r="H3850" t="str">
            <v>04-025</v>
          </cell>
          <cell r="I3850" t="str">
            <v>PC DILBEEK</v>
          </cell>
        </row>
        <row r="3851">
          <cell r="A3851">
            <v>14200</v>
          </cell>
          <cell r="B3851" t="str">
            <v>Leopold</v>
          </cell>
          <cell r="C3851" t="str">
            <v>ADAM</v>
          </cell>
          <cell r="D3851">
            <v>18253</v>
          </cell>
          <cell r="E3851" t="str">
            <v>M</v>
          </cell>
          <cell r="F3851" t="str">
            <v>België</v>
          </cell>
          <cell r="G3851" t="str">
            <v>BE</v>
          </cell>
          <cell r="H3851" t="str">
            <v>04-025</v>
          </cell>
          <cell r="I3851" t="str">
            <v>PC DILBEEK</v>
          </cell>
        </row>
        <row r="3852">
          <cell r="A3852">
            <v>14635</v>
          </cell>
          <cell r="B3852" t="str">
            <v>Luc</v>
          </cell>
          <cell r="C3852" t="str">
            <v>ALLONCIUS</v>
          </cell>
          <cell r="D3852">
            <v>23052</v>
          </cell>
          <cell r="E3852" t="str">
            <v>M</v>
          </cell>
          <cell r="F3852" t="str">
            <v>België</v>
          </cell>
          <cell r="G3852" t="str">
            <v>BE</v>
          </cell>
          <cell r="H3852" t="str">
            <v>04-025</v>
          </cell>
          <cell r="I3852" t="str">
            <v>PC DILBEEK</v>
          </cell>
        </row>
        <row r="3853">
          <cell r="A3853">
            <v>15542</v>
          </cell>
          <cell r="B3853" t="str">
            <v>Imre</v>
          </cell>
          <cell r="C3853" t="str">
            <v>ALMASI</v>
          </cell>
          <cell r="D3853">
            <v>12981</v>
          </cell>
          <cell r="E3853" t="str">
            <v>M</v>
          </cell>
          <cell r="F3853" t="str">
            <v>België</v>
          </cell>
          <cell r="G3853" t="str">
            <v>BE</v>
          </cell>
          <cell r="H3853" t="str">
            <v>04-025</v>
          </cell>
          <cell r="I3853" t="str">
            <v>PC DILBEEK</v>
          </cell>
        </row>
        <row r="3854">
          <cell r="A3854">
            <v>19169</v>
          </cell>
          <cell r="B3854" t="str">
            <v>Cyrille Julien</v>
          </cell>
          <cell r="C3854" t="str">
            <v>ANNO</v>
          </cell>
          <cell r="D3854">
            <v>18820</v>
          </cell>
          <cell r="E3854" t="str">
            <v>M</v>
          </cell>
          <cell r="F3854" t="str">
            <v>België</v>
          </cell>
          <cell r="G3854" t="str">
            <v>BE</v>
          </cell>
          <cell r="H3854" t="str">
            <v>04-025</v>
          </cell>
          <cell r="I3854" t="str">
            <v>PC DILBEEK</v>
          </cell>
        </row>
        <row r="3855">
          <cell r="A3855">
            <v>6226</v>
          </cell>
          <cell r="B3855" t="str">
            <v>Frans</v>
          </cell>
          <cell r="C3855" t="str">
            <v>ANTHOONS</v>
          </cell>
          <cell r="D3855">
            <v>17411</v>
          </cell>
          <cell r="E3855" t="str">
            <v>M</v>
          </cell>
          <cell r="F3855" t="str">
            <v>België</v>
          </cell>
          <cell r="G3855" t="str">
            <v>BE</v>
          </cell>
          <cell r="H3855" t="str">
            <v>04-025</v>
          </cell>
          <cell r="I3855" t="str">
            <v>PC DILBEEK</v>
          </cell>
        </row>
        <row r="3856">
          <cell r="A3856">
            <v>10187</v>
          </cell>
          <cell r="B3856" t="str">
            <v>Roger</v>
          </cell>
          <cell r="C3856" t="str">
            <v>APPELMANS</v>
          </cell>
          <cell r="D3856">
            <v>16676</v>
          </cell>
          <cell r="E3856" t="str">
            <v>M</v>
          </cell>
          <cell r="F3856" t="str">
            <v>België</v>
          </cell>
          <cell r="G3856" t="str">
            <v>BE</v>
          </cell>
          <cell r="H3856" t="str">
            <v>04-025</v>
          </cell>
          <cell r="I3856" t="str">
            <v>PC DILBEEK</v>
          </cell>
        </row>
        <row r="3857">
          <cell r="A3857">
            <v>16979</v>
          </cell>
          <cell r="B3857" t="str">
            <v>Andy</v>
          </cell>
          <cell r="C3857" t="str">
            <v>APPELMANS</v>
          </cell>
          <cell r="D3857">
            <v>36571</v>
          </cell>
          <cell r="E3857" t="str">
            <v>M</v>
          </cell>
          <cell r="F3857" t="str">
            <v>België</v>
          </cell>
          <cell r="G3857" t="str">
            <v>BE</v>
          </cell>
          <cell r="H3857" t="str">
            <v>04-025</v>
          </cell>
          <cell r="I3857" t="str">
            <v>PC DILBEEK</v>
          </cell>
        </row>
        <row r="3858">
          <cell r="A3858">
            <v>19067</v>
          </cell>
          <cell r="B3858" t="str">
            <v>Christian</v>
          </cell>
          <cell r="C3858" t="str">
            <v>APPELMANS</v>
          </cell>
          <cell r="D3858">
            <v>26328</v>
          </cell>
          <cell r="E3858" t="str">
            <v>M</v>
          </cell>
          <cell r="F3858" t="str">
            <v>België</v>
          </cell>
          <cell r="G3858" t="str">
            <v>BE</v>
          </cell>
          <cell r="H3858" t="str">
            <v>04-025</v>
          </cell>
          <cell r="I3858" t="str">
            <v>PC DILBEEK</v>
          </cell>
        </row>
        <row r="3859">
          <cell r="A3859">
            <v>16981</v>
          </cell>
          <cell r="B3859" t="str">
            <v>Lukas</v>
          </cell>
          <cell r="C3859" t="str">
            <v>ASSELMAN</v>
          </cell>
          <cell r="D3859">
            <v>37236</v>
          </cell>
          <cell r="E3859" t="str">
            <v>M</v>
          </cell>
          <cell r="F3859" t="str">
            <v>België</v>
          </cell>
          <cell r="G3859" t="str">
            <v>BE</v>
          </cell>
          <cell r="H3859" t="str">
            <v>04-025</v>
          </cell>
          <cell r="I3859" t="str">
            <v>PC DILBEEK</v>
          </cell>
        </row>
        <row r="3860">
          <cell r="A3860">
            <v>17923</v>
          </cell>
          <cell r="B3860" t="str">
            <v>Ruben</v>
          </cell>
          <cell r="C3860" t="str">
            <v>ASSELMAN</v>
          </cell>
          <cell r="D3860">
            <v>36788</v>
          </cell>
          <cell r="E3860" t="str">
            <v>M</v>
          </cell>
          <cell r="F3860" t="str">
            <v>België</v>
          </cell>
          <cell r="G3860" t="str">
            <v>BE</v>
          </cell>
          <cell r="H3860" t="str">
            <v>04-025</v>
          </cell>
          <cell r="I3860" t="str">
            <v>PC DILBEEK</v>
          </cell>
        </row>
        <row r="3861">
          <cell r="A3861">
            <v>6121</v>
          </cell>
          <cell r="B3861" t="str">
            <v>Pieter</v>
          </cell>
          <cell r="C3861" t="str">
            <v>BASTELEUS</v>
          </cell>
          <cell r="D3861">
            <v>16064</v>
          </cell>
          <cell r="E3861" t="str">
            <v>M</v>
          </cell>
          <cell r="F3861" t="str">
            <v>België</v>
          </cell>
          <cell r="G3861" t="str">
            <v>BE</v>
          </cell>
          <cell r="H3861" t="str">
            <v>04-025</v>
          </cell>
          <cell r="I3861" t="str">
            <v>PC DILBEEK</v>
          </cell>
        </row>
        <row r="3862">
          <cell r="A3862">
            <v>20356</v>
          </cell>
          <cell r="B3862" t="str">
            <v>Laurent</v>
          </cell>
          <cell r="C3862" t="str">
            <v>BEETENS</v>
          </cell>
          <cell r="D3862">
            <v>20407</v>
          </cell>
          <cell r="E3862" t="str">
            <v>M</v>
          </cell>
          <cell r="F3862" t="str">
            <v>België</v>
          </cell>
          <cell r="G3862" t="str">
            <v>BE</v>
          </cell>
          <cell r="H3862" t="str">
            <v>04-025</v>
          </cell>
          <cell r="I3862" t="str">
            <v>PC DILBEEK</v>
          </cell>
        </row>
        <row r="3863">
          <cell r="A3863">
            <v>21785</v>
          </cell>
          <cell r="B3863" t="str">
            <v>Marcella</v>
          </cell>
          <cell r="C3863" t="str">
            <v>BEIRNAERT</v>
          </cell>
          <cell r="D3863">
            <v>23119</v>
          </cell>
          <cell r="E3863" t="str">
            <v>V</v>
          </cell>
          <cell r="F3863" t="str">
            <v>België</v>
          </cell>
          <cell r="G3863" t="str">
            <v>BE</v>
          </cell>
          <cell r="H3863" t="str">
            <v>04-025</v>
          </cell>
          <cell r="I3863" t="str">
            <v>PC DILBEEK</v>
          </cell>
        </row>
        <row r="3864">
          <cell r="A3864">
            <v>9835</v>
          </cell>
          <cell r="B3864" t="str">
            <v>Johan</v>
          </cell>
          <cell r="C3864" t="str">
            <v>BELSACQ</v>
          </cell>
          <cell r="D3864">
            <v>28384</v>
          </cell>
          <cell r="E3864" t="str">
            <v>M</v>
          </cell>
          <cell r="F3864" t="str">
            <v>België</v>
          </cell>
          <cell r="G3864" t="str">
            <v>BE</v>
          </cell>
          <cell r="H3864" t="str">
            <v>04-025</v>
          </cell>
          <cell r="I3864" t="str">
            <v>PC DILBEEK</v>
          </cell>
        </row>
        <row r="3865">
          <cell r="A3865">
            <v>20845</v>
          </cell>
          <cell r="B3865" t="str">
            <v>Bertrand</v>
          </cell>
          <cell r="C3865" t="str">
            <v>BERGHMANS</v>
          </cell>
          <cell r="D3865">
            <v>26117</v>
          </cell>
          <cell r="E3865" t="str">
            <v>M</v>
          </cell>
          <cell r="F3865" t="str">
            <v>België</v>
          </cell>
          <cell r="G3865" t="str">
            <v>BE</v>
          </cell>
          <cell r="H3865" t="str">
            <v>04-025</v>
          </cell>
          <cell r="I3865" t="str">
            <v>PC DILBEEK</v>
          </cell>
        </row>
        <row r="3866">
          <cell r="A3866">
            <v>20844</v>
          </cell>
          <cell r="B3866" t="str">
            <v>Alain</v>
          </cell>
          <cell r="C3866" t="str">
            <v>BERGIERS</v>
          </cell>
          <cell r="D3866">
            <v>25715</v>
          </cell>
          <cell r="E3866" t="str">
            <v>M</v>
          </cell>
          <cell r="F3866" t="str">
            <v>België</v>
          </cell>
          <cell r="G3866" t="str">
            <v>BE</v>
          </cell>
          <cell r="H3866" t="str">
            <v>04-025</v>
          </cell>
          <cell r="I3866" t="str">
            <v>PC DILBEEK</v>
          </cell>
        </row>
        <row r="3867">
          <cell r="A3867">
            <v>20843</v>
          </cell>
          <cell r="B3867" t="str">
            <v>Alain</v>
          </cell>
          <cell r="C3867" t="str">
            <v>BOGAERTS</v>
          </cell>
          <cell r="D3867">
            <v>24940</v>
          </cell>
          <cell r="E3867" t="str">
            <v>M</v>
          </cell>
          <cell r="F3867" t="str">
            <v>België</v>
          </cell>
          <cell r="G3867" t="str">
            <v>BE</v>
          </cell>
          <cell r="H3867" t="str">
            <v>04-025</v>
          </cell>
          <cell r="I3867" t="str">
            <v>PC DILBEEK</v>
          </cell>
        </row>
        <row r="3868">
          <cell r="A3868">
            <v>18878</v>
          </cell>
          <cell r="B3868" t="str">
            <v>Marianne</v>
          </cell>
          <cell r="C3868" t="str">
            <v>BORSY</v>
          </cell>
          <cell r="D3868">
            <v>18255</v>
          </cell>
          <cell r="E3868" t="str">
            <v>V</v>
          </cell>
          <cell r="F3868" t="str">
            <v>België</v>
          </cell>
          <cell r="G3868" t="str">
            <v>BE</v>
          </cell>
          <cell r="H3868" t="str">
            <v>04-025</v>
          </cell>
          <cell r="I3868" t="str">
            <v>PC DILBEEK</v>
          </cell>
        </row>
        <row r="3869">
          <cell r="A3869">
            <v>10369</v>
          </cell>
          <cell r="B3869" t="str">
            <v>Etienne</v>
          </cell>
          <cell r="C3869" t="str">
            <v>BOSMANS</v>
          </cell>
          <cell r="D3869">
            <v>23527</v>
          </cell>
          <cell r="E3869" t="str">
            <v>M</v>
          </cell>
          <cell r="F3869" t="str">
            <v>België</v>
          </cell>
          <cell r="G3869" t="str">
            <v>BE</v>
          </cell>
          <cell r="H3869" t="str">
            <v>04-025</v>
          </cell>
          <cell r="I3869" t="str">
            <v>PC DILBEEK</v>
          </cell>
        </row>
        <row r="3870">
          <cell r="A3870">
            <v>20977</v>
          </cell>
          <cell r="B3870" t="str">
            <v>Philippe</v>
          </cell>
          <cell r="C3870" t="str">
            <v>BREULS</v>
          </cell>
          <cell r="D3870">
            <v>23388</v>
          </cell>
          <cell r="E3870" t="str">
            <v>M</v>
          </cell>
          <cell r="F3870" t="str">
            <v>België</v>
          </cell>
          <cell r="G3870" t="str">
            <v>BE</v>
          </cell>
          <cell r="H3870" t="str">
            <v>04-025</v>
          </cell>
          <cell r="I3870" t="str">
            <v>PC DILBEEK</v>
          </cell>
        </row>
        <row r="3871">
          <cell r="A3871">
            <v>8375</v>
          </cell>
          <cell r="B3871" t="str">
            <v>Roland</v>
          </cell>
          <cell r="C3871" t="str">
            <v>CAMPENS</v>
          </cell>
          <cell r="D3871">
            <v>18941</v>
          </cell>
          <cell r="E3871" t="str">
            <v>M</v>
          </cell>
          <cell r="F3871" t="str">
            <v>België</v>
          </cell>
          <cell r="G3871" t="str">
            <v>BE</v>
          </cell>
          <cell r="H3871" t="str">
            <v>04-025</v>
          </cell>
          <cell r="I3871" t="str">
            <v>PC DILBEEK</v>
          </cell>
        </row>
        <row r="3872">
          <cell r="A3872">
            <v>14205</v>
          </cell>
          <cell r="B3872" t="str">
            <v>Philippe</v>
          </cell>
          <cell r="C3872" t="str">
            <v>CENDOYA Y AMUTIO</v>
          </cell>
          <cell r="D3872">
            <v>23884</v>
          </cell>
          <cell r="E3872" t="str">
            <v>M</v>
          </cell>
          <cell r="F3872" t="str">
            <v>België</v>
          </cell>
          <cell r="G3872" t="str">
            <v>BE</v>
          </cell>
          <cell r="H3872" t="str">
            <v>04-025</v>
          </cell>
          <cell r="I3872" t="str">
            <v>PC DILBEEK</v>
          </cell>
        </row>
        <row r="3873">
          <cell r="A3873">
            <v>21047</v>
          </cell>
          <cell r="B3873" t="str">
            <v>Kenny</v>
          </cell>
          <cell r="C3873" t="str">
            <v>CHABERT</v>
          </cell>
          <cell r="D3873">
            <v>33265</v>
          </cell>
          <cell r="E3873" t="str">
            <v>M</v>
          </cell>
          <cell r="F3873" t="str">
            <v>België</v>
          </cell>
          <cell r="G3873" t="str">
            <v>BE</v>
          </cell>
          <cell r="H3873" t="str">
            <v>04-025</v>
          </cell>
          <cell r="I3873" t="str">
            <v>PC DILBEEK</v>
          </cell>
        </row>
        <row r="3874">
          <cell r="A3874">
            <v>20151</v>
          </cell>
          <cell r="B3874" t="str">
            <v>Carl</v>
          </cell>
          <cell r="C3874" t="str">
            <v>CLAUS</v>
          </cell>
          <cell r="D3874">
            <v>23161</v>
          </cell>
          <cell r="E3874" t="str">
            <v>M</v>
          </cell>
          <cell r="F3874" t="str">
            <v>België</v>
          </cell>
          <cell r="G3874" t="str">
            <v>BE</v>
          </cell>
          <cell r="H3874" t="str">
            <v>04-025</v>
          </cell>
          <cell r="I3874" t="str">
            <v>PC DILBEEK</v>
          </cell>
        </row>
        <row r="3875">
          <cell r="A3875">
            <v>17918</v>
          </cell>
          <cell r="B3875" t="str">
            <v>Jacques</v>
          </cell>
          <cell r="C3875" t="str">
            <v>COPPENS</v>
          </cell>
          <cell r="D3875">
            <v>15621</v>
          </cell>
          <cell r="E3875" t="str">
            <v>M</v>
          </cell>
          <cell r="F3875" t="str">
            <v>België</v>
          </cell>
          <cell r="G3875" t="str">
            <v>BE</v>
          </cell>
          <cell r="H3875" t="str">
            <v>04-025</v>
          </cell>
          <cell r="I3875" t="str">
            <v>PC DILBEEK</v>
          </cell>
        </row>
        <row r="3876">
          <cell r="A3876">
            <v>19927</v>
          </cell>
          <cell r="B3876" t="str">
            <v>Andre</v>
          </cell>
          <cell r="C3876" t="str">
            <v>CUVELIER</v>
          </cell>
          <cell r="D3876">
            <v>17379</v>
          </cell>
          <cell r="E3876" t="str">
            <v>M</v>
          </cell>
          <cell r="F3876" t="str">
            <v>België</v>
          </cell>
          <cell r="G3876" t="str">
            <v>BE</v>
          </cell>
          <cell r="H3876" t="str">
            <v>04-025</v>
          </cell>
          <cell r="I3876" t="str">
            <v>PC DILBEEK</v>
          </cell>
        </row>
        <row r="3877">
          <cell r="A3877">
            <v>18879</v>
          </cell>
          <cell r="B3877" t="str">
            <v>Francois</v>
          </cell>
          <cell r="C3877" t="str">
            <v>DAELEMANS</v>
          </cell>
          <cell r="D3877">
            <v>17135</v>
          </cell>
          <cell r="E3877" t="str">
            <v>M</v>
          </cell>
          <cell r="F3877" t="str">
            <v>België</v>
          </cell>
          <cell r="G3877" t="str">
            <v>BE</v>
          </cell>
          <cell r="H3877" t="str">
            <v>04-025</v>
          </cell>
          <cell r="I3877" t="str">
            <v>PC DILBEEK</v>
          </cell>
        </row>
        <row r="3878">
          <cell r="A3878">
            <v>1988</v>
          </cell>
          <cell r="B3878" t="str">
            <v>Ingrid</v>
          </cell>
          <cell r="C3878" t="str">
            <v>DAUMERIE</v>
          </cell>
          <cell r="D3878">
            <v>18763</v>
          </cell>
          <cell r="E3878" t="str">
            <v>V</v>
          </cell>
          <cell r="F3878" t="str">
            <v>België</v>
          </cell>
          <cell r="G3878" t="str">
            <v>BE</v>
          </cell>
          <cell r="H3878" t="str">
            <v>04-025</v>
          </cell>
          <cell r="I3878" t="str">
            <v>PC DILBEEK</v>
          </cell>
        </row>
        <row r="3879">
          <cell r="A3879">
            <v>9275</v>
          </cell>
          <cell r="B3879" t="str">
            <v>Christiane</v>
          </cell>
          <cell r="C3879" t="str">
            <v>DE BOECK</v>
          </cell>
          <cell r="D3879">
            <v>14775</v>
          </cell>
          <cell r="E3879" t="str">
            <v>V</v>
          </cell>
          <cell r="F3879" t="str">
            <v>België</v>
          </cell>
          <cell r="G3879" t="str">
            <v>BE</v>
          </cell>
          <cell r="H3879" t="str">
            <v>04-025</v>
          </cell>
          <cell r="I3879" t="str">
            <v>PC DILBEEK</v>
          </cell>
        </row>
        <row r="3880">
          <cell r="A3880">
            <v>19282</v>
          </cell>
          <cell r="B3880" t="str">
            <v>Patrick</v>
          </cell>
          <cell r="C3880" t="str">
            <v>DE BRUYN</v>
          </cell>
          <cell r="D3880">
            <v>20456</v>
          </cell>
          <cell r="E3880" t="str">
            <v>M</v>
          </cell>
          <cell r="F3880" t="str">
            <v>België</v>
          </cell>
          <cell r="G3880" t="str">
            <v>BE</v>
          </cell>
          <cell r="H3880" t="str">
            <v>04-025</v>
          </cell>
          <cell r="I3880" t="str">
            <v>PC DILBEEK</v>
          </cell>
        </row>
        <row r="3881">
          <cell r="A3881">
            <v>21588</v>
          </cell>
          <cell r="B3881" t="str">
            <v>Fernand</v>
          </cell>
          <cell r="C3881" t="str">
            <v>DE DOBBELEER</v>
          </cell>
          <cell r="D3881">
            <v>19481</v>
          </cell>
          <cell r="E3881" t="str">
            <v>M</v>
          </cell>
          <cell r="F3881" t="str">
            <v>België</v>
          </cell>
          <cell r="G3881" t="str">
            <v>BE</v>
          </cell>
          <cell r="H3881" t="str">
            <v>04-025</v>
          </cell>
          <cell r="I3881" t="str">
            <v>PC DILBEEK</v>
          </cell>
        </row>
        <row r="3882">
          <cell r="A3882">
            <v>8822</v>
          </cell>
          <cell r="B3882" t="str">
            <v>Marc</v>
          </cell>
          <cell r="C3882" t="str">
            <v>DE KEYSER</v>
          </cell>
          <cell r="D3882">
            <v>20845</v>
          </cell>
          <cell r="E3882" t="str">
            <v>M</v>
          </cell>
          <cell r="F3882" t="str">
            <v>België</v>
          </cell>
          <cell r="G3882" t="str">
            <v>BE</v>
          </cell>
          <cell r="H3882" t="str">
            <v>04-025</v>
          </cell>
          <cell r="I3882" t="str">
            <v>PC DILBEEK</v>
          </cell>
        </row>
        <row r="3883">
          <cell r="A3883">
            <v>21861</v>
          </cell>
          <cell r="B3883" t="str">
            <v>Ilse</v>
          </cell>
          <cell r="C3883" t="str">
            <v>DE KEYSER</v>
          </cell>
          <cell r="D3883">
            <v>32479</v>
          </cell>
          <cell r="E3883" t="str">
            <v>V</v>
          </cell>
          <cell r="F3883" t="str">
            <v>België</v>
          </cell>
          <cell r="G3883" t="str">
            <v>BE</v>
          </cell>
          <cell r="H3883" t="str">
            <v>04-025</v>
          </cell>
          <cell r="I3883" t="str">
            <v>PC DILBEEK</v>
          </cell>
        </row>
        <row r="3884">
          <cell r="A3884">
            <v>21589</v>
          </cell>
          <cell r="B3884" t="str">
            <v>Patrick</v>
          </cell>
          <cell r="C3884" t="str">
            <v>DE KLERK</v>
          </cell>
          <cell r="D3884">
            <v>24593</v>
          </cell>
          <cell r="E3884" t="str">
            <v>M</v>
          </cell>
          <cell r="F3884" t="str">
            <v>België</v>
          </cell>
          <cell r="G3884" t="str">
            <v>BE</v>
          </cell>
          <cell r="H3884" t="str">
            <v>04-025</v>
          </cell>
          <cell r="I3884" t="str">
            <v>PC DILBEEK</v>
          </cell>
        </row>
        <row r="3885">
          <cell r="A3885">
            <v>19859</v>
          </cell>
          <cell r="B3885" t="str">
            <v>Guy</v>
          </cell>
          <cell r="C3885" t="str">
            <v>DE MECHELEER</v>
          </cell>
          <cell r="D3885">
            <v>19010</v>
          </cell>
          <cell r="E3885" t="str">
            <v>M</v>
          </cell>
          <cell r="F3885" t="str">
            <v>België</v>
          </cell>
          <cell r="G3885" t="str">
            <v>BE</v>
          </cell>
          <cell r="H3885" t="str">
            <v>04-025</v>
          </cell>
          <cell r="I3885" t="str">
            <v>PC DILBEEK</v>
          </cell>
        </row>
        <row r="3886">
          <cell r="A3886">
            <v>21590</v>
          </cell>
          <cell r="B3886" t="str">
            <v>Andy</v>
          </cell>
          <cell r="C3886" t="str">
            <v>DE MESMAEKER</v>
          </cell>
          <cell r="D3886">
            <v>30063</v>
          </cell>
          <cell r="E3886" t="str">
            <v>M</v>
          </cell>
          <cell r="F3886" t="str">
            <v>België</v>
          </cell>
          <cell r="G3886" t="str">
            <v>BE</v>
          </cell>
          <cell r="H3886" t="str">
            <v>04-025</v>
          </cell>
          <cell r="I3886" t="str">
            <v>PC DILBEEK</v>
          </cell>
        </row>
        <row r="3887">
          <cell r="A3887">
            <v>20980</v>
          </cell>
          <cell r="B3887" t="str">
            <v>Claude</v>
          </cell>
          <cell r="C3887" t="str">
            <v>DE MOL</v>
          </cell>
          <cell r="D3887">
            <v>19388</v>
          </cell>
          <cell r="E3887" t="str">
            <v>M</v>
          </cell>
          <cell r="F3887" t="str">
            <v>België</v>
          </cell>
          <cell r="G3887" t="str">
            <v>BE</v>
          </cell>
          <cell r="H3887" t="str">
            <v>04-025</v>
          </cell>
          <cell r="I3887" t="str">
            <v>PC DILBEEK</v>
          </cell>
        </row>
        <row r="3888">
          <cell r="A3888">
            <v>21295</v>
          </cell>
          <cell r="B3888" t="str">
            <v>Gust</v>
          </cell>
          <cell r="C3888" t="str">
            <v xml:space="preserve">DE NIL </v>
          </cell>
          <cell r="D3888">
            <v>16422</v>
          </cell>
          <cell r="E3888" t="str">
            <v>M</v>
          </cell>
          <cell r="F3888" t="str">
            <v>België</v>
          </cell>
          <cell r="G3888" t="str">
            <v>BE</v>
          </cell>
          <cell r="H3888" t="str">
            <v>04-025</v>
          </cell>
          <cell r="I3888" t="str">
            <v>PC DILBEEK</v>
          </cell>
        </row>
        <row r="3889">
          <cell r="A3889">
            <v>21912</v>
          </cell>
          <cell r="B3889" t="str">
            <v>Albert</v>
          </cell>
          <cell r="C3889" t="str">
            <v>DE RIDDER</v>
          </cell>
          <cell r="D3889">
            <v>23590</v>
          </cell>
          <cell r="E3889" t="str">
            <v>M</v>
          </cell>
          <cell r="F3889" t="str">
            <v>België</v>
          </cell>
          <cell r="G3889" t="str">
            <v>BE</v>
          </cell>
          <cell r="H3889" t="str">
            <v>04-025</v>
          </cell>
          <cell r="I3889" t="str">
            <v>PC DILBEEK</v>
          </cell>
        </row>
        <row r="3890">
          <cell r="A3890">
            <v>21714</v>
          </cell>
          <cell r="B3890" t="str">
            <v>Steve</v>
          </cell>
          <cell r="C3890" t="str">
            <v>DE SAMBLANX</v>
          </cell>
          <cell r="D3890">
            <v>31818</v>
          </cell>
          <cell r="E3890" t="str">
            <v>M</v>
          </cell>
          <cell r="F3890" t="str">
            <v>België</v>
          </cell>
          <cell r="G3890" t="str">
            <v>BE</v>
          </cell>
          <cell r="H3890" t="str">
            <v>04-025</v>
          </cell>
          <cell r="I3890" t="str">
            <v>PC DILBEEK</v>
          </cell>
        </row>
        <row r="3891">
          <cell r="A3891">
            <v>20872</v>
          </cell>
          <cell r="B3891" t="str">
            <v>Pieter</v>
          </cell>
          <cell r="C3891" t="str">
            <v>DE SMET</v>
          </cell>
          <cell r="D3891">
            <v>27359</v>
          </cell>
          <cell r="E3891" t="str">
            <v>M</v>
          </cell>
          <cell r="F3891" t="str">
            <v>België</v>
          </cell>
          <cell r="G3891" t="str">
            <v>BE</v>
          </cell>
          <cell r="H3891" t="str">
            <v>04-025</v>
          </cell>
          <cell r="I3891" t="str">
            <v>PC DILBEEK</v>
          </cell>
        </row>
        <row r="3892">
          <cell r="A3892">
            <v>20095</v>
          </cell>
          <cell r="B3892" t="str">
            <v>Martine</v>
          </cell>
          <cell r="C3892" t="str">
            <v>DE TOLLENAERE</v>
          </cell>
          <cell r="D3892">
            <v>20252</v>
          </cell>
          <cell r="E3892" t="str">
            <v>V</v>
          </cell>
          <cell r="F3892" t="str">
            <v>België</v>
          </cell>
          <cell r="G3892" t="str">
            <v>BE</v>
          </cell>
          <cell r="H3892" t="str">
            <v>04-025</v>
          </cell>
          <cell r="I3892" t="str">
            <v>PC DILBEEK</v>
          </cell>
        </row>
        <row r="3893">
          <cell r="A3893">
            <v>3278</v>
          </cell>
          <cell r="B3893" t="str">
            <v>Dirk</v>
          </cell>
          <cell r="C3893" t="str">
            <v>DE VALCK</v>
          </cell>
          <cell r="D3893">
            <v>26341</v>
          </cell>
          <cell r="E3893" t="str">
            <v>M</v>
          </cell>
          <cell r="F3893" t="str">
            <v>België</v>
          </cell>
          <cell r="G3893" t="str">
            <v>BE</v>
          </cell>
          <cell r="H3893" t="str">
            <v>04-025</v>
          </cell>
          <cell r="I3893" t="str">
            <v>PC DILBEEK</v>
          </cell>
        </row>
        <row r="3894">
          <cell r="A3894">
            <v>9062</v>
          </cell>
          <cell r="B3894" t="str">
            <v>Danny</v>
          </cell>
          <cell r="C3894" t="str">
            <v>DE VALCK</v>
          </cell>
          <cell r="D3894">
            <v>26838</v>
          </cell>
          <cell r="E3894" t="str">
            <v>M</v>
          </cell>
          <cell r="F3894" t="str">
            <v>België</v>
          </cell>
          <cell r="G3894" t="str">
            <v>BE</v>
          </cell>
          <cell r="H3894" t="str">
            <v>04-025</v>
          </cell>
          <cell r="I3894" t="str">
            <v>PC DILBEEK</v>
          </cell>
        </row>
        <row r="3895">
          <cell r="A3895">
            <v>16980</v>
          </cell>
          <cell r="B3895" t="str">
            <v>Emma</v>
          </cell>
          <cell r="C3895" t="str">
            <v>DE VALCK</v>
          </cell>
          <cell r="D3895">
            <v>38169</v>
          </cell>
          <cell r="E3895" t="str">
            <v>V</v>
          </cell>
          <cell r="F3895" t="str">
            <v>België</v>
          </cell>
          <cell r="G3895" t="str">
            <v>BE</v>
          </cell>
          <cell r="H3895" t="str">
            <v>04-025</v>
          </cell>
          <cell r="I3895" t="str">
            <v>PC DILBEEK</v>
          </cell>
        </row>
        <row r="3896">
          <cell r="A3896">
            <v>9861</v>
          </cell>
          <cell r="B3896" t="str">
            <v>Rene</v>
          </cell>
          <cell r="C3896" t="str">
            <v>DE WEIRDT</v>
          </cell>
          <cell r="D3896">
            <v>18661</v>
          </cell>
          <cell r="E3896" t="str">
            <v>M</v>
          </cell>
          <cell r="F3896" t="str">
            <v>België</v>
          </cell>
          <cell r="G3896" t="str">
            <v>BE</v>
          </cell>
          <cell r="H3896" t="str">
            <v>04-025</v>
          </cell>
          <cell r="I3896" t="str">
            <v>PC DILBEEK</v>
          </cell>
        </row>
        <row r="3897">
          <cell r="A3897">
            <v>18876</v>
          </cell>
          <cell r="B3897" t="str">
            <v>Sylviane</v>
          </cell>
          <cell r="C3897" t="str">
            <v>DECEULENEER</v>
          </cell>
          <cell r="D3897">
            <v>18884</v>
          </cell>
          <cell r="E3897" t="str">
            <v>V</v>
          </cell>
          <cell r="F3897" t="str">
            <v>België</v>
          </cell>
          <cell r="G3897" t="str">
            <v>BE</v>
          </cell>
          <cell r="H3897" t="str">
            <v>04-025</v>
          </cell>
          <cell r="I3897" t="str">
            <v>PC DILBEEK</v>
          </cell>
        </row>
        <row r="3898">
          <cell r="A3898">
            <v>21591</v>
          </cell>
          <cell r="B3898" t="str">
            <v>Martine</v>
          </cell>
          <cell r="C3898" t="str">
            <v>DECORTE</v>
          </cell>
          <cell r="D3898">
            <v>22858</v>
          </cell>
          <cell r="E3898" t="str">
            <v>V</v>
          </cell>
          <cell r="F3898" t="str">
            <v>België</v>
          </cell>
          <cell r="G3898" t="str">
            <v>BE</v>
          </cell>
          <cell r="H3898" t="str">
            <v>04-025</v>
          </cell>
          <cell r="I3898" t="str">
            <v>PC DILBEEK</v>
          </cell>
        </row>
        <row r="3899">
          <cell r="A3899">
            <v>11722</v>
          </cell>
          <cell r="B3899" t="str">
            <v>Luc</v>
          </cell>
          <cell r="C3899" t="str">
            <v>DEHAENE</v>
          </cell>
          <cell r="D3899">
            <v>21819</v>
          </cell>
          <cell r="E3899" t="str">
            <v>M</v>
          </cell>
          <cell r="F3899" t="str">
            <v>België</v>
          </cell>
          <cell r="G3899" t="str">
            <v>BE</v>
          </cell>
          <cell r="H3899" t="str">
            <v>04-025</v>
          </cell>
          <cell r="I3899" t="str">
            <v>PC DILBEEK</v>
          </cell>
        </row>
        <row r="3900">
          <cell r="A3900">
            <v>12790</v>
          </cell>
          <cell r="B3900" t="str">
            <v>Wim</v>
          </cell>
          <cell r="C3900" t="str">
            <v>DEHAENE</v>
          </cell>
          <cell r="D3900">
            <v>13953</v>
          </cell>
          <cell r="E3900" t="str">
            <v>M</v>
          </cell>
          <cell r="F3900" t="str">
            <v>België</v>
          </cell>
          <cell r="G3900" t="str">
            <v>BE</v>
          </cell>
          <cell r="H3900" t="str">
            <v>04-025</v>
          </cell>
          <cell r="I3900" t="str">
            <v>PC DILBEEK</v>
          </cell>
        </row>
        <row r="3901">
          <cell r="A3901">
            <v>1000</v>
          </cell>
          <cell r="B3901" t="str">
            <v>Jaklien</v>
          </cell>
          <cell r="C3901" t="str">
            <v>DEHANDSCHUTTER</v>
          </cell>
          <cell r="D3901">
            <v>15166</v>
          </cell>
          <cell r="E3901" t="str">
            <v>V</v>
          </cell>
          <cell r="F3901" t="str">
            <v>België</v>
          </cell>
          <cell r="G3901" t="str">
            <v>BE</v>
          </cell>
          <cell r="H3901" t="str">
            <v>04-025</v>
          </cell>
          <cell r="I3901" t="str">
            <v>PC DILBEEK</v>
          </cell>
        </row>
        <row r="3902">
          <cell r="A3902">
            <v>19854</v>
          </cell>
          <cell r="B3902" t="str">
            <v>Eric</v>
          </cell>
          <cell r="C3902" t="str">
            <v>DELCOUR</v>
          </cell>
          <cell r="D3902">
            <v>19186</v>
          </cell>
          <cell r="E3902" t="str">
            <v>M</v>
          </cell>
          <cell r="F3902" t="str">
            <v>België</v>
          </cell>
          <cell r="G3902" t="str">
            <v>BE</v>
          </cell>
          <cell r="H3902" t="str">
            <v>04-025</v>
          </cell>
          <cell r="I3902" t="str">
            <v>PC DILBEEK</v>
          </cell>
        </row>
        <row r="3903">
          <cell r="A3903">
            <v>5252</v>
          </cell>
          <cell r="B3903" t="str">
            <v>Dirick</v>
          </cell>
          <cell r="C3903" t="str">
            <v>DEMEYERE</v>
          </cell>
          <cell r="D3903">
            <v>20259</v>
          </cell>
          <cell r="E3903" t="str">
            <v>M</v>
          </cell>
          <cell r="F3903" t="str">
            <v>België</v>
          </cell>
          <cell r="G3903" t="str">
            <v>BE</v>
          </cell>
          <cell r="H3903" t="str">
            <v>04-025</v>
          </cell>
          <cell r="I3903" t="str">
            <v>PC DILBEEK</v>
          </cell>
        </row>
        <row r="3904">
          <cell r="A3904">
            <v>17314</v>
          </cell>
          <cell r="B3904" t="str">
            <v>Freddy</v>
          </cell>
          <cell r="C3904" t="str">
            <v>DEMEYERE</v>
          </cell>
          <cell r="D3904">
            <v>16677</v>
          </cell>
          <cell r="E3904" t="str">
            <v>M</v>
          </cell>
          <cell r="F3904" t="str">
            <v>België</v>
          </cell>
          <cell r="G3904" t="str">
            <v>BE</v>
          </cell>
          <cell r="H3904" t="str">
            <v>04-025</v>
          </cell>
          <cell r="I3904" t="str">
            <v>PC DILBEEK</v>
          </cell>
        </row>
        <row r="3905">
          <cell r="A3905">
            <v>339</v>
          </cell>
          <cell r="B3905" t="str">
            <v>Celine</v>
          </cell>
          <cell r="C3905" t="str">
            <v>DESMETH</v>
          </cell>
          <cell r="D3905">
            <v>10912</v>
          </cell>
          <cell r="E3905" t="str">
            <v>V</v>
          </cell>
          <cell r="F3905" t="str">
            <v>België</v>
          </cell>
          <cell r="G3905" t="str">
            <v>BE</v>
          </cell>
          <cell r="H3905" t="str">
            <v>04-025</v>
          </cell>
          <cell r="I3905" t="str">
            <v>PC DILBEEK</v>
          </cell>
        </row>
        <row r="3906">
          <cell r="A3906">
            <v>21592</v>
          </cell>
          <cell r="B3906" t="str">
            <v>Yves</v>
          </cell>
          <cell r="C3906" t="str">
            <v>DESSEIN</v>
          </cell>
          <cell r="D3906">
            <v>25798</v>
          </cell>
          <cell r="E3906" t="str">
            <v>M</v>
          </cell>
          <cell r="F3906" t="str">
            <v>België</v>
          </cell>
          <cell r="G3906" t="str">
            <v>BE</v>
          </cell>
          <cell r="H3906" t="str">
            <v>04-025</v>
          </cell>
          <cell r="I3906" t="str">
            <v>PC DILBEEK</v>
          </cell>
        </row>
        <row r="3907">
          <cell r="A3907">
            <v>20240</v>
          </cell>
          <cell r="B3907" t="str">
            <v>Jean-Pierre</v>
          </cell>
          <cell r="C3907" t="str">
            <v>DEWILDE</v>
          </cell>
          <cell r="D3907">
            <v>23467</v>
          </cell>
          <cell r="E3907" t="str">
            <v>M</v>
          </cell>
          <cell r="F3907" t="str">
            <v>België</v>
          </cell>
          <cell r="G3907" t="str">
            <v>BE</v>
          </cell>
          <cell r="H3907" t="str">
            <v>04-025</v>
          </cell>
          <cell r="I3907" t="str">
            <v>PC DILBEEK</v>
          </cell>
        </row>
        <row r="3908">
          <cell r="A3908">
            <v>6636</v>
          </cell>
          <cell r="B3908" t="str">
            <v>Jens</v>
          </cell>
          <cell r="C3908" t="str">
            <v>DIERICKX</v>
          </cell>
          <cell r="D3908">
            <v>34472</v>
          </cell>
          <cell r="E3908" t="str">
            <v>M</v>
          </cell>
          <cell r="F3908" t="str">
            <v>België</v>
          </cell>
          <cell r="G3908" t="str">
            <v>BE</v>
          </cell>
          <cell r="H3908" t="str">
            <v>04-025</v>
          </cell>
          <cell r="I3908" t="str">
            <v>PC DILBEEK</v>
          </cell>
        </row>
        <row r="3909">
          <cell r="A3909">
            <v>21805</v>
          </cell>
          <cell r="B3909" t="str">
            <v>Jirka</v>
          </cell>
          <cell r="C3909" t="str">
            <v>DIERICKX</v>
          </cell>
          <cell r="D3909">
            <v>37462</v>
          </cell>
          <cell r="E3909" t="str">
            <v>V</v>
          </cell>
          <cell r="F3909" t="str">
            <v>België</v>
          </cell>
          <cell r="G3909" t="str">
            <v>BE</v>
          </cell>
          <cell r="H3909" t="str">
            <v>04-025</v>
          </cell>
          <cell r="I3909" t="str">
            <v>PC DILBEEK</v>
          </cell>
        </row>
        <row r="3910">
          <cell r="A3910">
            <v>21014</v>
          </cell>
          <cell r="B3910" t="str">
            <v>Melissa</v>
          </cell>
          <cell r="C3910" t="str">
            <v>DOOM</v>
          </cell>
          <cell r="D3910">
            <v>33056</v>
          </cell>
          <cell r="E3910" t="str">
            <v>V</v>
          </cell>
          <cell r="F3910" t="str">
            <v>België</v>
          </cell>
          <cell r="G3910" t="str">
            <v>BE</v>
          </cell>
          <cell r="H3910" t="str">
            <v>04-025</v>
          </cell>
          <cell r="I3910" t="str">
            <v>PC DILBEEK</v>
          </cell>
        </row>
        <row r="3911">
          <cell r="A3911">
            <v>19751</v>
          </cell>
          <cell r="B3911" t="str">
            <v>Laurence</v>
          </cell>
          <cell r="C3911" t="str">
            <v>DOUCHY</v>
          </cell>
          <cell r="D3911">
            <v>34927</v>
          </cell>
          <cell r="E3911" t="str">
            <v>V</v>
          </cell>
          <cell r="F3911" t="str">
            <v>België</v>
          </cell>
          <cell r="G3911" t="str">
            <v>BE</v>
          </cell>
          <cell r="H3911" t="str">
            <v>04-025</v>
          </cell>
          <cell r="I3911" t="str">
            <v>PC DILBEEK</v>
          </cell>
        </row>
        <row r="3912">
          <cell r="A3912">
            <v>8160</v>
          </cell>
          <cell r="B3912" t="str">
            <v>Alex</v>
          </cell>
          <cell r="C3912" t="str">
            <v>DRABS</v>
          </cell>
          <cell r="D3912">
            <v>18303</v>
          </cell>
          <cell r="E3912" t="str">
            <v>M</v>
          </cell>
          <cell r="F3912" t="str">
            <v>België</v>
          </cell>
          <cell r="G3912" t="str">
            <v>BE</v>
          </cell>
          <cell r="H3912" t="str">
            <v>04-025</v>
          </cell>
          <cell r="I3912" t="str">
            <v>PC DILBEEK</v>
          </cell>
        </row>
        <row r="3913">
          <cell r="A3913">
            <v>14817</v>
          </cell>
          <cell r="B3913" t="str">
            <v>Joseph</v>
          </cell>
          <cell r="C3913" t="str">
            <v>DRYE</v>
          </cell>
          <cell r="D3913">
            <v>24518</v>
          </cell>
          <cell r="E3913" t="str">
            <v>M</v>
          </cell>
          <cell r="F3913" t="str">
            <v>België</v>
          </cell>
          <cell r="G3913" t="str">
            <v>BE</v>
          </cell>
          <cell r="H3913" t="str">
            <v>04-025</v>
          </cell>
          <cell r="I3913" t="str">
            <v>PC DILBEEK</v>
          </cell>
        </row>
        <row r="3914">
          <cell r="A3914">
            <v>17916</v>
          </cell>
          <cell r="B3914" t="str">
            <v>Willy</v>
          </cell>
          <cell r="C3914" t="str">
            <v>EECKHOUT</v>
          </cell>
          <cell r="D3914">
            <v>15813</v>
          </cell>
          <cell r="E3914" t="str">
            <v>M</v>
          </cell>
          <cell r="F3914" t="str">
            <v>België</v>
          </cell>
          <cell r="G3914" t="str">
            <v>BE</v>
          </cell>
          <cell r="H3914" t="str">
            <v>04-025</v>
          </cell>
          <cell r="I3914" t="str">
            <v>PC DILBEEK</v>
          </cell>
        </row>
        <row r="3915">
          <cell r="A3915">
            <v>20795</v>
          </cell>
          <cell r="B3915" t="str">
            <v>Arlette</v>
          </cell>
          <cell r="C3915" t="str">
            <v>EECKHOUT</v>
          </cell>
          <cell r="D3915">
            <v>16950</v>
          </cell>
          <cell r="E3915" t="str">
            <v>V</v>
          </cell>
          <cell r="F3915" t="str">
            <v>België</v>
          </cell>
          <cell r="G3915" t="str">
            <v>BE</v>
          </cell>
          <cell r="H3915" t="str">
            <v>04-025</v>
          </cell>
          <cell r="I3915" t="str">
            <v>PC DILBEEK</v>
          </cell>
        </row>
        <row r="3916">
          <cell r="A3916">
            <v>9924</v>
          </cell>
          <cell r="B3916" t="str">
            <v>Elisabeth</v>
          </cell>
          <cell r="C3916" t="str">
            <v>GEENS</v>
          </cell>
          <cell r="D3916">
            <v>23490</v>
          </cell>
          <cell r="E3916" t="str">
            <v>V</v>
          </cell>
          <cell r="F3916" t="str">
            <v>België</v>
          </cell>
          <cell r="G3916" t="str">
            <v>BE</v>
          </cell>
          <cell r="H3916" t="str">
            <v>04-025</v>
          </cell>
          <cell r="I3916" t="str">
            <v>PC DILBEEK</v>
          </cell>
        </row>
        <row r="3917">
          <cell r="A3917">
            <v>14783</v>
          </cell>
          <cell r="B3917" t="str">
            <v>Roger</v>
          </cell>
          <cell r="C3917" t="str">
            <v>GEEROMS</v>
          </cell>
          <cell r="D3917">
            <v>14334</v>
          </cell>
          <cell r="E3917" t="str">
            <v>M</v>
          </cell>
          <cell r="F3917" t="str">
            <v>België</v>
          </cell>
          <cell r="G3917" t="str">
            <v>BE</v>
          </cell>
          <cell r="H3917" t="str">
            <v>04-025</v>
          </cell>
          <cell r="I3917" t="str">
            <v>PC DILBEEK</v>
          </cell>
        </row>
        <row r="3918">
          <cell r="A3918">
            <v>7798</v>
          </cell>
          <cell r="B3918" t="str">
            <v>Ludo</v>
          </cell>
          <cell r="C3918" t="str">
            <v>GEERTS</v>
          </cell>
          <cell r="D3918">
            <v>21749</v>
          </cell>
          <cell r="E3918" t="str">
            <v>M</v>
          </cell>
          <cell r="F3918" t="str">
            <v>België</v>
          </cell>
          <cell r="G3918" t="str">
            <v>BE</v>
          </cell>
          <cell r="H3918" t="str">
            <v>04-025</v>
          </cell>
          <cell r="I3918" t="str">
            <v>PC DILBEEK</v>
          </cell>
        </row>
        <row r="3919">
          <cell r="A3919">
            <v>20983</v>
          </cell>
          <cell r="B3919" t="str">
            <v>Jean-Louis</v>
          </cell>
          <cell r="C3919" t="str">
            <v>GENOT</v>
          </cell>
          <cell r="D3919">
            <v>20551</v>
          </cell>
          <cell r="E3919" t="str">
            <v>M</v>
          </cell>
          <cell r="F3919" t="str">
            <v>België</v>
          </cell>
          <cell r="G3919" t="str">
            <v>BE</v>
          </cell>
          <cell r="H3919" t="str">
            <v>04-025</v>
          </cell>
          <cell r="I3919" t="str">
            <v>PC DILBEEK</v>
          </cell>
        </row>
        <row r="3920">
          <cell r="A3920">
            <v>13770</v>
          </cell>
          <cell r="B3920" t="str">
            <v>Maria</v>
          </cell>
          <cell r="C3920" t="str">
            <v>GERIL</v>
          </cell>
          <cell r="D3920">
            <v>13271</v>
          </cell>
          <cell r="E3920" t="str">
            <v>V</v>
          </cell>
          <cell r="F3920" t="str">
            <v>België</v>
          </cell>
          <cell r="G3920" t="str">
            <v>BE</v>
          </cell>
          <cell r="H3920" t="str">
            <v>04-025</v>
          </cell>
          <cell r="I3920" t="str">
            <v>PC DILBEEK</v>
          </cell>
        </row>
        <row r="3921">
          <cell r="A3921">
            <v>15541</v>
          </cell>
          <cell r="B3921" t="str">
            <v>Bertha</v>
          </cell>
          <cell r="C3921" t="str">
            <v>GEYSEN</v>
          </cell>
          <cell r="D3921">
            <v>11289</v>
          </cell>
          <cell r="E3921" t="str">
            <v>V</v>
          </cell>
          <cell r="F3921" t="str">
            <v>België</v>
          </cell>
          <cell r="G3921" t="str">
            <v>BE</v>
          </cell>
          <cell r="H3921" t="str">
            <v>04-025</v>
          </cell>
          <cell r="I3921" t="str">
            <v>PC DILBEEK</v>
          </cell>
        </row>
        <row r="3922">
          <cell r="A3922">
            <v>18877</v>
          </cell>
          <cell r="B3922" t="str">
            <v>Jeanine</v>
          </cell>
          <cell r="C3922" t="str">
            <v>GILIS</v>
          </cell>
          <cell r="D3922">
            <v>19754</v>
          </cell>
          <cell r="E3922" t="str">
            <v>V</v>
          </cell>
          <cell r="F3922" t="str">
            <v>België</v>
          </cell>
          <cell r="G3922" t="str">
            <v>BE</v>
          </cell>
          <cell r="H3922" t="str">
            <v>04-025</v>
          </cell>
          <cell r="I3922" t="str">
            <v>PC DILBEEK</v>
          </cell>
        </row>
        <row r="3923">
          <cell r="A3923">
            <v>6480</v>
          </cell>
          <cell r="B3923" t="str">
            <v>Monique</v>
          </cell>
          <cell r="C3923" t="str">
            <v>GILSON</v>
          </cell>
          <cell r="D3923">
            <v>14777</v>
          </cell>
          <cell r="E3923" t="str">
            <v>V</v>
          </cell>
          <cell r="F3923" t="str">
            <v>België</v>
          </cell>
          <cell r="G3923" t="str">
            <v>BE</v>
          </cell>
          <cell r="H3923" t="str">
            <v>04-025</v>
          </cell>
          <cell r="I3923" t="str">
            <v>PC DILBEEK</v>
          </cell>
        </row>
        <row r="3924">
          <cell r="A3924">
            <v>21013</v>
          </cell>
          <cell r="B3924" t="str">
            <v>Maithe</v>
          </cell>
          <cell r="C3924" t="str">
            <v>GIRALDO</v>
          </cell>
          <cell r="D3924">
            <v>33793</v>
          </cell>
          <cell r="E3924" t="str">
            <v>V</v>
          </cell>
          <cell r="F3924" t="str">
            <v>België</v>
          </cell>
          <cell r="G3924" t="str">
            <v>BE</v>
          </cell>
          <cell r="H3924" t="str">
            <v>04-025</v>
          </cell>
          <cell r="I3924" t="str">
            <v>PC DILBEEK</v>
          </cell>
        </row>
        <row r="3925">
          <cell r="A3925">
            <v>1634</v>
          </cell>
          <cell r="B3925" t="str">
            <v>William</v>
          </cell>
          <cell r="C3925" t="str">
            <v>GLINSKI</v>
          </cell>
          <cell r="D3925">
            <v>17829</v>
          </cell>
          <cell r="E3925" t="str">
            <v>M</v>
          </cell>
          <cell r="F3925" t="str">
            <v>België</v>
          </cell>
          <cell r="G3925" t="str">
            <v>BE</v>
          </cell>
          <cell r="H3925" t="str">
            <v>04-025</v>
          </cell>
          <cell r="I3925" t="str">
            <v>PC DILBEEK</v>
          </cell>
        </row>
        <row r="3926">
          <cell r="A3926">
            <v>9075</v>
          </cell>
          <cell r="B3926" t="str">
            <v>Herman</v>
          </cell>
          <cell r="C3926" t="str">
            <v>GOOSSENS</v>
          </cell>
          <cell r="D3926">
            <v>23135</v>
          </cell>
          <cell r="E3926" t="str">
            <v>M</v>
          </cell>
          <cell r="F3926" t="str">
            <v>België</v>
          </cell>
          <cell r="G3926" t="str">
            <v>BE</v>
          </cell>
          <cell r="H3926" t="str">
            <v>04-025</v>
          </cell>
          <cell r="I3926" t="str">
            <v>PC DILBEEK</v>
          </cell>
        </row>
        <row r="3927">
          <cell r="A3927">
            <v>19132</v>
          </cell>
          <cell r="B3927" t="str">
            <v>Daniel</v>
          </cell>
          <cell r="C3927" t="str">
            <v xml:space="preserve">GRIFFET </v>
          </cell>
          <cell r="D3927">
            <v>16945</v>
          </cell>
          <cell r="E3927" t="str">
            <v>M</v>
          </cell>
          <cell r="F3927" t="str">
            <v>België</v>
          </cell>
          <cell r="G3927" t="str">
            <v>BE</v>
          </cell>
          <cell r="H3927" t="str">
            <v>04-025</v>
          </cell>
          <cell r="I3927" t="str">
            <v>PC DILBEEK</v>
          </cell>
        </row>
        <row r="3928">
          <cell r="A3928">
            <v>8961</v>
          </cell>
          <cell r="B3928" t="str">
            <v>Alain</v>
          </cell>
          <cell r="C3928" t="str">
            <v>HAESAERTS</v>
          </cell>
          <cell r="D3928">
            <v>23762</v>
          </cell>
          <cell r="E3928" t="str">
            <v>M</v>
          </cell>
          <cell r="F3928" t="str">
            <v>België</v>
          </cell>
          <cell r="G3928" t="str">
            <v>BE</v>
          </cell>
          <cell r="H3928" t="str">
            <v>04-025</v>
          </cell>
          <cell r="I3928" t="str">
            <v>PC DILBEEK</v>
          </cell>
        </row>
        <row r="3929">
          <cell r="A3929">
            <v>20096</v>
          </cell>
          <cell r="B3929" t="str">
            <v>Ferdinand</v>
          </cell>
          <cell r="C3929" t="str">
            <v>HELEVEN</v>
          </cell>
          <cell r="D3929">
            <v>17775</v>
          </cell>
          <cell r="E3929" t="str">
            <v>M</v>
          </cell>
          <cell r="F3929" t="str">
            <v>België</v>
          </cell>
          <cell r="G3929" t="str">
            <v>BE</v>
          </cell>
          <cell r="H3929" t="str">
            <v>04-025</v>
          </cell>
          <cell r="I3929" t="str">
            <v>PC DILBEEK</v>
          </cell>
        </row>
        <row r="3930">
          <cell r="A3930">
            <v>19391</v>
          </cell>
          <cell r="B3930" t="str">
            <v>Bernard</v>
          </cell>
          <cell r="C3930" t="str">
            <v>HENNEKAM</v>
          </cell>
          <cell r="D3930">
            <v>15280</v>
          </cell>
          <cell r="E3930" t="str">
            <v>M</v>
          </cell>
          <cell r="F3930" t="str">
            <v>België</v>
          </cell>
          <cell r="G3930" t="str">
            <v>NL</v>
          </cell>
          <cell r="H3930" t="str">
            <v>04-025</v>
          </cell>
          <cell r="I3930" t="str">
            <v>PC DILBEEK</v>
          </cell>
        </row>
        <row r="3931">
          <cell r="A3931">
            <v>2391</v>
          </cell>
          <cell r="B3931" t="str">
            <v>Georges</v>
          </cell>
          <cell r="C3931" t="str">
            <v>HERNALSTEEN</v>
          </cell>
          <cell r="D3931">
            <v>18538</v>
          </cell>
          <cell r="E3931" t="str">
            <v>M</v>
          </cell>
          <cell r="F3931" t="str">
            <v>België</v>
          </cell>
          <cell r="G3931" t="str">
            <v>BE</v>
          </cell>
          <cell r="H3931" t="str">
            <v>04-025</v>
          </cell>
          <cell r="I3931" t="str">
            <v>PC DILBEEK</v>
          </cell>
        </row>
        <row r="3932">
          <cell r="A3932">
            <v>19864</v>
          </cell>
          <cell r="B3932" t="str">
            <v>Gregory</v>
          </cell>
          <cell r="C3932" t="str">
            <v>HEYMANS</v>
          </cell>
          <cell r="D3932">
            <v>30673</v>
          </cell>
          <cell r="E3932" t="str">
            <v>M</v>
          </cell>
          <cell r="F3932" t="str">
            <v>België</v>
          </cell>
          <cell r="G3932" t="str">
            <v>BE</v>
          </cell>
          <cell r="H3932" t="str">
            <v>04-025</v>
          </cell>
          <cell r="I3932" t="str">
            <v>PC DILBEEK</v>
          </cell>
        </row>
        <row r="3933">
          <cell r="A3933">
            <v>17014</v>
          </cell>
          <cell r="B3933" t="str">
            <v>Paul</v>
          </cell>
          <cell r="C3933" t="str">
            <v>HOEBEECK</v>
          </cell>
          <cell r="D3933">
            <v>18244</v>
          </cell>
          <cell r="E3933" t="str">
            <v>M</v>
          </cell>
          <cell r="F3933" t="str">
            <v>België</v>
          </cell>
          <cell r="G3933" t="str">
            <v>BE</v>
          </cell>
          <cell r="H3933" t="str">
            <v>04-025</v>
          </cell>
          <cell r="I3933" t="str">
            <v>PC DILBEEK</v>
          </cell>
        </row>
        <row r="3934">
          <cell r="A3934">
            <v>21909</v>
          </cell>
          <cell r="B3934" t="str">
            <v>Stephane</v>
          </cell>
          <cell r="C3934" t="str">
            <v>JAVAUX</v>
          </cell>
          <cell r="D3934">
            <v>24784</v>
          </cell>
          <cell r="E3934" t="str">
            <v>M</v>
          </cell>
          <cell r="F3934" t="str">
            <v>België</v>
          </cell>
          <cell r="G3934" t="str">
            <v>BE</v>
          </cell>
          <cell r="H3934" t="str">
            <v>04-025</v>
          </cell>
          <cell r="I3934" t="str">
            <v>PC DILBEEK</v>
          </cell>
        </row>
        <row r="3935">
          <cell r="A3935">
            <v>21015</v>
          </cell>
          <cell r="B3935" t="str">
            <v>Christophe</v>
          </cell>
          <cell r="C3935" t="str">
            <v>LADEMACHER</v>
          </cell>
          <cell r="D3935">
            <v>25501</v>
          </cell>
          <cell r="E3935" t="str">
            <v>M</v>
          </cell>
          <cell r="F3935" t="str">
            <v>België</v>
          </cell>
          <cell r="G3935" t="str">
            <v>BE</v>
          </cell>
          <cell r="H3935" t="str">
            <v>04-025</v>
          </cell>
          <cell r="I3935" t="str">
            <v>PC DILBEEK</v>
          </cell>
        </row>
        <row r="3936">
          <cell r="A3936">
            <v>16912</v>
          </cell>
          <cell r="B3936" t="str">
            <v>Marcella</v>
          </cell>
          <cell r="C3936" t="str">
            <v>LALLEMAND</v>
          </cell>
          <cell r="D3936">
            <v>20098</v>
          </cell>
          <cell r="E3936" t="str">
            <v>V</v>
          </cell>
          <cell r="F3936" t="str">
            <v>België</v>
          </cell>
          <cell r="G3936" t="str">
            <v>BE</v>
          </cell>
          <cell r="H3936" t="str">
            <v>04-025</v>
          </cell>
          <cell r="I3936" t="str">
            <v>PC DILBEEK</v>
          </cell>
        </row>
        <row r="3937">
          <cell r="A3937">
            <v>19866</v>
          </cell>
          <cell r="B3937" t="str">
            <v>Christian</v>
          </cell>
          <cell r="C3937" t="str">
            <v>LAMBERT</v>
          </cell>
          <cell r="D3937">
            <v>19396</v>
          </cell>
          <cell r="E3937" t="str">
            <v>M</v>
          </cell>
          <cell r="F3937" t="str">
            <v>België</v>
          </cell>
          <cell r="G3937" t="str">
            <v>BE</v>
          </cell>
          <cell r="H3937" t="str">
            <v>04-025</v>
          </cell>
          <cell r="I3937" t="str">
            <v>PC DILBEEK</v>
          </cell>
        </row>
        <row r="3938">
          <cell r="A3938">
            <v>19395</v>
          </cell>
          <cell r="B3938" t="str">
            <v>Marc</v>
          </cell>
          <cell r="C3938" t="str">
            <v>LAMMENS</v>
          </cell>
          <cell r="D3938">
            <v>21132</v>
          </cell>
          <cell r="E3938" t="str">
            <v>M</v>
          </cell>
          <cell r="F3938" t="str">
            <v>België</v>
          </cell>
          <cell r="G3938" t="str">
            <v>BE</v>
          </cell>
          <cell r="H3938" t="str">
            <v>04-025</v>
          </cell>
          <cell r="I3938" t="str">
            <v>PC DILBEEK</v>
          </cell>
        </row>
        <row r="3939">
          <cell r="A3939">
            <v>20355</v>
          </cell>
          <cell r="B3939" t="str">
            <v>Omer</v>
          </cell>
          <cell r="C3939" t="str">
            <v>LANGHENDRIES</v>
          </cell>
          <cell r="D3939">
            <v>18432</v>
          </cell>
          <cell r="E3939" t="str">
            <v>M</v>
          </cell>
          <cell r="F3939" t="str">
            <v>België</v>
          </cell>
          <cell r="G3939" t="str">
            <v>BE</v>
          </cell>
          <cell r="H3939" t="str">
            <v>04-025</v>
          </cell>
          <cell r="I3939" t="str">
            <v>PC DILBEEK</v>
          </cell>
        </row>
        <row r="3940">
          <cell r="A3940">
            <v>19244</v>
          </cell>
          <cell r="B3940" t="str">
            <v>Bruno</v>
          </cell>
          <cell r="C3940" t="str">
            <v>LAUKENS</v>
          </cell>
          <cell r="D3940">
            <v>20340</v>
          </cell>
          <cell r="E3940" t="str">
            <v>M</v>
          </cell>
          <cell r="F3940" t="str">
            <v>België</v>
          </cell>
          <cell r="G3940" t="str">
            <v>BE</v>
          </cell>
          <cell r="H3940" t="str">
            <v>04-025</v>
          </cell>
          <cell r="I3940" t="str">
            <v>PC DILBEEK</v>
          </cell>
        </row>
        <row r="3941">
          <cell r="A3941">
            <v>21908</v>
          </cell>
          <cell r="B3941" t="str">
            <v>Veronique</v>
          </cell>
          <cell r="C3941" t="str">
            <v>LECHIEN</v>
          </cell>
          <cell r="D3941">
            <v>22629</v>
          </cell>
          <cell r="E3941" t="str">
            <v>V</v>
          </cell>
          <cell r="F3941" t="str">
            <v>België</v>
          </cell>
          <cell r="G3941" t="str">
            <v>BE</v>
          </cell>
          <cell r="H3941" t="str">
            <v>04-025</v>
          </cell>
          <cell r="I3941" t="str">
            <v>PC DILBEEK</v>
          </cell>
        </row>
        <row r="3942">
          <cell r="A3942">
            <v>20357</v>
          </cell>
          <cell r="B3942" t="str">
            <v>Thierry</v>
          </cell>
          <cell r="C3942" t="str">
            <v>LELEUX</v>
          </cell>
          <cell r="D3942">
            <v>27405</v>
          </cell>
          <cell r="E3942" t="str">
            <v>M</v>
          </cell>
          <cell r="F3942" t="str">
            <v>België</v>
          </cell>
          <cell r="G3942" t="str">
            <v>BE</v>
          </cell>
          <cell r="H3942" t="str">
            <v>04-025</v>
          </cell>
          <cell r="I3942" t="str">
            <v>PC DILBEEK</v>
          </cell>
        </row>
        <row r="3943">
          <cell r="A3943">
            <v>9863</v>
          </cell>
          <cell r="B3943" t="str">
            <v>Jean - Pierre</v>
          </cell>
          <cell r="C3943" t="str">
            <v>LEROY</v>
          </cell>
          <cell r="D3943">
            <v>18679</v>
          </cell>
          <cell r="E3943" t="str">
            <v>M</v>
          </cell>
          <cell r="F3943" t="str">
            <v>België</v>
          </cell>
          <cell r="G3943" t="str">
            <v>BE</v>
          </cell>
          <cell r="H3943" t="str">
            <v>04-025</v>
          </cell>
          <cell r="I3943" t="str">
            <v>PC DILBEEK</v>
          </cell>
        </row>
        <row r="3944">
          <cell r="A3944">
            <v>4869</v>
          </cell>
          <cell r="B3944" t="str">
            <v>Albert</v>
          </cell>
          <cell r="C3944" t="str">
            <v>LONGIN</v>
          </cell>
          <cell r="D3944">
            <v>14383</v>
          </cell>
          <cell r="E3944" t="str">
            <v>M</v>
          </cell>
          <cell r="F3944" t="str">
            <v>België</v>
          </cell>
          <cell r="G3944" t="str">
            <v>BE</v>
          </cell>
          <cell r="H3944" t="str">
            <v>04-025</v>
          </cell>
          <cell r="I3944" t="str">
            <v>PC DILBEEK</v>
          </cell>
        </row>
        <row r="3945">
          <cell r="A3945">
            <v>9674</v>
          </cell>
          <cell r="B3945" t="str">
            <v>Jeannine</v>
          </cell>
          <cell r="C3945" t="str">
            <v>LONGIN</v>
          </cell>
          <cell r="D3945">
            <v>16719</v>
          </cell>
          <cell r="E3945" t="str">
            <v>V</v>
          </cell>
          <cell r="F3945" t="str">
            <v>België</v>
          </cell>
          <cell r="G3945" t="str">
            <v>BE</v>
          </cell>
          <cell r="H3945" t="str">
            <v>04-025</v>
          </cell>
          <cell r="I3945" t="str">
            <v>PC DILBEEK</v>
          </cell>
        </row>
        <row r="3946">
          <cell r="A3946">
            <v>3737</v>
          </cell>
          <cell r="B3946" t="str">
            <v>Sonja</v>
          </cell>
          <cell r="C3946" t="str">
            <v>MARISSENS</v>
          </cell>
          <cell r="D3946">
            <v>20664</v>
          </cell>
          <cell r="E3946" t="str">
            <v>V</v>
          </cell>
          <cell r="F3946" t="str">
            <v>België</v>
          </cell>
          <cell r="G3946" t="str">
            <v>BE</v>
          </cell>
          <cell r="H3946" t="str">
            <v>04-025</v>
          </cell>
          <cell r="I3946" t="str">
            <v>PC DILBEEK</v>
          </cell>
        </row>
        <row r="3947">
          <cell r="A3947">
            <v>19865</v>
          </cell>
          <cell r="B3947" t="str">
            <v>Roger</v>
          </cell>
          <cell r="C3947" t="str">
            <v>MATHIEU</v>
          </cell>
          <cell r="D3947">
            <v>18746</v>
          </cell>
          <cell r="E3947" t="str">
            <v>M</v>
          </cell>
          <cell r="F3947" t="str">
            <v>België</v>
          </cell>
          <cell r="G3947" t="str">
            <v>BE</v>
          </cell>
          <cell r="H3947" t="str">
            <v>04-025</v>
          </cell>
          <cell r="I3947" t="str">
            <v>PC DILBEEK</v>
          </cell>
        </row>
        <row r="3948">
          <cell r="A3948">
            <v>5406</v>
          </cell>
          <cell r="B3948" t="str">
            <v>Ronald</v>
          </cell>
          <cell r="C3948" t="str">
            <v>MATTELE</v>
          </cell>
          <cell r="D3948">
            <v>22046</v>
          </cell>
          <cell r="E3948" t="str">
            <v>M</v>
          </cell>
          <cell r="F3948" t="str">
            <v>België</v>
          </cell>
          <cell r="G3948" t="str">
            <v>BE</v>
          </cell>
          <cell r="H3948" t="str">
            <v>04-025</v>
          </cell>
          <cell r="I3948" t="str">
            <v>PC DILBEEK</v>
          </cell>
        </row>
        <row r="3949">
          <cell r="A3949">
            <v>18111</v>
          </cell>
          <cell r="B3949" t="str">
            <v>Freddy</v>
          </cell>
          <cell r="C3949" t="str">
            <v>MAUCLET</v>
          </cell>
          <cell r="D3949">
            <v>16271</v>
          </cell>
          <cell r="E3949" t="str">
            <v>M</v>
          </cell>
          <cell r="F3949" t="str">
            <v>België</v>
          </cell>
          <cell r="G3949" t="str">
            <v>BE</v>
          </cell>
          <cell r="H3949" t="str">
            <v>04-025</v>
          </cell>
          <cell r="I3949" t="str">
            <v>PC DILBEEK</v>
          </cell>
        </row>
        <row r="3950">
          <cell r="A3950">
            <v>14201</v>
          </cell>
          <cell r="B3950" t="str">
            <v>Leon</v>
          </cell>
          <cell r="C3950" t="str">
            <v>MEIJNAERT</v>
          </cell>
          <cell r="D3950">
            <v>19633</v>
          </cell>
          <cell r="E3950" t="str">
            <v>M</v>
          </cell>
          <cell r="F3950" t="str">
            <v>België</v>
          </cell>
          <cell r="G3950" t="str">
            <v>BE</v>
          </cell>
          <cell r="H3950" t="str">
            <v>04-025</v>
          </cell>
          <cell r="I3950" t="str">
            <v>PC DILBEEK</v>
          </cell>
        </row>
        <row r="3951">
          <cell r="A3951">
            <v>20094</v>
          </cell>
          <cell r="B3951" t="str">
            <v>Patrick</v>
          </cell>
          <cell r="C3951" t="str">
            <v>MELAERTS</v>
          </cell>
          <cell r="D3951">
            <v>20446</v>
          </cell>
          <cell r="E3951" t="str">
            <v>M</v>
          </cell>
          <cell r="F3951" t="str">
            <v>België</v>
          </cell>
          <cell r="G3951" t="str">
            <v>BE</v>
          </cell>
          <cell r="H3951" t="str">
            <v>04-025</v>
          </cell>
          <cell r="I3951" t="str">
            <v>PC DILBEEK</v>
          </cell>
        </row>
        <row r="3952">
          <cell r="A3952">
            <v>19070</v>
          </cell>
          <cell r="B3952" t="str">
            <v>Josephus</v>
          </cell>
          <cell r="C3952" t="str">
            <v>MERTENS</v>
          </cell>
          <cell r="D3952">
            <v>18124</v>
          </cell>
          <cell r="E3952" t="str">
            <v>M</v>
          </cell>
          <cell r="F3952" t="str">
            <v>België</v>
          </cell>
          <cell r="G3952" t="str">
            <v>BE</v>
          </cell>
          <cell r="H3952" t="str">
            <v>04-025</v>
          </cell>
          <cell r="I3952" t="str">
            <v>PC DILBEEK</v>
          </cell>
        </row>
        <row r="3953">
          <cell r="A3953">
            <v>16840</v>
          </cell>
          <cell r="B3953" t="str">
            <v>Albert</v>
          </cell>
          <cell r="C3953" t="str">
            <v>MILCAMPS</v>
          </cell>
          <cell r="D3953">
            <v>18750</v>
          </cell>
          <cell r="E3953" t="str">
            <v>M</v>
          </cell>
          <cell r="F3953" t="str">
            <v>België</v>
          </cell>
          <cell r="G3953" t="str">
            <v>BE</v>
          </cell>
          <cell r="H3953" t="str">
            <v>04-025</v>
          </cell>
          <cell r="I3953" t="str">
            <v>PC DILBEEK</v>
          </cell>
        </row>
        <row r="3954">
          <cell r="A3954">
            <v>5799</v>
          </cell>
          <cell r="B3954" t="str">
            <v>Jean</v>
          </cell>
          <cell r="C3954" t="str">
            <v>MOERENHOUDT</v>
          </cell>
          <cell r="D3954">
            <v>13949</v>
          </cell>
          <cell r="E3954" t="str">
            <v>M</v>
          </cell>
          <cell r="F3954" t="str">
            <v>België</v>
          </cell>
          <cell r="G3954" t="str">
            <v>BE</v>
          </cell>
          <cell r="H3954" t="str">
            <v>04-025</v>
          </cell>
          <cell r="I3954" t="str">
            <v>PC DILBEEK</v>
          </cell>
        </row>
        <row r="3955">
          <cell r="A3955">
            <v>10823</v>
          </cell>
          <cell r="B3955" t="str">
            <v>Marc</v>
          </cell>
          <cell r="C3955" t="str">
            <v>NOLMANS</v>
          </cell>
          <cell r="D3955">
            <v>23488</v>
          </cell>
          <cell r="E3955" t="str">
            <v>M</v>
          </cell>
          <cell r="F3955" t="str">
            <v>België</v>
          </cell>
          <cell r="G3955" t="str">
            <v>BE</v>
          </cell>
          <cell r="H3955" t="str">
            <v>04-025</v>
          </cell>
          <cell r="I3955" t="str">
            <v>PC DILBEEK</v>
          </cell>
        </row>
        <row r="3956">
          <cell r="A3956">
            <v>10825</v>
          </cell>
          <cell r="B3956" t="str">
            <v>Tom</v>
          </cell>
          <cell r="C3956" t="str">
            <v>NOLMANS</v>
          </cell>
          <cell r="D3956">
            <v>34052</v>
          </cell>
          <cell r="E3956" t="str">
            <v>M</v>
          </cell>
          <cell r="F3956" t="str">
            <v>België</v>
          </cell>
          <cell r="G3956" t="str">
            <v>BE</v>
          </cell>
          <cell r="H3956" t="str">
            <v>04-025</v>
          </cell>
          <cell r="I3956" t="str">
            <v>PC DILBEEK</v>
          </cell>
        </row>
        <row r="3957">
          <cell r="A3957">
            <v>13088</v>
          </cell>
          <cell r="B3957" t="str">
            <v>Sara</v>
          </cell>
          <cell r="C3957" t="str">
            <v>NOLMANS</v>
          </cell>
          <cell r="D3957">
            <v>35555</v>
          </cell>
          <cell r="E3957" t="str">
            <v>V</v>
          </cell>
          <cell r="F3957" t="str">
            <v>België</v>
          </cell>
          <cell r="G3957" t="str">
            <v>BE</v>
          </cell>
          <cell r="H3957" t="str">
            <v>04-025</v>
          </cell>
          <cell r="I3957" t="str">
            <v>PC DILBEEK</v>
          </cell>
        </row>
        <row r="3958">
          <cell r="A3958">
            <v>1457</v>
          </cell>
          <cell r="B3958" t="str">
            <v>Jean-Claude</v>
          </cell>
          <cell r="C3958" t="str">
            <v>NYS-MONFILS</v>
          </cell>
          <cell r="D3958">
            <v>20186</v>
          </cell>
          <cell r="E3958" t="str">
            <v>M</v>
          </cell>
          <cell r="F3958" t="str">
            <v>België</v>
          </cell>
          <cell r="G3958" t="str">
            <v>BE</v>
          </cell>
          <cell r="H3958" t="str">
            <v>04-025</v>
          </cell>
          <cell r="I3958" t="str">
            <v>PC DILBEEK</v>
          </cell>
        </row>
        <row r="3959">
          <cell r="A3959">
            <v>21593</v>
          </cell>
          <cell r="B3959" t="str">
            <v>Serge</v>
          </cell>
          <cell r="C3959" t="str">
            <v>PAULY</v>
          </cell>
          <cell r="D3959">
            <v>16958</v>
          </cell>
          <cell r="E3959" t="str">
            <v>M</v>
          </cell>
          <cell r="F3959" t="str">
            <v>België</v>
          </cell>
          <cell r="G3959" t="str">
            <v>BE</v>
          </cell>
          <cell r="H3959" t="str">
            <v>04-025</v>
          </cell>
          <cell r="I3959" t="str">
            <v>PC DILBEEK</v>
          </cell>
        </row>
        <row r="3960">
          <cell r="A3960">
            <v>20876</v>
          </cell>
          <cell r="B3960" t="str">
            <v>Andre</v>
          </cell>
          <cell r="C3960" t="str">
            <v>PIEYNS</v>
          </cell>
          <cell r="D3960">
            <v>18764</v>
          </cell>
          <cell r="E3960" t="str">
            <v>M</v>
          </cell>
          <cell r="F3960" t="str">
            <v>België</v>
          </cell>
          <cell r="G3960" t="str">
            <v>BE</v>
          </cell>
          <cell r="H3960" t="str">
            <v>04-025</v>
          </cell>
          <cell r="I3960" t="str">
            <v>PC DILBEEK</v>
          </cell>
        </row>
        <row r="3961">
          <cell r="A3961">
            <v>12792</v>
          </cell>
          <cell r="B3961" t="str">
            <v>Willy</v>
          </cell>
          <cell r="C3961" t="str">
            <v>PLAS</v>
          </cell>
          <cell r="D3961">
            <v>18150</v>
          </cell>
          <cell r="E3961" t="str">
            <v>M</v>
          </cell>
          <cell r="F3961" t="str">
            <v>België</v>
          </cell>
          <cell r="G3961" t="str">
            <v>BE</v>
          </cell>
          <cell r="H3961" t="str">
            <v>04-025</v>
          </cell>
          <cell r="I3961" t="str">
            <v>PC DILBEEK</v>
          </cell>
        </row>
        <row r="3962">
          <cell r="A3962">
            <v>10831</v>
          </cell>
          <cell r="B3962" t="str">
            <v>Luc</v>
          </cell>
          <cell r="C3962" t="str">
            <v>PORTAELS</v>
          </cell>
          <cell r="D3962">
            <v>23389</v>
          </cell>
          <cell r="E3962" t="str">
            <v>M</v>
          </cell>
          <cell r="F3962" t="str">
            <v>België</v>
          </cell>
          <cell r="G3962" t="str">
            <v>BE</v>
          </cell>
          <cell r="H3962" t="str">
            <v>04-025</v>
          </cell>
          <cell r="I3962" t="str">
            <v>PC DILBEEK</v>
          </cell>
        </row>
        <row r="3963">
          <cell r="A3963">
            <v>21911</v>
          </cell>
          <cell r="B3963" t="str">
            <v>Ann</v>
          </cell>
          <cell r="C3963" t="str">
            <v>PROOT</v>
          </cell>
          <cell r="D3963">
            <v>23852</v>
          </cell>
          <cell r="E3963" t="str">
            <v>V</v>
          </cell>
          <cell r="F3963" t="str">
            <v>België</v>
          </cell>
          <cell r="G3963" t="str">
            <v>BE</v>
          </cell>
          <cell r="H3963" t="str">
            <v>04-025</v>
          </cell>
          <cell r="I3963" t="str">
            <v>PC DILBEEK</v>
          </cell>
        </row>
        <row r="3964">
          <cell r="A3964">
            <v>19243</v>
          </cell>
          <cell r="B3964" t="str">
            <v>Bernard</v>
          </cell>
          <cell r="C3964" t="str">
            <v>RAVESCHOT</v>
          </cell>
          <cell r="D3964">
            <v>18347</v>
          </cell>
          <cell r="E3964" t="str">
            <v>M</v>
          </cell>
          <cell r="F3964" t="str">
            <v>België</v>
          </cell>
          <cell r="G3964" t="str">
            <v>BE</v>
          </cell>
          <cell r="H3964" t="str">
            <v>04-025</v>
          </cell>
          <cell r="I3964" t="str">
            <v>PC DILBEEK</v>
          </cell>
        </row>
        <row r="3965">
          <cell r="A3965">
            <v>20792</v>
          </cell>
          <cell r="B3965" t="str">
            <v>Roger</v>
          </cell>
          <cell r="C3965" t="str">
            <v>RAVIJTS</v>
          </cell>
          <cell r="D3965">
            <v>17002</v>
          </cell>
          <cell r="E3965" t="str">
            <v>M</v>
          </cell>
          <cell r="F3965" t="str">
            <v>België</v>
          </cell>
          <cell r="G3965" t="str">
            <v>BE</v>
          </cell>
          <cell r="H3965" t="str">
            <v>04-025</v>
          </cell>
          <cell r="I3965" t="str">
            <v>PC DILBEEK</v>
          </cell>
        </row>
        <row r="3966">
          <cell r="A3966">
            <v>8819</v>
          </cell>
          <cell r="B3966" t="str">
            <v>Walter</v>
          </cell>
          <cell r="C3966" t="str">
            <v>RAVINET</v>
          </cell>
          <cell r="D3966">
            <v>16001</v>
          </cell>
          <cell r="E3966" t="str">
            <v>M</v>
          </cell>
          <cell r="F3966" t="str">
            <v>België</v>
          </cell>
          <cell r="G3966" t="str">
            <v>BE</v>
          </cell>
          <cell r="H3966" t="str">
            <v>04-025</v>
          </cell>
          <cell r="I3966" t="str">
            <v>PC DILBEEK</v>
          </cell>
        </row>
        <row r="3967">
          <cell r="A3967">
            <v>4555</v>
          </cell>
          <cell r="B3967" t="str">
            <v>Elvira</v>
          </cell>
          <cell r="C3967" t="str">
            <v>RECKTENWALD</v>
          </cell>
          <cell r="D3967">
            <v>14360</v>
          </cell>
          <cell r="E3967" t="str">
            <v>V</v>
          </cell>
          <cell r="F3967" t="str">
            <v>België</v>
          </cell>
          <cell r="G3967" t="str">
            <v>BE</v>
          </cell>
          <cell r="H3967" t="str">
            <v>04-025</v>
          </cell>
          <cell r="I3967" t="str">
            <v>PC DILBEEK</v>
          </cell>
        </row>
        <row r="3968">
          <cell r="A3968">
            <v>10608</v>
          </cell>
          <cell r="B3968" t="str">
            <v>Johan</v>
          </cell>
          <cell r="C3968" t="str">
            <v>RENSON</v>
          </cell>
          <cell r="D3968">
            <v>21177</v>
          </cell>
          <cell r="E3968" t="str">
            <v>M</v>
          </cell>
          <cell r="F3968" t="str">
            <v>België</v>
          </cell>
          <cell r="G3968" t="str">
            <v>BE</v>
          </cell>
          <cell r="H3968" t="str">
            <v>04-025</v>
          </cell>
          <cell r="I3968" t="str">
            <v>PC DILBEEK</v>
          </cell>
        </row>
        <row r="3969">
          <cell r="A3969">
            <v>14513</v>
          </cell>
          <cell r="B3969" t="str">
            <v>Pierre</v>
          </cell>
          <cell r="C3969" t="str">
            <v>RINERT</v>
          </cell>
          <cell r="D3969">
            <v>18126</v>
          </cell>
          <cell r="E3969" t="str">
            <v>M</v>
          </cell>
          <cell r="F3969" t="str">
            <v>België</v>
          </cell>
          <cell r="G3969" t="str">
            <v>BE</v>
          </cell>
          <cell r="H3969" t="str">
            <v>04-025</v>
          </cell>
          <cell r="I3969" t="str">
            <v>PC DILBEEK</v>
          </cell>
        </row>
        <row r="3970">
          <cell r="A3970">
            <v>19867</v>
          </cell>
          <cell r="B3970" t="str">
            <v>Laurent</v>
          </cell>
          <cell r="C3970" t="str">
            <v>ROISIN</v>
          </cell>
          <cell r="D3970">
            <v>31526</v>
          </cell>
          <cell r="E3970" t="str">
            <v>M</v>
          </cell>
          <cell r="F3970" t="str">
            <v>België</v>
          </cell>
          <cell r="G3970" t="str">
            <v>BE</v>
          </cell>
          <cell r="H3970" t="str">
            <v>04-025</v>
          </cell>
          <cell r="I3970" t="str">
            <v>PC DILBEEK</v>
          </cell>
        </row>
        <row r="3971">
          <cell r="A3971">
            <v>21594</v>
          </cell>
          <cell r="B3971" t="str">
            <v>Dominique</v>
          </cell>
          <cell r="C3971" t="str">
            <v>RYCKMANS</v>
          </cell>
          <cell r="D3971">
            <v>20482</v>
          </cell>
          <cell r="E3971" t="str">
            <v>V</v>
          </cell>
          <cell r="F3971" t="str">
            <v>België</v>
          </cell>
          <cell r="G3971" t="str">
            <v>BE</v>
          </cell>
          <cell r="H3971" t="str">
            <v>04-025</v>
          </cell>
          <cell r="I3971" t="str">
            <v>PC DILBEEK</v>
          </cell>
        </row>
        <row r="3972">
          <cell r="A3972">
            <v>5318</v>
          </cell>
          <cell r="B3972" t="str">
            <v>Kevin</v>
          </cell>
          <cell r="C3972" t="str">
            <v>SCHEERENS</v>
          </cell>
          <cell r="D3972">
            <v>33794</v>
          </cell>
          <cell r="E3972" t="str">
            <v>M</v>
          </cell>
          <cell r="F3972" t="str">
            <v>België</v>
          </cell>
          <cell r="G3972" t="str">
            <v>BE</v>
          </cell>
          <cell r="H3972" t="str">
            <v>04-025</v>
          </cell>
          <cell r="I3972" t="str">
            <v>PC DILBEEK</v>
          </cell>
        </row>
        <row r="3973">
          <cell r="A3973">
            <v>4845</v>
          </cell>
          <cell r="B3973" t="str">
            <v>Nathalie</v>
          </cell>
          <cell r="C3973" t="str">
            <v>SCHOTTE</v>
          </cell>
          <cell r="D3973">
            <v>26098</v>
          </cell>
          <cell r="E3973" t="str">
            <v>V</v>
          </cell>
          <cell r="F3973" t="str">
            <v>België</v>
          </cell>
          <cell r="G3973" t="str">
            <v>BE</v>
          </cell>
          <cell r="H3973" t="str">
            <v>04-025</v>
          </cell>
          <cell r="I3973" t="str">
            <v>PC DILBEEK</v>
          </cell>
        </row>
        <row r="3974">
          <cell r="A3974">
            <v>17889</v>
          </cell>
          <cell r="B3974" t="str">
            <v>Marc</v>
          </cell>
          <cell r="C3974" t="str">
            <v>SERVAES</v>
          </cell>
          <cell r="D3974">
            <v>23179</v>
          </cell>
          <cell r="E3974" t="str">
            <v>M</v>
          </cell>
          <cell r="F3974" t="str">
            <v>België</v>
          </cell>
          <cell r="G3974" t="str">
            <v>BE</v>
          </cell>
          <cell r="H3974" t="str">
            <v>04-025</v>
          </cell>
          <cell r="I3974" t="str">
            <v>PC DILBEEK</v>
          </cell>
        </row>
        <row r="3975">
          <cell r="A3975">
            <v>12795</v>
          </cell>
          <cell r="B3975" t="str">
            <v>Rudi</v>
          </cell>
          <cell r="C3975" t="str">
            <v>SMEULDERS</v>
          </cell>
          <cell r="D3975">
            <v>21682</v>
          </cell>
          <cell r="E3975" t="str">
            <v>M</v>
          </cell>
          <cell r="F3975" t="str">
            <v>België</v>
          </cell>
          <cell r="G3975" t="str">
            <v>BE</v>
          </cell>
          <cell r="H3975" t="str">
            <v>04-025</v>
          </cell>
          <cell r="I3975" t="str">
            <v>PC DILBEEK</v>
          </cell>
        </row>
        <row r="3976">
          <cell r="A3976">
            <v>3459</v>
          </cell>
          <cell r="B3976" t="str">
            <v>Leon</v>
          </cell>
          <cell r="C3976" t="str">
            <v>SONCK</v>
          </cell>
          <cell r="D3976">
            <v>16411</v>
          </cell>
          <cell r="E3976" t="str">
            <v>M</v>
          </cell>
          <cell r="F3976" t="str">
            <v>België</v>
          </cell>
          <cell r="G3976" t="str">
            <v>BE</v>
          </cell>
          <cell r="H3976" t="str">
            <v>04-025</v>
          </cell>
          <cell r="I3976" t="str">
            <v>PC DILBEEK</v>
          </cell>
        </row>
        <row r="3977">
          <cell r="A3977">
            <v>21294</v>
          </cell>
          <cell r="B3977" t="str">
            <v>Gilbert</v>
          </cell>
          <cell r="C3977" t="str">
            <v>SPILIERS</v>
          </cell>
          <cell r="D3977">
            <v>20188</v>
          </cell>
          <cell r="E3977" t="str">
            <v>M</v>
          </cell>
          <cell r="F3977" t="str">
            <v>België</v>
          </cell>
          <cell r="G3977" t="str">
            <v>BE</v>
          </cell>
          <cell r="H3977" t="str">
            <v>04-025</v>
          </cell>
          <cell r="I3977" t="str">
            <v>PC DILBEEK</v>
          </cell>
        </row>
        <row r="3978">
          <cell r="A3978">
            <v>20174</v>
          </cell>
          <cell r="B3978" t="str">
            <v>David</v>
          </cell>
          <cell r="C3978" t="str">
            <v>STAELENS</v>
          </cell>
          <cell r="D3978">
            <v>28068</v>
          </cell>
          <cell r="E3978" t="str">
            <v>M</v>
          </cell>
          <cell r="F3978" t="str">
            <v>België</v>
          </cell>
          <cell r="G3978" t="str">
            <v>BE</v>
          </cell>
          <cell r="H3978" t="str">
            <v>04-025</v>
          </cell>
          <cell r="I3978" t="str">
            <v>PC DILBEEK</v>
          </cell>
        </row>
        <row r="3979">
          <cell r="A3979">
            <v>19131</v>
          </cell>
          <cell r="B3979" t="str">
            <v>Ernest</v>
          </cell>
          <cell r="C3979" t="str">
            <v>STAUB</v>
          </cell>
          <cell r="D3979">
            <v>15847</v>
          </cell>
          <cell r="E3979" t="str">
            <v>M</v>
          </cell>
          <cell r="F3979" t="str">
            <v>België</v>
          </cell>
          <cell r="G3979" t="str">
            <v>BE</v>
          </cell>
          <cell r="H3979" t="str">
            <v>04-025</v>
          </cell>
          <cell r="I3979" t="str">
            <v>PC DILBEEK</v>
          </cell>
        </row>
        <row r="3980">
          <cell r="A3980">
            <v>21296</v>
          </cell>
          <cell r="B3980" t="str">
            <v>Pierre</v>
          </cell>
          <cell r="C3980" t="str">
            <v>SWAELENS</v>
          </cell>
          <cell r="D3980">
            <v>15034</v>
          </cell>
          <cell r="E3980" t="str">
            <v>M</v>
          </cell>
          <cell r="F3980" t="str">
            <v>België</v>
          </cell>
          <cell r="G3980" t="str">
            <v>BE</v>
          </cell>
          <cell r="H3980" t="str">
            <v>04-025</v>
          </cell>
          <cell r="I3980" t="str">
            <v>PC DILBEEK</v>
          </cell>
        </row>
        <row r="3981">
          <cell r="A3981">
            <v>14940</v>
          </cell>
          <cell r="B3981" t="str">
            <v>Benoit</v>
          </cell>
          <cell r="C3981" t="str">
            <v>TAELEMANS</v>
          </cell>
          <cell r="D3981">
            <v>17971</v>
          </cell>
          <cell r="E3981" t="str">
            <v>M</v>
          </cell>
          <cell r="F3981" t="str">
            <v>België</v>
          </cell>
          <cell r="G3981" t="str">
            <v>BE</v>
          </cell>
          <cell r="H3981" t="str">
            <v>04-025</v>
          </cell>
          <cell r="I3981" t="str">
            <v>PC DILBEEK</v>
          </cell>
        </row>
        <row r="3982">
          <cell r="A3982">
            <v>21394</v>
          </cell>
          <cell r="B3982" t="str">
            <v>Larry</v>
          </cell>
          <cell r="C3982" t="str">
            <v>THERESE</v>
          </cell>
          <cell r="D3982">
            <v>30698</v>
          </cell>
          <cell r="E3982" t="str">
            <v>M</v>
          </cell>
          <cell r="F3982" t="str">
            <v>België</v>
          </cell>
          <cell r="G3982" t="str">
            <v>BE</v>
          </cell>
          <cell r="H3982" t="str">
            <v>04-025</v>
          </cell>
          <cell r="I3982" t="str">
            <v>PC DILBEEK</v>
          </cell>
        </row>
        <row r="3983">
          <cell r="A3983">
            <v>146</v>
          </cell>
          <cell r="B3983" t="str">
            <v>Francis</v>
          </cell>
          <cell r="C3983" t="str">
            <v>TRATSAERT</v>
          </cell>
          <cell r="D3983">
            <v>19954</v>
          </cell>
          <cell r="E3983" t="str">
            <v>M</v>
          </cell>
          <cell r="F3983" t="str">
            <v>België</v>
          </cell>
          <cell r="G3983" t="str">
            <v>BE</v>
          </cell>
          <cell r="H3983" t="str">
            <v>04-025</v>
          </cell>
          <cell r="I3983" t="str">
            <v>PC DILBEEK</v>
          </cell>
        </row>
        <row r="3984">
          <cell r="A3984">
            <v>9693</v>
          </cell>
          <cell r="B3984" t="str">
            <v>Peter</v>
          </cell>
          <cell r="C3984" t="str">
            <v>TRATSAERT</v>
          </cell>
          <cell r="D3984">
            <v>24224</v>
          </cell>
          <cell r="E3984" t="str">
            <v>M</v>
          </cell>
          <cell r="F3984" t="str">
            <v>België</v>
          </cell>
          <cell r="G3984" t="str">
            <v>BE</v>
          </cell>
          <cell r="H3984" t="str">
            <v>04-025</v>
          </cell>
          <cell r="I3984" t="str">
            <v>PC DILBEEK</v>
          </cell>
        </row>
        <row r="3985">
          <cell r="A3985">
            <v>9949</v>
          </cell>
          <cell r="B3985" t="str">
            <v>Steven</v>
          </cell>
          <cell r="C3985" t="str">
            <v>TRATSAERT</v>
          </cell>
          <cell r="D3985">
            <v>26602</v>
          </cell>
          <cell r="E3985" t="str">
            <v>M</v>
          </cell>
          <cell r="F3985" t="str">
            <v>België</v>
          </cell>
          <cell r="G3985" t="str">
            <v>BE</v>
          </cell>
          <cell r="H3985" t="str">
            <v>04-025</v>
          </cell>
          <cell r="I3985" t="str">
            <v>PC DILBEEK</v>
          </cell>
        </row>
        <row r="3986">
          <cell r="A3986">
            <v>9950</v>
          </cell>
          <cell r="B3986" t="str">
            <v>Jan</v>
          </cell>
          <cell r="C3986" t="str">
            <v>TRATSAERT</v>
          </cell>
          <cell r="D3986">
            <v>25859</v>
          </cell>
          <cell r="E3986" t="str">
            <v>M</v>
          </cell>
          <cell r="F3986" t="str">
            <v>België</v>
          </cell>
          <cell r="G3986" t="str">
            <v>BE</v>
          </cell>
          <cell r="H3986" t="str">
            <v>04-025</v>
          </cell>
          <cell r="I3986" t="str">
            <v>PC DILBEEK</v>
          </cell>
        </row>
        <row r="3987">
          <cell r="A3987">
            <v>10824</v>
          </cell>
          <cell r="B3987" t="str">
            <v>Ilse</v>
          </cell>
          <cell r="C3987" t="str">
            <v>TRATSAERT</v>
          </cell>
          <cell r="D3987">
            <v>24517</v>
          </cell>
          <cell r="E3987" t="str">
            <v>V</v>
          </cell>
          <cell r="F3987" t="str">
            <v>België</v>
          </cell>
          <cell r="G3987" t="str">
            <v>BE</v>
          </cell>
          <cell r="H3987" t="str">
            <v>04-025</v>
          </cell>
          <cell r="I3987" t="str">
            <v>PC DILBEEK</v>
          </cell>
        </row>
        <row r="3988">
          <cell r="A3988">
            <v>12796</v>
          </cell>
          <cell r="B3988" t="str">
            <v>Albert</v>
          </cell>
          <cell r="C3988" t="str">
            <v>VAN ACHTER</v>
          </cell>
          <cell r="D3988">
            <v>18693</v>
          </cell>
          <cell r="E3988" t="str">
            <v>M</v>
          </cell>
          <cell r="F3988" t="str">
            <v>België</v>
          </cell>
          <cell r="G3988" t="str">
            <v>BE</v>
          </cell>
          <cell r="H3988" t="str">
            <v>04-025</v>
          </cell>
          <cell r="I3988" t="str">
            <v>PC DILBEEK</v>
          </cell>
        </row>
        <row r="3989">
          <cell r="A3989">
            <v>9143</v>
          </cell>
          <cell r="B3989" t="str">
            <v>Hugo</v>
          </cell>
          <cell r="C3989" t="str">
            <v>VAN AUTGAERDEN</v>
          </cell>
          <cell r="D3989">
            <v>16360</v>
          </cell>
          <cell r="E3989" t="str">
            <v>M</v>
          </cell>
          <cell r="F3989" t="str">
            <v>België</v>
          </cell>
          <cell r="G3989" t="str">
            <v>BE</v>
          </cell>
          <cell r="H3989" t="str">
            <v>04-025</v>
          </cell>
          <cell r="I3989" t="str">
            <v>PC DILBEEK</v>
          </cell>
        </row>
        <row r="3990">
          <cell r="A3990">
            <v>18881</v>
          </cell>
          <cell r="B3990" t="str">
            <v>Maria</v>
          </cell>
          <cell r="C3990" t="str">
            <v>VAN BELLE</v>
          </cell>
          <cell r="D3990">
            <v>15949</v>
          </cell>
          <cell r="E3990" t="str">
            <v>V</v>
          </cell>
          <cell r="F3990" t="str">
            <v>België</v>
          </cell>
          <cell r="G3990" t="str">
            <v>BE</v>
          </cell>
          <cell r="H3990" t="str">
            <v>04-025</v>
          </cell>
          <cell r="I3990" t="str">
            <v>PC DILBEEK</v>
          </cell>
        </row>
        <row r="3991">
          <cell r="A3991">
            <v>12797</v>
          </cell>
          <cell r="B3991" t="str">
            <v>Erik</v>
          </cell>
          <cell r="C3991" t="str">
            <v>VAN BERCKELAER</v>
          </cell>
          <cell r="D3991">
            <v>21705</v>
          </cell>
          <cell r="E3991" t="str">
            <v>M</v>
          </cell>
          <cell r="F3991" t="str">
            <v>België</v>
          </cell>
          <cell r="G3991" t="str">
            <v>BE</v>
          </cell>
          <cell r="H3991" t="str">
            <v>04-025</v>
          </cell>
          <cell r="I3991" t="str">
            <v>PC DILBEEK</v>
          </cell>
        </row>
        <row r="3992">
          <cell r="A3992">
            <v>19855</v>
          </cell>
          <cell r="B3992" t="str">
            <v>Helene</v>
          </cell>
          <cell r="C3992" t="str">
            <v>VAN DAMME</v>
          </cell>
          <cell r="D3992">
            <v>20362</v>
          </cell>
          <cell r="E3992" t="str">
            <v>V</v>
          </cell>
          <cell r="F3992" t="str">
            <v>België</v>
          </cell>
          <cell r="G3992" t="str">
            <v>BE</v>
          </cell>
          <cell r="H3992" t="str">
            <v>04-025</v>
          </cell>
          <cell r="I3992" t="str">
            <v>PC DILBEEK</v>
          </cell>
        </row>
        <row r="3993">
          <cell r="A3993">
            <v>19858</v>
          </cell>
          <cell r="B3993" t="str">
            <v>Monique</v>
          </cell>
          <cell r="C3993" t="str">
            <v>VAN DAMME</v>
          </cell>
          <cell r="D3993">
            <v>16962</v>
          </cell>
          <cell r="E3993" t="str">
            <v>V</v>
          </cell>
          <cell r="F3993" t="str">
            <v>België</v>
          </cell>
          <cell r="G3993" t="str">
            <v>BE</v>
          </cell>
          <cell r="H3993" t="str">
            <v>04-025</v>
          </cell>
          <cell r="I3993" t="str">
            <v>PC DILBEEK</v>
          </cell>
        </row>
        <row r="3994">
          <cell r="A3994">
            <v>7765</v>
          </cell>
          <cell r="B3994" t="str">
            <v>Raphael</v>
          </cell>
          <cell r="C3994" t="str">
            <v>VAN DE PUTTE</v>
          </cell>
          <cell r="D3994">
            <v>25753</v>
          </cell>
          <cell r="E3994" t="str">
            <v>M</v>
          </cell>
          <cell r="F3994" t="str">
            <v>België</v>
          </cell>
          <cell r="G3994" t="str">
            <v>BE</v>
          </cell>
          <cell r="H3994" t="str">
            <v>04-025</v>
          </cell>
          <cell r="I3994" t="str">
            <v>PC DILBEEK</v>
          </cell>
        </row>
        <row r="3995">
          <cell r="A3995">
            <v>20245</v>
          </cell>
          <cell r="B3995" t="str">
            <v>Noa</v>
          </cell>
          <cell r="C3995" t="str">
            <v>VAN DE STEEN</v>
          </cell>
          <cell r="D3995">
            <v>39142</v>
          </cell>
          <cell r="E3995" t="str">
            <v>V</v>
          </cell>
          <cell r="F3995" t="str">
            <v>België</v>
          </cell>
          <cell r="G3995" t="str">
            <v>BE</v>
          </cell>
          <cell r="H3995" t="str">
            <v>04-025</v>
          </cell>
          <cell r="I3995" t="str">
            <v>PC DILBEEK</v>
          </cell>
        </row>
        <row r="3996">
          <cell r="A3996">
            <v>21618</v>
          </cell>
          <cell r="B3996" t="str">
            <v>Franky</v>
          </cell>
          <cell r="C3996" t="str">
            <v>VAN DE STEEN</v>
          </cell>
          <cell r="D3996">
            <v>25903</v>
          </cell>
          <cell r="E3996" t="str">
            <v>M</v>
          </cell>
          <cell r="F3996" t="str">
            <v>België</v>
          </cell>
          <cell r="G3996" t="str">
            <v>BE</v>
          </cell>
          <cell r="H3996" t="str">
            <v>04-025</v>
          </cell>
          <cell r="I3996" t="str">
            <v>PC DILBEEK</v>
          </cell>
        </row>
        <row r="3997">
          <cell r="A3997">
            <v>21596</v>
          </cell>
          <cell r="B3997" t="str">
            <v>Maria-Christina</v>
          </cell>
          <cell r="C3997" t="str">
            <v>VAN DEN EEDE</v>
          </cell>
          <cell r="D3997">
            <v>19902</v>
          </cell>
          <cell r="E3997" t="str">
            <v>V</v>
          </cell>
          <cell r="F3997" t="str">
            <v>België</v>
          </cell>
          <cell r="G3997" t="str">
            <v>BE</v>
          </cell>
          <cell r="H3997" t="str">
            <v>04-025</v>
          </cell>
          <cell r="I3997" t="str">
            <v>PC DILBEEK</v>
          </cell>
        </row>
        <row r="3998">
          <cell r="A3998">
            <v>21910</v>
          </cell>
          <cell r="B3998" t="str">
            <v>Maurits</v>
          </cell>
          <cell r="C3998" t="str">
            <v>VAN DEN EYNDE</v>
          </cell>
          <cell r="D3998">
            <v>18909</v>
          </cell>
          <cell r="E3998" t="str">
            <v>M</v>
          </cell>
          <cell r="F3998" t="str">
            <v>België</v>
          </cell>
          <cell r="G3998" t="str">
            <v>BE</v>
          </cell>
          <cell r="H3998" t="str">
            <v>04-025</v>
          </cell>
          <cell r="I3998" t="str">
            <v>PC DILBEEK</v>
          </cell>
        </row>
        <row r="3999">
          <cell r="A3999">
            <v>3742</v>
          </cell>
          <cell r="B3999" t="str">
            <v>Freddy</v>
          </cell>
          <cell r="C3999" t="str">
            <v>VAN DER ELST</v>
          </cell>
          <cell r="D3999">
            <v>19969</v>
          </cell>
          <cell r="E3999" t="str">
            <v>M</v>
          </cell>
          <cell r="F3999" t="str">
            <v>België</v>
          </cell>
          <cell r="G3999" t="str">
            <v>BE</v>
          </cell>
          <cell r="H3999" t="str">
            <v>04-025</v>
          </cell>
          <cell r="I3999" t="str">
            <v>PC DILBEEK</v>
          </cell>
        </row>
        <row r="4000">
          <cell r="A4000">
            <v>15148</v>
          </cell>
          <cell r="B4000" t="str">
            <v>René</v>
          </cell>
          <cell r="C4000" t="str">
            <v>VAN DER HEYDE</v>
          </cell>
          <cell r="D4000">
            <v>17775</v>
          </cell>
          <cell r="E4000" t="str">
            <v>M</v>
          </cell>
          <cell r="F4000" t="str">
            <v>België</v>
          </cell>
          <cell r="G4000" t="str">
            <v>BE</v>
          </cell>
          <cell r="H4000" t="str">
            <v>04-025</v>
          </cell>
          <cell r="I4000" t="str">
            <v>PC DILBEEK</v>
          </cell>
        </row>
        <row r="4001">
          <cell r="A4001">
            <v>19868</v>
          </cell>
          <cell r="B4001" t="str">
            <v>Dora</v>
          </cell>
          <cell r="C4001" t="str">
            <v>VAN DER JEUGHT</v>
          </cell>
          <cell r="D4001">
            <v>17068</v>
          </cell>
          <cell r="E4001" t="str">
            <v>V</v>
          </cell>
          <cell r="F4001" t="str">
            <v>België</v>
          </cell>
          <cell r="G4001" t="str">
            <v>BE</v>
          </cell>
          <cell r="H4001" t="str">
            <v>04-025</v>
          </cell>
          <cell r="I4001" t="str">
            <v>PC DILBEEK</v>
          </cell>
        </row>
        <row r="4002">
          <cell r="A4002">
            <v>10173</v>
          </cell>
          <cell r="B4002" t="str">
            <v>Olivier</v>
          </cell>
          <cell r="C4002" t="str">
            <v>VAN DER NIEPEN</v>
          </cell>
          <cell r="D4002">
            <v>29343</v>
          </cell>
          <cell r="E4002" t="str">
            <v>M</v>
          </cell>
          <cell r="F4002" t="str">
            <v>België</v>
          </cell>
          <cell r="G4002" t="str">
            <v>BE</v>
          </cell>
          <cell r="H4002" t="str">
            <v>04-025</v>
          </cell>
          <cell r="I4002" t="str">
            <v>PC DILBEEK</v>
          </cell>
        </row>
        <row r="4003">
          <cell r="A4003">
            <v>10174</v>
          </cell>
          <cell r="B4003" t="str">
            <v>Olivia</v>
          </cell>
          <cell r="C4003" t="str">
            <v>VAN DER NIEPEN</v>
          </cell>
          <cell r="D4003">
            <v>32668</v>
          </cell>
          <cell r="E4003" t="str">
            <v>V</v>
          </cell>
          <cell r="F4003" t="str">
            <v>België</v>
          </cell>
          <cell r="G4003" t="str">
            <v>BE</v>
          </cell>
          <cell r="H4003" t="str">
            <v>04-025</v>
          </cell>
          <cell r="I4003" t="str">
            <v>PC DILBEEK</v>
          </cell>
        </row>
        <row r="4004">
          <cell r="A4004">
            <v>21393</v>
          </cell>
          <cell r="B4004" t="str">
            <v>Frans</v>
          </cell>
          <cell r="C4004" t="str">
            <v>VAN DER NIEPEN</v>
          </cell>
          <cell r="D4004">
            <v>20922</v>
          </cell>
          <cell r="E4004" t="str">
            <v>M</v>
          </cell>
          <cell r="F4004" t="str">
            <v>België</v>
          </cell>
          <cell r="G4004" t="str">
            <v>BE</v>
          </cell>
          <cell r="H4004" t="str">
            <v>04-025</v>
          </cell>
          <cell r="I4004" t="str">
            <v>PC DILBEEK</v>
          </cell>
        </row>
        <row r="4005">
          <cell r="A4005">
            <v>21597</v>
          </cell>
          <cell r="B4005" t="str">
            <v>Marleen</v>
          </cell>
          <cell r="C4005" t="str">
            <v>VAN DER STRAETEN</v>
          </cell>
          <cell r="D4005">
            <v>22428</v>
          </cell>
          <cell r="E4005" t="str">
            <v>V</v>
          </cell>
          <cell r="F4005" t="str">
            <v>België</v>
          </cell>
          <cell r="G4005" t="str">
            <v>BE</v>
          </cell>
          <cell r="H4005" t="str">
            <v>04-025</v>
          </cell>
          <cell r="I4005" t="str">
            <v>PC DILBEEK</v>
          </cell>
        </row>
        <row r="4006">
          <cell r="A4006">
            <v>9673</v>
          </cell>
          <cell r="B4006" t="str">
            <v>Joannes</v>
          </cell>
          <cell r="C4006" t="str">
            <v>VAN DER VOORDE</v>
          </cell>
          <cell r="D4006">
            <v>16749</v>
          </cell>
          <cell r="E4006" t="str">
            <v>M</v>
          </cell>
          <cell r="F4006" t="str">
            <v>België</v>
          </cell>
          <cell r="G4006" t="str">
            <v>BE</v>
          </cell>
          <cell r="H4006" t="str">
            <v>04-025</v>
          </cell>
          <cell r="I4006" t="str">
            <v>PC DILBEEK</v>
          </cell>
        </row>
        <row r="4007">
          <cell r="A4007">
            <v>2987</v>
          </cell>
          <cell r="B4007" t="str">
            <v>Jacqueline</v>
          </cell>
          <cell r="C4007" t="str">
            <v>VAN DRIESSCHE</v>
          </cell>
          <cell r="D4007">
            <v>17835</v>
          </cell>
          <cell r="E4007" t="str">
            <v>V</v>
          </cell>
          <cell r="F4007" t="str">
            <v>België</v>
          </cell>
          <cell r="G4007" t="str">
            <v>BE</v>
          </cell>
          <cell r="H4007" t="str">
            <v>04-025</v>
          </cell>
          <cell r="I4007" t="str">
            <v>PC DILBEEK</v>
          </cell>
        </row>
        <row r="4008">
          <cell r="A4008">
            <v>20821</v>
          </cell>
          <cell r="B4008" t="str">
            <v>Stefaan</v>
          </cell>
          <cell r="C4008" t="str">
            <v>VAN MELKEBEKE</v>
          </cell>
          <cell r="D4008">
            <v>21479</v>
          </cell>
          <cell r="E4008" t="str">
            <v>M</v>
          </cell>
          <cell r="F4008" t="str">
            <v>België</v>
          </cell>
          <cell r="G4008" t="str">
            <v>BE</v>
          </cell>
          <cell r="H4008" t="str">
            <v>04-025</v>
          </cell>
          <cell r="I4008" t="str">
            <v>PC DILBEEK</v>
          </cell>
        </row>
        <row r="4009">
          <cell r="A4009">
            <v>13665</v>
          </cell>
          <cell r="B4009" t="str">
            <v>Mario</v>
          </cell>
          <cell r="C4009" t="str">
            <v>VAN STICHEL</v>
          </cell>
          <cell r="D4009">
            <v>23761</v>
          </cell>
          <cell r="E4009" t="str">
            <v>M</v>
          </cell>
          <cell r="F4009" t="str">
            <v>België</v>
          </cell>
          <cell r="G4009" t="str">
            <v>BE</v>
          </cell>
          <cell r="H4009" t="str">
            <v>04-025</v>
          </cell>
          <cell r="I4009" t="str">
            <v>PC DILBEEK</v>
          </cell>
        </row>
        <row r="4010">
          <cell r="A4010">
            <v>19860</v>
          </cell>
          <cell r="B4010" t="str">
            <v>Marc</v>
          </cell>
          <cell r="C4010" t="str">
            <v>VAN VRECKEM</v>
          </cell>
          <cell r="D4010">
            <v>20750</v>
          </cell>
          <cell r="E4010" t="str">
            <v>M</v>
          </cell>
          <cell r="F4010" t="str">
            <v>België</v>
          </cell>
          <cell r="G4010" t="str">
            <v>BE</v>
          </cell>
          <cell r="H4010" t="str">
            <v>04-025</v>
          </cell>
          <cell r="I4010" t="str">
            <v>PC DILBEEK</v>
          </cell>
        </row>
        <row r="4011">
          <cell r="A4011">
            <v>4090</v>
          </cell>
          <cell r="B4011" t="str">
            <v>Anja</v>
          </cell>
          <cell r="C4011" t="str">
            <v>VAN WAEYENBERG</v>
          </cell>
          <cell r="D4011">
            <v>27599</v>
          </cell>
          <cell r="E4011" t="str">
            <v>V</v>
          </cell>
          <cell r="F4011" t="str">
            <v>België</v>
          </cell>
          <cell r="G4011" t="str">
            <v>BE</v>
          </cell>
          <cell r="H4011" t="str">
            <v>04-025</v>
          </cell>
          <cell r="I4011" t="str">
            <v>PC DILBEEK</v>
          </cell>
        </row>
        <row r="4012">
          <cell r="A4012">
            <v>21595</v>
          </cell>
          <cell r="B4012" t="str">
            <v>Didier</v>
          </cell>
          <cell r="C4012" t="str">
            <v>VANDENBORRE</v>
          </cell>
          <cell r="D4012">
            <v>22388</v>
          </cell>
          <cell r="E4012" t="str">
            <v>M</v>
          </cell>
          <cell r="F4012" t="str">
            <v>België</v>
          </cell>
          <cell r="G4012" t="str">
            <v>BE</v>
          </cell>
          <cell r="H4012" t="str">
            <v>04-025</v>
          </cell>
          <cell r="I4012" t="str">
            <v>PC DILBEEK</v>
          </cell>
        </row>
        <row r="4013">
          <cell r="A4013">
            <v>20793</v>
          </cell>
          <cell r="B4013" t="str">
            <v>Jean</v>
          </cell>
          <cell r="C4013" t="str">
            <v>VANDER ELST</v>
          </cell>
          <cell r="D4013">
            <v>16655</v>
          </cell>
          <cell r="E4013" t="str">
            <v>M</v>
          </cell>
          <cell r="F4013" t="str">
            <v>België</v>
          </cell>
          <cell r="G4013" t="str">
            <v>BE</v>
          </cell>
          <cell r="H4013" t="str">
            <v>04-025</v>
          </cell>
          <cell r="I4013" t="str">
            <v>PC DILBEEK</v>
          </cell>
        </row>
        <row r="4014">
          <cell r="A4014">
            <v>18917</v>
          </cell>
          <cell r="B4014" t="str">
            <v>Raymond</v>
          </cell>
          <cell r="C4014" t="str">
            <v>VANDERAUWERA</v>
          </cell>
          <cell r="D4014">
            <v>18008</v>
          </cell>
          <cell r="E4014" t="str">
            <v>M</v>
          </cell>
          <cell r="F4014" t="str">
            <v>België</v>
          </cell>
          <cell r="G4014" t="str">
            <v>BE</v>
          </cell>
          <cell r="H4014" t="str">
            <v>04-025</v>
          </cell>
          <cell r="I4014" t="str">
            <v>PC DILBEEK</v>
          </cell>
        </row>
        <row r="4015">
          <cell r="A4015">
            <v>19394</v>
          </cell>
          <cell r="B4015" t="str">
            <v>Koen</v>
          </cell>
          <cell r="C4015" t="str">
            <v>VANDERBORGHT</v>
          </cell>
          <cell r="D4015">
            <v>23398</v>
          </cell>
          <cell r="E4015" t="str">
            <v>M</v>
          </cell>
          <cell r="F4015" t="str">
            <v>België</v>
          </cell>
          <cell r="G4015" t="str">
            <v>BE</v>
          </cell>
          <cell r="H4015" t="str">
            <v>04-025</v>
          </cell>
          <cell r="I4015" t="str">
            <v>PC DILBEEK</v>
          </cell>
        </row>
        <row r="4016">
          <cell r="A4016">
            <v>21598</v>
          </cell>
          <cell r="B4016" t="str">
            <v>Willy</v>
          </cell>
          <cell r="C4016" t="str">
            <v>VANDERSTRAETEN</v>
          </cell>
          <cell r="D4016">
            <v>19135</v>
          </cell>
          <cell r="E4016" t="str">
            <v>M</v>
          </cell>
          <cell r="F4016" t="str">
            <v>België</v>
          </cell>
          <cell r="G4016" t="str">
            <v>BE</v>
          </cell>
          <cell r="H4016" t="str">
            <v>04-025</v>
          </cell>
          <cell r="I4016" t="str">
            <v>PC DILBEEK</v>
          </cell>
        </row>
        <row r="4017">
          <cell r="A4017">
            <v>2014</v>
          </cell>
          <cell r="B4017" t="str">
            <v>André</v>
          </cell>
          <cell r="C4017" t="str">
            <v>VANDEVELDE</v>
          </cell>
          <cell r="D4017">
            <v>15092</v>
          </cell>
          <cell r="E4017" t="str">
            <v>M</v>
          </cell>
          <cell r="F4017" t="str">
            <v>België</v>
          </cell>
          <cell r="G4017" t="str">
            <v>BE</v>
          </cell>
          <cell r="H4017" t="str">
            <v>04-025</v>
          </cell>
          <cell r="I4017" t="str">
            <v>PC DILBEEK</v>
          </cell>
        </row>
        <row r="4018">
          <cell r="A4018">
            <v>9832</v>
          </cell>
          <cell r="B4018" t="str">
            <v>Bert</v>
          </cell>
          <cell r="C4018" t="str">
            <v>VANHERP</v>
          </cell>
          <cell r="D4018">
            <v>32806</v>
          </cell>
          <cell r="E4018" t="str">
            <v>M</v>
          </cell>
          <cell r="F4018" t="str">
            <v>België</v>
          </cell>
          <cell r="G4018" t="str">
            <v>BE</v>
          </cell>
          <cell r="H4018" t="str">
            <v>04-025</v>
          </cell>
          <cell r="I4018" t="str">
            <v>PC DILBEEK</v>
          </cell>
        </row>
        <row r="4019">
          <cell r="A4019">
            <v>11860</v>
          </cell>
          <cell r="B4019" t="str">
            <v>Hugo</v>
          </cell>
          <cell r="C4019" t="str">
            <v>VANHERP</v>
          </cell>
          <cell r="D4019">
            <v>20256</v>
          </cell>
          <cell r="E4019" t="str">
            <v>M</v>
          </cell>
          <cell r="F4019" t="str">
            <v>België</v>
          </cell>
          <cell r="G4019" t="str">
            <v>BE</v>
          </cell>
          <cell r="H4019" t="str">
            <v>04-025</v>
          </cell>
          <cell r="I4019" t="str">
            <v>PC DILBEEK</v>
          </cell>
        </row>
        <row r="4020">
          <cell r="A4020">
            <v>20195</v>
          </cell>
          <cell r="B4020" t="str">
            <v>Ymke</v>
          </cell>
          <cell r="C4020" t="str">
            <v>VANHERP</v>
          </cell>
          <cell r="D4020">
            <v>33686</v>
          </cell>
          <cell r="E4020" t="str">
            <v>V</v>
          </cell>
          <cell r="F4020" t="str">
            <v>België</v>
          </cell>
          <cell r="G4020" t="str">
            <v>BE</v>
          </cell>
          <cell r="H4020" t="str">
            <v>04-025</v>
          </cell>
          <cell r="I4020" t="str">
            <v>PC DILBEEK</v>
          </cell>
        </row>
        <row r="4021">
          <cell r="A4021">
            <v>21599</v>
          </cell>
          <cell r="B4021" t="str">
            <v>Yves</v>
          </cell>
          <cell r="C4021" t="str">
            <v>VANNEDERGHEM</v>
          </cell>
          <cell r="D4021">
            <v>22555</v>
          </cell>
          <cell r="E4021" t="str">
            <v>M</v>
          </cell>
          <cell r="F4021" t="str">
            <v>België</v>
          </cell>
          <cell r="G4021" t="str">
            <v>BE</v>
          </cell>
          <cell r="H4021" t="str">
            <v>04-025</v>
          </cell>
          <cell r="I4021" t="str">
            <v>PC DILBEEK</v>
          </cell>
        </row>
        <row r="4022">
          <cell r="A4022">
            <v>21784</v>
          </cell>
          <cell r="B4022" t="str">
            <v>Marc</v>
          </cell>
          <cell r="C4022" t="str">
            <v>VANSCHAEMELHOUT</v>
          </cell>
          <cell r="D4022">
            <v>23006</v>
          </cell>
          <cell r="E4022" t="str">
            <v>M</v>
          </cell>
          <cell r="F4022" t="str">
            <v>België</v>
          </cell>
          <cell r="G4022" t="str">
            <v>BE</v>
          </cell>
          <cell r="H4022" t="str">
            <v>04-025</v>
          </cell>
          <cell r="I4022" t="str">
            <v>PC DILBEEK</v>
          </cell>
        </row>
        <row r="4023">
          <cell r="A4023">
            <v>13663</v>
          </cell>
          <cell r="B4023" t="str">
            <v>Frédéric</v>
          </cell>
          <cell r="C4023" t="str">
            <v>VERBEKEN</v>
          </cell>
          <cell r="D4023">
            <v>25422</v>
          </cell>
          <cell r="E4023" t="str">
            <v>M</v>
          </cell>
          <cell r="F4023" t="str">
            <v>België</v>
          </cell>
          <cell r="G4023" t="str">
            <v>BE</v>
          </cell>
          <cell r="H4023" t="str">
            <v>04-025</v>
          </cell>
          <cell r="I4023" t="str">
            <v>PC DILBEEK</v>
          </cell>
        </row>
        <row r="4024">
          <cell r="A4024">
            <v>21650</v>
          </cell>
          <cell r="B4024" t="str">
            <v>Ronny</v>
          </cell>
          <cell r="C4024" t="str">
            <v>VEREECKE</v>
          </cell>
          <cell r="D4024">
            <v>23132</v>
          </cell>
          <cell r="E4024" t="str">
            <v>M</v>
          </cell>
          <cell r="F4024" t="str">
            <v>België</v>
          </cell>
          <cell r="G4024" t="str">
            <v>BE</v>
          </cell>
          <cell r="H4024" t="str">
            <v>04-025</v>
          </cell>
          <cell r="I4024" t="str">
            <v>PC DILBEEK</v>
          </cell>
        </row>
        <row r="4025">
          <cell r="A4025">
            <v>18115</v>
          </cell>
          <cell r="B4025" t="str">
            <v>Lieven</v>
          </cell>
          <cell r="C4025" t="str">
            <v>VEREECKEN</v>
          </cell>
          <cell r="D4025">
            <v>28438</v>
          </cell>
          <cell r="E4025" t="str">
            <v>M</v>
          </cell>
          <cell r="F4025" t="str">
            <v>België</v>
          </cell>
          <cell r="G4025" t="str">
            <v>BE</v>
          </cell>
          <cell r="H4025" t="str">
            <v>04-025</v>
          </cell>
          <cell r="I4025" t="str">
            <v>PC DILBEEK</v>
          </cell>
        </row>
        <row r="4026">
          <cell r="A4026">
            <v>21050</v>
          </cell>
          <cell r="B4026" t="str">
            <v>Olivier</v>
          </cell>
          <cell r="C4026" t="str">
            <v>VERHEVEN</v>
          </cell>
          <cell r="D4026">
            <v>29663</v>
          </cell>
          <cell r="E4026" t="str">
            <v>M</v>
          </cell>
          <cell r="F4026" t="str">
            <v>België</v>
          </cell>
          <cell r="G4026" t="str">
            <v>BE</v>
          </cell>
          <cell r="H4026" t="str">
            <v>04-025</v>
          </cell>
          <cell r="I4026" t="str">
            <v>PC DILBEEK</v>
          </cell>
        </row>
        <row r="4027">
          <cell r="A4027">
            <v>21860</v>
          </cell>
          <cell r="B4027" t="str">
            <v>Leo</v>
          </cell>
          <cell r="C4027" t="str">
            <v>VERHOEVEN</v>
          </cell>
          <cell r="D4027">
            <v>21642</v>
          </cell>
          <cell r="E4027" t="str">
            <v>M</v>
          </cell>
          <cell r="F4027" t="str">
            <v>België</v>
          </cell>
          <cell r="G4027" t="str">
            <v>BE</v>
          </cell>
          <cell r="H4027" t="str">
            <v>04-025</v>
          </cell>
          <cell r="I4027" t="str">
            <v>PC DILBEEK</v>
          </cell>
        </row>
        <row r="4028">
          <cell r="A4028">
            <v>2024</v>
          </cell>
          <cell r="B4028" t="str">
            <v>Christiane</v>
          </cell>
          <cell r="C4028" t="str">
            <v>VERSCHUEREN</v>
          </cell>
          <cell r="D4028">
            <v>18793</v>
          </cell>
          <cell r="E4028" t="str">
            <v>V</v>
          </cell>
          <cell r="F4028" t="str">
            <v>België</v>
          </cell>
          <cell r="G4028" t="str">
            <v>BE</v>
          </cell>
          <cell r="H4028" t="str">
            <v>04-025</v>
          </cell>
          <cell r="I4028" t="str">
            <v>PC DILBEEK</v>
          </cell>
        </row>
        <row r="4029">
          <cell r="A4029">
            <v>19393</v>
          </cell>
          <cell r="B4029" t="str">
            <v>Lieve</v>
          </cell>
          <cell r="C4029" t="str">
            <v>VIJVERMAN</v>
          </cell>
          <cell r="D4029">
            <v>17278</v>
          </cell>
          <cell r="E4029" t="str">
            <v>V</v>
          </cell>
          <cell r="F4029" t="str">
            <v>België</v>
          </cell>
          <cell r="G4029" t="str">
            <v>BE</v>
          </cell>
          <cell r="H4029" t="str">
            <v>04-025</v>
          </cell>
          <cell r="I4029" t="str">
            <v>PC DILBEEK</v>
          </cell>
        </row>
        <row r="4030">
          <cell r="A4030">
            <v>19849</v>
          </cell>
          <cell r="B4030" t="str">
            <v>Joannes</v>
          </cell>
          <cell r="C4030" t="str">
            <v>VLAMIR</v>
          </cell>
          <cell r="D4030">
            <v>23114</v>
          </cell>
          <cell r="E4030" t="str">
            <v>M</v>
          </cell>
          <cell r="F4030" t="str">
            <v>België</v>
          </cell>
          <cell r="G4030" t="str">
            <v>BE</v>
          </cell>
          <cell r="H4030" t="str">
            <v>04-025</v>
          </cell>
          <cell r="I4030" t="str">
            <v>PC DILBEEK</v>
          </cell>
        </row>
        <row r="4031">
          <cell r="A4031">
            <v>19392</v>
          </cell>
          <cell r="B4031" t="str">
            <v>Jacky</v>
          </cell>
          <cell r="C4031" t="str">
            <v>VLERICK</v>
          </cell>
          <cell r="D4031">
            <v>19105</v>
          </cell>
          <cell r="E4031" t="str">
            <v>M</v>
          </cell>
          <cell r="F4031" t="str">
            <v>België</v>
          </cell>
          <cell r="G4031" t="str">
            <v>BE</v>
          </cell>
          <cell r="H4031" t="str">
            <v>04-025</v>
          </cell>
          <cell r="I4031" t="str">
            <v>PC DILBEEK</v>
          </cell>
        </row>
        <row r="4032">
          <cell r="A4032">
            <v>352</v>
          </cell>
          <cell r="B4032" t="str">
            <v>Renaat</v>
          </cell>
          <cell r="C4032" t="str">
            <v>VLOGAERT</v>
          </cell>
          <cell r="D4032">
            <v>13786</v>
          </cell>
          <cell r="E4032" t="str">
            <v>M</v>
          </cell>
          <cell r="F4032" t="str">
            <v>België</v>
          </cell>
          <cell r="G4032" t="str">
            <v>BE</v>
          </cell>
          <cell r="H4032" t="str">
            <v>04-025</v>
          </cell>
          <cell r="I4032" t="str">
            <v>PC DILBEEK</v>
          </cell>
        </row>
        <row r="4033">
          <cell r="A4033">
            <v>21600</v>
          </cell>
          <cell r="B4033" t="str">
            <v>Yvette</v>
          </cell>
          <cell r="C4033" t="str">
            <v>WALLENS</v>
          </cell>
          <cell r="D4033">
            <v>18795</v>
          </cell>
          <cell r="E4033" t="str">
            <v>V</v>
          </cell>
          <cell r="F4033" t="str">
            <v>België</v>
          </cell>
          <cell r="G4033" t="str">
            <v>BE</v>
          </cell>
          <cell r="H4033" t="str">
            <v>04-025</v>
          </cell>
          <cell r="I4033" t="str">
            <v>PC DILBEEK</v>
          </cell>
        </row>
        <row r="4034">
          <cell r="A4034">
            <v>2990</v>
          </cell>
          <cell r="B4034" t="str">
            <v>Ronny</v>
          </cell>
          <cell r="C4034" t="str">
            <v>WILLEMYNS</v>
          </cell>
          <cell r="D4034">
            <v>18755</v>
          </cell>
          <cell r="E4034" t="str">
            <v>M</v>
          </cell>
          <cell r="F4034" t="str">
            <v>België</v>
          </cell>
          <cell r="G4034" t="str">
            <v>BE</v>
          </cell>
          <cell r="H4034" t="str">
            <v>04-025</v>
          </cell>
          <cell r="I4034" t="str">
            <v>PC DILBEEK</v>
          </cell>
        </row>
        <row r="4035">
          <cell r="A4035">
            <v>18114</v>
          </cell>
          <cell r="B4035" t="str">
            <v>Katia</v>
          </cell>
          <cell r="C4035" t="str">
            <v>WILLEMYNS</v>
          </cell>
          <cell r="D4035">
            <v>28804</v>
          </cell>
          <cell r="E4035" t="str">
            <v>V</v>
          </cell>
          <cell r="F4035" t="str">
            <v>België</v>
          </cell>
          <cell r="G4035" t="str">
            <v>BE</v>
          </cell>
          <cell r="H4035" t="str">
            <v>04-025</v>
          </cell>
          <cell r="I4035" t="str">
            <v>PC DILBEEK</v>
          </cell>
        </row>
        <row r="4036">
          <cell r="A4036">
            <v>20820</v>
          </cell>
          <cell r="B4036" t="str">
            <v>Michel</v>
          </cell>
          <cell r="C4036" t="str">
            <v>ZELDERLOO</v>
          </cell>
          <cell r="D4036">
            <v>23787</v>
          </cell>
          <cell r="E4036" t="str">
            <v>M</v>
          </cell>
          <cell r="F4036" t="str">
            <v>België</v>
          </cell>
          <cell r="G4036" t="str">
            <v>BE</v>
          </cell>
          <cell r="H4036" t="str">
            <v>04-025</v>
          </cell>
          <cell r="I4036" t="str">
            <v>PC DILBEEK</v>
          </cell>
        </row>
        <row r="4037">
          <cell r="A4037">
            <v>19351</v>
          </cell>
          <cell r="B4037" t="str">
            <v>Georges</v>
          </cell>
          <cell r="C4037" t="str">
            <v>ZWAENEPOEL</v>
          </cell>
          <cell r="D4037">
            <v>14252</v>
          </cell>
          <cell r="E4037" t="str">
            <v>M</v>
          </cell>
          <cell r="F4037" t="str">
            <v>België</v>
          </cell>
          <cell r="G4037" t="str">
            <v>BE</v>
          </cell>
          <cell r="H4037" t="str">
            <v>04-025</v>
          </cell>
          <cell r="I4037" t="str">
            <v>PC DILBEEK</v>
          </cell>
        </row>
        <row r="4038">
          <cell r="A4038">
            <v>20414</v>
          </cell>
          <cell r="B4038" t="str">
            <v>Jurgen</v>
          </cell>
          <cell r="C4038" t="str">
            <v>BOGAERT</v>
          </cell>
          <cell r="D4038">
            <v>23867</v>
          </cell>
          <cell r="E4038" t="str">
            <v>M</v>
          </cell>
          <cell r="F4038" t="str">
            <v>België</v>
          </cell>
          <cell r="G4038" t="str">
            <v>BE</v>
          </cell>
          <cell r="H4038" t="str">
            <v>04-030</v>
          </cell>
          <cell r="I4038" t="str">
            <v>Petanqueclub LEUVEN</v>
          </cell>
        </row>
        <row r="4039">
          <cell r="A4039">
            <v>21339</v>
          </cell>
          <cell r="B4039" t="str">
            <v>Erwin</v>
          </cell>
          <cell r="C4039" t="str">
            <v>BOON</v>
          </cell>
          <cell r="D4039">
            <v>23108</v>
          </cell>
          <cell r="E4039" t="str">
            <v>M</v>
          </cell>
          <cell r="F4039" t="str">
            <v>België</v>
          </cell>
          <cell r="G4039" t="str">
            <v>BE</v>
          </cell>
          <cell r="H4039" t="str">
            <v>04-031</v>
          </cell>
          <cell r="I4039" t="str">
            <v>Petanque KERKOM</v>
          </cell>
        </row>
        <row r="4040">
          <cell r="A4040">
            <v>14080</v>
          </cell>
          <cell r="B4040" t="str">
            <v>Maria</v>
          </cell>
          <cell r="C4040" t="str">
            <v>CAES</v>
          </cell>
          <cell r="D4040">
            <v>15415</v>
          </cell>
          <cell r="E4040" t="str">
            <v>V</v>
          </cell>
          <cell r="F4040" t="str">
            <v>België</v>
          </cell>
          <cell r="G4040" t="str">
            <v>BE</v>
          </cell>
          <cell r="H4040" t="str">
            <v>04-031</v>
          </cell>
          <cell r="I4040" t="str">
            <v>Petanque KERKOM</v>
          </cell>
        </row>
        <row r="4041">
          <cell r="A4041">
            <v>21492</v>
          </cell>
          <cell r="B4041" t="str">
            <v>Erik</v>
          </cell>
          <cell r="C4041" t="str">
            <v>DEGEEST</v>
          </cell>
          <cell r="D4041">
            <v>22765</v>
          </cell>
          <cell r="E4041" t="str">
            <v>M</v>
          </cell>
          <cell r="F4041" t="str">
            <v>België</v>
          </cell>
          <cell r="G4041" t="str">
            <v>BE</v>
          </cell>
          <cell r="H4041" t="str">
            <v>04-031</v>
          </cell>
          <cell r="I4041" t="str">
            <v>Petanque KERKOM</v>
          </cell>
        </row>
        <row r="4042">
          <cell r="A4042">
            <v>13437</v>
          </cell>
          <cell r="B4042" t="str">
            <v>Jens</v>
          </cell>
          <cell r="C4042" t="str">
            <v>GILIS</v>
          </cell>
          <cell r="D4042">
            <v>34260</v>
          </cell>
          <cell r="E4042" t="str">
            <v>M</v>
          </cell>
          <cell r="F4042" t="str">
            <v>België</v>
          </cell>
          <cell r="G4042" t="str">
            <v>BE</v>
          </cell>
          <cell r="H4042" t="str">
            <v>04-031</v>
          </cell>
          <cell r="I4042" t="str">
            <v>Petanque KERKOM</v>
          </cell>
        </row>
        <row r="4043">
          <cell r="A4043">
            <v>14077</v>
          </cell>
          <cell r="B4043" t="str">
            <v>Benny</v>
          </cell>
          <cell r="C4043" t="str">
            <v>GILIS</v>
          </cell>
          <cell r="D4043">
            <v>23128</v>
          </cell>
          <cell r="E4043" t="str">
            <v>M</v>
          </cell>
          <cell r="F4043" t="str">
            <v>België</v>
          </cell>
          <cell r="G4043" t="str">
            <v>BE</v>
          </cell>
          <cell r="H4043" t="str">
            <v>04-031</v>
          </cell>
          <cell r="I4043" t="str">
            <v>Petanque KERKOM</v>
          </cell>
        </row>
        <row r="4044">
          <cell r="A4044">
            <v>21074</v>
          </cell>
          <cell r="B4044" t="str">
            <v>Jurgen</v>
          </cell>
          <cell r="C4044" t="str">
            <v>HENDRICKX</v>
          </cell>
          <cell r="D4044">
            <v>26872</v>
          </cell>
          <cell r="E4044" t="str">
            <v>M</v>
          </cell>
          <cell r="F4044" t="str">
            <v>België</v>
          </cell>
          <cell r="G4044" t="str">
            <v>BE</v>
          </cell>
          <cell r="H4044" t="str">
            <v>04-031</v>
          </cell>
          <cell r="I4044" t="str">
            <v>Petanque KERKOM</v>
          </cell>
        </row>
        <row r="4045">
          <cell r="A4045">
            <v>14074</v>
          </cell>
          <cell r="B4045" t="str">
            <v>Kevin</v>
          </cell>
          <cell r="C4045" t="str">
            <v>HOOYLAERTS</v>
          </cell>
          <cell r="D4045">
            <v>34482</v>
          </cell>
          <cell r="E4045" t="str">
            <v>M</v>
          </cell>
          <cell r="F4045" t="str">
            <v>België</v>
          </cell>
          <cell r="G4045" t="str">
            <v>BE</v>
          </cell>
          <cell r="H4045" t="str">
            <v>04-031</v>
          </cell>
          <cell r="I4045" t="str">
            <v>Petanque KERKOM</v>
          </cell>
        </row>
        <row r="4046">
          <cell r="A4046">
            <v>14140</v>
          </cell>
          <cell r="B4046" t="str">
            <v>Erwin</v>
          </cell>
          <cell r="C4046" t="str">
            <v>HOOYLAERTS</v>
          </cell>
          <cell r="D4046">
            <v>23737</v>
          </cell>
          <cell r="E4046" t="str">
            <v>M</v>
          </cell>
          <cell r="F4046" t="str">
            <v>België</v>
          </cell>
          <cell r="G4046" t="str">
            <v>BE</v>
          </cell>
          <cell r="H4046" t="str">
            <v>04-031</v>
          </cell>
          <cell r="I4046" t="str">
            <v>Petanque KERKOM</v>
          </cell>
        </row>
        <row r="4047">
          <cell r="A4047">
            <v>14078</v>
          </cell>
          <cell r="B4047" t="str">
            <v>Nancy</v>
          </cell>
          <cell r="C4047" t="str">
            <v>LANGENDRIES</v>
          </cell>
          <cell r="D4047">
            <v>24185</v>
          </cell>
          <cell r="E4047" t="str">
            <v>V</v>
          </cell>
          <cell r="F4047" t="str">
            <v>België</v>
          </cell>
          <cell r="G4047" t="str">
            <v>BE</v>
          </cell>
          <cell r="H4047" t="str">
            <v>04-031</v>
          </cell>
          <cell r="I4047" t="str">
            <v>Petanque KERKOM</v>
          </cell>
        </row>
        <row r="4048">
          <cell r="A4048">
            <v>19504</v>
          </cell>
          <cell r="B4048" t="str">
            <v>Rudy</v>
          </cell>
          <cell r="C4048" t="str">
            <v>MASSY</v>
          </cell>
          <cell r="D4048">
            <v>22034</v>
          </cell>
          <cell r="E4048" t="str">
            <v>M</v>
          </cell>
          <cell r="F4048" t="str">
            <v>België</v>
          </cell>
          <cell r="G4048" t="str">
            <v>BE</v>
          </cell>
          <cell r="H4048" t="str">
            <v>04-031</v>
          </cell>
          <cell r="I4048" t="str">
            <v>Petanque KERKOM</v>
          </cell>
        </row>
        <row r="4049">
          <cell r="A4049">
            <v>17914</v>
          </cell>
          <cell r="B4049" t="str">
            <v>Tom</v>
          </cell>
          <cell r="C4049" t="str">
            <v>PITTOMVILS</v>
          </cell>
          <cell r="D4049">
            <v>32097</v>
          </cell>
          <cell r="E4049" t="str">
            <v>M</v>
          </cell>
          <cell r="F4049" t="str">
            <v>België</v>
          </cell>
          <cell r="G4049" t="str">
            <v>BE</v>
          </cell>
          <cell r="H4049" t="str">
            <v>04-031</v>
          </cell>
          <cell r="I4049" t="str">
            <v>Petanque KERKOM</v>
          </cell>
        </row>
        <row r="4050">
          <cell r="A4050">
            <v>11298</v>
          </cell>
          <cell r="B4050" t="str">
            <v>Irène</v>
          </cell>
          <cell r="C4050" t="str">
            <v>SMOLDERS</v>
          </cell>
          <cell r="D4050">
            <v>16366</v>
          </cell>
          <cell r="E4050" t="str">
            <v>V</v>
          </cell>
          <cell r="F4050" t="str">
            <v>België</v>
          </cell>
          <cell r="G4050" t="str">
            <v>BE</v>
          </cell>
          <cell r="H4050" t="str">
            <v>04-031</v>
          </cell>
          <cell r="I4050" t="str">
            <v>Petanque KERKOM</v>
          </cell>
        </row>
        <row r="4051">
          <cell r="A4051">
            <v>13432</v>
          </cell>
          <cell r="B4051" t="str">
            <v>Gijs</v>
          </cell>
          <cell r="C4051" t="str">
            <v>VAN GOIDSENHOVEN</v>
          </cell>
          <cell r="D4051">
            <v>33492</v>
          </cell>
          <cell r="E4051" t="str">
            <v>M</v>
          </cell>
          <cell r="F4051" t="str">
            <v>België</v>
          </cell>
          <cell r="G4051" t="str">
            <v>BE</v>
          </cell>
          <cell r="H4051" t="str">
            <v>04-031</v>
          </cell>
          <cell r="I4051" t="str">
            <v>Petanque KERKOM</v>
          </cell>
        </row>
        <row r="4052">
          <cell r="A4052">
            <v>2631</v>
          </cell>
          <cell r="B4052" t="str">
            <v>Marc</v>
          </cell>
          <cell r="C4052" t="str">
            <v>VERELST</v>
          </cell>
          <cell r="D4052">
            <v>20640</v>
          </cell>
          <cell r="E4052" t="str">
            <v>M</v>
          </cell>
          <cell r="F4052" t="str">
            <v>België</v>
          </cell>
          <cell r="G4052" t="str">
            <v>BE</v>
          </cell>
          <cell r="H4052" t="str">
            <v>04-031</v>
          </cell>
          <cell r="I4052" t="str">
            <v>Petanque KERKOM</v>
          </cell>
        </row>
        <row r="4053">
          <cell r="A4053">
            <v>18261</v>
          </cell>
          <cell r="B4053" t="str">
            <v>Peter</v>
          </cell>
          <cell r="C4053" t="str">
            <v>VERHOELST</v>
          </cell>
          <cell r="D4053">
            <v>25365</v>
          </cell>
          <cell r="E4053" t="str">
            <v>M</v>
          </cell>
          <cell r="F4053" t="str">
            <v>België</v>
          </cell>
          <cell r="G4053" t="str">
            <v>BE</v>
          </cell>
          <cell r="H4053" t="str">
            <v>04-031</v>
          </cell>
          <cell r="I4053" t="str">
            <v>Petanque KERKOM</v>
          </cell>
        </row>
        <row r="4054">
          <cell r="A4054">
            <v>21929</v>
          </cell>
          <cell r="B4054" t="str">
            <v>Sam</v>
          </cell>
          <cell r="C4054" t="str">
            <v>VERMEYLEN</v>
          </cell>
          <cell r="D4054">
            <v>34506</v>
          </cell>
          <cell r="E4054" t="str">
            <v>M</v>
          </cell>
          <cell r="F4054" t="str">
            <v>België</v>
          </cell>
          <cell r="G4054" t="str">
            <v>BE</v>
          </cell>
          <cell r="H4054" t="str">
            <v>04-031</v>
          </cell>
          <cell r="I4054" t="str">
            <v>Petanque KERKOM</v>
          </cell>
        </row>
        <row r="4055">
          <cell r="A4055">
            <v>15579</v>
          </cell>
          <cell r="B4055" t="str">
            <v>Jean-Marie</v>
          </cell>
          <cell r="C4055" t="str">
            <v>AMEYE</v>
          </cell>
          <cell r="D4055">
            <v>20045</v>
          </cell>
          <cell r="E4055" t="str">
            <v>M</v>
          </cell>
          <cell r="F4055" t="str">
            <v>België</v>
          </cell>
          <cell r="G4055" t="str">
            <v>BE</v>
          </cell>
          <cell r="H4055" t="str">
            <v>05-001</v>
          </cell>
          <cell r="I4055" t="str">
            <v>PC KORTRIJK -</v>
          </cell>
        </row>
        <row r="4056">
          <cell r="A4056">
            <v>12174</v>
          </cell>
          <cell r="B4056" t="str">
            <v>Marcel</v>
          </cell>
          <cell r="C4056" t="str">
            <v>BATAILLE</v>
          </cell>
          <cell r="D4056">
            <v>17087</v>
          </cell>
          <cell r="E4056" t="str">
            <v>M</v>
          </cell>
          <cell r="F4056" t="str">
            <v>België</v>
          </cell>
          <cell r="G4056" t="str">
            <v>BE</v>
          </cell>
          <cell r="H4056" t="str">
            <v>05-001</v>
          </cell>
          <cell r="I4056" t="str">
            <v>PC KORTRIJK -</v>
          </cell>
        </row>
        <row r="4057">
          <cell r="A4057">
            <v>4834</v>
          </cell>
          <cell r="B4057" t="str">
            <v>Els</v>
          </cell>
          <cell r="C4057" t="str">
            <v>BETTENS</v>
          </cell>
          <cell r="D4057">
            <v>25236</v>
          </cell>
          <cell r="E4057" t="str">
            <v>V</v>
          </cell>
          <cell r="F4057" t="str">
            <v>België</v>
          </cell>
          <cell r="G4057" t="str">
            <v>BE</v>
          </cell>
          <cell r="H4057" t="str">
            <v>05-001</v>
          </cell>
          <cell r="I4057" t="str">
            <v>PC KORTRIJK -</v>
          </cell>
        </row>
        <row r="4058">
          <cell r="A4058">
            <v>815</v>
          </cell>
          <cell r="B4058" t="str">
            <v>Pol</v>
          </cell>
          <cell r="C4058" t="str">
            <v>BONTE</v>
          </cell>
          <cell r="D4058">
            <v>20615</v>
          </cell>
          <cell r="E4058" t="str">
            <v>M</v>
          </cell>
          <cell r="F4058" t="str">
            <v>België</v>
          </cell>
          <cell r="G4058" t="str">
            <v>BE</v>
          </cell>
          <cell r="H4058" t="str">
            <v>05-001</v>
          </cell>
          <cell r="I4058" t="str">
            <v>PC KORTRIJK -</v>
          </cell>
        </row>
        <row r="4059">
          <cell r="A4059">
            <v>3060</v>
          </cell>
          <cell r="B4059" t="str">
            <v>Monique</v>
          </cell>
          <cell r="C4059" t="str">
            <v>BONTE</v>
          </cell>
          <cell r="D4059">
            <v>18438</v>
          </cell>
          <cell r="E4059" t="str">
            <v>V</v>
          </cell>
          <cell r="F4059" t="str">
            <v>België</v>
          </cell>
          <cell r="G4059" t="str">
            <v>BE</v>
          </cell>
          <cell r="H4059" t="str">
            <v>05-001</v>
          </cell>
          <cell r="I4059" t="str">
            <v>PC KORTRIJK -</v>
          </cell>
        </row>
        <row r="4060">
          <cell r="A4060">
            <v>6008</v>
          </cell>
          <cell r="B4060" t="str">
            <v>Patrick</v>
          </cell>
          <cell r="C4060" t="str">
            <v>BRILLANT</v>
          </cell>
          <cell r="D4060">
            <v>19978</v>
          </cell>
          <cell r="E4060" t="str">
            <v>M</v>
          </cell>
          <cell r="F4060" t="str">
            <v>België</v>
          </cell>
          <cell r="G4060" t="str">
            <v>FR</v>
          </cell>
          <cell r="H4060" t="str">
            <v>05-001</v>
          </cell>
          <cell r="I4060" t="str">
            <v>PC KORTRIJK -</v>
          </cell>
        </row>
        <row r="4061">
          <cell r="A4061">
            <v>17661</v>
          </cell>
          <cell r="B4061" t="str">
            <v>Luc</v>
          </cell>
          <cell r="C4061" t="str">
            <v>DECALUWÉ</v>
          </cell>
          <cell r="D4061">
            <v>20095</v>
          </cell>
          <cell r="E4061" t="str">
            <v>M</v>
          </cell>
          <cell r="F4061" t="str">
            <v>België</v>
          </cell>
          <cell r="G4061" t="str">
            <v>BE</v>
          </cell>
          <cell r="H4061" t="str">
            <v>05-001</v>
          </cell>
          <cell r="I4061" t="str">
            <v>PC KORTRIJK -</v>
          </cell>
        </row>
        <row r="4062">
          <cell r="A4062">
            <v>11338</v>
          </cell>
          <cell r="B4062" t="str">
            <v>Jim</v>
          </cell>
          <cell r="C4062" t="str">
            <v>DECAMPS</v>
          </cell>
          <cell r="D4062">
            <v>29927</v>
          </cell>
          <cell r="E4062" t="str">
            <v>M</v>
          </cell>
          <cell r="F4062" t="str">
            <v>België</v>
          </cell>
          <cell r="G4062" t="str">
            <v>BE</v>
          </cell>
          <cell r="H4062" t="str">
            <v>05-001</v>
          </cell>
          <cell r="I4062" t="str">
            <v>PC KORTRIJK -</v>
          </cell>
        </row>
        <row r="4063">
          <cell r="A4063">
            <v>5710</v>
          </cell>
          <cell r="B4063" t="str">
            <v>Timothy</v>
          </cell>
          <cell r="C4063" t="str">
            <v>DECOUTTERE</v>
          </cell>
          <cell r="D4063">
            <v>28226</v>
          </cell>
          <cell r="E4063" t="str">
            <v>M</v>
          </cell>
          <cell r="F4063" t="str">
            <v>België</v>
          </cell>
          <cell r="G4063" t="str">
            <v>BE</v>
          </cell>
          <cell r="H4063" t="str">
            <v>05-001</v>
          </cell>
          <cell r="I4063" t="str">
            <v>PC KORTRIJK -</v>
          </cell>
        </row>
        <row r="4064">
          <cell r="A4064">
            <v>14511</v>
          </cell>
          <cell r="B4064" t="str">
            <v>Brian</v>
          </cell>
          <cell r="C4064" t="str">
            <v>DELANEY</v>
          </cell>
          <cell r="D4064">
            <v>16941</v>
          </cell>
          <cell r="E4064" t="str">
            <v>M</v>
          </cell>
          <cell r="F4064" t="str">
            <v>België</v>
          </cell>
          <cell r="G4064" t="str">
            <v>GB</v>
          </cell>
          <cell r="H4064" t="str">
            <v>05-001</v>
          </cell>
          <cell r="I4064" t="str">
            <v>PC KORTRIJK -</v>
          </cell>
        </row>
        <row r="4065">
          <cell r="A4065">
            <v>11336</v>
          </cell>
          <cell r="B4065" t="str">
            <v>Chris</v>
          </cell>
          <cell r="C4065" t="str">
            <v>DEMOL</v>
          </cell>
          <cell r="D4065">
            <v>29700</v>
          </cell>
          <cell r="E4065" t="str">
            <v>M</v>
          </cell>
          <cell r="F4065" t="str">
            <v>België</v>
          </cell>
          <cell r="G4065" t="str">
            <v>BE</v>
          </cell>
          <cell r="H4065" t="str">
            <v>05-001</v>
          </cell>
          <cell r="I4065" t="str">
            <v>PC KORTRIJK -</v>
          </cell>
        </row>
        <row r="4066">
          <cell r="A4066">
            <v>823</v>
          </cell>
          <cell r="B4066" t="str">
            <v>Jurgen</v>
          </cell>
          <cell r="C4066" t="str">
            <v>DESCHAMPS</v>
          </cell>
          <cell r="D4066">
            <v>27587</v>
          </cell>
          <cell r="E4066" t="str">
            <v>M</v>
          </cell>
          <cell r="F4066" t="str">
            <v>België</v>
          </cell>
          <cell r="G4066" t="str">
            <v>BE</v>
          </cell>
          <cell r="H4066" t="str">
            <v>05-001</v>
          </cell>
          <cell r="I4066" t="str">
            <v>PC KORTRIJK -</v>
          </cell>
        </row>
        <row r="4067">
          <cell r="A4067">
            <v>825</v>
          </cell>
          <cell r="B4067" t="str">
            <v>Franky</v>
          </cell>
          <cell r="C4067" t="str">
            <v>DEWEERDT</v>
          </cell>
          <cell r="D4067">
            <v>22313</v>
          </cell>
          <cell r="E4067" t="str">
            <v>M</v>
          </cell>
          <cell r="F4067" t="str">
            <v>België</v>
          </cell>
          <cell r="G4067" t="str">
            <v>BE</v>
          </cell>
          <cell r="H4067" t="str">
            <v>05-001</v>
          </cell>
          <cell r="I4067" t="str">
            <v>PC KORTRIJK -</v>
          </cell>
        </row>
        <row r="4068">
          <cell r="A4068">
            <v>5555</v>
          </cell>
          <cell r="B4068" t="str">
            <v>Steven</v>
          </cell>
          <cell r="C4068" t="str">
            <v>DEWEERDT</v>
          </cell>
          <cell r="D4068">
            <v>29944</v>
          </cell>
          <cell r="E4068" t="str">
            <v>M</v>
          </cell>
          <cell r="F4068" t="str">
            <v>België</v>
          </cell>
          <cell r="G4068" t="str">
            <v>BE</v>
          </cell>
          <cell r="H4068" t="str">
            <v>05-001</v>
          </cell>
          <cell r="I4068" t="str">
            <v>PC KORTRIJK -</v>
          </cell>
        </row>
        <row r="4069">
          <cell r="A4069">
            <v>21816</v>
          </cell>
          <cell r="B4069" t="str">
            <v>Andrès</v>
          </cell>
          <cell r="C4069" t="str">
            <v>DEWEERDT</v>
          </cell>
          <cell r="D4069">
            <v>38588</v>
          </cell>
          <cell r="E4069" t="str">
            <v>M</v>
          </cell>
          <cell r="F4069" t="str">
            <v>België</v>
          </cell>
          <cell r="G4069" t="str">
            <v>BE</v>
          </cell>
          <cell r="H4069" t="str">
            <v>05-001</v>
          </cell>
          <cell r="I4069" t="str">
            <v>PC KORTRIJK -</v>
          </cell>
        </row>
        <row r="4070">
          <cell r="A4070">
            <v>21098</v>
          </cell>
          <cell r="B4070" t="str">
            <v>MARNIX</v>
          </cell>
          <cell r="C4070" t="str">
            <v>DUQUENOIS</v>
          </cell>
          <cell r="D4070">
            <v>21026</v>
          </cell>
          <cell r="E4070" t="str">
            <v>M</v>
          </cell>
          <cell r="F4070" t="str">
            <v>België</v>
          </cell>
          <cell r="G4070" t="str">
            <v>BE</v>
          </cell>
          <cell r="H4070" t="str">
            <v>05-001</v>
          </cell>
          <cell r="I4070" t="str">
            <v>PC KORTRIJK -</v>
          </cell>
        </row>
        <row r="4071">
          <cell r="A4071">
            <v>2696</v>
          </cell>
          <cell r="B4071" t="str">
            <v>Viviane</v>
          </cell>
          <cell r="C4071" t="str">
            <v>HEYNDRICKX</v>
          </cell>
          <cell r="D4071">
            <v>19436</v>
          </cell>
          <cell r="E4071" t="str">
            <v>V</v>
          </cell>
          <cell r="F4071" t="str">
            <v>België</v>
          </cell>
          <cell r="G4071" t="str">
            <v>BE</v>
          </cell>
          <cell r="H4071" t="str">
            <v>05-001</v>
          </cell>
          <cell r="I4071" t="str">
            <v>PC KORTRIJK -</v>
          </cell>
        </row>
        <row r="4072">
          <cell r="A4072">
            <v>12257</v>
          </cell>
          <cell r="B4072" t="str">
            <v>Ingrid</v>
          </cell>
          <cell r="C4072" t="str">
            <v>HIMPE</v>
          </cell>
          <cell r="D4072">
            <v>23545</v>
          </cell>
          <cell r="E4072" t="str">
            <v>V</v>
          </cell>
          <cell r="F4072" t="str">
            <v>België</v>
          </cell>
          <cell r="G4072" t="str">
            <v>BE</v>
          </cell>
          <cell r="H4072" t="str">
            <v>05-001</v>
          </cell>
          <cell r="I4072" t="str">
            <v>PC KORTRIJK -</v>
          </cell>
        </row>
        <row r="4073">
          <cell r="A4073">
            <v>7278</v>
          </cell>
          <cell r="B4073" t="str">
            <v>Gunter</v>
          </cell>
          <cell r="C4073" t="str">
            <v>HOFLACK</v>
          </cell>
          <cell r="D4073">
            <v>25867</v>
          </cell>
          <cell r="E4073" t="str">
            <v>M</v>
          </cell>
          <cell r="F4073" t="str">
            <v>België</v>
          </cell>
          <cell r="G4073" t="str">
            <v>BE</v>
          </cell>
          <cell r="H4073" t="str">
            <v>05-001</v>
          </cell>
          <cell r="I4073" t="str">
            <v>PC KORTRIJK -</v>
          </cell>
        </row>
        <row r="4074">
          <cell r="A4074">
            <v>17158</v>
          </cell>
          <cell r="B4074" t="str">
            <v>Eric</v>
          </cell>
          <cell r="C4074" t="str">
            <v>HOSTE</v>
          </cell>
          <cell r="D4074">
            <v>21568</v>
          </cell>
          <cell r="E4074" t="str">
            <v>M</v>
          </cell>
          <cell r="F4074" t="str">
            <v>België</v>
          </cell>
          <cell r="G4074" t="str">
            <v>BE</v>
          </cell>
          <cell r="H4074" t="str">
            <v>05-001</v>
          </cell>
          <cell r="I4074" t="str">
            <v>PC KORTRIJK -</v>
          </cell>
        </row>
        <row r="4075">
          <cell r="A4075">
            <v>828</v>
          </cell>
          <cell r="B4075" t="str">
            <v>Gaston</v>
          </cell>
          <cell r="C4075" t="str">
            <v>KINTS</v>
          </cell>
          <cell r="D4075">
            <v>13916</v>
          </cell>
          <cell r="E4075" t="str">
            <v>M</v>
          </cell>
          <cell r="F4075" t="str">
            <v>België</v>
          </cell>
          <cell r="G4075" t="str">
            <v>BE</v>
          </cell>
          <cell r="H4075" t="str">
            <v>05-001</v>
          </cell>
          <cell r="I4075" t="str">
            <v>PC KORTRIJK -</v>
          </cell>
        </row>
        <row r="4076">
          <cell r="A4076">
            <v>5553</v>
          </cell>
          <cell r="B4076" t="str">
            <v>Martin</v>
          </cell>
          <cell r="C4076" t="str">
            <v>KINTS</v>
          </cell>
          <cell r="D4076">
            <v>22998</v>
          </cell>
          <cell r="E4076" t="str">
            <v>M</v>
          </cell>
          <cell r="F4076" t="str">
            <v>België</v>
          </cell>
          <cell r="G4076" t="str">
            <v>BE</v>
          </cell>
          <cell r="H4076" t="str">
            <v>05-001</v>
          </cell>
          <cell r="I4076" t="str">
            <v>PC KORTRIJK -</v>
          </cell>
        </row>
        <row r="4077">
          <cell r="A4077">
            <v>18589</v>
          </cell>
          <cell r="B4077" t="str">
            <v>Pierre</v>
          </cell>
          <cell r="C4077" t="str">
            <v>LECOUTERE</v>
          </cell>
          <cell r="D4077">
            <v>14251</v>
          </cell>
          <cell r="E4077" t="str">
            <v>M</v>
          </cell>
          <cell r="F4077" t="str">
            <v>België</v>
          </cell>
          <cell r="G4077" t="str">
            <v>BE</v>
          </cell>
          <cell r="H4077" t="str">
            <v>05-001</v>
          </cell>
          <cell r="I4077" t="str">
            <v>PC KORTRIJK -</v>
          </cell>
        </row>
        <row r="4078">
          <cell r="A4078">
            <v>17660</v>
          </cell>
          <cell r="B4078" t="str">
            <v>Roger</v>
          </cell>
          <cell r="C4078" t="str">
            <v>LESAFFRE</v>
          </cell>
          <cell r="D4078">
            <v>17715</v>
          </cell>
          <cell r="E4078" t="str">
            <v>M</v>
          </cell>
          <cell r="F4078" t="str">
            <v>België</v>
          </cell>
          <cell r="G4078" t="str">
            <v>BE</v>
          </cell>
          <cell r="H4078" t="str">
            <v>05-001</v>
          </cell>
          <cell r="I4078" t="str">
            <v>PC KORTRIJK -</v>
          </cell>
        </row>
        <row r="4079">
          <cell r="A4079">
            <v>13140</v>
          </cell>
          <cell r="B4079" t="str">
            <v>Johan</v>
          </cell>
          <cell r="C4079" t="str">
            <v>MONTEYNE</v>
          </cell>
          <cell r="D4079">
            <v>25023</v>
          </cell>
          <cell r="E4079" t="str">
            <v>M</v>
          </cell>
          <cell r="F4079" t="str">
            <v>België</v>
          </cell>
          <cell r="G4079" t="str">
            <v>BE</v>
          </cell>
          <cell r="H4079" t="str">
            <v>05-001</v>
          </cell>
          <cell r="I4079" t="str">
            <v>PC KORTRIJK -</v>
          </cell>
        </row>
        <row r="4080">
          <cell r="A4080">
            <v>18106</v>
          </cell>
          <cell r="B4080" t="str">
            <v>Bernard</v>
          </cell>
          <cell r="C4080" t="str">
            <v>PARMENTIER</v>
          </cell>
          <cell r="D4080">
            <v>19410</v>
          </cell>
          <cell r="E4080" t="str">
            <v>M</v>
          </cell>
          <cell r="F4080" t="str">
            <v>België</v>
          </cell>
          <cell r="G4080" t="str">
            <v>BE</v>
          </cell>
          <cell r="H4080" t="str">
            <v>05-001</v>
          </cell>
          <cell r="I4080" t="str">
            <v>PC KORTRIJK -</v>
          </cell>
        </row>
        <row r="4081">
          <cell r="A4081">
            <v>4060</v>
          </cell>
          <cell r="B4081" t="str">
            <v>Pascal</v>
          </cell>
          <cell r="C4081" t="str">
            <v>PLAET</v>
          </cell>
          <cell r="D4081">
            <v>21772</v>
          </cell>
          <cell r="E4081" t="str">
            <v>M</v>
          </cell>
          <cell r="F4081" t="str">
            <v>België</v>
          </cell>
          <cell r="G4081" t="str">
            <v>BE</v>
          </cell>
          <cell r="H4081" t="str">
            <v>05-001</v>
          </cell>
          <cell r="I4081" t="str">
            <v>PC KORTRIJK -</v>
          </cell>
        </row>
        <row r="4082">
          <cell r="A4082">
            <v>11340</v>
          </cell>
          <cell r="B4082" t="str">
            <v>Edwin</v>
          </cell>
          <cell r="C4082" t="str">
            <v>SOUBRY</v>
          </cell>
          <cell r="D4082">
            <v>28028</v>
          </cell>
          <cell r="E4082" t="str">
            <v>M</v>
          </cell>
          <cell r="F4082" t="str">
            <v>België</v>
          </cell>
          <cell r="G4082" t="str">
            <v>BE</v>
          </cell>
          <cell r="H4082" t="str">
            <v>05-001</v>
          </cell>
          <cell r="I4082" t="str">
            <v>PC KORTRIJK -</v>
          </cell>
        </row>
        <row r="4083">
          <cell r="A4083">
            <v>1937</v>
          </cell>
          <cell r="B4083" t="str">
            <v>Gérard</v>
          </cell>
          <cell r="C4083" t="str">
            <v>SZCZUDLINSKI</v>
          </cell>
          <cell r="D4083">
            <v>19718</v>
          </cell>
          <cell r="E4083" t="str">
            <v>M</v>
          </cell>
          <cell r="F4083" t="str">
            <v>België</v>
          </cell>
          <cell r="G4083" t="str">
            <v>FR</v>
          </cell>
          <cell r="H4083" t="str">
            <v>05-001</v>
          </cell>
          <cell r="I4083" t="str">
            <v>PC KORTRIJK -</v>
          </cell>
        </row>
        <row r="4084">
          <cell r="A4084">
            <v>4219</v>
          </cell>
          <cell r="B4084" t="str">
            <v>Gwladys</v>
          </cell>
          <cell r="C4084" t="str">
            <v>SZCZUDLINSKI</v>
          </cell>
          <cell r="D4084">
            <v>29182</v>
          </cell>
          <cell r="E4084" t="str">
            <v>V</v>
          </cell>
          <cell r="F4084" t="str">
            <v>België</v>
          </cell>
          <cell r="G4084" t="str">
            <v>BE</v>
          </cell>
          <cell r="H4084" t="str">
            <v>05-001</v>
          </cell>
          <cell r="I4084" t="str">
            <v>PC KORTRIJK -</v>
          </cell>
        </row>
        <row r="4085">
          <cell r="A4085">
            <v>3063</v>
          </cell>
          <cell r="B4085" t="str">
            <v>Christophe</v>
          </cell>
          <cell r="C4085" t="str">
            <v>VAN BIERVLIET</v>
          </cell>
          <cell r="D4085">
            <v>27407</v>
          </cell>
          <cell r="E4085" t="str">
            <v>M</v>
          </cell>
          <cell r="F4085" t="str">
            <v>België</v>
          </cell>
          <cell r="G4085" t="str">
            <v>BE</v>
          </cell>
          <cell r="H4085" t="str">
            <v>05-001</v>
          </cell>
          <cell r="I4085" t="str">
            <v>PC KORTRIJK -</v>
          </cell>
        </row>
        <row r="4086">
          <cell r="A4086">
            <v>2527</v>
          </cell>
          <cell r="B4086" t="str">
            <v>Marie-Rose</v>
          </cell>
          <cell r="C4086" t="str">
            <v>VAN ELSLANDER</v>
          </cell>
          <cell r="D4086">
            <v>17470</v>
          </cell>
          <cell r="E4086" t="str">
            <v>V</v>
          </cell>
          <cell r="F4086" t="str">
            <v>België</v>
          </cell>
          <cell r="G4086" t="str">
            <v>BE</v>
          </cell>
          <cell r="H4086" t="str">
            <v>05-001</v>
          </cell>
          <cell r="I4086" t="str">
            <v>PC KORTRIJK -</v>
          </cell>
        </row>
        <row r="4087">
          <cell r="A4087">
            <v>4103</v>
          </cell>
          <cell r="B4087" t="str">
            <v>Christiane</v>
          </cell>
          <cell r="C4087" t="str">
            <v>VAN ELSLANDER</v>
          </cell>
          <cell r="D4087">
            <v>17917</v>
          </cell>
          <cell r="E4087" t="str">
            <v>V</v>
          </cell>
          <cell r="F4087" t="str">
            <v>België</v>
          </cell>
          <cell r="G4087" t="str">
            <v>BE</v>
          </cell>
          <cell r="H4087" t="str">
            <v>05-001</v>
          </cell>
          <cell r="I4087" t="str">
            <v>PC KORTRIJK -</v>
          </cell>
        </row>
        <row r="4088">
          <cell r="A4088">
            <v>834</v>
          </cell>
          <cell r="B4088" t="str">
            <v>Brenda</v>
          </cell>
          <cell r="C4088" t="str">
            <v>VAN HAMME</v>
          </cell>
          <cell r="D4088">
            <v>19612</v>
          </cell>
          <cell r="E4088" t="str">
            <v>V</v>
          </cell>
          <cell r="F4088" t="str">
            <v>België</v>
          </cell>
          <cell r="G4088" t="str">
            <v>BE</v>
          </cell>
          <cell r="H4088" t="str">
            <v>05-001</v>
          </cell>
          <cell r="I4088" t="str">
            <v>PC KORTRIJK -</v>
          </cell>
        </row>
        <row r="4089">
          <cell r="A4089">
            <v>10203</v>
          </cell>
          <cell r="B4089" t="str">
            <v>Frank</v>
          </cell>
          <cell r="C4089" t="str">
            <v>VAN MAERCKE</v>
          </cell>
          <cell r="D4089">
            <v>20052</v>
          </cell>
          <cell r="E4089" t="str">
            <v>M</v>
          </cell>
          <cell r="F4089" t="str">
            <v>België</v>
          </cell>
          <cell r="G4089" t="str">
            <v>BE</v>
          </cell>
          <cell r="H4089" t="str">
            <v>05-001</v>
          </cell>
          <cell r="I4089" t="str">
            <v>PC KORTRIJK -</v>
          </cell>
        </row>
        <row r="4090">
          <cell r="A4090">
            <v>13717</v>
          </cell>
          <cell r="B4090" t="str">
            <v>Nelly</v>
          </cell>
          <cell r="C4090" t="str">
            <v>VANHERWEGHE</v>
          </cell>
          <cell r="D4090">
            <v>18073</v>
          </cell>
          <cell r="E4090" t="str">
            <v>V</v>
          </cell>
          <cell r="F4090" t="str">
            <v>België</v>
          </cell>
          <cell r="G4090" t="str">
            <v>BE</v>
          </cell>
          <cell r="H4090" t="str">
            <v>05-001</v>
          </cell>
          <cell r="I4090" t="str">
            <v>PC KORTRIJK -</v>
          </cell>
        </row>
        <row r="4091">
          <cell r="A4091">
            <v>13172</v>
          </cell>
          <cell r="B4091" t="str">
            <v>Brent</v>
          </cell>
          <cell r="C4091" t="str">
            <v>VERBEKE</v>
          </cell>
          <cell r="D4091">
            <v>35832</v>
          </cell>
          <cell r="E4091" t="str">
            <v>M</v>
          </cell>
          <cell r="F4091" t="str">
            <v>België</v>
          </cell>
          <cell r="G4091" t="str">
            <v>BE</v>
          </cell>
          <cell r="H4091" t="str">
            <v>05-001</v>
          </cell>
          <cell r="I4091" t="str">
            <v>PC KORTRIJK -</v>
          </cell>
        </row>
        <row r="4092">
          <cell r="A4092">
            <v>3019</v>
          </cell>
          <cell r="B4092" t="str">
            <v>Betty</v>
          </cell>
          <cell r="C4092" t="str">
            <v>VERFAILLIE</v>
          </cell>
          <cell r="D4092">
            <v>16008</v>
          </cell>
          <cell r="E4092" t="str">
            <v>V</v>
          </cell>
          <cell r="F4092" t="str">
            <v>België</v>
          </cell>
          <cell r="G4092" t="str">
            <v>BE</v>
          </cell>
          <cell r="H4092" t="str">
            <v>05-001</v>
          </cell>
          <cell r="I4092" t="str">
            <v>PC KORTRIJK -</v>
          </cell>
        </row>
        <row r="4093">
          <cell r="A4093">
            <v>19892</v>
          </cell>
          <cell r="B4093" t="str">
            <v>Ellen</v>
          </cell>
          <cell r="C4093" t="str">
            <v>VERMEULEN</v>
          </cell>
          <cell r="D4093">
            <v>31068</v>
          </cell>
          <cell r="E4093" t="str">
            <v>V</v>
          </cell>
          <cell r="F4093" t="str">
            <v>België</v>
          </cell>
          <cell r="G4093" t="str">
            <v>BE</v>
          </cell>
          <cell r="H4093" t="str">
            <v>05-001</v>
          </cell>
          <cell r="I4093" t="str">
            <v>PC KORTRIJK -</v>
          </cell>
        </row>
        <row r="4094">
          <cell r="A4094">
            <v>11948</v>
          </cell>
          <cell r="B4094" t="str">
            <v>David</v>
          </cell>
          <cell r="C4094" t="str">
            <v>VERVACKE</v>
          </cell>
          <cell r="D4094">
            <v>29425</v>
          </cell>
          <cell r="E4094" t="str">
            <v>M</v>
          </cell>
          <cell r="F4094" t="str">
            <v>België</v>
          </cell>
          <cell r="G4094" t="str">
            <v>BE</v>
          </cell>
          <cell r="H4094" t="str">
            <v>05-001</v>
          </cell>
          <cell r="I4094" t="str">
            <v>PC KORTRIJK -</v>
          </cell>
        </row>
        <row r="4095">
          <cell r="A4095">
            <v>12906</v>
          </cell>
          <cell r="B4095" t="str">
            <v>Luc</v>
          </cell>
          <cell r="C4095" t="str">
            <v>VERVAECKE</v>
          </cell>
          <cell r="D4095">
            <v>28491</v>
          </cell>
          <cell r="E4095" t="str">
            <v>M</v>
          </cell>
          <cell r="F4095" t="str">
            <v>België</v>
          </cell>
          <cell r="G4095" t="str">
            <v>BE</v>
          </cell>
          <cell r="H4095" t="str">
            <v>05-001</v>
          </cell>
          <cell r="I4095" t="str">
            <v>PC KORTRIJK -</v>
          </cell>
        </row>
        <row r="4096">
          <cell r="A4096">
            <v>10686</v>
          </cell>
          <cell r="B4096" t="str">
            <v>Dominique</v>
          </cell>
          <cell r="C4096" t="str">
            <v>ARNHEM</v>
          </cell>
          <cell r="D4096">
            <v>18384</v>
          </cell>
          <cell r="E4096" t="str">
            <v>M</v>
          </cell>
          <cell r="F4096" t="str">
            <v>België</v>
          </cell>
          <cell r="G4096" t="str">
            <v>BE</v>
          </cell>
          <cell r="H4096" t="str">
            <v>05-004</v>
          </cell>
          <cell r="I4096" t="str">
            <v>PC DEN AKKER</v>
          </cell>
        </row>
        <row r="4097">
          <cell r="A4097">
            <v>15466</v>
          </cell>
          <cell r="B4097" t="str">
            <v>Patrick</v>
          </cell>
          <cell r="C4097" t="str">
            <v>CHRISTIAENS</v>
          </cell>
          <cell r="D4097">
            <v>23709</v>
          </cell>
          <cell r="E4097" t="str">
            <v>M</v>
          </cell>
          <cell r="F4097" t="str">
            <v>België</v>
          </cell>
          <cell r="G4097" t="str">
            <v>BE</v>
          </cell>
          <cell r="H4097" t="str">
            <v>05-004</v>
          </cell>
          <cell r="I4097" t="str">
            <v>PC DEN AKKER</v>
          </cell>
        </row>
        <row r="4098">
          <cell r="A4098">
            <v>2762</v>
          </cell>
          <cell r="B4098" t="str">
            <v>Eddy</v>
          </cell>
          <cell r="C4098" t="str">
            <v>CLAERBOUT</v>
          </cell>
          <cell r="D4098">
            <v>19541</v>
          </cell>
          <cell r="E4098" t="str">
            <v>M</v>
          </cell>
          <cell r="F4098" t="str">
            <v>België</v>
          </cell>
          <cell r="G4098" t="str">
            <v>BE</v>
          </cell>
          <cell r="H4098" t="str">
            <v>05-004</v>
          </cell>
          <cell r="I4098" t="str">
            <v>PC DEN AKKER</v>
          </cell>
        </row>
        <row r="4099">
          <cell r="A4099">
            <v>46</v>
          </cell>
          <cell r="B4099" t="str">
            <v>Rudy</v>
          </cell>
          <cell r="C4099" t="str">
            <v>CLAEYS</v>
          </cell>
          <cell r="D4099">
            <v>20942</v>
          </cell>
          <cell r="E4099" t="str">
            <v>M</v>
          </cell>
          <cell r="F4099" t="str">
            <v>België</v>
          </cell>
          <cell r="G4099" t="str">
            <v>BE</v>
          </cell>
          <cell r="H4099" t="str">
            <v>05-004</v>
          </cell>
          <cell r="I4099" t="str">
            <v>PC DEN AKKER</v>
          </cell>
        </row>
        <row r="4100">
          <cell r="A4100">
            <v>1249</v>
          </cell>
          <cell r="B4100" t="str">
            <v>Frederik</v>
          </cell>
          <cell r="C4100" t="str">
            <v>DE BACKER</v>
          </cell>
          <cell r="D4100">
            <v>31016</v>
          </cell>
          <cell r="E4100" t="str">
            <v>M</v>
          </cell>
          <cell r="F4100" t="str">
            <v>België</v>
          </cell>
          <cell r="G4100" t="str">
            <v>BE</v>
          </cell>
          <cell r="H4100" t="str">
            <v>05-004</v>
          </cell>
          <cell r="I4100" t="str">
            <v>PC DEN AKKER</v>
          </cell>
        </row>
        <row r="4101">
          <cell r="A4101">
            <v>18686</v>
          </cell>
          <cell r="B4101" t="str">
            <v>Linda</v>
          </cell>
          <cell r="C4101" t="str">
            <v>DE BREE</v>
          </cell>
          <cell r="D4101">
            <v>20771</v>
          </cell>
          <cell r="E4101" t="str">
            <v>V</v>
          </cell>
          <cell r="F4101" t="str">
            <v>België</v>
          </cell>
          <cell r="G4101" t="str">
            <v>BE</v>
          </cell>
          <cell r="H4101" t="str">
            <v>05-004</v>
          </cell>
          <cell r="I4101" t="str">
            <v>PC DEN AKKER</v>
          </cell>
        </row>
        <row r="4102">
          <cell r="A4102">
            <v>934</v>
          </cell>
          <cell r="B4102" t="str">
            <v>Alain</v>
          </cell>
          <cell r="C4102" t="str">
            <v>DE COCK</v>
          </cell>
          <cell r="D4102">
            <v>25634</v>
          </cell>
          <cell r="E4102" t="str">
            <v>M</v>
          </cell>
          <cell r="F4102" t="str">
            <v>België</v>
          </cell>
          <cell r="G4102" t="str">
            <v>BE</v>
          </cell>
          <cell r="H4102" t="str">
            <v>05-004</v>
          </cell>
          <cell r="I4102" t="str">
            <v>PC DEN AKKER</v>
          </cell>
        </row>
        <row r="4103">
          <cell r="A4103">
            <v>10448</v>
          </cell>
          <cell r="B4103" t="str">
            <v>Anny</v>
          </cell>
          <cell r="C4103" t="str">
            <v>DE HERTOGH</v>
          </cell>
          <cell r="D4103">
            <v>17753</v>
          </cell>
          <cell r="E4103" t="str">
            <v>V</v>
          </cell>
          <cell r="F4103" t="str">
            <v>België</v>
          </cell>
          <cell r="G4103" t="str">
            <v>BE</v>
          </cell>
          <cell r="H4103" t="str">
            <v>05-004</v>
          </cell>
          <cell r="I4103" t="str">
            <v>PC DEN AKKER</v>
          </cell>
        </row>
        <row r="4104">
          <cell r="A4104">
            <v>10447</v>
          </cell>
          <cell r="B4104" t="str">
            <v>Sofie</v>
          </cell>
          <cell r="C4104" t="str">
            <v>DE KLERCK</v>
          </cell>
          <cell r="D4104">
            <v>29339</v>
          </cell>
          <cell r="E4104" t="str">
            <v>V</v>
          </cell>
          <cell r="F4104" t="str">
            <v>België</v>
          </cell>
          <cell r="G4104" t="str">
            <v>BE</v>
          </cell>
          <cell r="H4104" t="str">
            <v>05-004</v>
          </cell>
          <cell r="I4104" t="str">
            <v>PC DEN AKKER</v>
          </cell>
        </row>
        <row r="4105">
          <cell r="A4105">
            <v>12458</v>
          </cell>
          <cell r="B4105" t="str">
            <v>Henk</v>
          </cell>
          <cell r="C4105" t="str">
            <v>DE NEVE</v>
          </cell>
          <cell r="D4105">
            <v>23685</v>
          </cell>
          <cell r="E4105" t="str">
            <v>M</v>
          </cell>
          <cell r="F4105" t="str">
            <v>België</v>
          </cell>
          <cell r="G4105" t="str">
            <v>BE</v>
          </cell>
          <cell r="H4105" t="str">
            <v>05-004</v>
          </cell>
          <cell r="I4105" t="str">
            <v>PC DEN AKKER</v>
          </cell>
        </row>
        <row r="4106">
          <cell r="A4106">
            <v>14555</v>
          </cell>
          <cell r="B4106" t="str">
            <v>Lieven</v>
          </cell>
          <cell r="C4106" t="str">
            <v>DE SMET</v>
          </cell>
          <cell r="D4106">
            <v>20564</v>
          </cell>
          <cell r="E4106" t="str">
            <v>M</v>
          </cell>
          <cell r="F4106" t="str">
            <v>België</v>
          </cell>
          <cell r="G4106" t="str">
            <v>BE</v>
          </cell>
          <cell r="H4106" t="str">
            <v>05-004</v>
          </cell>
          <cell r="I4106" t="str">
            <v>PC DEN AKKER</v>
          </cell>
        </row>
        <row r="4107">
          <cell r="A4107">
            <v>829</v>
          </cell>
          <cell r="B4107" t="str">
            <v>Arlette</v>
          </cell>
          <cell r="C4107" t="str">
            <v>DEBAENE</v>
          </cell>
          <cell r="D4107">
            <v>19126</v>
          </cell>
          <cell r="E4107" t="str">
            <v>V</v>
          </cell>
          <cell r="F4107" t="str">
            <v>België</v>
          </cell>
          <cell r="G4107" t="str">
            <v>BE</v>
          </cell>
          <cell r="H4107" t="str">
            <v>05-004</v>
          </cell>
          <cell r="I4107" t="str">
            <v>PC DEN AKKER</v>
          </cell>
        </row>
        <row r="4108">
          <cell r="A4108">
            <v>20005</v>
          </cell>
          <cell r="B4108" t="str">
            <v>Guido</v>
          </cell>
          <cell r="C4108" t="str">
            <v>DENYS</v>
          </cell>
          <cell r="D4108">
            <v>17898</v>
          </cell>
          <cell r="E4108" t="str">
            <v>M</v>
          </cell>
          <cell r="F4108" t="str">
            <v>België</v>
          </cell>
          <cell r="G4108" t="str">
            <v>BE</v>
          </cell>
          <cell r="H4108" t="str">
            <v>05-004</v>
          </cell>
          <cell r="I4108" t="str">
            <v>PC DEN AKKER</v>
          </cell>
        </row>
        <row r="4109">
          <cell r="A4109">
            <v>15023</v>
          </cell>
          <cell r="B4109" t="str">
            <v>Jeroen</v>
          </cell>
          <cell r="C4109" t="str">
            <v>DEVISCH</v>
          </cell>
          <cell r="D4109">
            <v>32592</v>
          </cell>
          <cell r="E4109" t="str">
            <v>M</v>
          </cell>
          <cell r="F4109" t="str">
            <v>België</v>
          </cell>
          <cell r="G4109" t="str">
            <v>BE</v>
          </cell>
          <cell r="H4109" t="str">
            <v>05-004</v>
          </cell>
          <cell r="I4109" t="str">
            <v>PC DEN AKKER</v>
          </cell>
        </row>
        <row r="4110">
          <cell r="A4110">
            <v>14959</v>
          </cell>
          <cell r="B4110" t="str">
            <v>Stephan</v>
          </cell>
          <cell r="C4110" t="str">
            <v>DEWANDELAERE</v>
          </cell>
          <cell r="D4110">
            <v>23778</v>
          </cell>
          <cell r="E4110" t="str">
            <v>M</v>
          </cell>
          <cell r="F4110" t="str">
            <v>België</v>
          </cell>
          <cell r="G4110" t="str">
            <v>BE</v>
          </cell>
          <cell r="H4110" t="str">
            <v>05-004</v>
          </cell>
          <cell r="I4110" t="str">
            <v>PC DEN AKKER</v>
          </cell>
        </row>
        <row r="4111">
          <cell r="A4111">
            <v>21045</v>
          </cell>
          <cell r="B4111" t="str">
            <v>Geert</v>
          </cell>
          <cell r="C4111" t="str">
            <v>DEWANDELAERE</v>
          </cell>
          <cell r="D4111">
            <v>23316</v>
          </cell>
          <cell r="E4111" t="str">
            <v>M</v>
          </cell>
          <cell r="F4111" t="str">
            <v>België</v>
          </cell>
          <cell r="G4111" t="str">
            <v>BE</v>
          </cell>
          <cell r="H4111" t="str">
            <v>05-004</v>
          </cell>
          <cell r="I4111" t="str">
            <v>PC DEN AKKER</v>
          </cell>
        </row>
        <row r="4112">
          <cell r="A4112">
            <v>16178</v>
          </cell>
          <cell r="B4112" t="str">
            <v>Daniël</v>
          </cell>
          <cell r="C4112" t="str">
            <v>DEYNE</v>
          </cell>
          <cell r="D4112">
            <v>19871</v>
          </cell>
          <cell r="E4112" t="str">
            <v>M</v>
          </cell>
          <cell r="F4112" t="str">
            <v>België</v>
          </cell>
          <cell r="G4112" t="str">
            <v>BE</v>
          </cell>
          <cell r="H4112" t="str">
            <v>05-004</v>
          </cell>
          <cell r="I4112" t="str">
            <v>PC DEN AKKER</v>
          </cell>
        </row>
        <row r="4113">
          <cell r="A4113">
            <v>3884</v>
          </cell>
          <cell r="B4113" t="str">
            <v>Rita</v>
          </cell>
          <cell r="C4113" t="str">
            <v>D'HEEDENE</v>
          </cell>
          <cell r="D4113">
            <v>22730</v>
          </cell>
          <cell r="E4113" t="str">
            <v>V</v>
          </cell>
          <cell r="F4113" t="str">
            <v>België</v>
          </cell>
          <cell r="G4113" t="str">
            <v>BE</v>
          </cell>
          <cell r="H4113" t="str">
            <v>05-004</v>
          </cell>
          <cell r="I4113" t="str">
            <v>PC DEN AKKER</v>
          </cell>
        </row>
        <row r="4114">
          <cell r="A4114">
            <v>15082</v>
          </cell>
          <cell r="B4114" t="str">
            <v>Kevin</v>
          </cell>
          <cell r="C4114" t="str">
            <v>DHONDT</v>
          </cell>
          <cell r="D4114">
            <v>31651</v>
          </cell>
          <cell r="E4114" t="str">
            <v>M</v>
          </cell>
          <cell r="F4114" t="str">
            <v>België</v>
          </cell>
          <cell r="G4114" t="str">
            <v>BE</v>
          </cell>
          <cell r="H4114" t="str">
            <v>05-004</v>
          </cell>
          <cell r="I4114" t="str">
            <v>PC DEN AKKER</v>
          </cell>
        </row>
        <row r="4115">
          <cell r="A4115">
            <v>12076</v>
          </cell>
          <cell r="B4115" t="str">
            <v>Adel</v>
          </cell>
          <cell r="C4115" t="str">
            <v>FAHMI</v>
          </cell>
          <cell r="D4115">
            <v>19157</v>
          </cell>
          <cell r="E4115" t="str">
            <v>M</v>
          </cell>
          <cell r="F4115" t="str">
            <v>België</v>
          </cell>
          <cell r="G4115" t="str">
            <v>BE</v>
          </cell>
          <cell r="H4115" t="str">
            <v>05-004</v>
          </cell>
          <cell r="I4115" t="str">
            <v>PC DEN AKKER</v>
          </cell>
        </row>
        <row r="4116">
          <cell r="A4116">
            <v>21056</v>
          </cell>
          <cell r="B4116" t="str">
            <v>Peter</v>
          </cell>
          <cell r="C4116" t="str">
            <v>GREGORIUS</v>
          </cell>
          <cell r="D4116">
            <v>24278</v>
          </cell>
          <cell r="E4116" t="str">
            <v>M</v>
          </cell>
          <cell r="F4116" t="str">
            <v>België</v>
          </cell>
          <cell r="G4116" t="str">
            <v>BE</v>
          </cell>
          <cell r="H4116" t="str">
            <v>05-004</v>
          </cell>
          <cell r="I4116" t="str">
            <v>PC DEN AKKER</v>
          </cell>
        </row>
        <row r="4117">
          <cell r="A4117">
            <v>5850</v>
          </cell>
          <cell r="B4117" t="str">
            <v>Christine</v>
          </cell>
          <cell r="C4117" t="str">
            <v>GYDÉ</v>
          </cell>
          <cell r="D4117">
            <v>19963</v>
          </cell>
          <cell r="E4117" t="str">
            <v>V</v>
          </cell>
          <cell r="F4117" t="str">
            <v>België</v>
          </cell>
          <cell r="G4117" t="str">
            <v>BE</v>
          </cell>
          <cell r="H4117" t="str">
            <v>05-004</v>
          </cell>
          <cell r="I4117" t="str">
            <v>PC DEN AKKER</v>
          </cell>
        </row>
        <row r="4118">
          <cell r="A4118">
            <v>12460</v>
          </cell>
          <cell r="B4118" t="str">
            <v>Jenny</v>
          </cell>
          <cell r="C4118" t="str">
            <v>HOSTE</v>
          </cell>
          <cell r="D4118">
            <v>21070</v>
          </cell>
          <cell r="E4118" t="str">
            <v>V</v>
          </cell>
          <cell r="F4118" t="str">
            <v>België</v>
          </cell>
          <cell r="G4118" t="str">
            <v>BE</v>
          </cell>
          <cell r="H4118" t="str">
            <v>05-004</v>
          </cell>
          <cell r="I4118" t="str">
            <v>PC DEN AKKER</v>
          </cell>
        </row>
        <row r="4119">
          <cell r="A4119">
            <v>21057</v>
          </cell>
          <cell r="B4119" t="str">
            <v>Geertrui</v>
          </cell>
          <cell r="C4119" t="str">
            <v>JACXSENS</v>
          </cell>
          <cell r="D4119">
            <v>23595</v>
          </cell>
          <cell r="E4119" t="str">
            <v>V</v>
          </cell>
          <cell r="F4119" t="str">
            <v>België</v>
          </cell>
          <cell r="G4119" t="str">
            <v>BE</v>
          </cell>
          <cell r="H4119" t="str">
            <v>05-004</v>
          </cell>
          <cell r="I4119" t="str">
            <v>PC DEN AKKER</v>
          </cell>
        </row>
        <row r="4120">
          <cell r="A4120">
            <v>19793</v>
          </cell>
          <cell r="B4120" t="str">
            <v>Marianne</v>
          </cell>
          <cell r="C4120" t="str">
            <v>JOHANSEN</v>
          </cell>
          <cell r="D4120">
            <v>23777</v>
          </cell>
          <cell r="E4120" t="str">
            <v>V</v>
          </cell>
          <cell r="F4120" t="str">
            <v>België</v>
          </cell>
          <cell r="G4120" t="str">
            <v>BE</v>
          </cell>
          <cell r="H4120" t="str">
            <v>05-004</v>
          </cell>
          <cell r="I4120" t="str">
            <v>PC DEN AKKER</v>
          </cell>
        </row>
        <row r="4121">
          <cell r="A4121">
            <v>7190</v>
          </cell>
          <cell r="B4121" t="str">
            <v>Katrien</v>
          </cell>
          <cell r="C4121" t="str">
            <v>LAEREMANS</v>
          </cell>
          <cell r="D4121">
            <v>22012</v>
          </cell>
          <cell r="E4121" t="str">
            <v>V</v>
          </cell>
          <cell r="F4121" t="str">
            <v>België</v>
          </cell>
          <cell r="G4121" t="str">
            <v>BE</v>
          </cell>
          <cell r="H4121" t="str">
            <v>05-004</v>
          </cell>
          <cell r="I4121" t="str">
            <v>PC DEN AKKER</v>
          </cell>
        </row>
        <row r="4122">
          <cell r="A4122">
            <v>17502</v>
          </cell>
          <cell r="B4122" t="str">
            <v>Wim</v>
          </cell>
          <cell r="C4122" t="str">
            <v>LIPPENS</v>
          </cell>
          <cell r="D4122">
            <v>20673</v>
          </cell>
          <cell r="E4122" t="str">
            <v>M</v>
          </cell>
          <cell r="F4122" t="str">
            <v>België</v>
          </cell>
          <cell r="G4122" t="str">
            <v>BE</v>
          </cell>
          <cell r="H4122" t="str">
            <v>05-004</v>
          </cell>
          <cell r="I4122" t="str">
            <v>PC DEN AKKER</v>
          </cell>
        </row>
        <row r="4123">
          <cell r="A4123">
            <v>2808</v>
          </cell>
          <cell r="B4123" t="str">
            <v>Dirk</v>
          </cell>
          <cell r="C4123" t="str">
            <v>MAEYENS</v>
          </cell>
          <cell r="D4123">
            <v>20490</v>
          </cell>
          <cell r="E4123" t="str">
            <v>M</v>
          </cell>
          <cell r="F4123" t="str">
            <v>België</v>
          </cell>
          <cell r="G4123" t="str">
            <v>BE</v>
          </cell>
          <cell r="H4123" t="str">
            <v>05-004</v>
          </cell>
          <cell r="I4123" t="str">
            <v>PC DEN AKKER</v>
          </cell>
        </row>
        <row r="4124">
          <cell r="A4124">
            <v>15024</v>
          </cell>
          <cell r="B4124" t="str">
            <v>Luc</v>
          </cell>
          <cell r="C4124" t="str">
            <v>MISTIAEN</v>
          </cell>
          <cell r="D4124">
            <v>22453</v>
          </cell>
          <cell r="E4124" t="str">
            <v>M</v>
          </cell>
          <cell r="F4124" t="str">
            <v>België</v>
          </cell>
          <cell r="G4124" t="str">
            <v>BE</v>
          </cell>
          <cell r="H4124" t="str">
            <v>05-004</v>
          </cell>
          <cell r="I4124" t="str">
            <v>PC DEN AKKER</v>
          </cell>
        </row>
        <row r="4125">
          <cell r="A4125">
            <v>6692</v>
          </cell>
          <cell r="B4125" t="str">
            <v>Kurt</v>
          </cell>
          <cell r="C4125" t="str">
            <v>NEIRINCK</v>
          </cell>
          <cell r="D4125">
            <v>23063</v>
          </cell>
          <cell r="E4125" t="str">
            <v>M</v>
          </cell>
          <cell r="F4125" t="str">
            <v>België</v>
          </cell>
          <cell r="G4125" t="str">
            <v>BE</v>
          </cell>
          <cell r="H4125" t="str">
            <v>05-004</v>
          </cell>
          <cell r="I4125" t="str">
            <v>PC DEN AKKER</v>
          </cell>
        </row>
        <row r="4126">
          <cell r="A4126">
            <v>18687</v>
          </cell>
          <cell r="B4126" t="str">
            <v>Christian</v>
          </cell>
          <cell r="C4126" t="str">
            <v>NORREE</v>
          </cell>
          <cell r="D4126">
            <v>17321</v>
          </cell>
          <cell r="E4126" t="str">
            <v>M</v>
          </cell>
          <cell r="F4126" t="str">
            <v>België</v>
          </cell>
          <cell r="G4126" t="str">
            <v>BE</v>
          </cell>
          <cell r="H4126" t="str">
            <v>05-004</v>
          </cell>
          <cell r="I4126" t="str">
            <v>PC DEN AKKER</v>
          </cell>
        </row>
        <row r="4127">
          <cell r="A4127">
            <v>19110</v>
          </cell>
          <cell r="B4127" t="str">
            <v>Karen</v>
          </cell>
          <cell r="C4127" t="str">
            <v>PEETERS</v>
          </cell>
          <cell r="D4127">
            <v>32309</v>
          </cell>
          <cell r="E4127" t="str">
            <v>V</v>
          </cell>
          <cell r="F4127" t="str">
            <v>België</v>
          </cell>
          <cell r="G4127" t="str">
            <v>BE</v>
          </cell>
          <cell r="H4127" t="str">
            <v>05-004</v>
          </cell>
          <cell r="I4127" t="str">
            <v>PC DEN AKKER</v>
          </cell>
        </row>
        <row r="4128">
          <cell r="A4128">
            <v>2642</v>
          </cell>
          <cell r="B4128" t="str">
            <v>Jorn</v>
          </cell>
          <cell r="C4128" t="str">
            <v>REGELBRUGGE</v>
          </cell>
          <cell r="D4128">
            <v>28779</v>
          </cell>
          <cell r="E4128" t="str">
            <v>M</v>
          </cell>
          <cell r="F4128" t="str">
            <v>België</v>
          </cell>
          <cell r="G4128" t="str">
            <v>BE</v>
          </cell>
          <cell r="H4128" t="str">
            <v>05-004</v>
          </cell>
          <cell r="I4128" t="str">
            <v>PC DEN AKKER</v>
          </cell>
        </row>
        <row r="4129">
          <cell r="A4129">
            <v>11458</v>
          </cell>
          <cell r="B4129" t="str">
            <v>Nico</v>
          </cell>
          <cell r="C4129" t="str">
            <v>STEVENS</v>
          </cell>
          <cell r="D4129">
            <v>22463</v>
          </cell>
          <cell r="E4129" t="str">
            <v>M</v>
          </cell>
          <cell r="F4129" t="str">
            <v>België</v>
          </cell>
          <cell r="G4129" t="str">
            <v>BE</v>
          </cell>
          <cell r="H4129" t="str">
            <v>05-004</v>
          </cell>
          <cell r="I4129" t="str">
            <v>PC DEN AKKER</v>
          </cell>
        </row>
        <row r="4130">
          <cell r="A4130">
            <v>14563</v>
          </cell>
          <cell r="B4130" t="str">
            <v>Bieke</v>
          </cell>
          <cell r="C4130" t="str">
            <v>STEVENS</v>
          </cell>
          <cell r="D4130">
            <v>32560</v>
          </cell>
          <cell r="E4130" t="str">
            <v>V</v>
          </cell>
          <cell r="F4130" t="str">
            <v>België</v>
          </cell>
          <cell r="G4130" t="str">
            <v>BE</v>
          </cell>
          <cell r="H4130" t="str">
            <v>05-004</v>
          </cell>
          <cell r="I4130" t="str">
            <v>PC DEN AKKER</v>
          </cell>
        </row>
        <row r="4131">
          <cell r="A4131">
            <v>16617</v>
          </cell>
          <cell r="B4131" t="str">
            <v>Marcel</v>
          </cell>
          <cell r="C4131" t="str">
            <v>STEVENS</v>
          </cell>
          <cell r="D4131">
            <v>17336</v>
          </cell>
          <cell r="E4131" t="str">
            <v>M</v>
          </cell>
          <cell r="F4131" t="str">
            <v>België</v>
          </cell>
          <cell r="G4131" t="str">
            <v>BE</v>
          </cell>
          <cell r="H4131" t="str">
            <v>05-004</v>
          </cell>
          <cell r="I4131" t="str">
            <v>PC DEN AKKER</v>
          </cell>
        </row>
        <row r="4132">
          <cell r="A4132">
            <v>5141</v>
          </cell>
          <cell r="B4132" t="str">
            <v>Jean-Pierre</v>
          </cell>
          <cell r="C4132" t="str">
            <v>STRUBBE</v>
          </cell>
          <cell r="D4132">
            <v>18785</v>
          </cell>
          <cell r="E4132" t="str">
            <v>M</v>
          </cell>
          <cell r="F4132" t="str">
            <v>België</v>
          </cell>
          <cell r="G4132" t="str">
            <v>BE</v>
          </cell>
          <cell r="H4132" t="str">
            <v>05-004</v>
          </cell>
          <cell r="I4132" t="str">
            <v>PC DEN AKKER</v>
          </cell>
        </row>
        <row r="4133">
          <cell r="A4133">
            <v>15989</v>
          </cell>
          <cell r="B4133" t="str">
            <v>Luc</v>
          </cell>
          <cell r="C4133" t="str">
            <v>TERNOEY</v>
          </cell>
          <cell r="D4133">
            <v>18704</v>
          </cell>
          <cell r="E4133" t="str">
            <v>M</v>
          </cell>
          <cell r="F4133" t="str">
            <v>België</v>
          </cell>
          <cell r="G4133" t="str">
            <v>BE</v>
          </cell>
          <cell r="H4133" t="str">
            <v>05-004</v>
          </cell>
          <cell r="I4133" t="str">
            <v>PC DEN AKKER</v>
          </cell>
        </row>
        <row r="4134">
          <cell r="A4134">
            <v>9320</v>
          </cell>
          <cell r="B4134" t="str">
            <v>Jozef</v>
          </cell>
          <cell r="C4134" t="str">
            <v>VAN DE GINSTE</v>
          </cell>
          <cell r="D4134">
            <v>17650</v>
          </cell>
          <cell r="E4134" t="str">
            <v>M</v>
          </cell>
          <cell r="F4134" t="str">
            <v>België</v>
          </cell>
          <cell r="G4134" t="str">
            <v>BE</v>
          </cell>
          <cell r="H4134" t="str">
            <v>05-004</v>
          </cell>
          <cell r="I4134" t="str">
            <v>PC DEN AKKER</v>
          </cell>
        </row>
        <row r="4135">
          <cell r="A4135">
            <v>13262</v>
          </cell>
          <cell r="B4135" t="str">
            <v>Marie-Jeanne</v>
          </cell>
          <cell r="C4135" t="str">
            <v>VAN DER OUGSTRAETE</v>
          </cell>
          <cell r="D4135">
            <v>20582</v>
          </cell>
          <cell r="E4135" t="str">
            <v>V</v>
          </cell>
          <cell r="F4135" t="str">
            <v>België</v>
          </cell>
          <cell r="G4135" t="str">
            <v>BE</v>
          </cell>
          <cell r="H4135" t="str">
            <v>05-004</v>
          </cell>
          <cell r="I4135" t="str">
            <v>PC DEN AKKER</v>
          </cell>
        </row>
        <row r="4136">
          <cell r="A4136">
            <v>2752</v>
          </cell>
          <cell r="B4136" t="str">
            <v>Paul</v>
          </cell>
          <cell r="C4136" t="str">
            <v>VAN HAUWAERT</v>
          </cell>
          <cell r="D4136">
            <v>20388</v>
          </cell>
          <cell r="E4136" t="str">
            <v>M</v>
          </cell>
          <cell r="F4136" t="str">
            <v>België</v>
          </cell>
          <cell r="G4136" t="str">
            <v>BE</v>
          </cell>
          <cell r="H4136" t="str">
            <v>05-004</v>
          </cell>
          <cell r="I4136" t="str">
            <v>PC DEN AKKER</v>
          </cell>
        </row>
        <row r="4137">
          <cell r="A4137">
            <v>19055</v>
          </cell>
          <cell r="B4137" t="str">
            <v>Rudi</v>
          </cell>
          <cell r="C4137" t="str">
            <v>VANNESTE</v>
          </cell>
          <cell r="D4137">
            <v>20507</v>
          </cell>
          <cell r="E4137" t="str">
            <v>M</v>
          </cell>
          <cell r="F4137" t="str">
            <v>België</v>
          </cell>
          <cell r="G4137" t="str">
            <v>BE</v>
          </cell>
          <cell r="H4137" t="str">
            <v>05-004</v>
          </cell>
          <cell r="I4137" t="str">
            <v>PC DEN AKKER</v>
          </cell>
        </row>
        <row r="4138">
          <cell r="A4138">
            <v>7227</v>
          </cell>
          <cell r="B4138" t="str">
            <v>Franky</v>
          </cell>
          <cell r="C4138" t="str">
            <v>VERGOTE</v>
          </cell>
          <cell r="D4138">
            <v>24018</v>
          </cell>
          <cell r="E4138" t="str">
            <v>M</v>
          </cell>
          <cell r="F4138" t="str">
            <v>België</v>
          </cell>
          <cell r="G4138" t="str">
            <v>BE</v>
          </cell>
          <cell r="H4138" t="str">
            <v>05-004</v>
          </cell>
          <cell r="I4138" t="str">
            <v>PC DEN AKKER</v>
          </cell>
        </row>
        <row r="4139">
          <cell r="A4139">
            <v>21049</v>
          </cell>
          <cell r="B4139" t="str">
            <v>Eddy</v>
          </cell>
          <cell r="C4139" t="str">
            <v>VERVINCK</v>
          </cell>
          <cell r="D4139">
            <v>20913</v>
          </cell>
          <cell r="E4139" t="str">
            <v>M</v>
          </cell>
          <cell r="F4139" t="str">
            <v>België</v>
          </cell>
          <cell r="G4139" t="str">
            <v>BE</v>
          </cell>
          <cell r="H4139" t="str">
            <v>05-004</v>
          </cell>
          <cell r="I4139" t="str">
            <v>PC DEN AKKER</v>
          </cell>
        </row>
        <row r="4140">
          <cell r="A4140">
            <v>3912</v>
          </cell>
          <cell r="B4140" t="str">
            <v>Frans</v>
          </cell>
          <cell r="C4140" t="str">
            <v>WERBROUCK</v>
          </cell>
          <cell r="D4140">
            <v>21432</v>
          </cell>
          <cell r="E4140" t="str">
            <v>M</v>
          </cell>
          <cell r="F4140" t="str">
            <v>België</v>
          </cell>
          <cell r="G4140" t="str">
            <v>BE</v>
          </cell>
          <cell r="H4140" t="str">
            <v>05-004</v>
          </cell>
          <cell r="I4140" t="str">
            <v>PC DEN AKKER</v>
          </cell>
        </row>
        <row r="4141">
          <cell r="A4141">
            <v>15623</v>
          </cell>
          <cell r="B4141" t="str">
            <v>Laura</v>
          </cell>
          <cell r="C4141" t="str">
            <v>BOERJAN</v>
          </cell>
          <cell r="D4141">
            <v>38555</v>
          </cell>
          <cell r="E4141" t="str">
            <v>V</v>
          </cell>
          <cell r="F4141" t="str">
            <v>België</v>
          </cell>
          <cell r="G4141" t="str">
            <v>BE</v>
          </cell>
          <cell r="H4141" t="str">
            <v>05-005</v>
          </cell>
          <cell r="I4141" t="str">
            <v>PC DE GULDEN KAMER</v>
          </cell>
        </row>
        <row r="4142">
          <cell r="A4142">
            <v>3289</v>
          </cell>
          <cell r="B4142" t="str">
            <v>Didier</v>
          </cell>
          <cell r="C4142" t="str">
            <v>BONNEVALLE</v>
          </cell>
          <cell r="D4142">
            <v>20027</v>
          </cell>
          <cell r="E4142" t="str">
            <v>M</v>
          </cell>
          <cell r="F4142" t="str">
            <v>België</v>
          </cell>
          <cell r="G4142" t="str">
            <v>BE</v>
          </cell>
          <cell r="H4142" t="str">
            <v>05-005</v>
          </cell>
          <cell r="I4142" t="str">
            <v>PC DE GULDEN KAMER</v>
          </cell>
        </row>
        <row r="4143">
          <cell r="A4143">
            <v>9209</v>
          </cell>
          <cell r="B4143" t="str">
            <v>Filip</v>
          </cell>
          <cell r="C4143" t="str">
            <v>BOSTYN</v>
          </cell>
          <cell r="D4143">
            <v>22372</v>
          </cell>
          <cell r="E4143" t="str">
            <v>M</v>
          </cell>
          <cell r="F4143" t="str">
            <v>België</v>
          </cell>
          <cell r="G4143" t="str">
            <v>BE</v>
          </cell>
          <cell r="H4143" t="str">
            <v>05-005</v>
          </cell>
          <cell r="I4143" t="str">
            <v>PC DE GULDEN KAMER</v>
          </cell>
        </row>
        <row r="4144">
          <cell r="A4144">
            <v>9931</v>
          </cell>
          <cell r="B4144" t="str">
            <v>Christiaan</v>
          </cell>
          <cell r="C4144" t="str">
            <v>BRANDT</v>
          </cell>
          <cell r="D4144">
            <v>19500</v>
          </cell>
          <cell r="E4144" t="str">
            <v>M</v>
          </cell>
          <cell r="F4144" t="str">
            <v>België</v>
          </cell>
          <cell r="G4144" t="str">
            <v>BE</v>
          </cell>
          <cell r="H4144" t="str">
            <v>05-005</v>
          </cell>
          <cell r="I4144" t="str">
            <v>PC DE GULDEN KAMER</v>
          </cell>
        </row>
        <row r="4145">
          <cell r="A4145">
            <v>3096</v>
          </cell>
          <cell r="B4145" t="str">
            <v>Brigitte</v>
          </cell>
          <cell r="C4145" t="str">
            <v>BRUNS</v>
          </cell>
          <cell r="D4145">
            <v>19656</v>
          </cell>
          <cell r="E4145" t="str">
            <v>V</v>
          </cell>
          <cell r="F4145" t="str">
            <v>België</v>
          </cell>
          <cell r="G4145" t="str">
            <v>BE</v>
          </cell>
          <cell r="H4145" t="str">
            <v>05-005</v>
          </cell>
          <cell r="I4145" t="str">
            <v>PC DE GULDEN KAMER</v>
          </cell>
        </row>
        <row r="4146">
          <cell r="A4146">
            <v>6749</v>
          </cell>
          <cell r="B4146" t="str">
            <v>Yves</v>
          </cell>
          <cell r="C4146" t="str">
            <v>CALLEBERT</v>
          </cell>
          <cell r="D4146">
            <v>27894</v>
          </cell>
          <cell r="E4146" t="str">
            <v>M</v>
          </cell>
          <cell r="F4146" t="str">
            <v>België</v>
          </cell>
          <cell r="G4146" t="str">
            <v>BE</v>
          </cell>
          <cell r="H4146" t="str">
            <v>05-005</v>
          </cell>
          <cell r="I4146" t="str">
            <v>PC DE GULDEN KAMER</v>
          </cell>
        </row>
        <row r="4147">
          <cell r="A4147">
            <v>6751</v>
          </cell>
          <cell r="B4147" t="str">
            <v>Willy</v>
          </cell>
          <cell r="C4147" t="str">
            <v>CALLEBERT</v>
          </cell>
          <cell r="D4147">
            <v>15585</v>
          </cell>
          <cell r="E4147" t="str">
            <v>M</v>
          </cell>
          <cell r="F4147" t="str">
            <v>België</v>
          </cell>
          <cell r="G4147" t="str">
            <v>BE</v>
          </cell>
          <cell r="H4147" t="str">
            <v>05-005</v>
          </cell>
          <cell r="I4147" t="str">
            <v>PC DE GULDEN KAMER</v>
          </cell>
        </row>
        <row r="4148">
          <cell r="A4148">
            <v>6785</v>
          </cell>
          <cell r="B4148" t="str">
            <v>Filip</v>
          </cell>
          <cell r="C4148" t="str">
            <v>CALLEBERT</v>
          </cell>
          <cell r="D4148">
            <v>23787</v>
          </cell>
          <cell r="E4148" t="str">
            <v>M</v>
          </cell>
          <cell r="F4148" t="str">
            <v>België</v>
          </cell>
          <cell r="G4148" t="str">
            <v>BE</v>
          </cell>
          <cell r="H4148" t="str">
            <v>05-005</v>
          </cell>
          <cell r="I4148" t="str">
            <v>PC DE GULDEN KAMER</v>
          </cell>
        </row>
        <row r="4149">
          <cell r="A4149">
            <v>9237</v>
          </cell>
          <cell r="B4149" t="str">
            <v>Justine</v>
          </cell>
          <cell r="C4149" t="str">
            <v>CALLEBERT</v>
          </cell>
          <cell r="D4149">
            <v>37942</v>
          </cell>
          <cell r="E4149" t="str">
            <v>V</v>
          </cell>
          <cell r="F4149" t="str">
            <v>België</v>
          </cell>
          <cell r="G4149" t="str">
            <v>BE</v>
          </cell>
          <cell r="H4149" t="str">
            <v>05-005</v>
          </cell>
          <cell r="I4149" t="str">
            <v>PC DE GULDEN KAMER</v>
          </cell>
        </row>
        <row r="4150">
          <cell r="A4150">
            <v>13459</v>
          </cell>
          <cell r="B4150" t="str">
            <v>Nicky</v>
          </cell>
          <cell r="C4150" t="str">
            <v>CARLIER</v>
          </cell>
          <cell r="D4150">
            <v>18714</v>
          </cell>
          <cell r="E4150" t="str">
            <v>V</v>
          </cell>
          <cell r="F4150" t="str">
            <v>België</v>
          </cell>
          <cell r="G4150" t="str">
            <v>BE</v>
          </cell>
          <cell r="H4150" t="str">
            <v>05-005</v>
          </cell>
          <cell r="I4150" t="str">
            <v>PC DE GULDEN KAMER</v>
          </cell>
        </row>
        <row r="4151">
          <cell r="A4151">
            <v>950</v>
          </cell>
          <cell r="B4151" t="str">
            <v>Micheline</v>
          </cell>
          <cell r="C4151" t="str">
            <v>CLAEYS</v>
          </cell>
          <cell r="D4151">
            <v>19013</v>
          </cell>
          <cell r="E4151" t="str">
            <v>V</v>
          </cell>
          <cell r="F4151" t="str">
            <v>België</v>
          </cell>
          <cell r="G4151" t="str">
            <v>BE</v>
          </cell>
          <cell r="H4151" t="str">
            <v>05-005</v>
          </cell>
          <cell r="I4151" t="str">
            <v>PC DE GULDEN KAMER</v>
          </cell>
        </row>
        <row r="4152">
          <cell r="A4152">
            <v>1159</v>
          </cell>
          <cell r="B4152" t="str">
            <v>Stefan</v>
          </cell>
          <cell r="C4152" t="str">
            <v>COLLE</v>
          </cell>
          <cell r="D4152">
            <v>25584</v>
          </cell>
          <cell r="E4152" t="str">
            <v>M</v>
          </cell>
          <cell r="F4152" t="str">
            <v>België</v>
          </cell>
          <cell r="G4152" t="str">
            <v>BE</v>
          </cell>
          <cell r="H4152" t="str">
            <v>05-005</v>
          </cell>
          <cell r="I4152" t="str">
            <v>PC DE GULDEN KAMER</v>
          </cell>
        </row>
        <row r="4153">
          <cell r="A4153">
            <v>3820</v>
          </cell>
          <cell r="B4153" t="str">
            <v>Lore</v>
          </cell>
          <cell r="C4153" t="str">
            <v>COLLE</v>
          </cell>
          <cell r="D4153">
            <v>35976</v>
          </cell>
          <cell r="E4153" t="str">
            <v>V</v>
          </cell>
          <cell r="F4153" t="str">
            <v>België</v>
          </cell>
          <cell r="G4153" t="str">
            <v>BE</v>
          </cell>
          <cell r="H4153" t="str">
            <v>05-005</v>
          </cell>
          <cell r="I4153" t="str">
            <v>PC DE GULDEN KAMER</v>
          </cell>
        </row>
        <row r="4154">
          <cell r="A4154">
            <v>4768</v>
          </cell>
          <cell r="B4154" t="str">
            <v>Filip</v>
          </cell>
          <cell r="C4154" t="str">
            <v>DE BUYSER</v>
          </cell>
          <cell r="D4154">
            <v>21887</v>
          </cell>
          <cell r="E4154" t="str">
            <v>M</v>
          </cell>
          <cell r="F4154" t="str">
            <v>België</v>
          </cell>
          <cell r="G4154" t="str">
            <v>BE</v>
          </cell>
          <cell r="H4154" t="str">
            <v>05-005</v>
          </cell>
          <cell r="I4154" t="str">
            <v>PC DE GULDEN KAMER</v>
          </cell>
        </row>
        <row r="4155">
          <cell r="A4155">
            <v>4925</v>
          </cell>
          <cell r="B4155" t="str">
            <v>Nick</v>
          </cell>
          <cell r="C4155" t="str">
            <v>DE GROOTE</v>
          </cell>
          <cell r="D4155">
            <v>32645</v>
          </cell>
          <cell r="E4155" t="str">
            <v>M</v>
          </cell>
          <cell r="F4155" t="str">
            <v>België</v>
          </cell>
          <cell r="G4155" t="str">
            <v>BE</v>
          </cell>
          <cell r="H4155" t="str">
            <v>05-005</v>
          </cell>
          <cell r="I4155" t="str">
            <v>PC DE GULDEN KAMER</v>
          </cell>
        </row>
        <row r="4156">
          <cell r="A4156">
            <v>7682</v>
          </cell>
          <cell r="B4156" t="str">
            <v>Roger</v>
          </cell>
          <cell r="C4156" t="str">
            <v>DE LILLE</v>
          </cell>
          <cell r="D4156">
            <v>12527</v>
          </cell>
          <cell r="E4156" t="str">
            <v>M</v>
          </cell>
          <cell r="F4156" t="str">
            <v>België</v>
          </cell>
          <cell r="G4156" t="str">
            <v>BE</v>
          </cell>
          <cell r="H4156" t="str">
            <v>05-005</v>
          </cell>
          <cell r="I4156" t="str">
            <v>PC DE GULDEN KAMER</v>
          </cell>
        </row>
        <row r="4157">
          <cell r="A4157">
            <v>1958</v>
          </cell>
          <cell r="B4157" t="str">
            <v>Audrey</v>
          </cell>
          <cell r="C4157" t="str">
            <v>DE LOOF</v>
          </cell>
          <cell r="D4157">
            <v>22712</v>
          </cell>
          <cell r="E4157" t="str">
            <v>V</v>
          </cell>
          <cell r="F4157" t="str">
            <v>België</v>
          </cell>
          <cell r="G4157" t="str">
            <v>BE</v>
          </cell>
          <cell r="H4157" t="str">
            <v>05-005</v>
          </cell>
          <cell r="I4157" t="str">
            <v>PC DE GULDEN KAMER</v>
          </cell>
        </row>
        <row r="4158">
          <cell r="A4158">
            <v>17467</v>
          </cell>
          <cell r="B4158" t="str">
            <v>Mia</v>
          </cell>
          <cell r="C4158" t="str">
            <v>DE MEULENAERE</v>
          </cell>
          <cell r="D4158">
            <v>19415</v>
          </cell>
          <cell r="E4158" t="str">
            <v>V</v>
          </cell>
          <cell r="F4158" t="str">
            <v>België</v>
          </cell>
          <cell r="G4158" t="str">
            <v>BE</v>
          </cell>
          <cell r="H4158" t="str">
            <v>05-005</v>
          </cell>
          <cell r="I4158" t="str">
            <v>PC DE GULDEN KAMER</v>
          </cell>
        </row>
        <row r="4159">
          <cell r="A4159">
            <v>2344</v>
          </cell>
          <cell r="B4159" t="str">
            <v>Liesbeth</v>
          </cell>
          <cell r="C4159" t="str">
            <v>DE PREETERE</v>
          </cell>
          <cell r="D4159">
            <v>28237</v>
          </cell>
          <cell r="E4159" t="str">
            <v>V</v>
          </cell>
          <cell r="F4159" t="str">
            <v>België</v>
          </cell>
          <cell r="G4159" t="str">
            <v>BE</v>
          </cell>
          <cell r="H4159" t="str">
            <v>05-005</v>
          </cell>
          <cell r="I4159" t="str">
            <v>PC DE GULDEN KAMER</v>
          </cell>
        </row>
        <row r="4160">
          <cell r="A4160">
            <v>19283</v>
          </cell>
          <cell r="B4160" t="str">
            <v>Gentil</v>
          </cell>
          <cell r="C4160" t="str">
            <v>DE SMET</v>
          </cell>
          <cell r="D4160">
            <v>17410</v>
          </cell>
          <cell r="E4160" t="str">
            <v>M</v>
          </cell>
          <cell r="F4160" t="str">
            <v>België</v>
          </cell>
          <cell r="G4160" t="str">
            <v>BE</v>
          </cell>
          <cell r="H4160" t="str">
            <v>05-005</v>
          </cell>
          <cell r="I4160" t="str">
            <v>PC DE GULDEN KAMER</v>
          </cell>
        </row>
        <row r="4161">
          <cell r="A4161">
            <v>5589</v>
          </cell>
          <cell r="B4161" t="str">
            <v>Freddy</v>
          </cell>
          <cell r="C4161" t="str">
            <v>DE WILDE</v>
          </cell>
          <cell r="D4161">
            <v>18381</v>
          </cell>
          <cell r="E4161" t="str">
            <v>M</v>
          </cell>
          <cell r="F4161" t="str">
            <v>België</v>
          </cell>
          <cell r="G4161" t="str">
            <v>BE</v>
          </cell>
          <cell r="H4161" t="str">
            <v>05-005</v>
          </cell>
          <cell r="I4161" t="str">
            <v>PC DE GULDEN KAMER</v>
          </cell>
        </row>
        <row r="4162">
          <cell r="A4162">
            <v>9208</v>
          </cell>
          <cell r="B4162" t="str">
            <v>Jacques</v>
          </cell>
          <cell r="C4162" t="str">
            <v>DEBEYNE</v>
          </cell>
          <cell r="D4162">
            <v>17572</v>
          </cell>
          <cell r="E4162" t="str">
            <v>M</v>
          </cell>
          <cell r="F4162" t="str">
            <v>België</v>
          </cell>
          <cell r="G4162" t="str">
            <v>BE</v>
          </cell>
          <cell r="H4162" t="str">
            <v>05-005</v>
          </cell>
          <cell r="I4162" t="str">
            <v>PC DE GULDEN KAMER</v>
          </cell>
        </row>
        <row r="4163">
          <cell r="A4163">
            <v>12232</v>
          </cell>
          <cell r="B4163" t="str">
            <v>Kathelyne</v>
          </cell>
          <cell r="C4163" t="str">
            <v>DEBLOCK</v>
          </cell>
          <cell r="D4163">
            <v>26169</v>
          </cell>
          <cell r="E4163" t="str">
            <v>V</v>
          </cell>
          <cell r="F4163" t="str">
            <v>België</v>
          </cell>
          <cell r="G4163" t="str">
            <v>BE</v>
          </cell>
          <cell r="H4163" t="str">
            <v>05-005</v>
          </cell>
          <cell r="I4163" t="str">
            <v>PC DE GULDEN KAMER</v>
          </cell>
        </row>
        <row r="4164">
          <cell r="A4164">
            <v>3568</v>
          </cell>
          <cell r="B4164" t="str">
            <v>Daniel</v>
          </cell>
          <cell r="C4164" t="str">
            <v>DEBOUGE</v>
          </cell>
          <cell r="D4164">
            <v>22620</v>
          </cell>
          <cell r="E4164" t="str">
            <v>M</v>
          </cell>
          <cell r="F4164" t="str">
            <v>België</v>
          </cell>
          <cell r="G4164" t="str">
            <v>BE</v>
          </cell>
          <cell r="H4164" t="str">
            <v>05-005</v>
          </cell>
          <cell r="I4164" t="str">
            <v>PC DE GULDEN KAMER</v>
          </cell>
        </row>
        <row r="4165">
          <cell r="A4165">
            <v>20251</v>
          </cell>
          <cell r="B4165" t="str">
            <v>Olivier</v>
          </cell>
          <cell r="C4165" t="str">
            <v>DEGRAEVE</v>
          </cell>
          <cell r="D4165">
            <v>26705</v>
          </cell>
          <cell r="E4165" t="str">
            <v>M</v>
          </cell>
          <cell r="F4165" t="str">
            <v>Frankrijk</v>
          </cell>
          <cell r="G4165" t="str">
            <v>FR</v>
          </cell>
          <cell r="H4165" t="str">
            <v>05-005</v>
          </cell>
          <cell r="I4165" t="str">
            <v>PC DE GULDEN KAMER</v>
          </cell>
        </row>
        <row r="4166">
          <cell r="A4166">
            <v>17994</v>
          </cell>
          <cell r="B4166" t="str">
            <v>Marc</v>
          </cell>
          <cell r="C4166" t="str">
            <v>DESCHACHT</v>
          </cell>
          <cell r="D4166">
            <v>20933</v>
          </cell>
          <cell r="E4166" t="str">
            <v>M</v>
          </cell>
          <cell r="F4166" t="str">
            <v>België</v>
          </cell>
          <cell r="G4166" t="str">
            <v>BE</v>
          </cell>
          <cell r="H4166" t="str">
            <v>05-005</v>
          </cell>
          <cell r="I4166" t="str">
            <v>PC DE GULDEN KAMER</v>
          </cell>
        </row>
        <row r="4167">
          <cell r="A4167">
            <v>16171</v>
          </cell>
          <cell r="B4167" t="str">
            <v>BJORN</v>
          </cell>
          <cell r="C4167" t="str">
            <v>DESCHUYTER</v>
          </cell>
          <cell r="D4167">
            <v>29953</v>
          </cell>
          <cell r="E4167" t="str">
            <v>M</v>
          </cell>
          <cell r="F4167" t="str">
            <v>Nederland</v>
          </cell>
          <cell r="G4167" t="str">
            <v>BE</v>
          </cell>
          <cell r="H4167" t="str">
            <v>05-005</v>
          </cell>
          <cell r="I4167" t="str">
            <v>PC DE GULDEN KAMER</v>
          </cell>
        </row>
        <row r="4168">
          <cell r="A4168">
            <v>20206</v>
          </cell>
          <cell r="B4168" t="str">
            <v>Gaëtan</v>
          </cell>
          <cell r="C4168" t="str">
            <v>DIACRE</v>
          </cell>
          <cell r="D4168">
            <v>31090</v>
          </cell>
          <cell r="E4168" t="str">
            <v>M</v>
          </cell>
          <cell r="F4168" t="str">
            <v>Frankrijk</v>
          </cell>
          <cell r="G4168" t="str">
            <v>FR</v>
          </cell>
          <cell r="H4168" t="str">
            <v>05-005</v>
          </cell>
          <cell r="I4168" t="str">
            <v>PC DE GULDEN KAMER</v>
          </cell>
        </row>
        <row r="4169">
          <cell r="A4169">
            <v>4929</v>
          </cell>
          <cell r="B4169" t="str">
            <v>Johan</v>
          </cell>
          <cell r="C4169" t="str">
            <v>DUBOIS</v>
          </cell>
          <cell r="D4169">
            <v>28480</v>
          </cell>
          <cell r="E4169" t="str">
            <v>M</v>
          </cell>
          <cell r="F4169" t="str">
            <v>België</v>
          </cell>
          <cell r="G4169" t="str">
            <v>BE</v>
          </cell>
          <cell r="H4169" t="str">
            <v>05-005</v>
          </cell>
          <cell r="I4169" t="str">
            <v>PC DE GULDEN KAMER</v>
          </cell>
        </row>
        <row r="4170">
          <cell r="A4170">
            <v>9988</v>
          </cell>
          <cell r="B4170" t="str">
            <v>Vera</v>
          </cell>
          <cell r="C4170" t="str">
            <v>GCHESQUIERE</v>
          </cell>
          <cell r="D4170">
            <v>19582</v>
          </cell>
          <cell r="E4170" t="str">
            <v>V</v>
          </cell>
          <cell r="F4170" t="str">
            <v>België</v>
          </cell>
          <cell r="G4170" t="str">
            <v>BE</v>
          </cell>
          <cell r="H4170" t="str">
            <v>05-005</v>
          </cell>
          <cell r="I4170" t="str">
            <v>PC DE GULDEN KAMER</v>
          </cell>
        </row>
        <row r="4171">
          <cell r="A4171">
            <v>5383</v>
          </cell>
          <cell r="B4171" t="str">
            <v>Andre</v>
          </cell>
          <cell r="C4171" t="str">
            <v>GILBERT</v>
          </cell>
          <cell r="D4171">
            <v>17125</v>
          </cell>
          <cell r="E4171" t="str">
            <v>M</v>
          </cell>
          <cell r="F4171" t="str">
            <v>België</v>
          </cell>
          <cell r="G4171" t="str">
            <v>BE</v>
          </cell>
          <cell r="H4171" t="str">
            <v>05-005</v>
          </cell>
          <cell r="I4171" t="str">
            <v>PC DE GULDEN KAMER</v>
          </cell>
        </row>
        <row r="4172">
          <cell r="A4172">
            <v>7517</v>
          </cell>
          <cell r="B4172" t="str">
            <v>Carine</v>
          </cell>
          <cell r="C4172" t="str">
            <v>HELLEMANS</v>
          </cell>
          <cell r="D4172">
            <v>19314</v>
          </cell>
          <cell r="E4172" t="str">
            <v>V</v>
          </cell>
          <cell r="F4172" t="str">
            <v>België</v>
          </cell>
          <cell r="G4172" t="str">
            <v>BE</v>
          </cell>
          <cell r="H4172" t="str">
            <v>05-005</v>
          </cell>
          <cell r="I4172" t="str">
            <v>PC DE GULDEN KAMER</v>
          </cell>
        </row>
        <row r="4173">
          <cell r="A4173">
            <v>9683</v>
          </cell>
          <cell r="B4173" t="str">
            <v>Kenneth</v>
          </cell>
          <cell r="C4173" t="str">
            <v>HENNION</v>
          </cell>
          <cell r="D4173">
            <v>33191</v>
          </cell>
          <cell r="E4173" t="str">
            <v>M</v>
          </cell>
          <cell r="F4173" t="str">
            <v>België</v>
          </cell>
          <cell r="G4173" t="str">
            <v>BE</v>
          </cell>
          <cell r="H4173" t="str">
            <v>05-005</v>
          </cell>
          <cell r="I4173" t="str">
            <v>PC DE GULDEN KAMER</v>
          </cell>
        </row>
        <row r="4174">
          <cell r="A4174">
            <v>4616</v>
          </cell>
          <cell r="B4174" t="str">
            <v>Lucrèse</v>
          </cell>
          <cell r="C4174" t="str">
            <v>HUYGHE</v>
          </cell>
          <cell r="D4174">
            <v>17904</v>
          </cell>
          <cell r="E4174" t="str">
            <v>V</v>
          </cell>
          <cell r="F4174" t="str">
            <v>België</v>
          </cell>
          <cell r="G4174" t="str">
            <v>BE</v>
          </cell>
          <cell r="H4174" t="str">
            <v>05-005</v>
          </cell>
          <cell r="I4174" t="str">
            <v>PC DE GULDEN KAMER</v>
          </cell>
        </row>
        <row r="4175">
          <cell r="A4175">
            <v>17001</v>
          </cell>
          <cell r="B4175" t="str">
            <v>NANCY</v>
          </cell>
          <cell r="C4175" t="str">
            <v>IMPENS</v>
          </cell>
          <cell r="D4175">
            <v>23065</v>
          </cell>
          <cell r="E4175" t="str">
            <v>V</v>
          </cell>
          <cell r="F4175" t="str">
            <v>België</v>
          </cell>
          <cell r="G4175" t="str">
            <v>BE</v>
          </cell>
          <cell r="H4175" t="str">
            <v>05-005</v>
          </cell>
          <cell r="I4175" t="str">
            <v>PC DE GULDEN KAMER</v>
          </cell>
        </row>
        <row r="4176">
          <cell r="A4176">
            <v>3097</v>
          </cell>
          <cell r="B4176" t="str">
            <v>Johan</v>
          </cell>
          <cell r="C4176" t="str">
            <v>ISSELÉE</v>
          </cell>
          <cell r="D4176">
            <v>19378</v>
          </cell>
          <cell r="E4176" t="str">
            <v>M</v>
          </cell>
          <cell r="F4176" t="str">
            <v>België</v>
          </cell>
          <cell r="G4176" t="str">
            <v>BE</v>
          </cell>
          <cell r="H4176" t="str">
            <v>05-005</v>
          </cell>
          <cell r="I4176" t="str">
            <v>PC DE GULDEN KAMER</v>
          </cell>
        </row>
        <row r="4177">
          <cell r="A4177">
            <v>20210</v>
          </cell>
          <cell r="B4177" t="str">
            <v>Hedwig</v>
          </cell>
          <cell r="C4177" t="str">
            <v>ISSELÉE</v>
          </cell>
          <cell r="D4177">
            <v>22127</v>
          </cell>
          <cell r="E4177" t="str">
            <v>M</v>
          </cell>
          <cell r="F4177" t="str">
            <v>België</v>
          </cell>
          <cell r="G4177" t="str">
            <v>BE</v>
          </cell>
          <cell r="H4177" t="str">
            <v>05-005</v>
          </cell>
          <cell r="I4177" t="str">
            <v>PC DE GULDEN KAMER</v>
          </cell>
        </row>
        <row r="4178">
          <cell r="A4178">
            <v>9218</v>
          </cell>
          <cell r="B4178" t="str">
            <v>Herman</v>
          </cell>
          <cell r="C4178" t="str">
            <v>KEIRSE</v>
          </cell>
          <cell r="D4178">
            <v>19000</v>
          </cell>
          <cell r="E4178" t="str">
            <v>M</v>
          </cell>
          <cell r="F4178" t="str">
            <v>België</v>
          </cell>
          <cell r="G4178" t="str">
            <v>BE</v>
          </cell>
          <cell r="H4178" t="str">
            <v>05-005</v>
          </cell>
          <cell r="I4178" t="str">
            <v>PC DE GULDEN KAMER</v>
          </cell>
        </row>
        <row r="4179">
          <cell r="A4179">
            <v>6735</v>
          </cell>
          <cell r="B4179" t="str">
            <v>Eric</v>
          </cell>
          <cell r="C4179" t="str">
            <v>LAMOTE</v>
          </cell>
          <cell r="D4179">
            <v>16075</v>
          </cell>
          <cell r="E4179" t="str">
            <v>M</v>
          </cell>
          <cell r="F4179" t="str">
            <v>België</v>
          </cell>
          <cell r="G4179" t="str">
            <v>BE</v>
          </cell>
          <cell r="H4179" t="str">
            <v>05-005</v>
          </cell>
          <cell r="I4179" t="str">
            <v>PC DE GULDEN KAMER</v>
          </cell>
        </row>
        <row r="4180">
          <cell r="A4180">
            <v>19444</v>
          </cell>
          <cell r="B4180" t="str">
            <v>Eddy</v>
          </cell>
          <cell r="C4180" t="str">
            <v>LAMOTE</v>
          </cell>
          <cell r="D4180">
            <v>21461</v>
          </cell>
          <cell r="E4180" t="str">
            <v>M</v>
          </cell>
          <cell r="F4180" t="str">
            <v>België</v>
          </cell>
          <cell r="G4180" t="str">
            <v>BE</v>
          </cell>
          <cell r="H4180" t="str">
            <v>05-005</v>
          </cell>
          <cell r="I4180" t="str">
            <v>PC DE GULDEN KAMER</v>
          </cell>
        </row>
        <row r="4181">
          <cell r="A4181">
            <v>14401</v>
          </cell>
          <cell r="B4181" t="str">
            <v>Maria</v>
          </cell>
          <cell r="C4181" t="str">
            <v>LAUWERS</v>
          </cell>
          <cell r="D4181">
            <v>16384</v>
          </cell>
          <cell r="E4181" t="str">
            <v>V</v>
          </cell>
          <cell r="F4181" t="str">
            <v>België</v>
          </cell>
          <cell r="G4181" t="str">
            <v>BE</v>
          </cell>
          <cell r="H4181" t="str">
            <v>05-005</v>
          </cell>
          <cell r="I4181" t="str">
            <v>PC DE GULDEN KAMER</v>
          </cell>
        </row>
        <row r="4182">
          <cell r="A4182">
            <v>20376</v>
          </cell>
          <cell r="B4182" t="str">
            <v>Laurent</v>
          </cell>
          <cell r="C4182" t="str">
            <v>LEFEBURE</v>
          </cell>
          <cell r="D4182">
            <v>25581</v>
          </cell>
          <cell r="E4182" t="str">
            <v>M</v>
          </cell>
          <cell r="F4182" t="str">
            <v>Frankrijk</v>
          </cell>
          <cell r="G4182" t="str">
            <v>FR</v>
          </cell>
          <cell r="H4182" t="str">
            <v>05-005</v>
          </cell>
          <cell r="I4182" t="str">
            <v>PC DE GULDEN KAMER</v>
          </cell>
        </row>
        <row r="4183">
          <cell r="A4183">
            <v>1680</v>
          </cell>
          <cell r="B4183" t="str">
            <v>Matteo</v>
          </cell>
          <cell r="C4183" t="str">
            <v>LONGO</v>
          </cell>
          <cell r="D4183">
            <v>33790</v>
          </cell>
          <cell r="E4183" t="str">
            <v>M</v>
          </cell>
          <cell r="F4183" t="str">
            <v>België</v>
          </cell>
          <cell r="G4183" t="str">
            <v>BE</v>
          </cell>
          <cell r="H4183" t="str">
            <v>05-005</v>
          </cell>
          <cell r="I4183" t="str">
            <v>PC DE GULDEN KAMER</v>
          </cell>
        </row>
        <row r="4184">
          <cell r="A4184">
            <v>5590</v>
          </cell>
          <cell r="B4184" t="str">
            <v>Linda</v>
          </cell>
          <cell r="C4184" t="str">
            <v>MAENE</v>
          </cell>
          <cell r="D4184">
            <v>20482</v>
          </cell>
          <cell r="E4184" t="str">
            <v>V</v>
          </cell>
          <cell r="F4184" t="str">
            <v>België</v>
          </cell>
          <cell r="G4184" t="str">
            <v>BE</v>
          </cell>
          <cell r="H4184" t="str">
            <v>05-005</v>
          </cell>
          <cell r="I4184" t="str">
            <v>PC DE GULDEN KAMER</v>
          </cell>
        </row>
        <row r="4185">
          <cell r="A4185">
            <v>918</v>
          </cell>
          <cell r="B4185" t="str">
            <v>Gerrit</v>
          </cell>
          <cell r="C4185" t="str">
            <v>MALFRÈRE</v>
          </cell>
          <cell r="D4185">
            <v>22183</v>
          </cell>
          <cell r="E4185" t="str">
            <v>M</v>
          </cell>
          <cell r="F4185" t="str">
            <v>België</v>
          </cell>
          <cell r="G4185" t="str">
            <v>BE</v>
          </cell>
          <cell r="H4185" t="str">
            <v>05-005</v>
          </cell>
          <cell r="I4185" t="str">
            <v>PC DE GULDEN KAMER</v>
          </cell>
        </row>
        <row r="4186">
          <cell r="A4186">
            <v>21530</v>
          </cell>
          <cell r="B4186" t="str">
            <v>Quinten</v>
          </cell>
          <cell r="C4186" t="str">
            <v>PETITJEAN</v>
          </cell>
          <cell r="D4186">
            <v>41438</v>
          </cell>
          <cell r="E4186" t="str">
            <v>M</v>
          </cell>
          <cell r="F4186" t="str">
            <v>België</v>
          </cell>
          <cell r="G4186" t="str">
            <v>BE</v>
          </cell>
          <cell r="H4186" t="str">
            <v>05-005</v>
          </cell>
          <cell r="I4186" t="str">
            <v>PC DE GULDEN KAMER</v>
          </cell>
        </row>
        <row r="4187">
          <cell r="A4187">
            <v>21531</v>
          </cell>
          <cell r="B4187" t="str">
            <v>Ouwen</v>
          </cell>
          <cell r="C4187" t="str">
            <v>PETITJEAN</v>
          </cell>
          <cell r="D4187">
            <v>40379</v>
          </cell>
          <cell r="E4187" t="str">
            <v>M</v>
          </cell>
          <cell r="F4187" t="str">
            <v>België</v>
          </cell>
          <cell r="G4187" t="str">
            <v>BE</v>
          </cell>
          <cell r="H4187" t="str">
            <v>05-005</v>
          </cell>
          <cell r="I4187" t="str">
            <v>PC DE GULDEN KAMER</v>
          </cell>
        </row>
        <row r="4188">
          <cell r="A4188">
            <v>9341</v>
          </cell>
          <cell r="B4188" t="str">
            <v>Maria</v>
          </cell>
          <cell r="C4188" t="str">
            <v>PRAET</v>
          </cell>
          <cell r="D4188">
            <v>18511</v>
          </cell>
          <cell r="E4188" t="str">
            <v>V</v>
          </cell>
          <cell r="F4188" t="str">
            <v>België</v>
          </cell>
          <cell r="G4188" t="str">
            <v>BE</v>
          </cell>
          <cell r="H4188" t="str">
            <v>05-005</v>
          </cell>
          <cell r="I4188" t="str">
            <v>PC DE GULDEN KAMER</v>
          </cell>
        </row>
        <row r="4189">
          <cell r="A4189">
            <v>7543</v>
          </cell>
          <cell r="B4189" t="str">
            <v>Kay</v>
          </cell>
          <cell r="C4189" t="str">
            <v>RANDLES</v>
          </cell>
          <cell r="D4189">
            <v>20038</v>
          </cell>
          <cell r="E4189" t="str">
            <v>V</v>
          </cell>
          <cell r="F4189" t="str">
            <v>België</v>
          </cell>
          <cell r="G4189" t="str">
            <v>GB</v>
          </cell>
          <cell r="H4189" t="str">
            <v>05-005</v>
          </cell>
          <cell r="I4189" t="str">
            <v>PC DE GULDEN KAMER</v>
          </cell>
        </row>
        <row r="4190">
          <cell r="A4190">
            <v>20077</v>
          </cell>
          <cell r="B4190" t="str">
            <v>Shirley</v>
          </cell>
          <cell r="C4190" t="str">
            <v>ROOS</v>
          </cell>
          <cell r="D4190">
            <v>32688</v>
          </cell>
          <cell r="E4190" t="str">
            <v>V</v>
          </cell>
          <cell r="F4190" t="str">
            <v>België</v>
          </cell>
          <cell r="G4190" t="str">
            <v>BE</v>
          </cell>
          <cell r="H4190" t="str">
            <v>05-005</v>
          </cell>
          <cell r="I4190" t="str">
            <v>PC DE GULDEN KAMER</v>
          </cell>
        </row>
        <row r="4191">
          <cell r="A4191">
            <v>66</v>
          </cell>
          <cell r="B4191" t="str">
            <v>Rony</v>
          </cell>
          <cell r="C4191" t="str">
            <v>ROSSEEUW</v>
          </cell>
          <cell r="D4191">
            <v>20248</v>
          </cell>
          <cell r="E4191" t="str">
            <v>M</v>
          </cell>
          <cell r="F4191" t="str">
            <v>België</v>
          </cell>
          <cell r="G4191" t="str">
            <v>BE</v>
          </cell>
          <cell r="H4191" t="str">
            <v>05-005</v>
          </cell>
          <cell r="I4191" t="str">
            <v>PC DE GULDEN KAMER</v>
          </cell>
        </row>
        <row r="4192">
          <cell r="A4192">
            <v>20989</v>
          </cell>
          <cell r="B4192" t="str">
            <v>Freddy</v>
          </cell>
          <cell r="C4192" t="str">
            <v>SARON</v>
          </cell>
          <cell r="D4192">
            <v>18479</v>
          </cell>
          <cell r="E4192" t="str">
            <v>M</v>
          </cell>
          <cell r="F4192" t="str">
            <v>België</v>
          </cell>
          <cell r="G4192" t="str">
            <v>BE</v>
          </cell>
          <cell r="H4192" t="str">
            <v>05-005</v>
          </cell>
          <cell r="I4192" t="str">
            <v>PC DE GULDEN KAMER</v>
          </cell>
        </row>
        <row r="4193">
          <cell r="A4193">
            <v>17711</v>
          </cell>
          <cell r="B4193" t="str">
            <v>Fabienne</v>
          </cell>
          <cell r="C4193" t="str">
            <v>SCHATTEMAN</v>
          </cell>
          <cell r="D4193">
            <v>23264</v>
          </cell>
          <cell r="E4193" t="str">
            <v>V</v>
          </cell>
          <cell r="F4193" t="str">
            <v>België</v>
          </cell>
          <cell r="G4193" t="str">
            <v>BE</v>
          </cell>
          <cell r="H4193" t="str">
            <v>05-005</v>
          </cell>
          <cell r="I4193" t="str">
            <v>PC DE GULDEN KAMER</v>
          </cell>
        </row>
        <row r="4194">
          <cell r="A4194">
            <v>4206</v>
          </cell>
          <cell r="B4194" t="str">
            <v>Antoine</v>
          </cell>
          <cell r="C4194" t="str">
            <v>SLOCK</v>
          </cell>
          <cell r="D4194">
            <v>17676</v>
          </cell>
          <cell r="E4194" t="str">
            <v>M</v>
          </cell>
          <cell r="F4194" t="str">
            <v>België</v>
          </cell>
          <cell r="G4194" t="str">
            <v>BE</v>
          </cell>
          <cell r="H4194" t="str">
            <v>05-005</v>
          </cell>
          <cell r="I4194" t="str">
            <v>PC DE GULDEN KAMER</v>
          </cell>
        </row>
        <row r="4195">
          <cell r="A4195">
            <v>7481</v>
          </cell>
          <cell r="B4195" t="str">
            <v>Marc</v>
          </cell>
          <cell r="C4195" t="str">
            <v>STEURBAUT</v>
          </cell>
          <cell r="D4195">
            <v>17708</v>
          </cell>
          <cell r="E4195" t="str">
            <v>M</v>
          </cell>
          <cell r="F4195" t="str">
            <v>België</v>
          </cell>
          <cell r="G4195" t="str">
            <v>BE</v>
          </cell>
          <cell r="H4195" t="str">
            <v>05-005</v>
          </cell>
          <cell r="I4195" t="str">
            <v>PC DE GULDEN KAMER</v>
          </cell>
        </row>
        <row r="4196">
          <cell r="A4196">
            <v>9322</v>
          </cell>
          <cell r="B4196" t="str">
            <v>Willy</v>
          </cell>
          <cell r="C4196" t="str">
            <v>TANGHE</v>
          </cell>
          <cell r="D4196">
            <v>17746</v>
          </cell>
          <cell r="E4196" t="str">
            <v>M</v>
          </cell>
          <cell r="F4196" t="str">
            <v>België</v>
          </cell>
          <cell r="G4196" t="str">
            <v>BE</v>
          </cell>
          <cell r="H4196" t="str">
            <v>05-005</v>
          </cell>
          <cell r="I4196" t="str">
            <v>PC DE GULDEN KAMER</v>
          </cell>
        </row>
        <row r="4197">
          <cell r="A4197">
            <v>9206</v>
          </cell>
          <cell r="B4197" t="str">
            <v>Carlos</v>
          </cell>
          <cell r="C4197" t="str">
            <v>TEERLINCK</v>
          </cell>
          <cell r="D4197">
            <v>17665</v>
          </cell>
          <cell r="E4197" t="str">
            <v>M</v>
          </cell>
          <cell r="F4197" t="str">
            <v>België</v>
          </cell>
          <cell r="G4197" t="str">
            <v>BE</v>
          </cell>
          <cell r="H4197" t="str">
            <v>05-005</v>
          </cell>
          <cell r="I4197" t="str">
            <v>PC DE GULDEN KAMER</v>
          </cell>
        </row>
        <row r="4198">
          <cell r="A4198">
            <v>1656</v>
          </cell>
          <cell r="B4198" t="str">
            <v>Claudine</v>
          </cell>
          <cell r="C4198" t="str">
            <v>TIMMERMAN</v>
          </cell>
          <cell r="D4198">
            <v>18035</v>
          </cell>
          <cell r="E4198" t="str">
            <v>V</v>
          </cell>
          <cell r="F4198" t="str">
            <v>België</v>
          </cell>
          <cell r="G4198" t="str">
            <v>BE</v>
          </cell>
          <cell r="H4198" t="str">
            <v>05-005</v>
          </cell>
          <cell r="I4198" t="str">
            <v>PC DE GULDEN KAMER</v>
          </cell>
        </row>
        <row r="4199">
          <cell r="A4199">
            <v>11641</v>
          </cell>
          <cell r="B4199" t="str">
            <v>Steven</v>
          </cell>
          <cell r="C4199" t="str">
            <v>UYTTENHOVE</v>
          </cell>
          <cell r="D4199">
            <v>31660</v>
          </cell>
          <cell r="E4199" t="str">
            <v>M</v>
          </cell>
          <cell r="F4199" t="str">
            <v>België</v>
          </cell>
          <cell r="G4199" t="str">
            <v>BE</v>
          </cell>
          <cell r="H4199" t="str">
            <v>05-005</v>
          </cell>
          <cell r="I4199" t="str">
            <v>PC DE GULDEN KAMER</v>
          </cell>
        </row>
        <row r="4200">
          <cell r="A4200">
            <v>8465</v>
          </cell>
          <cell r="B4200" t="str">
            <v>Tibo</v>
          </cell>
          <cell r="C4200" t="str">
            <v>VAN CAUWENBERGHE</v>
          </cell>
          <cell r="D4200">
            <v>31495</v>
          </cell>
          <cell r="E4200" t="str">
            <v>M</v>
          </cell>
          <cell r="F4200" t="str">
            <v>België</v>
          </cell>
          <cell r="G4200" t="str">
            <v>BE</v>
          </cell>
          <cell r="H4200" t="str">
            <v>05-005</v>
          </cell>
          <cell r="I4200" t="str">
            <v>PC DE GULDEN KAMER</v>
          </cell>
        </row>
        <row r="4201">
          <cell r="A4201">
            <v>12638</v>
          </cell>
          <cell r="B4201" t="str">
            <v>Karen</v>
          </cell>
          <cell r="C4201" t="str">
            <v>VANDENBUNDER</v>
          </cell>
          <cell r="D4201">
            <v>28572</v>
          </cell>
          <cell r="E4201" t="str">
            <v>V</v>
          </cell>
          <cell r="F4201" t="str">
            <v>België</v>
          </cell>
          <cell r="G4201" t="str">
            <v>BE</v>
          </cell>
          <cell r="H4201" t="str">
            <v>05-005</v>
          </cell>
          <cell r="I4201" t="str">
            <v>PC DE GULDEN KAMER</v>
          </cell>
        </row>
        <row r="4202">
          <cell r="A4202">
            <v>67</v>
          </cell>
          <cell r="B4202" t="str">
            <v>Magda</v>
          </cell>
          <cell r="C4202" t="str">
            <v>VANHOOREN</v>
          </cell>
          <cell r="D4202">
            <v>20091</v>
          </cell>
          <cell r="E4202" t="str">
            <v>V</v>
          </cell>
          <cell r="F4202" t="str">
            <v>België</v>
          </cell>
          <cell r="G4202" t="str">
            <v>BE</v>
          </cell>
          <cell r="H4202" t="str">
            <v>05-005</v>
          </cell>
          <cell r="I4202" t="str">
            <v>PC DE GULDEN KAMER</v>
          </cell>
        </row>
        <row r="4203">
          <cell r="A4203">
            <v>951</v>
          </cell>
          <cell r="B4203" t="str">
            <v>Lucien</v>
          </cell>
          <cell r="C4203" t="str">
            <v>VANHOUTTE</v>
          </cell>
          <cell r="D4203">
            <v>17091</v>
          </cell>
          <cell r="E4203" t="str">
            <v>M</v>
          </cell>
          <cell r="F4203" t="str">
            <v>België</v>
          </cell>
          <cell r="G4203" t="str">
            <v>BE</v>
          </cell>
          <cell r="H4203" t="str">
            <v>05-005</v>
          </cell>
          <cell r="I4203" t="str">
            <v>PC DE GULDEN KAMER</v>
          </cell>
        </row>
        <row r="4204">
          <cell r="A4204">
            <v>7519</v>
          </cell>
          <cell r="B4204" t="str">
            <v>Mady</v>
          </cell>
          <cell r="C4204" t="str">
            <v>VANNIEUWENHUYSE</v>
          </cell>
          <cell r="D4204">
            <v>16306</v>
          </cell>
          <cell r="E4204" t="str">
            <v>V</v>
          </cell>
          <cell r="F4204" t="str">
            <v>België</v>
          </cell>
          <cell r="G4204" t="str">
            <v>BE</v>
          </cell>
          <cell r="H4204" t="str">
            <v>05-005</v>
          </cell>
          <cell r="I4204" t="str">
            <v>PC DE GULDEN KAMER</v>
          </cell>
        </row>
        <row r="4205">
          <cell r="A4205">
            <v>9096</v>
          </cell>
          <cell r="B4205" t="str">
            <v>Lionel</v>
          </cell>
          <cell r="C4205" t="str">
            <v>VASSY</v>
          </cell>
          <cell r="D4205">
            <v>18380</v>
          </cell>
          <cell r="E4205" t="str">
            <v>M</v>
          </cell>
          <cell r="F4205" t="str">
            <v>België</v>
          </cell>
          <cell r="G4205" t="str">
            <v>FR</v>
          </cell>
          <cell r="H4205" t="str">
            <v>05-005</v>
          </cell>
          <cell r="I4205" t="str">
            <v>PC DE GULDEN KAMER</v>
          </cell>
        </row>
        <row r="4206">
          <cell r="A4206">
            <v>948</v>
          </cell>
          <cell r="B4206" t="str">
            <v>Paul</v>
          </cell>
          <cell r="C4206" t="str">
            <v>VERPLANCKE</v>
          </cell>
          <cell r="D4206">
            <v>23664</v>
          </cell>
          <cell r="E4206" t="str">
            <v>M</v>
          </cell>
          <cell r="F4206" t="str">
            <v>België</v>
          </cell>
          <cell r="G4206" t="str">
            <v>BE</v>
          </cell>
          <cell r="H4206" t="str">
            <v>05-005</v>
          </cell>
          <cell r="I4206" t="str">
            <v>PC DE GULDEN KAMER</v>
          </cell>
        </row>
        <row r="4207">
          <cell r="A4207">
            <v>8605</v>
          </cell>
          <cell r="B4207" t="str">
            <v>Dieter</v>
          </cell>
          <cell r="C4207" t="str">
            <v>VERPLANCKE</v>
          </cell>
          <cell r="D4207">
            <v>35012</v>
          </cell>
          <cell r="E4207" t="str">
            <v>M</v>
          </cell>
          <cell r="F4207" t="str">
            <v>België</v>
          </cell>
          <cell r="G4207" t="str">
            <v>BE</v>
          </cell>
          <cell r="H4207" t="str">
            <v>05-005</v>
          </cell>
          <cell r="I4207" t="str">
            <v>PC DE GULDEN KAMER</v>
          </cell>
        </row>
        <row r="4208">
          <cell r="A4208">
            <v>14400</v>
          </cell>
          <cell r="B4208" t="str">
            <v>Anne-Mie</v>
          </cell>
          <cell r="C4208" t="str">
            <v>VERPLANCKE</v>
          </cell>
          <cell r="D4208">
            <v>20287</v>
          </cell>
          <cell r="E4208" t="str">
            <v>V</v>
          </cell>
          <cell r="F4208" t="str">
            <v>België</v>
          </cell>
          <cell r="G4208" t="str">
            <v>BE</v>
          </cell>
          <cell r="H4208" t="str">
            <v>05-005</v>
          </cell>
          <cell r="I4208" t="str">
            <v>PC DE GULDEN KAMER</v>
          </cell>
        </row>
        <row r="4209">
          <cell r="A4209">
            <v>11550</v>
          </cell>
          <cell r="B4209" t="str">
            <v>Roland</v>
          </cell>
          <cell r="C4209" t="str">
            <v>WILLEMS</v>
          </cell>
          <cell r="D4209">
            <v>18010</v>
          </cell>
          <cell r="E4209" t="str">
            <v>M</v>
          </cell>
          <cell r="F4209" t="str">
            <v>België</v>
          </cell>
          <cell r="G4209" t="str">
            <v>BE</v>
          </cell>
          <cell r="H4209" t="str">
            <v>05-005</v>
          </cell>
          <cell r="I4209" t="str">
            <v>PC DE GULDEN KAMER</v>
          </cell>
        </row>
        <row r="4210">
          <cell r="A4210">
            <v>15502</v>
          </cell>
          <cell r="B4210" t="str">
            <v>Eliane</v>
          </cell>
          <cell r="C4210" t="str">
            <v>ALLAERT</v>
          </cell>
          <cell r="D4210">
            <v>18664</v>
          </cell>
          <cell r="E4210" t="str">
            <v>V</v>
          </cell>
          <cell r="F4210" t="str">
            <v>België</v>
          </cell>
          <cell r="G4210" t="str">
            <v>BE</v>
          </cell>
          <cell r="H4210" t="str">
            <v>05-007</v>
          </cell>
          <cell r="I4210" t="str">
            <v>KPC DE BEVERS</v>
          </cell>
        </row>
        <row r="4211">
          <cell r="A4211">
            <v>17544</v>
          </cell>
          <cell r="B4211" t="str">
            <v>Johan</v>
          </cell>
          <cell r="C4211" t="str">
            <v>ALLEWAERT</v>
          </cell>
          <cell r="D4211">
            <v>27119</v>
          </cell>
          <cell r="E4211" t="str">
            <v>M</v>
          </cell>
          <cell r="F4211" t="str">
            <v>België</v>
          </cell>
          <cell r="G4211" t="str">
            <v>BE</v>
          </cell>
          <cell r="H4211" t="str">
            <v>05-007</v>
          </cell>
          <cell r="I4211" t="str">
            <v>KPC DE BEVERS</v>
          </cell>
        </row>
        <row r="4212">
          <cell r="A4212">
            <v>2376</v>
          </cell>
          <cell r="B4212" t="str">
            <v>Christine</v>
          </cell>
          <cell r="C4212" t="str">
            <v>BEYENS</v>
          </cell>
          <cell r="D4212">
            <v>17532</v>
          </cell>
          <cell r="E4212" t="str">
            <v>V</v>
          </cell>
          <cell r="F4212" t="str">
            <v>België</v>
          </cell>
          <cell r="G4212" t="str">
            <v>BE</v>
          </cell>
          <cell r="H4212" t="str">
            <v>05-007</v>
          </cell>
          <cell r="I4212" t="str">
            <v>KPC DE BEVERS</v>
          </cell>
        </row>
        <row r="4213">
          <cell r="A4213">
            <v>6109</v>
          </cell>
          <cell r="B4213" t="str">
            <v>Antoinette</v>
          </cell>
          <cell r="C4213" t="str">
            <v>BONNE</v>
          </cell>
          <cell r="D4213">
            <v>17042</v>
          </cell>
          <cell r="E4213" t="str">
            <v>M</v>
          </cell>
          <cell r="F4213" t="str">
            <v>België</v>
          </cell>
          <cell r="G4213" t="str">
            <v>BE</v>
          </cell>
          <cell r="H4213" t="str">
            <v>05-007</v>
          </cell>
          <cell r="I4213" t="str">
            <v>KPC DE BEVERS</v>
          </cell>
        </row>
        <row r="4214">
          <cell r="A4214">
            <v>14464</v>
          </cell>
          <cell r="B4214" t="str">
            <v>Lucrèse</v>
          </cell>
          <cell r="C4214" t="str">
            <v>BOONAERT</v>
          </cell>
          <cell r="D4214">
            <v>20103</v>
          </cell>
          <cell r="E4214" t="str">
            <v>V</v>
          </cell>
          <cell r="F4214" t="str">
            <v>België</v>
          </cell>
          <cell r="G4214" t="str">
            <v>BE</v>
          </cell>
          <cell r="H4214" t="str">
            <v>05-007</v>
          </cell>
          <cell r="I4214" t="str">
            <v>KPC DE BEVERS</v>
          </cell>
        </row>
        <row r="4215">
          <cell r="A4215">
            <v>1298</v>
          </cell>
          <cell r="B4215" t="str">
            <v>Frank</v>
          </cell>
          <cell r="C4215" t="str">
            <v>BOONE</v>
          </cell>
          <cell r="D4215">
            <v>23404</v>
          </cell>
          <cell r="E4215" t="str">
            <v>M</v>
          </cell>
          <cell r="F4215" t="str">
            <v>België</v>
          </cell>
          <cell r="G4215" t="str">
            <v>BE</v>
          </cell>
          <cell r="H4215" t="str">
            <v>05-007</v>
          </cell>
          <cell r="I4215" t="str">
            <v>KPC DE BEVERS</v>
          </cell>
        </row>
        <row r="4216">
          <cell r="A4216">
            <v>19701</v>
          </cell>
          <cell r="B4216" t="str">
            <v>Eric</v>
          </cell>
          <cell r="C4216" t="str">
            <v>BRAECKEVELT</v>
          </cell>
          <cell r="D4216">
            <v>18867</v>
          </cell>
          <cell r="E4216" t="str">
            <v>M</v>
          </cell>
          <cell r="F4216" t="str">
            <v>België</v>
          </cell>
          <cell r="G4216" t="str">
            <v>BE</v>
          </cell>
          <cell r="H4216" t="str">
            <v>05-007</v>
          </cell>
          <cell r="I4216" t="str">
            <v>KPC DE BEVERS</v>
          </cell>
        </row>
        <row r="4217">
          <cell r="A4217">
            <v>20472</v>
          </cell>
          <cell r="B4217" t="str">
            <v>Carine</v>
          </cell>
          <cell r="C4217" t="str">
            <v>BRAECKEVELT</v>
          </cell>
          <cell r="D4217">
            <v>21713</v>
          </cell>
          <cell r="E4217" t="str">
            <v>V</v>
          </cell>
          <cell r="F4217" t="str">
            <v>België</v>
          </cell>
          <cell r="G4217" t="str">
            <v>BE</v>
          </cell>
          <cell r="H4217" t="str">
            <v>05-007</v>
          </cell>
          <cell r="I4217" t="str">
            <v>KPC DE BEVERS</v>
          </cell>
        </row>
        <row r="4218">
          <cell r="A4218">
            <v>3585</v>
          </cell>
          <cell r="B4218" t="str">
            <v>Walter</v>
          </cell>
          <cell r="C4218" t="str">
            <v>BRAEKEVELT</v>
          </cell>
          <cell r="D4218">
            <v>14151</v>
          </cell>
          <cell r="E4218" t="str">
            <v>M</v>
          </cell>
          <cell r="F4218" t="str">
            <v>België</v>
          </cell>
          <cell r="G4218" t="str">
            <v>BE</v>
          </cell>
          <cell r="H4218" t="str">
            <v>05-007</v>
          </cell>
          <cell r="I4218" t="str">
            <v>KPC DE BEVERS</v>
          </cell>
        </row>
        <row r="4219">
          <cell r="A4219">
            <v>14649</v>
          </cell>
          <cell r="B4219" t="str">
            <v>Joni</v>
          </cell>
          <cell r="C4219" t="str">
            <v>BUYCK</v>
          </cell>
          <cell r="D4219">
            <v>34857</v>
          </cell>
          <cell r="E4219" t="str">
            <v>V</v>
          </cell>
          <cell r="F4219" t="str">
            <v>België</v>
          </cell>
          <cell r="G4219" t="str">
            <v>BE</v>
          </cell>
          <cell r="H4219" t="str">
            <v>05-007</v>
          </cell>
          <cell r="I4219" t="str">
            <v>KPC DE BEVERS</v>
          </cell>
        </row>
        <row r="4220">
          <cell r="A4220">
            <v>2644</v>
          </cell>
          <cell r="B4220" t="str">
            <v>Robert</v>
          </cell>
          <cell r="C4220" t="str">
            <v>CARTON</v>
          </cell>
          <cell r="D4220">
            <v>13446</v>
          </cell>
          <cell r="E4220" t="str">
            <v>M</v>
          </cell>
          <cell r="F4220" t="str">
            <v>België</v>
          </cell>
          <cell r="G4220" t="str">
            <v>BE</v>
          </cell>
          <cell r="H4220" t="str">
            <v>05-007</v>
          </cell>
          <cell r="I4220" t="str">
            <v>KPC DE BEVERS</v>
          </cell>
        </row>
        <row r="4221">
          <cell r="A4221">
            <v>6420</v>
          </cell>
          <cell r="B4221" t="str">
            <v>Anita</v>
          </cell>
          <cell r="C4221" t="str">
            <v>COOPMAN</v>
          </cell>
          <cell r="D4221">
            <v>16949</v>
          </cell>
          <cell r="E4221" t="str">
            <v>V</v>
          </cell>
          <cell r="F4221" t="str">
            <v>België</v>
          </cell>
          <cell r="G4221" t="str">
            <v>BE</v>
          </cell>
          <cell r="H4221" t="str">
            <v>05-007</v>
          </cell>
          <cell r="I4221" t="str">
            <v>KPC DE BEVERS</v>
          </cell>
        </row>
        <row r="4222">
          <cell r="A4222">
            <v>9740</v>
          </cell>
          <cell r="B4222" t="str">
            <v>Veronique</v>
          </cell>
          <cell r="C4222" t="str">
            <v>DE BORCHGRAVE</v>
          </cell>
          <cell r="D4222">
            <v>26776</v>
          </cell>
          <cell r="E4222" t="str">
            <v>V</v>
          </cell>
          <cell r="F4222" t="str">
            <v>België</v>
          </cell>
          <cell r="G4222" t="str">
            <v>BE</v>
          </cell>
          <cell r="H4222" t="str">
            <v>05-007</v>
          </cell>
          <cell r="I4222" t="str">
            <v>KPC DE BEVERS</v>
          </cell>
        </row>
        <row r="4223">
          <cell r="A4223">
            <v>18545</v>
          </cell>
          <cell r="B4223" t="str">
            <v>Noël</v>
          </cell>
          <cell r="C4223" t="str">
            <v xml:space="preserve">DE LANGHE </v>
          </cell>
          <cell r="D4223">
            <v>16333</v>
          </cell>
          <cell r="E4223" t="str">
            <v>M</v>
          </cell>
          <cell r="F4223" t="str">
            <v>België</v>
          </cell>
          <cell r="G4223" t="str">
            <v>BE</v>
          </cell>
          <cell r="H4223" t="str">
            <v>05-007</v>
          </cell>
          <cell r="I4223" t="str">
            <v>KPC DE BEVERS</v>
          </cell>
        </row>
        <row r="4224">
          <cell r="A4224">
            <v>13369</v>
          </cell>
          <cell r="B4224" t="str">
            <v>Johny</v>
          </cell>
          <cell r="C4224" t="str">
            <v>DE PAEPE</v>
          </cell>
          <cell r="D4224">
            <v>19819</v>
          </cell>
          <cell r="E4224" t="str">
            <v>M</v>
          </cell>
          <cell r="F4224" t="str">
            <v>België</v>
          </cell>
          <cell r="G4224" t="str">
            <v>BE</v>
          </cell>
          <cell r="H4224" t="str">
            <v>05-007</v>
          </cell>
          <cell r="I4224" t="str">
            <v>KPC DE BEVERS</v>
          </cell>
        </row>
        <row r="4225">
          <cell r="A4225">
            <v>13371</v>
          </cell>
          <cell r="B4225" t="str">
            <v>Kim</v>
          </cell>
          <cell r="C4225" t="str">
            <v>DE PAEPE</v>
          </cell>
          <cell r="D4225">
            <v>31397</v>
          </cell>
          <cell r="E4225" t="str">
            <v>M</v>
          </cell>
          <cell r="F4225" t="str">
            <v>België</v>
          </cell>
          <cell r="G4225" t="str">
            <v>BE</v>
          </cell>
          <cell r="H4225" t="str">
            <v>05-007</v>
          </cell>
          <cell r="I4225" t="str">
            <v>KPC DE BEVERS</v>
          </cell>
        </row>
        <row r="4226">
          <cell r="A4226">
            <v>21348</v>
          </cell>
          <cell r="B4226" t="str">
            <v>Mireille</v>
          </cell>
          <cell r="C4226" t="str">
            <v>DE PLA</v>
          </cell>
          <cell r="D4226">
            <v>23097</v>
          </cell>
          <cell r="E4226" t="str">
            <v>V</v>
          </cell>
          <cell r="F4226" t="str">
            <v>België</v>
          </cell>
          <cell r="G4226" t="str">
            <v>BE</v>
          </cell>
          <cell r="H4226" t="str">
            <v>05-007</v>
          </cell>
          <cell r="I4226" t="str">
            <v>KPC DE BEVERS</v>
          </cell>
        </row>
        <row r="4227">
          <cell r="A4227">
            <v>479</v>
          </cell>
          <cell r="B4227" t="str">
            <v>Jan</v>
          </cell>
          <cell r="C4227" t="str">
            <v>DE RUYCK</v>
          </cell>
          <cell r="D4227">
            <v>17843</v>
          </cell>
          <cell r="E4227" t="str">
            <v>M</v>
          </cell>
          <cell r="F4227" t="str">
            <v>België</v>
          </cell>
          <cell r="G4227" t="str">
            <v>BE</v>
          </cell>
          <cell r="H4227" t="str">
            <v>05-007</v>
          </cell>
          <cell r="I4227" t="str">
            <v>KPC DE BEVERS</v>
          </cell>
        </row>
        <row r="4228">
          <cell r="A4228">
            <v>480</v>
          </cell>
          <cell r="B4228" t="str">
            <v>Jozef</v>
          </cell>
          <cell r="C4228" t="str">
            <v>DE RUYCK</v>
          </cell>
          <cell r="D4228">
            <v>18837</v>
          </cell>
          <cell r="E4228" t="str">
            <v>M</v>
          </cell>
          <cell r="F4228" t="str">
            <v>België</v>
          </cell>
          <cell r="G4228" t="str">
            <v>BE</v>
          </cell>
          <cell r="H4228" t="str">
            <v>05-007</v>
          </cell>
          <cell r="I4228" t="str">
            <v>KPC DE BEVERS</v>
          </cell>
        </row>
        <row r="4229">
          <cell r="A4229">
            <v>482</v>
          </cell>
          <cell r="B4229" t="str">
            <v>Raphaël</v>
          </cell>
          <cell r="C4229" t="str">
            <v>DE SMEYTER</v>
          </cell>
          <cell r="D4229">
            <v>15410</v>
          </cell>
          <cell r="E4229" t="str">
            <v>M</v>
          </cell>
          <cell r="F4229" t="str">
            <v>België</v>
          </cell>
          <cell r="G4229" t="str">
            <v>BE</v>
          </cell>
          <cell r="H4229" t="str">
            <v>05-007</v>
          </cell>
          <cell r="I4229" t="str">
            <v>KPC DE BEVERS</v>
          </cell>
        </row>
        <row r="4230">
          <cell r="A4230">
            <v>18891</v>
          </cell>
          <cell r="B4230" t="str">
            <v>Martine</v>
          </cell>
          <cell r="C4230" t="str">
            <v xml:space="preserve">DE VRIESE </v>
          </cell>
          <cell r="D4230">
            <v>20031</v>
          </cell>
          <cell r="E4230" t="str">
            <v>V</v>
          </cell>
          <cell r="F4230" t="str">
            <v>België</v>
          </cell>
          <cell r="G4230" t="str">
            <v>BE</v>
          </cell>
          <cell r="H4230" t="str">
            <v>05-007</v>
          </cell>
          <cell r="I4230" t="str">
            <v>KPC DE BEVERS</v>
          </cell>
        </row>
        <row r="4231">
          <cell r="A4231">
            <v>18543</v>
          </cell>
          <cell r="B4231" t="str">
            <v>Nathalie</v>
          </cell>
          <cell r="C4231" t="str">
            <v>DE VROE</v>
          </cell>
          <cell r="D4231">
            <v>27241</v>
          </cell>
          <cell r="E4231" t="str">
            <v>V</v>
          </cell>
          <cell r="F4231" t="str">
            <v>België</v>
          </cell>
          <cell r="G4231" t="str">
            <v>BE</v>
          </cell>
          <cell r="H4231" t="str">
            <v>05-007</v>
          </cell>
          <cell r="I4231" t="str">
            <v>KPC DE BEVERS</v>
          </cell>
        </row>
        <row r="4232">
          <cell r="A4232">
            <v>3428</v>
          </cell>
          <cell r="B4232" t="str">
            <v>Monique</v>
          </cell>
          <cell r="C4232" t="str">
            <v>DE WITTE</v>
          </cell>
          <cell r="D4232">
            <v>17097</v>
          </cell>
          <cell r="E4232" t="str">
            <v>V</v>
          </cell>
          <cell r="F4232" t="str">
            <v>België</v>
          </cell>
          <cell r="G4232" t="str">
            <v>BE</v>
          </cell>
          <cell r="H4232" t="str">
            <v>05-007</v>
          </cell>
          <cell r="I4232" t="str">
            <v>KPC DE BEVERS</v>
          </cell>
        </row>
        <row r="4233">
          <cell r="A4233">
            <v>9681</v>
          </cell>
          <cell r="B4233" t="str">
            <v>Veronique</v>
          </cell>
          <cell r="C4233" t="str">
            <v>DE WITTE</v>
          </cell>
          <cell r="D4233">
            <v>20482</v>
          </cell>
          <cell r="E4233" t="str">
            <v>V</v>
          </cell>
          <cell r="F4233" t="str">
            <v>België</v>
          </cell>
          <cell r="G4233" t="str">
            <v>BE</v>
          </cell>
          <cell r="H4233" t="str">
            <v>05-007</v>
          </cell>
          <cell r="I4233" t="str">
            <v>KPC DE BEVERS</v>
          </cell>
        </row>
        <row r="4234">
          <cell r="A4234">
            <v>17530</v>
          </cell>
          <cell r="B4234" t="str">
            <v>Wim</v>
          </cell>
          <cell r="C4234" t="str">
            <v>DEBRUYNE</v>
          </cell>
          <cell r="D4234">
            <v>21161</v>
          </cell>
          <cell r="E4234" t="str">
            <v>M</v>
          </cell>
          <cell r="F4234" t="str">
            <v>België</v>
          </cell>
          <cell r="G4234" t="str">
            <v>BE</v>
          </cell>
          <cell r="H4234" t="str">
            <v>05-007</v>
          </cell>
          <cell r="I4234" t="str">
            <v>KPC DE BEVERS</v>
          </cell>
        </row>
        <row r="4235">
          <cell r="A4235">
            <v>21347</v>
          </cell>
          <cell r="B4235" t="str">
            <v>Bert</v>
          </cell>
          <cell r="C4235" t="str">
            <v>DEBRUYNE</v>
          </cell>
          <cell r="D4235">
            <v>33799</v>
          </cell>
          <cell r="E4235" t="str">
            <v>M</v>
          </cell>
          <cell r="F4235" t="str">
            <v>België</v>
          </cell>
          <cell r="G4235" t="str">
            <v>BE</v>
          </cell>
          <cell r="H4235" t="str">
            <v>05-007</v>
          </cell>
          <cell r="I4235" t="str">
            <v>KPC DE BEVERS</v>
          </cell>
        </row>
        <row r="4236">
          <cell r="A4236">
            <v>843</v>
          </cell>
          <cell r="B4236" t="str">
            <v>Georges</v>
          </cell>
          <cell r="C4236" t="str">
            <v>DEFRESNE</v>
          </cell>
          <cell r="D4236">
            <v>13660</v>
          </cell>
          <cell r="E4236" t="str">
            <v>M</v>
          </cell>
          <cell r="F4236" t="str">
            <v>België</v>
          </cell>
          <cell r="G4236" t="str">
            <v>BE</v>
          </cell>
          <cell r="H4236" t="str">
            <v>05-007</v>
          </cell>
          <cell r="I4236" t="str">
            <v>KPC DE BEVERS</v>
          </cell>
        </row>
        <row r="4237">
          <cell r="A4237">
            <v>12259</v>
          </cell>
          <cell r="B4237" t="str">
            <v>Stephan</v>
          </cell>
          <cell r="C4237" t="str">
            <v>DELEERSNYDER</v>
          </cell>
          <cell r="D4237">
            <v>24308</v>
          </cell>
          <cell r="E4237" t="str">
            <v>M</v>
          </cell>
          <cell r="F4237" t="str">
            <v>België</v>
          </cell>
          <cell r="G4237" t="str">
            <v>BE</v>
          </cell>
          <cell r="H4237" t="str">
            <v>05-007</v>
          </cell>
          <cell r="I4237" t="str">
            <v>KPC DE BEVERS</v>
          </cell>
        </row>
        <row r="4238">
          <cell r="A4238">
            <v>8184</v>
          </cell>
          <cell r="B4238" t="str">
            <v>Dirk</v>
          </cell>
          <cell r="C4238" t="str">
            <v>DEMEULEMEESTER</v>
          </cell>
          <cell r="D4238">
            <v>20346</v>
          </cell>
          <cell r="E4238" t="str">
            <v>M</v>
          </cell>
          <cell r="F4238" t="str">
            <v>België</v>
          </cell>
          <cell r="G4238" t="str">
            <v>BE</v>
          </cell>
          <cell r="H4238" t="str">
            <v>05-007</v>
          </cell>
          <cell r="I4238" t="str">
            <v>KPC DE BEVERS</v>
          </cell>
        </row>
        <row r="4239">
          <cell r="A4239">
            <v>6441</v>
          </cell>
          <cell r="B4239" t="str">
            <v>Marc</v>
          </cell>
          <cell r="C4239" t="str">
            <v>DEPLANCKE</v>
          </cell>
          <cell r="D4239">
            <v>16909</v>
          </cell>
          <cell r="E4239" t="str">
            <v>M</v>
          </cell>
          <cell r="F4239" t="str">
            <v>België</v>
          </cell>
          <cell r="G4239" t="str">
            <v>BE</v>
          </cell>
          <cell r="H4239" t="str">
            <v>05-007</v>
          </cell>
          <cell r="I4239" t="str">
            <v>KPC DE BEVERS</v>
          </cell>
        </row>
        <row r="4240">
          <cell r="A4240">
            <v>7051</v>
          </cell>
          <cell r="B4240" t="str">
            <v>Frank</v>
          </cell>
          <cell r="C4240" t="str">
            <v>DESEYN</v>
          </cell>
          <cell r="D4240">
            <v>23333</v>
          </cell>
          <cell r="E4240" t="str">
            <v>M</v>
          </cell>
          <cell r="F4240" t="str">
            <v>België</v>
          </cell>
          <cell r="G4240" t="str">
            <v>BE</v>
          </cell>
          <cell r="H4240" t="str">
            <v>05-007</v>
          </cell>
          <cell r="I4240" t="str">
            <v>KPC DE BEVERS</v>
          </cell>
        </row>
        <row r="4241">
          <cell r="A4241">
            <v>1625</v>
          </cell>
          <cell r="B4241" t="str">
            <v>Gaby</v>
          </cell>
          <cell r="C4241" t="str">
            <v>D'HAEYERE</v>
          </cell>
          <cell r="D4241">
            <v>14300</v>
          </cell>
          <cell r="E4241" t="str">
            <v>V</v>
          </cell>
          <cell r="F4241" t="str">
            <v>België</v>
          </cell>
          <cell r="G4241" t="str">
            <v>BE</v>
          </cell>
          <cell r="H4241" t="str">
            <v>05-007</v>
          </cell>
          <cell r="I4241" t="str">
            <v>KPC DE BEVERS</v>
          </cell>
        </row>
        <row r="4242">
          <cell r="A4242">
            <v>484</v>
          </cell>
          <cell r="B4242" t="str">
            <v>Marie Rose</v>
          </cell>
          <cell r="C4242" t="str">
            <v>DINNEWETH</v>
          </cell>
          <cell r="D4242">
            <v>21062</v>
          </cell>
          <cell r="E4242" t="str">
            <v>V</v>
          </cell>
          <cell r="F4242" t="str">
            <v>België</v>
          </cell>
          <cell r="G4242" t="str">
            <v>BE</v>
          </cell>
          <cell r="H4242" t="str">
            <v>05-007</v>
          </cell>
          <cell r="I4242" t="str">
            <v>KPC DE BEVERS</v>
          </cell>
        </row>
        <row r="4243">
          <cell r="A4243">
            <v>16231</v>
          </cell>
          <cell r="B4243" t="str">
            <v>JUDITH</v>
          </cell>
          <cell r="C4243" t="str">
            <v>DOLS</v>
          </cell>
          <cell r="D4243">
            <v>30231</v>
          </cell>
          <cell r="E4243" t="str">
            <v>V</v>
          </cell>
          <cell r="F4243" t="str">
            <v>België</v>
          </cell>
          <cell r="G4243" t="str">
            <v>NL</v>
          </cell>
          <cell r="H4243" t="str">
            <v>05-007</v>
          </cell>
          <cell r="I4243" t="str">
            <v>KPC DE BEVERS</v>
          </cell>
        </row>
        <row r="4244">
          <cell r="A4244">
            <v>11726</v>
          </cell>
          <cell r="B4244" t="str">
            <v>Tony</v>
          </cell>
          <cell r="C4244" t="str">
            <v>EGGERMONT</v>
          </cell>
          <cell r="D4244">
            <v>24426</v>
          </cell>
          <cell r="E4244" t="str">
            <v>M</v>
          </cell>
          <cell r="F4244" t="str">
            <v>België</v>
          </cell>
          <cell r="G4244" t="str">
            <v>BE</v>
          </cell>
          <cell r="H4244" t="str">
            <v>05-007</v>
          </cell>
          <cell r="I4244" t="str">
            <v>KPC DE BEVERS</v>
          </cell>
        </row>
        <row r="4245">
          <cell r="A4245">
            <v>2580</v>
          </cell>
          <cell r="B4245" t="str">
            <v>Silvere</v>
          </cell>
          <cell r="C4245" t="str">
            <v>GELDOF</v>
          </cell>
          <cell r="D4245">
            <v>13608</v>
          </cell>
          <cell r="E4245" t="str">
            <v>M</v>
          </cell>
          <cell r="F4245" t="str">
            <v>België</v>
          </cell>
          <cell r="G4245" t="str">
            <v>BE</v>
          </cell>
          <cell r="H4245" t="str">
            <v>05-007</v>
          </cell>
          <cell r="I4245" t="str">
            <v>KPC DE BEVERS</v>
          </cell>
        </row>
        <row r="4246">
          <cell r="A4246">
            <v>5195</v>
          </cell>
          <cell r="B4246" t="str">
            <v>Georges</v>
          </cell>
          <cell r="C4246" t="str">
            <v>HENNION</v>
          </cell>
          <cell r="D4246">
            <v>14278</v>
          </cell>
          <cell r="E4246" t="str">
            <v>M</v>
          </cell>
          <cell r="F4246" t="str">
            <v>België</v>
          </cell>
          <cell r="G4246" t="str">
            <v>BE</v>
          </cell>
          <cell r="H4246" t="str">
            <v>05-007</v>
          </cell>
          <cell r="I4246" t="str">
            <v>KPC DE BEVERS</v>
          </cell>
        </row>
        <row r="4247">
          <cell r="A4247">
            <v>18544</v>
          </cell>
          <cell r="B4247" t="str">
            <v>Mieke</v>
          </cell>
          <cell r="C4247" t="str">
            <v>KINT - DE GROOT</v>
          </cell>
          <cell r="D4247">
            <v>29257</v>
          </cell>
          <cell r="E4247" t="str">
            <v>V</v>
          </cell>
          <cell r="F4247" t="str">
            <v>België</v>
          </cell>
          <cell r="G4247" t="str">
            <v>BE</v>
          </cell>
          <cell r="H4247" t="str">
            <v>05-007</v>
          </cell>
          <cell r="I4247" t="str">
            <v>KPC DE BEVERS</v>
          </cell>
        </row>
        <row r="4248">
          <cell r="A4248">
            <v>1822</v>
          </cell>
          <cell r="B4248" t="str">
            <v>Tracy</v>
          </cell>
          <cell r="C4248" t="str">
            <v>LIBBRECHT</v>
          </cell>
          <cell r="D4248">
            <v>26645</v>
          </cell>
          <cell r="E4248" t="str">
            <v>V</v>
          </cell>
          <cell r="F4248" t="str">
            <v>België</v>
          </cell>
          <cell r="G4248" t="str">
            <v>BE</v>
          </cell>
          <cell r="H4248" t="str">
            <v>05-007</v>
          </cell>
          <cell r="I4248" t="str">
            <v>KPC DE BEVERS</v>
          </cell>
        </row>
        <row r="4249">
          <cell r="A4249">
            <v>3088</v>
          </cell>
          <cell r="B4249" t="str">
            <v>Francies</v>
          </cell>
          <cell r="C4249" t="str">
            <v>LIBBRECHT</v>
          </cell>
          <cell r="D4249">
            <v>16512</v>
          </cell>
          <cell r="E4249" t="str">
            <v>M</v>
          </cell>
          <cell r="F4249" t="str">
            <v>België</v>
          </cell>
          <cell r="G4249" t="str">
            <v>BE</v>
          </cell>
          <cell r="H4249" t="str">
            <v>05-007</v>
          </cell>
          <cell r="I4249" t="str">
            <v>KPC DE BEVERS</v>
          </cell>
        </row>
        <row r="4250">
          <cell r="A4250">
            <v>1203</v>
          </cell>
          <cell r="B4250" t="str">
            <v>Ginette</v>
          </cell>
          <cell r="C4250" t="str">
            <v>LOMBAERT</v>
          </cell>
          <cell r="D4250">
            <v>17012</v>
          </cell>
          <cell r="E4250" t="str">
            <v>V</v>
          </cell>
          <cell r="F4250" t="str">
            <v>België</v>
          </cell>
          <cell r="G4250" t="str">
            <v>BE</v>
          </cell>
          <cell r="H4250" t="str">
            <v>05-007</v>
          </cell>
          <cell r="I4250" t="str">
            <v>KPC DE BEVERS</v>
          </cell>
        </row>
        <row r="4251">
          <cell r="A4251">
            <v>19702</v>
          </cell>
          <cell r="B4251" t="str">
            <v>Wally</v>
          </cell>
          <cell r="C4251" t="str">
            <v>LOOSVELDT</v>
          </cell>
          <cell r="D4251">
            <v>17240</v>
          </cell>
          <cell r="E4251" t="str">
            <v>M</v>
          </cell>
          <cell r="F4251" t="str">
            <v>België</v>
          </cell>
          <cell r="G4251" t="str">
            <v>BE</v>
          </cell>
          <cell r="H4251" t="str">
            <v>05-007</v>
          </cell>
          <cell r="I4251" t="str">
            <v>KPC DE BEVERS</v>
          </cell>
        </row>
        <row r="4252">
          <cell r="A4252">
            <v>5248</v>
          </cell>
          <cell r="B4252" t="str">
            <v>Camilla</v>
          </cell>
          <cell r="C4252" t="str">
            <v>LOTTIN</v>
          </cell>
          <cell r="D4252">
            <v>13902</v>
          </cell>
          <cell r="E4252" t="str">
            <v>V</v>
          </cell>
          <cell r="F4252" t="str">
            <v>België</v>
          </cell>
          <cell r="G4252" t="str">
            <v>BE</v>
          </cell>
          <cell r="H4252" t="str">
            <v>05-007</v>
          </cell>
          <cell r="I4252" t="str">
            <v>KPC DE BEVERS</v>
          </cell>
        </row>
        <row r="4253">
          <cell r="A4253">
            <v>13399</v>
          </cell>
          <cell r="B4253" t="str">
            <v>Fernanda</v>
          </cell>
          <cell r="C4253" t="str">
            <v>MAENHAUT</v>
          </cell>
          <cell r="D4253">
            <v>17114</v>
          </cell>
          <cell r="E4253" t="str">
            <v>V</v>
          </cell>
          <cell r="F4253" t="str">
            <v>België</v>
          </cell>
          <cell r="G4253" t="str">
            <v>BE</v>
          </cell>
          <cell r="H4253" t="str">
            <v>05-007</v>
          </cell>
          <cell r="I4253" t="str">
            <v>KPC DE BEVERS</v>
          </cell>
        </row>
        <row r="4254">
          <cell r="A4254">
            <v>17529</v>
          </cell>
          <cell r="B4254" t="str">
            <v>Freddy</v>
          </cell>
          <cell r="C4254" t="str">
            <v>MALFAIT</v>
          </cell>
          <cell r="D4254">
            <v>18617</v>
          </cell>
          <cell r="E4254" t="str">
            <v>M</v>
          </cell>
          <cell r="F4254" t="str">
            <v>België</v>
          </cell>
          <cell r="G4254" t="str">
            <v>BE</v>
          </cell>
          <cell r="H4254" t="str">
            <v>05-007</v>
          </cell>
          <cell r="I4254" t="str">
            <v>KPC DE BEVERS</v>
          </cell>
        </row>
        <row r="4255">
          <cell r="A4255">
            <v>1853</v>
          </cell>
          <cell r="B4255" t="str">
            <v>Arseen</v>
          </cell>
          <cell r="C4255" t="str">
            <v>MESTDAGH</v>
          </cell>
          <cell r="D4255">
            <v>13507</v>
          </cell>
          <cell r="E4255" t="str">
            <v>M</v>
          </cell>
          <cell r="F4255" t="str">
            <v>België</v>
          </cell>
          <cell r="G4255" t="str">
            <v>BE</v>
          </cell>
          <cell r="H4255" t="str">
            <v>05-007</v>
          </cell>
          <cell r="I4255" t="str">
            <v>KPC DE BEVERS</v>
          </cell>
        </row>
        <row r="4256">
          <cell r="A4256">
            <v>5712</v>
          </cell>
          <cell r="B4256" t="str">
            <v>Jean-Pierre</v>
          </cell>
          <cell r="C4256" t="str">
            <v>MICHELS</v>
          </cell>
          <cell r="D4256">
            <v>16969</v>
          </cell>
          <cell r="E4256" t="str">
            <v>M</v>
          </cell>
          <cell r="F4256" t="str">
            <v>België</v>
          </cell>
          <cell r="G4256" t="str">
            <v>BE</v>
          </cell>
          <cell r="H4256" t="str">
            <v>05-007</v>
          </cell>
          <cell r="I4256" t="str">
            <v>KPC DE BEVERS</v>
          </cell>
        </row>
        <row r="4257">
          <cell r="A4257">
            <v>642</v>
          </cell>
          <cell r="B4257" t="str">
            <v>Geert</v>
          </cell>
          <cell r="C4257" t="str">
            <v>MOUTON</v>
          </cell>
          <cell r="D4257">
            <v>19734</v>
          </cell>
          <cell r="E4257" t="str">
            <v>M</v>
          </cell>
          <cell r="F4257" t="str">
            <v>België</v>
          </cell>
          <cell r="G4257" t="str">
            <v>BE</v>
          </cell>
          <cell r="H4257" t="str">
            <v>05-007</v>
          </cell>
          <cell r="I4257" t="str">
            <v>KPC DE BEVERS</v>
          </cell>
        </row>
        <row r="4258">
          <cell r="A4258">
            <v>775</v>
          </cell>
          <cell r="B4258" t="str">
            <v>Jordaan</v>
          </cell>
          <cell r="C4258" t="str">
            <v>NAESSENS</v>
          </cell>
          <cell r="D4258">
            <v>19578</v>
          </cell>
          <cell r="E4258" t="str">
            <v>M</v>
          </cell>
          <cell r="F4258" t="str">
            <v>België</v>
          </cell>
          <cell r="G4258" t="str">
            <v>BE</v>
          </cell>
          <cell r="H4258" t="str">
            <v>05-007</v>
          </cell>
          <cell r="I4258" t="str">
            <v>KPC DE BEVERS</v>
          </cell>
        </row>
        <row r="4259">
          <cell r="A4259">
            <v>7671</v>
          </cell>
          <cell r="B4259" t="str">
            <v>Eric</v>
          </cell>
          <cell r="C4259" t="str">
            <v>NAESSENS</v>
          </cell>
          <cell r="D4259">
            <v>17033</v>
          </cell>
          <cell r="E4259" t="str">
            <v>M</v>
          </cell>
          <cell r="F4259" t="str">
            <v>België</v>
          </cell>
          <cell r="G4259" t="str">
            <v>BE</v>
          </cell>
          <cell r="H4259" t="str">
            <v>05-007</v>
          </cell>
          <cell r="I4259" t="str">
            <v>KPC DE BEVERS</v>
          </cell>
        </row>
        <row r="4260">
          <cell r="A4260">
            <v>8963</v>
          </cell>
          <cell r="B4260" t="str">
            <v>Willy</v>
          </cell>
          <cell r="C4260" t="str">
            <v>NAESSENS</v>
          </cell>
          <cell r="D4260">
            <v>15181</v>
          </cell>
          <cell r="E4260" t="str">
            <v>M</v>
          </cell>
          <cell r="F4260" t="str">
            <v>België</v>
          </cell>
          <cell r="G4260" t="str">
            <v>BE</v>
          </cell>
          <cell r="H4260" t="str">
            <v>05-007</v>
          </cell>
          <cell r="I4260" t="str">
            <v>KPC DE BEVERS</v>
          </cell>
        </row>
        <row r="4261">
          <cell r="A4261">
            <v>7730</v>
          </cell>
          <cell r="B4261" t="str">
            <v>Nancy</v>
          </cell>
          <cell r="C4261" t="str">
            <v>PAPPENS</v>
          </cell>
          <cell r="D4261">
            <v>23730</v>
          </cell>
          <cell r="E4261" t="str">
            <v>V</v>
          </cell>
          <cell r="F4261" t="str">
            <v>België</v>
          </cell>
          <cell r="G4261" t="str">
            <v>BE</v>
          </cell>
          <cell r="H4261" t="str">
            <v>05-007</v>
          </cell>
          <cell r="I4261" t="str">
            <v>KPC DE BEVERS</v>
          </cell>
        </row>
        <row r="4262">
          <cell r="A4262">
            <v>17518</v>
          </cell>
          <cell r="B4262" t="str">
            <v>Ghislaine</v>
          </cell>
          <cell r="C4262" t="str">
            <v>PEIRLINCK</v>
          </cell>
          <cell r="D4262">
            <v>20334</v>
          </cell>
          <cell r="E4262" t="str">
            <v>V</v>
          </cell>
          <cell r="F4262" t="str">
            <v>België</v>
          </cell>
          <cell r="G4262" t="str">
            <v>BE</v>
          </cell>
          <cell r="H4262" t="str">
            <v>05-007</v>
          </cell>
          <cell r="I4262" t="str">
            <v>KPC DE BEVERS</v>
          </cell>
        </row>
        <row r="4263">
          <cell r="A4263">
            <v>21907</v>
          </cell>
          <cell r="B4263" t="str">
            <v>Jozef</v>
          </cell>
          <cell r="C4263" t="str">
            <v>PETRENS</v>
          </cell>
          <cell r="D4263">
            <v>15230</v>
          </cell>
          <cell r="E4263" t="str">
            <v>M</v>
          </cell>
          <cell r="F4263" t="str">
            <v>België</v>
          </cell>
          <cell r="G4263" t="str">
            <v>BE</v>
          </cell>
          <cell r="H4263" t="str">
            <v>05-007</v>
          </cell>
          <cell r="I4263" t="str">
            <v>KPC DE BEVERS</v>
          </cell>
        </row>
        <row r="4264">
          <cell r="A4264">
            <v>16562</v>
          </cell>
          <cell r="B4264" t="str">
            <v>Willy</v>
          </cell>
          <cell r="C4264" t="str">
            <v>ROGGE</v>
          </cell>
          <cell r="D4264">
            <v>17750</v>
          </cell>
          <cell r="E4264" t="str">
            <v>M</v>
          </cell>
          <cell r="F4264" t="str">
            <v>België</v>
          </cell>
          <cell r="G4264" t="str">
            <v>BE</v>
          </cell>
          <cell r="H4264" t="str">
            <v>05-007</v>
          </cell>
          <cell r="I4264" t="str">
            <v>KPC DE BEVERS</v>
          </cell>
        </row>
        <row r="4265">
          <cell r="A4265">
            <v>7728</v>
          </cell>
          <cell r="B4265" t="str">
            <v>Daniel</v>
          </cell>
          <cell r="C4265" t="str">
            <v>ROGIER</v>
          </cell>
          <cell r="D4265">
            <v>21751</v>
          </cell>
          <cell r="E4265" t="str">
            <v>M</v>
          </cell>
          <cell r="F4265" t="str">
            <v>België</v>
          </cell>
          <cell r="G4265" t="str">
            <v>BE</v>
          </cell>
          <cell r="H4265" t="str">
            <v>05-007</v>
          </cell>
          <cell r="I4265" t="str">
            <v>KPC DE BEVERS</v>
          </cell>
        </row>
        <row r="4266">
          <cell r="A4266">
            <v>8402</v>
          </cell>
          <cell r="B4266" t="str">
            <v>Anne</v>
          </cell>
          <cell r="C4266" t="str">
            <v>SANTENS</v>
          </cell>
          <cell r="D4266">
            <v>23989</v>
          </cell>
          <cell r="E4266" t="str">
            <v>V</v>
          </cell>
          <cell r="F4266" t="str">
            <v>België</v>
          </cell>
          <cell r="G4266" t="str">
            <v>BE</v>
          </cell>
          <cell r="H4266" t="str">
            <v>05-007</v>
          </cell>
          <cell r="I4266" t="str">
            <v>KPC DE BEVERS</v>
          </cell>
        </row>
        <row r="4267">
          <cell r="A4267">
            <v>15500</v>
          </cell>
          <cell r="B4267" t="str">
            <v>Hilde</v>
          </cell>
          <cell r="C4267" t="str">
            <v>SOENENS</v>
          </cell>
          <cell r="D4267">
            <v>17483</v>
          </cell>
          <cell r="E4267" t="str">
            <v>V</v>
          </cell>
          <cell r="F4267" t="str">
            <v>België</v>
          </cell>
          <cell r="G4267" t="str">
            <v>BE</v>
          </cell>
          <cell r="H4267" t="str">
            <v>05-007</v>
          </cell>
          <cell r="I4267" t="str">
            <v>KPC DE BEVERS</v>
          </cell>
        </row>
        <row r="4268">
          <cell r="A4268">
            <v>21346</v>
          </cell>
          <cell r="B4268" t="str">
            <v>Ivan</v>
          </cell>
          <cell r="C4268" t="str">
            <v>SPELEERS</v>
          </cell>
          <cell r="D4268">
            <v>19294</v>
          </cell>
          <cell r="E4268" t="str">
            <v>M</v>
          </cell>
          <cell r="F4268" t="str">
            <v>België</v>
          </cell>
          <cell r="G4268" t="str">
            <v>BE</v>
          </cell>
          <cell r="H4268" t="str">
            <v>05-007</v>
          </cell>
          <cell r="I4268" t="str">
            <v>KPC DE BEVERS</v>
          </cell>
        </row>
        <row r="4269">
          <cell r="A4269">
            <v>1238</v>
          </cell>
          <cell r="B4269" t="str">
            <v>Bernard</v>
          </cell>
          <cell r="C4269" t="str">
            <v>STAELENS</v>
          </cell>
          <cell r="D4269">
            <v>18341</v>
          </cell>
          <cell r="E4269" t="str">
            <v>M</v>
          </cell>
          <cell r="F4269" t="str">
            <v>België</v>
          </cell>
          <cell r="G4269" t="str">
            <v>BE</v>
          </cell>
          <cell r="H4269" t="str">
            <v>05-007</v>
          </cell>
          <cell r="I4269" t="str">
            <v>KPC DE BEVERS</v>
          </cell>
        </row>
        <row r="4270">
          <cell r="A4270">
            <v>7290</v>
          </cell>
          <cell r="B4270" t="str">
            <v>Lieven</v>
          </cell>
          <cell r="C4270" t="str">
            <v>TANGHE</v>
          </cell>
          <cell r="D4270">
            <v>23653</v>
          </cell>
          <cell r="E4270" t="str">
            <v>M</v>
          </cell>
          <cell r="F4270" t="str">
            <v>België</v>
          </cell>
          <cell r="G4270" t="str">
            <v>BE</v>
          </cell>
          <cell r="H4270" t="str">
            <v>05-007</v>
          </cell>
          <cell r="I4270" t="str">
            <v>KPC DE BEVERS</v>
          </cell>
        </row>
        <row r="4271">
          <cell r="A4271">
            <v>15501</v>
          </cell>
          <cell r="B4271" t="str">
            <v>Luc</v>
          </cell>
          <cell r="C4271" t="str">
            <v>TANT</v>
          </cell>
          <cell r="D4271">
            <v>18017</v>
          </cell>
          <cell r="E4271" t="str">
            <v>M</v>
          </cell>
          <cell r="F4271" t="str">
            <v>België</v>
          </cell>
          <cell r="G4271" t="str">
            <v>BE</v>
          </cell>
          <cell r="H4271" t="str">
            <v>05-007</v>
          </cell>
          <cell r="I4271" t="str">
            <v>KPC DE BEVERS</v>
          </cell>
        </row>
        <row r="4272">
          <cell r="A4272">
            <v>18136</v>
          </cell>
          <cell r="B4272" t="str">
            <v>Michel</v>
          </cell>
          <cell r="C4272" t="str">
            <v>VALLAEYS</v>
          </cell>
          <cell r="D4272">
            <v>16375</v>
          </cell>
          <cell r="E4272" t="str">
            <v>M</v>
          </cell>
          <cell r="F4272" t="str">
            <v>België</v>
          </cell>
          <cell r="G4272" t="str">
            <v>BE</v>
          </cell>
          <cell r="H4272" t="str">
            <v>05-007</v>
          </cell>
          <cell r="I4272" t="str">
            <v>KPC DE BEVERS</v>
          </cell>
        </row>
        <row r="4273">
          <cell r="A4273">
            <v>486</v>
          </cell>
          <cell r="B4273" t="str">
            <v>Luc</v>
          </cell>
          <cell r="C4273" t="str">
            <v>VAN HOUCKE</v>
          </cell>
          <cell r="D4273">
            <v>17689</v>
          </cell>
          <cell r="E4273" t="str">
            <v>M</v>
          </cell>
          <cell r="F4273" t="str">
            <v>België</v>
          </cell>
          <cell r="G4273" t="str">
            <v>BE</v>
          </cell>
          <cell r="H4273" t="str">
            <v>05-007</v>
          </cell>
          <cell r="I4273" t="str">
            <v>KPC DE BEVERS</v>
          </cell>
        </row>
        <row r="4274">
          <cell r="A4274">
            <v>16561</v>
          </cell>
          <cell r="B4274" t="str">
            <v>Blanche</v>
          </cell>
          <cell r="C4274" t="str">
            <v>VAN KWIKKELBERGHE</v>
          </cell>
          <cell r="D4274">
            <v>15570</v>
          </cell>
          <cell r="E4274" t="str">
            <v>V</v>
          </cell>
          <cell r="F4274" t="str">
            <v>België</v>
          </cell>
          <cell r="G4274" t="str">
            <v>BE</v>
          </cell>
          <cell r="H4274" t="str">
            <v>05-007</v>
          </cell>
          <cell r="I4274" t="str">
            <v>KPC DE BEVERS</v>
          </cell>
        </row>
        <row r="4275">
          <cell r="A4275">
            <v>18892</v>
          </cell>
          <cell r="B4275" t="str">
            <v>Ronny</v>
          </cell>
          <cell r="C4275" t="str">
            <v>VAN WAES</v>
          </cell>
          <cell r="D4275">
            <v>19795</v>
          </cell>
          <cell r="E4275" t="str">
            <v>M</v>
          </cell>
          <cell r="F4275" t="str">
            <v>België</v>
          </cell>
          <cell r="G4275" t="str">
            <v>BE</v>
          </cell>
          <cell r="H4275" t="str">
            <v>05-007</v>
          </cell>
          <cell r="I4275" t="str">
            <v>KPC DE BEVERS</v>
          </cell>
        </row>
        <row r="4276">
          <cell r="A4276">
            <v>844</v>
          </cell>
          <cell r="B4276" t="str">
            <v>Noël</v>
          </cell>
          <cell r="C4276" t="str">
            <v>VANCAUWENBERGHE</v>
          </cell>
          <cell r="D4276">
            <v>16455</v>
          </cell>
          <cell r="E4276" t="str">
            <v>M</v>
          </cell>
          <cell r="F4276" t="str">
            <v>België</v>
          </cell>
          <cell r="G4276" t="str">
            <v>BE</v>
          </cell>
          <cell r="H4276" t="str">
            <v>05-007</v>
          </cell>
          <cell r="I4276" t="str">
            <v>KPC DE BEVERS</v>
          </cell>
        </row>
        <row r="4277">
          <cell r="A4277">
            <v>20473</v>
          </cell>
          <cell r="B4277" t="str">
            <v>Marnix</v>
          </cell>
          <cell r="C4277" t="str">
            <v>VANLUCHENE</v>
          </cell>
          <cell r="D4277">
            <v>20052</v>
          </cell>
          <cell r="E4277" t="str">
            <v>M</v>
          </cell>
          <cell r="F4277" t="str">
            <v>België</v>
          </cell>
          <cell r="G4277" t="str">
            <v>BE</v>
          </cell>
          <cell r="H4277" t="str">
            <v>05-007</v>
          </cell>
          <cell r="I4277" t="str">
            <v>KPC DE BEVERS</v>
          </cell>
        </row>
        <row r="4278">
          <cell r="A4278">
            <v>8180</v>
          </cell>
          <cell r="B4278" t="str">
            <v>Nick</v>
          </cell>
          <cell r="C4278" t="str">
            <v>VANOMMESLAEGHE</v>
          </cell>
          <cell r="D4278">
            <v>26020</v>
          </cell>
          <cell r="E4278" t="str">
            <v>M</v>
          </cell>
          <cell r="F4278" t="str">
            <v>België</v>
          </cell>
          <cell r="G4278" t="str">
            <v>BE</v>
          </cell>
          <cell r="H4278" t="str">
            <v>05-007</v>
          </cell>
          <cell r="I4278" t="str">
            <v>KPC DE BEVERS</v>
          </cell>
        </row>
        <row r="4279">
          <cell r="A4279">
            <v>2884</v>
          </cell>
          <cell r="B4279" t="str">
            <v>Johan</v>
          </cell>
          <cell r="C4279" t="str">
            <v>VERBEKE</v>
          </cell>
          <cell r="D4279">
            <v>25216</v>
          </cell>
          <cell r="E4279" t="str">
            <v>M</v>
          </cell>
          <cell r="F4279" t="str">
            <v>België</v>
          </cell>
          <cell r="G4279" t="str">
            <v>BE</v>
          </cell>
          <cell r="H4279" t="str">
            <v>05-007</v>
          </cell>
          <cell r="I4279" t="str">
            <v>KPC DE BEVERS</v>
          </cell>
        </row>
        <row r="4280">
          <cell r="A4280">
            <v>13719</v>
          </cell>
          <cell r="B4280" t="str">
            <v>Erik</v>
          </cell>
          <cell r="C4280" t="str">
            <v>VERCRUYSSE</v>
          </cell>
          <cell r="D4280">
            <v>20154</v>
          </cell>
          <cell r="E4280" t="str">
            <v>M</v>
          </cell>
          <cell r="F4280" t="str">
            <v>België</v>
          </cell>
          <cell r="G4280" t="str">
            <v>BE</v>
          </cell>
          <cell r="H4280" t="str">
            <v>05-007</v>
          </cell>
          <cell r="I4280" t="str">
            <v>KPC DE BEVERS</v>
          </cell>
        </row>
        <row r="4281">
          <cell r="A4281">
            <v>12261</v>
          </cell>
          <cell r="B4281" t="str">
            <v>Patrick</v>
          </cell>
          <cell r="C4281" t="str">
            <v>VERTRIEST</v>
          </cell>
          <cell r="D4281">
            <v>22315</v>
          </cell>
          <cell r="E4281" t="str">
            <v>M</v>
          </cell>
          <cell r="F4281" t="str">
            <v>België</v>
          </cell>
          <cell r="G4281" t="str">
            <v>BE</v>
          </cell>
          <cell r="H4281" t="str">
            <v>05-007</v>
          </cell>
          <cell r="I4281" t="str">
            <v>KPC DE BEVERS</v>
          </cell>
        </row>
        <row r="4282">
          <cell r="A4282">
            <v>10738</v>
          </cell>
          <cell r="B4282" t="str">
            <v>Claudine</v>
          </cell>
          <cell r="C4282" t="str">
            <v>VILAIN</v>
          </cell>
          <cell r="D4282">
            <v>18791</v>
          </cell>
          <cell r="E4282" t="str">
            <v>V</v>
          </cell>
          <cell r="F4282" t="str">
            <v>België</v>
          </cell>
          <cell r="G4282" t="str">
            <v>BE</v>
          </cell>
          <cell r="H4282" t="str">
            <v>05-007</v>
          </cell>
          <cell r="I4282" t="str">
            <v>KPC DE BEVERS</v>
          </cell>
        </row>
        <row r="4283">
          <cell r="A4283">
            <v>12978</v>
          </cell>
          <cell r="B4283" t="str">
            <v>Sylvie</v>
          </cell>
          <cell r="C4283" t="str">
            <v>VILAIN</v>
          </cell>
          <cell r="D4283">
            <v>28803</v>
          </cell>
          <cell r="E4283" t="str">
            <v>V</v>
          </cell>
          <cell r="F4283" t="str">
            <v>België</v>
          </cell>
          <cell r="G4283" t="str">
            <v>BE</v>
          </cell>
          <cell r="H4283" t="str">
            <v>05-007</v>
          </cell>
          <cell r="I4283" t="str">
            <v>KPC DE BEVERS</v>
          </cell>
        </row>
        <row r="4284">
          <cell r="A4284">
            <v>7541</v>
          </cell>
          <cell r="B4284" t="str">
            <v>Maria</v>
          </cell>
          <cell r="C4284" t="str">
            <v>WITDOUCK</v>
          </cell>
          <cell r="D4284">
            <v>18011</v>
          </cell>
          <cell r="E4284" t="str">
            <v>V</v>
          </cell>
          <cell r="F4284" t="str">
            <v>België</v>
          </cell>
          <cell r="G4284" t="str">
            <v>BE</v>
          </cell>
          <cell r="H4284" t="str">
            <v>05-007</v>
          </cell>
          <cell r="I4284" t="str">
            <v>KPC DE BEVERS</v>
          </cell>
        </row>
        <row r="4285">
          <cell r="A4285">
            <v>7124</v>
          </cell>
          <cell r="B4285" t="str">
            <v>Roger</v>
          </cell>
          <cell r="C4285" t="str">
            <v>BAELEN</v>
          </cell>
          <cell r="D4285">
            <v>16574</v>
          </cell>
          <cell r="E4285" t="str">
            <v>M</v>
          </cell>
          <cell r="F4285" t="str">
            <v>België</v>
          </cell>
          <cell r="G4285" t="str">
            <v>BE</v>
          </cell>
          <cell r="H4285" t="str">
            <v>05-008</v>
          </cell>
          <cell r="I4285" t="str">
            <v>PC GULLEGEM -</v>
          </cell>
        </row>
        <row r="4286">
          <cell r="A4286">
            <v>20471</v>
          </cell>
          <cell r="B4286" t="str">
            <v>André</v>
          </cell>
          <cell r="C4286" t="str">
            <v xml:space="preserve">BAELEN </v>
          </cell>
          <cell r="D4286">
            <v>28243</v>
          </cell>
          <cell r="E4286" t="str">
            <v>M</v>
          </cell>
          <cell r="F4286" t="str">
            <v>België</v>
          </cell>
          <cell r="G4286" t="str">
            <v>BE</v>
          </cell>
          <cell r="H4286" t="str">
            <v>05-008</v>
          </cell>
          <cell r="I4286" t="str">
            <v>PC GULLEGEM -</v>
          </cell>
        </row>
        <row r="4287">
          <cell r="A4287">
            <v>16279</v>
          </cell>
          <cell r="B4287" t="str">
            <v>Kristof</v>
          </cell>
          <cell r="C4287" t="str">
            <v>BENOIT</v>
          </cell>
          <cell r="D4287">
            <v>26914</v>
          </cell>
          <cell r="E4287" t="str">
            <v>M</v>
          </cell>
          <cell r="F4287" t="str">
            <v>België</v>
          </cell>
          <cell r="G4287" t="str">
            <v>BE</v>
          </cell>
          <cell r="H4287" t="str">
            <v>05-008</v>
          </cell>
          <cell r="I4287" t="str">
            <v>PC GULLEGEM -</v>
          </cell>
        </row>
        <row r="4288">
          <cell r="A4288">
            <v>15113</v>
          </cell>
          <cell r="B4288" t="str">
            <v>Liliane</v>
          </cell>
          <cell r="C4288" t="str">
            <v>BROUTIN</v>
          </cell>
          <cell r="D4288">
            <v>19352</v>
          </cell>
          <cell r="E4288" t="str">
            <v>V</v>
          </cell>
          <cell r="F4288" t="str">
            <v>België</v>
          </cell>
          <cell r="G4288" t="str">
            <v>BE</v>
          </cell>
          <cell r="H4288" t="str">
            <v>05-008</v>
          </cell>
          <cell r="I4288" t="str">
            <v>PC GULLEGEM -</v>
          </cell>
        </row>
        <row r="4289">
          <cell r="A4289">
            <v>4261</v>
          </cell>
          <cell r="B4289" t="str">
            <v>Hans</v>
          </cell>
          <cell r="C4289" t="str">
            <v>BUYCK</v>
          </cell>
          <cell r="D4289">
            <v>25714</v>
          </cell>
          <cell r="E4289" t="str">
            <v>M</v>
          </cell>
          <cell r="F4289" t="str">
            <v>België</v>
          </cell>
          <cell r="G4289" t="str">
            <v>BE</v>
          </cell>
          <cell r="H4289" t="str">
            <v>05-008</v>
          </cell>
          <cell r="I4289" t="str">
            <v>PC GULLEGEM -</v>
          </cell>
        </row>
        <row r="4290">
          <cell r="A4290">
            <v>6879</v>
          </cell>
          <cell r="B4290" t="str">
            <v>Jonas</v>
          </cell>
          <cell r="C4290" t="str">
            <v>BUYCK</v>
          </cell>
          <cell r="D4290">
            <v>34026</v>
          </cell>
          <cell r="E4290" t="str">
            <v>M</v>
          </cell>
          <cell r="F4290" t="str">
            <v>België</v>
          </cell>
          <cell r="G4290" t="str">
            <v>BE</v>
          </cell>
          <cell r="H4290" t="str">
            <v>05-008</v>
          </cell>
          <cell r="I4290" t="str">
            <v>PC GULLEGEM -</v>
          </cell>
        </row>
        <row r="4291">
          <cell r="A4291">
            <v>17902</v>
          </cell>
          <cell r="B4291" t="str">
            <v>Philippe</v>
          </cell>
          <cell r="C4291" t="str">
            <v>CATRY</v>
          </cell>
          <cell r="D4291">
            <v>22206</v>
          </cell>
          <cell r="E4291" t="str">
            <v>M</v>
          </cell>
          <cell r="F4291" t="str">
            <v>België</v>
          </cell>
          <cell r="G4291" t="str">
            <v>BE</v>
          </cell>
          <cell r="H4291" t="str">
            <v>05-008</v>
          </cell>
          <cell r="I4291" t="str">
            <v>PC GULLEGEM -</v>
          </cell>
        </row>
        <row r="4292">
          <cell r="A4292">
            <v>20321</v>
          </cell>
          <cell r="B4292" t="str">
            <v>EDY</v>
          </cell>
          <cell r="C4292" t="str">
            <v xml:space="preserve">CHRISTIAENS </v>
          </cell>
          <cell r="D4292">
            <v>20692</v>
          </cell>
          <cell r="E4292" t="str">
            <v>M</v>
          </cell>
          <cell r="F4292" t="str">
            <v>België</v>
          </cell>
          <cell r="G4292" t="str">
            <v>BE</v>
          </cell>
          <cell r="H4292" t="str">
            <v>05-008</v>
          </cell>
          <cell r="I4292" t="str">
            <v>PC GULLEGEM -</v>
          </cell>
        </row>
        <row r="4293">
          <cell r="A4293">
            <v>8011</v>
          </cell>
          <cell r="B4293" t="str">
            <v>Robert</v>
          </cell>
          <cell r="C4293" t="str">
            <v>COMPAGNIE</v>
          </cell>
          <cell r="D4293">
            <v>12163</v>
          </cell>
          <cell r="E4293" t="str">
            <v>M</v>
          </cell>
          <cell r="F4293" t="str">
            <v>België</v>
          </cell>
          <cell r="G4293" t="str">
            <v>BE</v>
          </cell>
          <cell r="H4293" t="str">
            <v>05-008</v>
          </cell>
          <cell r="I4293" t="str">
            <v>PC GULLEGEM -</v>
          </cell>
        </row>
        <row r="4294">
          <cell r="A4294">
            <v>7878</v>
          </cell>
          <cell r="B4294" t="str">
            <v>Johnny</v>
          </cell>
          <cell r="C4294" t="str">
            <v>COMPERNOL</v>
          </cell>
          <cell r="D4294">
            <v>18082</v>
          </cell>
          <cell r="E4294" t="str">
            <v>M</v>
          </cell>
          <cell r="F4294" t="str">
            <v>België</v>
          </cell>
          <cell r="G4294" t="str">
            <v>BE</v>
          </cell>
          <cell r="H4294" t="str">
            <v>05-008</v>
          </cell>
          <cell r="I4294" t="str">
            <v>PC GULLEGEM -</v>
          </cell>
        </row>
        <row r="4295">
          <cell r="A4295">
            <v>9064</v>
          </cell>
          <cell r="B4295" t="str">
            <v>Joël</v>
          </cell>
          <cell r="C4295" t="str">
            <v>COQUEL</v>
          </cell>
          <cell r="D4295">
            <v>17577</v>
          </cell>
          <cell r="E4295" t="str">
            <v>M</v>
          </cell>
          <cell r="F4295" t="str">
            <v>België</v>
          </cell>
          <cell r="G4295" t="str">
            <v>BE</v>
          </cell>
          <cell r="H4295" t="str">
            <v>05-008</v>
          </cell>
          <cell r="I4295" t="str">
            <v>PC GULLEGEM -</v>
          </cell>
        </row>
        <row r="4296">
          <cell r="A4296">
            <v>19063</v>
          </cell>
          <cell r="B4296" t="str">
            <v>Pim</v>
          </cell>
          <cell r="C4296" t="str">
            <v xml:space="preserve">CUYPERS </v>
          </cell>
          <cell r="D4296">
            <v>32647</v>
          </cell>
          <cell r="E4296" t="str">
            <v>M</v>
          </cell>
          <cell r="F4296" t="str">
            <v>België</v>
          </cell>
          <cell r="G4296" t="str">
            <v>BE</v>
          </cell>
          <cell r="H4296" t="str">
            <v>05-008</v>
          </cell>
          <cell r="I4296" t="str">
            <v>PC GULLEGEM -</v>
          </cell>
        </row>
        <row r="4297">
          <cell r="A4297">
            <v>21073</v>
          </cell>
          <cell r="B4297" t="str">
            <v>Eduardo</v>
          </cell>
          <cell r="C4297" t="str">
            <v>DE CASTRO GUERRA</v>
          </cell>
          <cell r="D4297">
            <v>20026</v>
          </cell>
          <cell r="E4297" t="str">
            <v>M</v>
          </cell>
          <cell r="F4297" t="str">
            <v>België</v>
          </cell>
          <cell r="G4297" t="str">
            <v>BE</v>
          </cell>
          <cell r="H4297" t="str">
            <v>05-008</v>
          </cell>
          <cell r="I4297" t="str">
            <v>PC GULLEGEM -</v>
          </cell>
        </row>
        <row r="4298">
          <cell r="A4298">
            <v>10653</v>
          </cell>
          <cell r="B4298" t="str">
            <v>Christa</v>
          </cell>
          <cell r="C4298" t="str">
            <v>DE PAEPE</v>
          </cell>
          <cell r="D4298">
            <v>23715</v>
          </cell>
          <cell r="E4298" t="str">
            <v>V</v>
          </cell>
          <cell r="F4298" t="str">
            <v>België</v>
          </cell>
          <cell r="G4298" t="str">
            <v>BE</v>
          </cell>
          <cell r="H4298" t="str">
            <v>05-008</v>
          </cell>
          <cell r="I4298" t="str">
            <v>PC GULLEGEM -</v>
          </cell>
        </row>
        <row r="4299">
          <cell r="A4299">
            <v>3895</v>
          </cell>
          <cell r="B4299" t="str">
            <v>Marie-José</v>
          </cell>
          <cell r="C4299" t="str">
            <v>DE WULF</v>
          </cell>
          <cell r="D4299">
            <v>16385</v>
          </cell>
          <cell r="E4299" t="str">
            <v>V</v>
          </cell>
          <cell r="F4299" t="str">
            <v>België</v>
          </cell>
          <cell r="G4299" t="str">
            <v>BE</v>
          </cell>
          <cell r="H4299" t="str">
            <v>05-008</v>
          </cell>
          <cell r="I4299" t="str">
            <v>PC GULLEGEM -</v>
          </cell>
        </row>
        <row r="4300">
          <cell r="A4300">
            <v>13419</v>
          </cell>
          <cell r="B4300" t="str">
            <v>Caroline</v>
          </cell>
          <cell r="C4300" t="str">
            <v>DEBAES</v>
          </cell>
          <cell r="D4300">
            <v>22520</v>
          </cell>
          <cell r="E4300" t="str">
            <v>V</v>
          </cell>
          <cell r="F4300" t="str">
            <v>België</v>
          </cell>
          <cell r="G4300" t="str">
            <v>BE</v>
          </cell>
          <cell r="H4300" t="str">
            <v>05-008</v>
          </cell>
          <cell r="I4300" t="str">
            <v>PC GULLEGEM -</v>
          </cell>
        </row>
        <row r="4301">
          <cell r="A4301">
            <v>21720</v>
          </cell>
          <cell r="B4301" t="str">
            <v>Robbe</v>
          </cell>
          <cell r="C4301" t="str">
            <v>DEBEUF</v>
          </cell>
          <cell r="D4301">
            <v>37462</v>
          </cell>
          <cell r="E4301" t="str">
            <v>M</v>
          </cell>
          <cell r="F4301" t="str">
            <v>België</v>
          </cell>
          <cell r="G4301" t="str">
            <v>BE</v>
          </cell>
          <cell r="H4301" t="str">
            <v>05-008</v>
          </cell>
          <cell r="I4301" t="str">
            <v>PC GULLEGEM -</v>
          </cell>
        </row>
        <row r="4302">
          <cell r="A4302">
            <v>10051</v>
          </cell>
          <cell r="B4302" t="str">
            <v>Marc</v>
          </cell>
          <cell r="C4302" t="str">
            <v>DECLERCK</v>
          </cell>
          <cell r="D4302">
            <v>18727</v>
          </cell>
          <cell r="E4302" t="str">
            <v>M</v>
          </cell>
          <cell r="F4302" t="str">
            <v>België</v>
          </cell>
          <cell r="G4302" t="str">
            <v>BE</v>
          </cell>
          <cell r="H4302" t="str">
            <v>05-008</v>
          </cell>
          <cell r="I4302" t="str">
            <v>PC GULLEGEM -</v>
          </cell>
        </row>
        <row r="4303">
          <cell r="A4303">
            <v>6691</v>
          </cell>
          <cell r="B4303" t="str">
            <v>Freddy</v>
          </cell>
          <cell r="C4303" t="str">
            <v>DEDUYTSCHAEVER</v>
          </cell>
          <cell r="D4303">
            <v>17334</v>
          </cell>
          <cell r="E4303" t="str">
            <v>M</v>
          </cell>
          <cell r="F4303" t="str">
            <v>België</v>
          </cell>
          <cell r="G4303" t="str">
            <v>BE</v>
          </cell>
          <cell r="H4303" t="str">
            <v>05-008</v>
          </cell>
          <cell r="I4303" t="str">
            <v>PC GULLEGEM -</v>
          </cell>
        </row>
        <row r="4304">
          <cell r="A4304">
            <v>4979</v>
          </cell>
          <cell r="B4304" t="str">
            <v>Danny</v>
          </cell>
          <cell r="C4304" t="str">
            <v>DEMUYNCK</v>
          </cell>
          <cell r="D4304">
            <v>21478</v>
          </cell>
          <cell r="E4304" t="str">
            <v>M</v>
          </cell>
          <cell r="F4304" t="str">
            <v>België</v>
          </cell>
          <cell r="G4304" t="str">
            <v>BE</v>
          </cell>
          <cell r="H4304" t="str">
            <v>05-008</v>
          </cell>
          <cell r="I4304" t="str">
            <v>PC GULLEGEM -</v>
          </cell>
        </row>
        <row r="4305">
          <cell r="A4305">
            <v>13936</v>
          </cell>
          <cell r="B4305" t="str">
            <v>Frank</v>
          </cell>
          <cell r="C4305" t="str">
            <v>DEQUIDT</v>
          </cell>
          <cell r="D4305">
            <v>23478</v>
          </cell>
          <cell r="E4305" t="str">
            <v>M</v>
          </cell>
          <cell r="F4305" t="str">
            <v>België</v>
          </cell>
          <cell r="G4305" t="str">
            <v>BE</v>
          </cell>
          <cell r="H4305" t="str">
            <v>05-008</v>
          </cell>
          <cell r="I4305" t="str">
            <v>PC GULLEGEM -</v>
          </cell>
        </row>
        <row r="4306">
          <cell r="A4306">
            <v>10943</v>
          </cell>
          <cell r="B4306" t="str">
            <v>Claude</v>
          </cell>
          <cell r="C4306" t="str">
            <v>DERUDDER</v>
          </cell>
          <cell r="D4306">
            <v>17903</v>
          </cell>
          <cell r="E4306" t="str">
            <v>M</v>
          </cell>
          <cell r="F4306" t="str">
            <v>België</v>
          </cell>
          <cell r="G4306" t="str">
            <v>BE</v>
          </cell>
          <cell r="H4306" t="str">
            <v>05-008</v>
          </cell>
          <cell r="I4306" t="str">
            <v>PC GULLEGEM -</v>
          </cell>
        </row>
        <row r="4307">
          <cell r="A4307">
            <v>20476</v>
          </cell>
          <cell r="B4307" t="str">
            <v>Giovanni</v>
          </cell>
          <cell r="C4307" t="str">
            <v>DERUDDER</v>
          </cell>
          <cell r="D4307">
            <v>25874</v>
          </cell>
          <cell r="E4307" t="str">
            <v>M</v>
          </cell>
          <cell r="F4307" t="str">
            <v>België</v>
          </cell>
          <cell r="G4307" t="str">
            <v>BE</v>
          </cell>
          <cell r="H4307" t="str">
            <v>05-008</v>
          </cell>
          <cell r="I4307" t="str">
            <v>PC GULLEGEM -</v>
          </cell>
        </row>
        <row r="4308">
          <cell r="A4308">
            <v>17012</v>
          </cell>
          <cell r="B4308" t="str">
            <v>Michel</v>
          </cell>
          <cell r="C4308" t="str">
            <v>DESTAEBEL</v>
          </cell>
          <cell r="D4308">
            <v>18948</v>
          </cell>
          <cell r="E4308" t="str">
            <v>M</v>
          </cell>
          <cell r="F4308" t="str">
            <v>België</v>
          </cell>
          <cell r="G4308" t="str">
            <v>FR</v>
          </cell>
          <cell r="H4308" t="str">
            <v>05-008</v>
          </cell>
          <cell r="I4308" t="str">
            <v>PC GULLEGEM -</v>
          </cell>
        </row>
        <row r="4309">
          <cell r="A4309">
            <v>7162</v>
          </cell>
          <cell r="B4309" t="str">
            <v>Jean-Pierre</v>
          </cell>
          <cell r="C4309" t="str">
            <v>DEWEERDT</v>
          </cell>
          <cell r="D4309">
            <v>20972</v>
          </cell>
          <cell r="E4309" t="str">
            <v>M</v>
          </cell>
          <cell r="F4309" t="str">
            <v>België</v>
          </cell>
          <cell r="G4309" t="str">
            <v>BE</v>
          </cell>
          <cell r="H4309" t="str">
            <v>05-008</v>
          </cell>
          <cell r="I4309" t="str">
            <v>PC GULLEGEM -</v>
          </cell>
        </row>
        <row r="4310">
          <cell r="A4310">
            <v>681</v>
          </cell>
          <cell r="B4310" t="str">
            <v>Dany</v>
          </cell>
          <cell r="C4310" t="str">
            <v>D'HONDT</v>
          </cell>
          <cell r="D4310">
            <v>21486</v>
          </cell>
          <cell r="E4310" t="str">
            <v>M</v>
          </cell>
          <cell r="F4310" t="str">
            <v>België</v>
          </cell>
          <cell r="G4310" t="str">
            <v>BE</v>
          </cell>
          <cell r="H4310" t="str">
            <v>05-008</v>
          </cell>
          <cell r="I4310" t="str">
            <v>PC GULLEGEM -</v>
          </cell>
        </row>
        <row r="4311">
          <cell r="A4311">
            <v>13742</v>
          </cell>
          <cell r="B4311" t="str">
            <v>Christian</v>
          </cell>
          <cell r="C4311" t="str">
            <v>DROBCZYNSKI</v>
          </cell>
          <cell r="D4311">
            <v>19221</v>
          </cell>
          <cell r="E4311" t="str">
            <v>M</v>
          </cell>
          <cell r="F4311" t="str">
            <v>België</v>
          </cell>
          <cell r="G4311" t="str">
            <v>FR</v>
          </cell>
          <cell r="H4311" t="str">
            <v>05-008</v>
          </cell>
          <cell r="I4311" t="str">
            <v>PC GULLEGEM -</v>
          </cell>
        </row>
        <row r="4312">
          <cell r="A4312">
            <v>18165</v>
          </cell>
          <cell r="B4312" t="str">
            <v>Christine</v>
          </cell>
          <cell r="C4312" t="str">
            <v>DUPREZ</v>
          </cell>
          <cell r="D4312">
            <v>20700</v>
          </cell>
          <cell r="E4312" t="str">
            <v>V</v>
          </cell>
          <cell r="F4312" t="str">
            <v>België</v>
          </cell>
          <cell r="G4312" t="str">
            <v>BE</v>
          </cell>
          <cell r="H4312" t="str">
            <v>05-008</v>
          </cell>
          <cell r="I4312" t="str">
            <v>PC GULLEGEM -</v>
          </cell>
        </row>
        <row r="4313">
          <cell r="A4313">
            <v>4415</v>
          </cell>
          <cell r="B4313" t="str">
            <v>Philippe</v>
          </cell>
          <cell r="C4313" t="str">
            <v>DUSSELIER</v>
          </cell>
          <cell r="D4313">
            <v>27208</v>
          </cell>
          <cell r="E4313" t="str">
            <v>M</v>
          </cell>
          <cell r="F4313" t="str">
            <v>België</v>
          </cell>
          <cell r="G4313" t="str">
            <v>BE</v>
          </cell>
          <cell r="H4313" t="str">
            <v>05-008</v>
          </cell>
          <cell r="I4313" t="str">
            <v>PC GULLEGEM -</v>
          </cell>
        </row>
        <row r="4314">
          <cell r="A4314">
            <v>17013</v>
          </cell>
          <cell r="B4314" t="str">
            <v>Joseph</v>
          </cell>
          <cell r="C4314" t="str">
            <v>DZIUBANSKI</v>
          </cell>
          <cell r="D4314">
            <v>18993</v>
          </cell>
          <cell r="E4314" t="str">
            <v>M</v>
          </cell>
          <cell r="F4314" t="str">
            <v>België</v>
          </cell>
          <cell r="G4314" t="str">
            <v>FR</v>
          </cell>
          <cell r="H4314" t="str">
            <v>05-008</v>
          </cell>
          <cell r="I4314" t="str">
            <v>PC GULLEGEM -</v>
          </cell>
        </row>
        <row r="4315">
          <cell r="A4315">
            <v>1147</v>
          </cell>
          <cell r="B4315" t="str">
            <v>An</v>
          </cell>
          <cell r="C4315" t="str">
            <v>EXPEELS</v>
          </cell>
          <cell r="D4315">
            <v>28143</v>
          </cell>
          <cell r="E4315" t="str">
            <v>V</v>
          </cell>
          <cell r="F4315" t="str">
            <v>België</v>
          </cell>
          <cell r="G4315" t="str">
            <v>BE</v>
          </cell>
          <cell r="H4315" t="str">
            <v>05-008</v>
          </cell>
          <cell r="I4315" t="str">
            <v>PC GULLEGEM -</v>
          </cell>
        </row>
        <row r="4316">
          <cell r="A4316">
            <v>3584</v>
          </cell>
          <cell r="B4316" t="str">
            <v>Raymond</v>
          </cell>
          <cell r="C4316" t="str">
            <v>GHESQUIERE</v>
          </cell>
          <cell r="D4316">
            <v>14578</v>
          </cell>
          <cell r="E4316" t="str">
            <v>M</v>
          </cell>
          <cell r="F4316" t="str">
            <v>België</v>
          </cell>
          <cell r="G4316" t="str">
            <v>BE</v>
          </cell>
          <cell r="H4316" t="str">
            <v>05-008</v>
          </cell>
          <cell r="I4316" t="str">
            <v>PC GULLEGEM -</v>
          </cell>
        </row>
        <row r="4317">
          <cell r="A4317">
            <v>5229</v>
          </cell>
          <cell r="B4317" t="str">
            <v>Patrick</v>
          </cell>
          <cell r="C4317" t="str">
            <v>GRIGNON</v>
          </cell>
          <cell r="D4317">
            <v>22551</v>
          </cell>
          <cell r="E4317" t="str">
            <v>M</v>
          </cell>
          <cell r="F4317" t="str">
            <v>Frankrijk</v>
          </cell>
          <cell r="G4317" t="str">
            <v>FR</v>
          </cell>
          <cell r="H4317" t="str">
            <v>05-008</v>
          </cell>
          <cell r="I4317" t="str">
            <v>PC GULLEGEM -</v>
          </cell>
        </row>
        <row r="4318">
          <cell r="A4318">
            <v>21769</v>
          </cell>
          <cell r="B4318" t="str">
            <v>Thomas</v>
          </cell>
          <cell r="C4318" t="str">
            <v>GRYSON</v>
          </cell>
          <cell r="D4318">
            <v>37013</v>
          </cell>
          <cell r="E4318" t="str">
            <v>M</v>
          </cell>
          <cell r="F4318" t="str">
            <v>België</v>
          </cell>
          <cell r="G4318" t="str">
            <v>BE</v>
          </cell>
          <cell r="H4318" t="str">
            <v>05-008</v>
          </cell>
          <cell r="I4318" t="str">
            <v>PC GULLEGEM -</v>
          </cell>
        </row>
        <row r="4319">
          <cell r="A4319">
            <v>4351</v>
          </cell>
          <cell r="B4319" t="str">
            <v>Thierry</v>
          </cell>
          <cell r="C4319" t="str">
            <v>HOVELAQUE</v>
          </cell>
          <cell r="D4319">
            <v>21537</v>
          </cell>
          <cell r="E4319" t="str">
            <v>M</v>
          </cell>
          <cell r="F4319" t="str">
            <v>België</v>
          </cell>
          <cell r="G4319" t="str">
            <v>BE</v>
          </cell>
          <cell r="H4319" t="str">
            <v>05-008</v>
          </cell>
          <cell r="I4319" t="str">
            <v>PC GULLEGEM -</v>
          </cell>
        </row>
        <row r="4320">
          <cell r="A4320">
            <v>3312</v>
          </cell>
          <cell r="B4320" t="str">
            <v>Kenney</v>
          </cell>
          <cell r="C4320" t="str">
            <v>LAGROU</v>
          </cell>
          <cell r="D4320">
            <v>30890</v>
          </cell>
          <cell r="E4320" t="str">
            <v>M</v>
          </cell>
          <cell r="F4320" t="str">
            <v>België</v>
          </cell>
          <cell r="G4320" t="str">
            <v>BE</v>
          </cell>
          <cell r="H4320" t="str">
            <v>05-008</v>
          </cell>
          <cell r="I4320" t="str">
            <v>PC GULLEGEM -</v>
          </cell>
        </row>
        <row r="4321">
          <cell r="A4321">
            <v>7494</v>
          </cell>
          <cell r="B4321" t="str">
            <v>Johan</v>
          </cell>
          <cell r="C4321" t="str">
            <v>LARIDON</v>
          </cell>
          <cell r="D4321">
            <v>21415</v>
          </cell>
          <cell r="E4321" t="str">
            <v>M</v>
          </cell>
          <cell r="F4321" t="str">
            <v>België</v>
          </cell>
          <cell r="G4321" t="str">
            <v>BE</v>
          </cell>
          <cell r="H4321" t="str">
            <v>05-008</v>
          </cell>
          <cell r="I4321" t="str">
            <v>PC GULLEGEM -</v>
          </cell>
        </row>
        <row r="4322">
          <cell r="A4322">
            <v>11107</v>
          </cell>
          <cell r="B4322" t="str">
            <v>Jacques</v>
          </cell>
          <cell r="C4322" t="str">
            <v>LOMMENS</v>
          </cell>
          <cell r="D4322">
            <v>17260</v>
          </cell>
          <cell r="E4322" t="str">
            <v>M</v>
          </cell>
          <cell r="F4322" t="str">
            <v>België</v>
          </cell>
          <cell r="G4322" t="str">
            <v>BE</v>
          </cell>
          <cell r="H4322" t="str">
            <v>05-008</v>
          </cell>
          <cell r="I4322" t="str">
            <v>PC GULLEGEM -</v>
          </cell>
        </row>
        <row r="4323">
          <cell r="A4323">
            <v>7644</v>
          </cell>
          <cell r="B4323" t="str">
            <v>Tom</v>
          </cell>
          <cell r="C4323" t="str">
            <v>MAERTENS</v>
          </cell>
          <cell r="D4323">
            <v>25966</v>
          </cell>
          <cell r="E4323" t="str">
            <v>M</v>
          </cell>
          <cell r="F4323" t="str">
            <v>België</v>
          </cell>
          <cell r="G4323" t="str">
            <v>BE</v>
          </cell>
          <cell r="H4323" t="str">
            <v>05-008</v>
          </cell>
          <cell r="I4323" t="str">
            <v>PC GULLEGEM -</v>
          </cell>
        </row>
        <row r="4324">
          <cell r="A4324">
            <v>7688</v>
          </cell>
          <cell r="B4324" t="str">
            <v>Bart</v>
          </cell>
          <cell r="C4324" t="str">
            <v>MAERTENS</v>
          </cell>
          <cell r="D4324">
            <v>24867</v>
          </cell>
          <cell r="E4324" t="str">
            <v>M</v>
          </cell>
          <cell r="F4324" t="str">
            <v>België</v>
          </cell>
          <cell r="G4324" t="str">
            <v>BE</v>
          </cell>
          <cell r="H4324" t="str">
            <v>05-008</v>
          </cell>
          <cell r="I4324" t="str">
            <v>PC GULLEGEM -</v>
          </cell>
        </row>
        <row r="4325">
          <cell r="A4325">
            <v>20523</v>
          </cell>
          <cell r="B4325" t="str">
            <v>Philippe</v>
          </cell>
          <cell r="C4325" t="str">
            <v>MAES</v>
          </cell>
          <cell r="D4325">
            <v>24964</v>
          </cell>
          <cell r="E4325" t="str">
            <v>M</v>
          </cell>
          <cell r="F4325" t="str">
            <v>België</v>
          </cell>
          <cell r="G4325" t="str">
            <v>BE</v>
          </cell>
          <cell r="H4325" t="str">
            <v>05-008</v>
          </cell>
          <cell r="I4325" t="str">
            <v>PC GULLEGEM -</v>
          </cell>
        </row>
        <row r="4326">
          <cell r="A4326">
            <v>10052</v>
          </cell>
          <cell r="B4326" t="str">
            <v>Rita</v>
          </cell>
          <cell r="C4326" t="str">
            <v>MASSELIS</v>
          </cell>
          <cell r="D4326">
            <v>18960</v>
          </cell>
          <cell r="E4326" t="str">
            <v>V</v>
          </cell>
          <cell r="F4326" t="str">
            <v>België</v>
          </cell>
          <cell r="G4326" t="str">
            <v>BE</v>
          </cell>
          <cell r="H4326" t="str">
            <v>05-008</v>
          </cell>
          <cell r="I4326" t="str">
            <v>PC GULLEGEM -</v>
          </cell>
        </row>
        <row r="4327">
          <cell r="A4327">
            <v>3272</v>
          </cell>
          <cell r="B4327" t="str">
            <v>Serge</v>
          </cell>
          <cell r="C4327" t="str">
            <v>MEZIERES</v>
          </cell>
          <cell r="D4327">
            <v>22181</v>
          </cell>
          <cell r="E4327" t="str">
            <v>M</v>
          </cell>
          <cell r="F4327" t="str">
            <v>België</v>
          </cell>
          <cell r="G4327" t="str">
            <v>FR</v>
          </cell>
          <cell r="H4327" t="str">
            <v>05-008</v>
          </cell>
          <cell r="I4327" t="str">
            <v>PC GULLEGEM -</v>
          </cell>
        </row>
        <row r="4328">
          <cell r="A4328">
            <v>13193</v>
          </cell>
          <cell r="B4328" t="str">
            <v>Rita</v>
          </cell>
          <cell r="C4328" t="str">
            <v>STROBBE</v>
          </cell>
          <cell r="D4328">
            <v>18780</v>
          </cell>
          <cell r="E4328" t="str">
            <v>V</v>
          </cell>
          <cell r="F4328" t="str">
            <v>België</v>
          </cell>
          <cell r="G4328" t="str">
            <v>BE</v>
          </cell>
          <cell r="H4328" t="str">
            <v>05-008</v>
          </cell>
          <cell r="I4328" t="str">
            <v>PC GULLEGEM -</v>
          </cell>
        </row>
        <row r="4329">
          <cell r="A4329">
            <v>13197</v>
          </cell>
          <cell r="B4329" t="str">
            <v>Renié</v>
          </cell>
          <cell r="C4329" t="str">
            <v>VAN HEGHE</v>
          </cell>
          <cell r="D4329">
            <v>17195</v>
          </cell>
          <cell r="E4329" t="str">
            <v>M</v>
          </cell>
          <cell r="F4329" t="str">
            <v>België</v>
          </cell>
          <cell r="G4329" t="str">
            <v>BE</v>
          </cell>
          <cell r="H4329" t="str">
            <v>05-008</v>
          </cell>
          <cell r="I4329" t="str">
            <v>PC GULLEGEM -</v>
          </cell>
        </row>
        <row r="4330">
          <cell r="A4330">
            <v>17477</v>
          </cell>
          <cell r="B4330" t="str">
            <v>Liliane</v>
          </cell>
          <cell r="C4330" t="str">
            <v>VANBECELAERE</v>
          </cell>
          <cell r="D4330">
            <v>20446</v>
          </cell>
          <cell r="E4330" t="str">
            <v>V</v>
          </cell>
          <cell r="F4330" t="str">
            <v>België</v>
          </cell>
          <cell r="G4330" t="str">
            <v>BE</v>
          </cell>
          <cell r="H4330" t="str">
            <v>05-008</v>
          </cell>
          <cell r="I4330" t="str">
            <v>PC GULLEGEM -</v>
          </cell>
        </row>
        <row r="4331">
          <cell r="A4331">
            <v>3748</v>
          </cell>
          <cell r="B4331" t="str">
            <v>Koen</v>
          </cell>
          <cell r="C4331" t="str">
            <v>VANDAMME</v>
          </cell>
          <cell r="D4331">
            <v>28721</v>
          </cell>
          <cell r="E4331" t="str">
            <v>M</v>
          </cell>
          <cell r="F4331" t="str">
            <v>België</v>
          </cell>
          <cell r="G4331" t="str">
            <v>BE</v>
          </cell>
          <cell r="H4331" t="str">
            <v>05-008</v>
          </cell>
          <cell r="I4331" t="str">
            <v>PC GULLEGEM -</v>
          </cell>
        </row>
        <row r="4332">
          <cell r="A4332">
            <v>9562</v>
          </cell>
          <cell r="B4332" t="str">
            <v>Patrick</v>
          </cell>
          <cell r="C4332" t="str">
            <v>VANDAMME</v>
          </cell>
          <cell r="D4332">
            <v>20970</v>
          </cell>
          <cell r="E4332" t="str">
            <v>M</v>
          </cell>
          <cell r="F4332" t="str">
            <v>België</v>
          </cell>
          <cell r="G4332" t="str">
            <v>BE</v>
          </cell>
          <cell r="H4332" t="str">
            <v>05-008</v>
          </cell>
          <cell r="I4332" t="str">
            <v>PC GULLEGEM -</v>
          </cell>
        </row>
        <row r="4333">
          <cell r="A4333">
            <v>3583</v>
          </cell>
          <cell r="B4333" t="str">
            <v>Annie</v>
          </cell>
          <cell r="C4333" t="str">
            <v>VANDEGINSTE</v>
          </cell>
          <cell r="D4333">
            <v>15403</v>
          </cell>
          <cell r="E4333" t="str">
            <v>V</v>
          </cell>
          <cell r="F4333" t="str">
            <v>België</v>
          </cell>
          <cell r="G4333" t="str">
            <v>BE</v>
          </cell>
          <cell r="H4333" t="str">
            <v>05-008</v>
          </cell>
          <cell r="I4333" t="str">
            <v>PC GULLEGEM -</v>
          </cell>
        </row>
        <row r="4334">
          <cell r="A4334">
            <v>20525</v>
          </cell>
          <cell r="B4334" t="str">
            <v xml:space="preserve">Regina </v>
          </cell>
          <cell r="C4334" t="str">
            <v xml:space="preserve">VANDENHENDE </v>
          </cell>
          <cell r="D4334">
            <v>17783</v>
          </cell>
          <cell r="E4334" t="str">
            <v>V</v>
          </cell>
          <cell r="F4334" t="str">
            <v>België</v>
          </cell>
          <cell r="G4334" t="str">
            <v>BE</v>
          </cell>
          <cell r="H4334" t="str">
            <v>05-008</v>
          </cell>
          <cell r="I4334" t="str">
            <v>PC GULLEGEM -</v>
          </cell>
        </row>
        <row r="4335">
          <cell r="A4335">
            <v>21185</v>
          </cell>
          <cell r="B4335" t="str">
            <v>Patrick</v>
          </cell>
          <cell r="C4335" t="str">
            <v xml:space="preserve">VANHOUTTE </v>
          </cell>
          <cell r="D4335">
            <v>22793</v>
          </cell>
          <cell r="E4335" t="str">
            <v>M</v>
          </cell>
          <cell r="F4335" t="str">
            <v>België</v>
          </cell>
          <cell r="G4335" t="str">
            <v>BE</v>
          </cell>
          <cell r="H4335" t="str">
            <v>05-008</v>
          </cell>
          <cell r="I4335" t="str">
            <v>PC GULLEGEM -</v>
          </cell>
        </row>
        <row r="4336">
          <cell r="A4336">
            <v>20092</v>
          </cell>
          <cell r="B4336" t="str">
            <v>Natasha</v>
          </cell>
          <cell r="C4336" t="str">
            <v>VANLANGENDONCK</v>
          </cell>
          <cell r="D4336">
            <v>24001</v>
          </cell>
          <cell r="E4336" t="str">
            <v>V</v>
          </cell>
          <cell r="F4336" t="str">
            <v>België</v>
          </cell>
          <cell r="G4336" t="str">
            <v>BE</v>
          </cell>
          <cell r="H4336" t="str">
            <v>05-008</v>
          </cell>
          <cell r="I4336" t="str">
            <v>PC GULLEGEM -</v>
          </cell>
        </row>
        <row r="4337">
          <cell r="A4337">
            <v>16016</v>
          </cell>
          <cell r="B4337" t="str">
            <v>Vera</v>
          </cell>
          <cell r="C4337" t="str">
            <v>VANNESTE</v>
          </cell>
          <cell r="D4337">
            <v>21756</v>
          </cell>
          <cell r="E4337" t="str">
            <v>V</v>
          </cell>
          <cell r="F4337" t="str">
            <v>België</v>
          </cell>
          <cell r="G4337" t="str">
            <v>BE</v>
          </cell>
          <cell r="H4337" t="str">
            <v>05-008</v>
          </cell>
          <cell r="I4337" t="str">
            <v>PC GULLEGEM -</v>
          </cell>
        </row>
        <row r="4338">
          <cell r="A4338">
            <v>15367</v>
          </cell>
          <cell r="B4338" t="str">
            <v>Rosette</v>
          </cell>
          <cell r="C4338" t="str">
            <v>VANSTEENKISTE</v>
          </cell>
          <cell r="D4338">
            <v>17655</v>
          </cell>
          <cell r="E4338" t="str">
            <v>V</v>
          </cell>
          <cell r="F4338" t="str">
            <v>België</v>
          </cell>
          <cell r="G4338" t="str">
            <v>BE</v>
          </cell>
          <cell r="H4338" t="str">
            <v>05-008</v>
          </cell>
          <cell r="I4338" t="str">
            <v>PC GULLEGEM -</v>
          </cell>
        </row>
        <row r="4339">
          <cell r="A4339">
            <v>8456</v>
          </cell>
          <cell r="B4339" t="str">
            <v>Johnny</v>
          </cell>
          <cell r="C4339" t="str">
            <v>VANWIJNSBERGHE</v>
          </cell>
          <cell r="D4339">
            <v>16354</v>
          </cell>
          <cell r="E4339" t="str">
            <v>M</v>
          </cell>
          <cell r="F4339" t="str">
            <v>België</v>
          </cell>
          <cell r="G4339" t="str">
            <v>BE</v>
          </cell>
          <cell r="H4339" t="str">
            <v>05-008</v>
          </cell>
          <cell r="I4339" t="str">
            <v>PC GULLEGEM -</v>
          </cell>
        </row>
        <row r="4340">
          <cell r="A4340">
            <v>3592</v>
          </cell>
          <cell r="B4340" t="str">
            <v>Claude</v>
          </cell>
          <cell r="C4340" t="str">
            <v>VENS</v>
          </cell>
          <cell r="D4340">
            <v>21299</v>
          </cell>
          <cell r="E4340" t="str">
            <v>M</v>
          </cell>
          <cell r="F4340" t="str">
            <v>België</v>
          </cell>
          <cell r="G4340" t="str">
            <v>BE</v>
          </cell>
          <cell r="H4340" t="str">
            <v>05-008</v>
          </cell>
          <cell r="I4340" t="str">
            <v>PC GULLEGEM -</v>
          </cell>
        </row>
        <row r="4341">
          <cell r="A4341">
            <v>4758</v>
          </cell>
          <cell r="B4341" t="str">
            <v>Patrick</v>
          </cell>
          <cell r="C4341" t="str">
            <v>VENS</v>
          </cell>
          <cell r="D4341">
            <v>23896</v>
          </cell>
          <cell r="E4341" t="str">
            <v>M</v>
          </cell>
          <cell r="F4341" t="str">
            <v>België</v>
          </cell>
          <cell r="G4341" t="str">
            <v>BE</v>
          </cell>
          <cell r="H4341" t="str">
            <v>05-008</v>
          </cell>
          <cell r="I4341" t="str">
            <v>PC GULLEGEM -</v>
          </cell>
        </row>
        <row r="4342">
          <cell r="A4342">
            <v>9330</v>
          </cell>
          <cell r="B4342" t="str">
            <v>Mathieu</v>
          </cell>
          <cell r="C4342" t="str">
            <v>VENS</v>
          </cell>
          <cell r="D4342">
            <v>33865</v>
          </cell>
          <cell r="E4342" t="str">
            <v>M</v>
          </cell>
          <cell r="F4342" t="str">
            <v>België</v>
          </cell>
          <cell r="G4342" t="str">
            <v>BE</v>
          </cell>
          <cell r="H4342" t="str">
            <v>05-008</v>
          </cell>
          <cell r="I4342" t="str">
            <v>PC GULLEGEM -</v>
          </cell>
        </row>
        <row r="4343">
          <cell r="A4343">
            <v>8130</v>
          </cell>
          <cell r="B4343" t="str">
            <v>Albert</v>
          </cell>
          <cell r="C4343" t="str">
            <v>VERGOTE</v>
          </cell>
          <cell r="D4343">
            <v>12937</v>
          </cell>
          <cell r="E4343" t="str">
            <v>M</v>
          </cell>
          <cell r="F4343" t="str">
            <v>België</v>
          </cell>
          <cell r="G4343" t="str">
            <v>BE</v>
          </cell>
          <cell r="H4343" t="str">
            <v>05-008</v>
          </cell>
          <cell r="I4343" t="str">
            <v>PC GULLEGEM -</v>
          </cell>
        </row>
        <row r="4344">
          <cell r="A4344">
            <v>4588</v>
          </cell>
          <cell r="B4344" t="str">
            <v>Marcel</v>
          </cell>
          <cell r="C4344" t="str">
            <v>VERHEYE</v>
          </cell>
          <cell r="D4344">
            <v>17037</v>
          </cell>
          <cell r="E4344" t="str">
            <v>M</v>
          </cell>
          <cell r="F4344" t="str">
            <v>België</v>
          </cell>
          <cell r="G4344" t="str">
            <v>BE</v>
          </cell>
          <cell r="H4344" t="str">
            <v>05-008</v>
          </cell>
          <cell r="I4344" t="str">
            <v>PC GULLEGEM -</v>
          </cell>
        </row>
        <row r="4345">
          <cell r="A4345">
            <v>17476</v>
          </cell>
          <cell r="B4345" t="str">
            <v>Dirk</v>
          </cell>
          <cell r="C4345" t="str">
            <v>VLAEMINCK</v>
          </cell>
          <cell r="D4345">
            <v>19875</v>
          </cell>
          <cell r="E4345" t="str">
            <v>M</v>
          </cell>
          <cell r="F4345" t="str">
            <v>België</v>
          </cell>
          <cell r="G4345" t="str">
            <v>BE</v>
          </cell>
          <cell r="H4345" t="str">
            <v>05-008</v>
          </cell>
          <cell r="I4345" t="str">
            <v>PC GULLEGEM -</v>
          </cell>
        </row>
        <row r="4346">
          <cell r="A4346">
            <v>16008</v>
          </cell>
          <cell r="B4346" t="str">
            <v>Andréa</v>
          </cell>
          <cell r="C4346" t="str">
            <v>ARNOULD</v>
          </cell>
          <cell r="D4346">
            <v>18545</v>
          </cell>
          <cell r="E4346" t="str">
            <v>V</v>
          </cell>
          <cell r="F4346" t="str">
            <v>België</v>
          </cell>
          <cell r="G4346" t="str">
            <v>BE</v>
          </cell>
          <cell r="H4346" t="str">
            <v>05-009</v>
          </cell>
          <cell r="I4346" t="str">
            <v>OOSTENDSE PC -</v>
          </cell>
        </row>
        <row r="4347">
          <cell r="A4347">
            <v>14098</v>
          </cell>
          <cell r="B4347" t="str">
            <v>Pascal</v>
          </cell>
          <cell r="C4347" t="str">
            <v>AUGÉ</v>
          </cell>
          <cell r="D4347">
            <v>26276</v>
          </cell>
          <cell r="E4347" t="str">
            <v>M</v>
          </cell>
          <cell r="F4347" t="str">
            <v>België</v>
          </cell>
          <cell r="G4347" t="str">
            <v>FR</v>
          </cell>
          <cell r="H4347" t="str">
            <v>05-009</v>
          </cell>
          <cell r="I4347" t="str">
            <v>OOSTENDSE PC -
PC KOKSIJDE</v>
          </cell>
        </row>
        <row r="4348">
          <cell r="A4348">
            <v>5413</v>
          </cell>
          <cell r="B4348" t="str">
            <v>Luc</v>
          </cell>
          <cell r="C4348" t="str">
            <v>BEUSELINCK</v>
          </cell>
          <cell r="D4348">
            <v>24118</v>
          </cell>
          <cell r="E4348" t="str">
            <v>M</v>
          </cell>
          <cell r="F4348" t="str">
            <v>België</v>
          </cell>
          <cell r="G4348" t="str">
            <v>BE</v>
          </cell>
          <cell r="H4348" t="str">
            <v>05-009</v>
          </cell>
          <cell r="I4348" t="str">
            <v>OOSTENDSE PC -</v>
          </cell>
        </row>
        <row r="4349">
          <cell r="A4349">
            <v>4189</v>
          </cell>
          <cell r="B4349" t="str">
            <v>Nadine</v>
          </cell>
          <cell r="C4349" t="str">
            <v>BONNET</v>
          </cell>
          <cell r="D4349">
            <v>16915</v>
          </cell>
          <cell r="E4349" t="str">
            <v>V</v>
          </cell>
          <cell r="F4349" t="str">
            <v>België</v>
          </cell>
          <cell r="G4349" t="str">
            <v>BE</v>
          </cell>
          <cell r="H4349" t="str">
            <v>05-009</v>
          </cell>
          <cell r="I4349" t="str">
            <v>OOSTENDSE PC -</v>
          </cell>
        </row>
        <row r="4350">
          <cell r="A4350">
            <v>20344</v>
          </cell>
          <cell r="B4350" t="str">
            <v>François</v>
          </cell>
          <cell r="C4350" t="str">
            <v>BOURS</v>
          </cell>
          <cell r="D4350">
            <v>19977</v>
          </cell>
          <cell r="E4350" t="str">
            <v>M</v>
          </cell>
          <cell r="F4350" t="str">
            <v>België</v>
          </cell>
          <cell r="G4350" t="str">
            <v>BE</v>
          </cell>
          <cell r="H4350" t="str">
            <v>05-009</v>
          </cell>
          <cell r="I4350" t="str">
            <v>OOSTENDSE PC -</v>
          </cell>
        </row>
        <row r="4351">
          <cell r="A4351">
            <v>1705</v>
          </cell>
          <cell r="B4351" t="str">
            <v>Jan</v>
          </cell>
          <cell r="C4351" t="str">
            <v>CALLAERT</v>
          </cell>
          <cell r="D4351">
            <v>18152</v>
          </cell>
          <cell r="E4351" t="str">
            <v>M</v>
          </cell>
          <cell r="F4351" t="str">
            <v>België</v>
          </cell>
          <cell r="G4351" t="str">
            <v>BE</v>
          </cell>
          <cell r="H4351" t="str">
            <v>05-009</v>
          </cell>
          <cell r="I4351" t="str">
            <v>OOSTENDSE PC -</v>
          </cell>
        </row>
        <row r="4352">
          <cell r="A4352">
            <v>12540</v>
          </cell>
          <cell r="B4352" t="str">
            <v>Edouard</v>
          </cell>
          <cell r="C4352" t="str">
            <v>COCKX</v>
          </cell>
          <cell r="D4352">
            <v>17965</v>
          </cell>
          <cell r="E4352" t="str">
            <v>M</v>
          </cell>
          <cell r="F4352" t="str">
            <v>België</v>
          </cell>
          <cell r="G4352" t="str">
            <v>BE</v>
          </cell>
          <cell r="H4352" t="str">
            <v>05-009</v>
          </cell>
          <cell r="I4352" t="str">
            <v>OOSTENDSE PC -</v>
          </cell>
        </row>
        <row r="4353">
          <cell r="A4353">
            <v>12837</v>
          </cell>
          <cell r="B4353" t="str">
            <v>Christophe</v>
          </cell>
          <cell r="C4353" t="str">
            <v>COCKX</v>
          </cell>
          <cell r="D4353">
            <v>35333</v>
          </cell>
          <cell r="E4353" t="str">
            <v>M</v>
          </cell>
          <cell r="F4353" t="str">
            <v>België</v>
          </cell>
          <cell r="G4353" t="str">
            <v>BE</v>
          </cell>
          <cell r="H4353" t="str">
            <v>05-009</v>
          </cell>
          <cell r="I4353" t="str">
            <v>OOSTENDSE PC -</v>
          </cell>
        </row>
        <row r="4354">
          <cell r="A4354">
            <v>3143</v>
          </cell>
          <cell r="B4354" t="str">
            <v>Leon</v>
          </cell>
          <cell r="C4354" t="str">
            <v>COLLARD</v>
          </cell>
          <cell r="D4354">
            <v>14262</v>
          </cell>
          <cell r="E4354" t="str">
            <v>M</v>
          </cell>
          <cell r="F4354" t="str">
            <v>België</v>
          </cell>
          <cell r="G4354" t="str">
            <v>BE</v>
          </cell>
          <cell r="H4354" t="str">
            <v>05-009</v>
          </cell>
          <cell r="I4354" t="str">
            <v>OOSTENDSE PC -</v>
          </cell>
        </row>
        <row r="4355">
          <cell r="A4355">
            <v>19104</v>
          </cell>
          <cell r="B4355" t="str">
            <v>Gerda</v>
          </cell>
          <cell r="C4355" t="str">
            <v>CROMBEZ</v>
          </cell>
          <cell r="D4355">
            <v>18437</v>
          </cell>
          <cell r="E4355" t="str">
            <v>V</v>
          </cell>
          <cell r="F4355" t="str">
            <v>België</v>
          </cell>
          <cell r="G4355" t="str">
            <v>BE</v>
          </cell>
          <cell r="H4355" t="str">
            <v>05-009</v>
          </cell>
          <cell r="I4355" t="str">
            <v>OOSTENDSE PC -</v>
          </cell>
        </row>
        <row r="4356">
          <cell r="A4356">
            <v>6479</v>
          </cell>
          <cell r="B4356" t="str">
            <v>Anita</v>
          </cell>
          <cell r="C4356" t="str">
            <v>DASSEVILLE</v>
          </cell>
          <cell r="D4356">
            <v>19336</v>
          </cell>
          <cell r="E4356" t="str">
            <v>V</v>
          </cell>
          <cell r="F4356" t="str">
            <v>België</v>
          </cell>
          <cell r="G4356" t="str">
            <v>BE</v>
          </cell>
          <cell r="H4356" t="str">
            <v>05-009</v>
          </cell>
          <cell r="I4356" t="str">
            <v>OOSTENDSE PC -</v>
          </cell>
        </row>
        <row r="4357">
          <cell r="A4357">
            <v>3395</v>
          </cell>
          <cell r="B4357" t="str">
            <v>Fernand</v>
          </cell>
          <cell r="C4357" t="str">
            <v>DAVELOOSE</v>
          </cell>
          <cell r="D4357">
            <v>16538</v>
          </cell>
          <cell r="E4357" t="str">
            <v>M</v>
          </cell>
          <cell r="F4357" t="str">
            <v>België</v>
          </cell>
          <cell r="G4357" t="str">
            <v>BE</v>
          </cell>
          <cell r="H4357" t="str">
            <v>05-009</v>
          </cell>
          <cell r="I4357" t="str">
            <v>OOSTENDSE PC -</v>
          </cell>
        </row>
        <row r="4358">
          <cell r="A4358">
            <v>335</v>
          </cell>
          <cell r="B4358" t="str">
            <v>Johan</v>
          </cell>
          <cell r="C4358" t="str">
            <v>DE GROOTE</v>
          </cell>
          <cell r="D4358">
            <v>21980</v>
          </cell>
          <cell r="E4358" t="str">
            <v>M</v>
          </cell>
          <cell r="F4358" t="str">
            <v>België</v>
          </cell>
          <cell r="G4358" t="str">
            <v>BE</v>
          </cell>
          <cell r="H4358" t="str">
            <v>05-009</v>
          </cell>
          <cell r="I4358" t="str">
            <v>OOSTENDSE PC -</v>
          </cell>
        </row>
        <row r="4359">
          <cell r="A4359">
            <v>19840</v>
          </cell>
          <cell r="B4359" t="str">
            <v>Wendy</v>
          </cell>
          <cell r="C4359" t="str">
            <v>DE JONGHE</v>
          </cell>
          <cell r="D4359">
            <v>29315</v>
          </cell>
          <cell r="E4359" t="str">
            <v>V</v>
          </cell>
          <cell r="F4359" t="str">
            <v>België</v>
          </cell>
          <cell r="G4359" t="str">
            <v>BE</v>
          </cell>
          <cell r="H4359" t="str">
            <v>05-009</v>
          </cell>
          <cell r="I4359" t="str">
            <v>OOSTENDSE PC -</v>
          </cell>
        </row>
        <row r="4360">
          <cell r="A4360">
            <v>5594</v>
          </cell>
          <cell r="B4360" t="str">
            <v>Geert</v>
          </cell>
          <cell r="C4360" t="str">
            <v>DE LAENDER</v>
          </cell>
          <cell r="D4360">
            <v>23865</v>
          </cell>
          <cell r="E4360" t="str">
            <v>M</v>
          </cell>
          <cell r="F4360" t="str">
            <v>België</v>
          </cell>
          <cell r="G4360" t="str">
            <v>BE</v>
          </cell>
          <cell r="H4360" t="str">
            <v>05-009</v>
          </cell>
          <cell r="I4360" t="str">
            <v>OOSTENDSE PC -</v>
          </cell>
        </row>
        <row r="4361">
          <cell r="A4361">
            <v>21065</v>
          </cell>
          <cell r="B4361" t="str">
            <v>Dirk</v>
          </cell>
          <cell r="C4361" t="str">
            <v>DE LAENDER</v>
          </cell>
          <cell r="D4361">
            <v>22408</v>
          </cell>
          <cell r="E4361" t="str">
            <v>M</v>
          </cell>
          <cell r="F4361" t="str">
            <v>België</v>
          </cell>
          <cell r="G4361" t="str">
            <v>BE</v>
          </cell>
          <cell r="H4361" t="str">
            <v>05-009</v>
          </cell>
          <cell r="I4361" t="str">
            <v>OOSTENDSE PC -</v>
          </cell>
        </row>
        <row r="4362">
          <cell r="A4362">
            <v>11145</v>
          </cell>
          <cell r="B4362" t="str">
            <v>Marc</v>
          </cell>
          <cell r="C4362" t="str">
            <v>DE SMEDT</v>
          </cell>
          <cell r="D4362">
            <v>14781</v>
          </cell>
          <cell r="E4362" t="str">
            <v>M</v>
          </cell>
          <cell r="F4362" t="str">
            <v>België</v>
          </cell>
          <cell r="G4362" t="str">
            <v>BE</v>
          </cell>
          <cell r="H4362" t="str">
            <v>05-009</v>
          </cell>
          <cell r="I4362" t="str">
            <v>OOSTENDSE PC -</v>
          </cell>
        </row>
        <row r="4363">
          <cell r="A4363">
            <v>20710</v>
          </cell>
          <cell r="B4363" t="str">
            <v>Francis</v>
          </cell>
          <cell r="C4363" t="str">
            <v>DECAVELE</v>
          </cell>
          <cell r="D4363">
            <v>18161</v>
          </cell>
          <cell r="E4363" t="str">
            <v>M</v>
          </cell>
          <cell r="F4363" t="str">
            <v>België</v>
          </cell>
          <cell r="G4363" t="str">
            <v>BE</v>
          </cell>
          <cell r="H4363" t="str">
            <v>05-009</v>
          </cell>
          <cell r="I4363" t="str">
            <v>OOSTENDSE PC -</v>
          </cell>
        </row>
        <row r="4364">
          <cell r="A4364">
            <v>12251</v>
          </cell>
          <cell r="B4364" t="str">
            <v>Marianne</v>
          </cell>
          <cell r="C4364" t="str">
            <v>DEGUELDRE</v>
          </cell>
          <cell r="D4364">
            <v>22649</v>
          </cell>
          <cell r="E4364" t="str">
            <v>V</v>
          </cell>
          <cell r="F4364" t="str">
            <v>België</v>
          </cell>
          <cell r="G4364" t="str">
            <v>BE</v>
          </cell>
          <cell r="H4364" t="str">
            <v>05-009</v>
          </cell>
          <cell r="I4364" t="str">
            <v>OOSTENDSE PC -</v>
          </cell>
        </row>
        <row r="4365">
          <cell r="A4365">
            <v>17213</v>
          </cell>
          <cell r="B4365" t="str">
            <v>Philippe</v>
          </cell>
          <cell r="C4365" t="str">
            <v>DEMEULENAERE</v>
          </cell>
          <cell r="D4365">
            <v>22822</v>
          </cell>
          <cell r="E4365" t="str">
            <v>M</v>
          </cell>
          <cell r="F4365" t="str">
            <v>België</v>
          </cell>
          <cell r="G4365" t="str">
            <v>BE</v>
          </cell>
          <cell r="H4365" t="str">
            <v>05-009</v>
          </cell>
          <cell r="I4365" t="str">
            <v>OOSTENDSE PC -</v>
          </cell>
        </row>
        <row r="4366">
          <cell r="A4366">
            <v>3901</v>
          </cell>
          <cell r="B4366" t="str">
            <v>Philippe</v>
          </cell>
          <cell r="C4366" t="str">
            <v>DEVINCK</v>
          </cell>
          <cell r="D4366">
            <v>22036</v>
          </cell>
          <cell r="E4366" t="str">
            <v>M</v>
          </cell>
          <cell r="F4366" t="str">
            <v>België</v>
          </cell>
          <cell r="G4366" t="str">
            <v>BE</v>
          </cell>
          <cell r="H4366" t="str">
            <v>05-009</v>
          </cell>
          <cell r="I4366" t="str">
            <v>OOSTENDSE PC -</v>
          </cell>
        </row>
        <row r="4367">
          <cell r="A4367">
            <v>18123</v>
          </cell>
          <cell r="B4367" t="str">
            <v>Kevin</v>
          </cell>
          <cell r="C4367" t="str">
            <v>DEWULF</v>
          </cell>
          <cell r="D4367">
            <v>29083</v>
          </cell>
          <cell r="E4367" t="str">
            <v>M</v>
          </cell>
          <cell r="F4367" t="str">
            <v>België</v>
          </cell>
          <cell r="G4367" t="str">
            <v>BE</v>
          </cell>
          <cell r="H4367" t="str">
            <v>05-009</v>
          </cell>
          <cell r="I4367" t="str">
            <v>OOSTENDSE PC -</v>
          </cell>
        </row>
        <row r="4368">
          <cell r="A4368">
            <v>9370</v>
          </cell>
          <cell r="B4368" t="str">
            <v>Patrick</v>
          </cell>
          <cell r="C4368" t="str">
            <v>D'HONDT</v>
          </cell>
          <cell r="D4368">
            <v>17283</v>
          </cell>
          <cell r="E4368" t="str">
            <v>M</v>
          </cell>
          <cell r="F4368" t="str">
            <v>België</v>
          </cell>
          <cell r="G4368" t="str">
            <v>BE</v>
          </cell>
          <cell r="H4368" t="str">
            <v>05-009</v>
          </cell>
          <cell r="I4368" t="str">
            <v>OOSTENDSE PC -</v>
          </cell>
        </row>
        <row r="4369">
          <cell r="A4369">
            <v>6907</v>
          </cell>
          <cell r="B4369" t="str">
            <v>Christian</v>
          </cell>
          <cell r="C4369" t="str">
            <v>DIERCKENS</v>
          </cell>
          <cell r="D4369">
            <v>15529</v>
          </cell>
          <cell r="E4369" t="str">
            <v>M</v>
          </cell>
          <cell r="F4369" t="str">
            <v>België</v>
          </cell>
          <cell r="G4369" t="str">
            <v>BE</v>
          </cell>
          <cell r="H4369" t="str">
            <v>05-009</v>
          </cell>
          <cell r="I4369" t="str">
            <v>OOSTENDSE PC -</v>
          </cell>
        </row>
        <row r="4370">
          <cell r="A4370">
            <v>16152</v>
          </cell>
          <cell r="B4370" t="str">
            <v>Lieve</v>
          </cell>
          <cell r="C4370" t="str">
            <v>GHEKIERE</v>
          </cell>
          <cell r="D4370">
            <v>19917</v>
          </cell>
          <cell r="E4370" t="str">
            <v>V</v>
          </cell>
          <cell r="F4370" t="str">
            <v>België</v>
          </cell>
          <cell r="G4370" t="str">
            <v>BE</v>
          </cell>
          <cell r="H4370" t="str">
            <v>05-009</v>
          </cell>
          <cell r="I4370" t="str">
            <v>OOSTENDSE PC -</v>
          </cell>
        </row>
        <row r="4371">
          <cell r="A4371">
            <v>18728</v>
          </cell>
          <cell r="B4371" t="str">
            <v>Alfons</v>
          </cell>
          <cell r="C4371" t="str">
            <v>GHYSELEN</v>
          </cell>
          <cell r="D4371">
            <v>19564</v>
          </cell>
          <cell r="E4371" t="str">
            <v>M</v>
          </cell>
          <cell r="F4371" t="str">
            <v>België</v>
          </cell>
          <cell r="G4371" t="str">
            <v>BE</v>
          </cell>
          <cell r="H4371" t="str">
            <v>05-009</v>
          </cell>
          <cell r="I4371" t="str">
            <v>OOSTENDSE PC -</v>
          </cell>
        </row>
        <row r="4372">
          <cell r="A4372">
            <v>10198</v>
          </cell>
          <cell r="B4372" t="str">
            <v>François</v>
          </cell>
          <cell r="C4372" t="str">
            <v>GIELIS</v>
          </cell>
          <cell r="D4372">
            <v>14056</v>
          </cell>
          <cell r="E4372" t="str">
            <v>M</v>
          </cell>
          <cell r="F4372" t="str">
            <v>België</v>
          </cell>
          <cell r="G4372" t="str">
            <v>BE</v>
          </cell>
          <cell r="H4372" t="str">
            <v>05-009</v>
          </cell>
          <cell r="I4372" t="str">
            <v>OOSTENDSE PC -</v>
          </cell>
        </row>
        <row r="4373">
          <cell r="A4373">
            <v>18227</v>
          </cell>
          <cell r="B4373" t="str">
            <v>Martine</v>
          </cell>
          <cell r="C4373" t="str">
            <v>HOLLEVOET</v>
          </cell>
          <cell r="D4373">
            <v>21916</v>
          </cell>
          <cell r="E4373" t="str">
            <v>V</v>
          </cell>
          <cell r="F4373" t="str">
            <v>België</v>
          </cell>
          <cell r="G4373" t="str">
            <v>BE</v>
          </cell>
          <cell r="H4373" t="str">
            <v>05-009</v>
          </cell>
          <cell r="I4373" t="str">
            <v>OOSTENDSE PC -</v>
          </cell>
        </row>
        <row r="4374">
          <cell r="A4374">
            <v>9406</v>
          </cell>
          <cell r="B4374" t="str">
            <v>Odette</v>
          </cell>
          <cell r="C4374" t="str">
            <v>HOSTE</v>
          </cell>
          <cell r="D4374">
            <v>16812</v>
          </cell>
          <cell r="E4374" t="str">
            <v>V</v>
          </cell>
          <cell r="F4374" t="str">
            <v>België</v>
          </cell>
          <cell r="G4374" t="str">
            <v>BE</v>
          </cell>
          <cell r="H4374" t="str">
            <v>05-009</v>
          </cell>
          <cell r="I4374" t="str">
            <v>OOSTENDSE PC -</v>
          </cell>
        </row>
        <row r="4375">
          <cell r="A4375">
            <v>14100</v>
          </cell>
          <cell r="B4375" t="str">
            <v>Michel</v>
          </cell>
          <cell r="C4375" t="str">
            <v>INGHELBRECHT</v>
          </cell>
          <cell r="D4375">
            <v>17391</v>
          </cell>
          <cell r="E4375" t="str">
            <v>M</v>
          </cell>
          <cell r="F4375" t="str">
            <v>België</v>
          </cell>
          <cell r="G4375" t="str">
            <v>BE</v>
          </cell>
          <cell r="H4375" t="str">
            <v>05-009</v>
          </cell>
          <cell r="I4375" t="str">
            <v>OOSTENDSE PC -</v>
          </cell>
        </row>
        <row r="4376">
          <cell r="A4376">
            <v>19134</v>
          </cell>
          <cell r="B4376" t="str">
            <v>Michel</v>
          </cell>
          <cell r="C4376" t="str">
            <v>JACOBS</v>
          </cell>
          <cell r="D4376">
            <v>17065</v>
          </cell>
          <cell r="E4376" t="str">
            <v>M</v>
          </cell>
          <cell r="F4376" t="str">
            <v>België</v>
          </cell>
          <cell r="G4376" t="str">
            <v>BE</v>
          </cell>
          <cell r="H4376" t="str">
            <v>05-009</v>
          </cell>
          <cell r="I4376" t="str">
            <v>OOSTENDSE PC -</v>
          </cell>
        </row>
        <row r="4377">
          <cell r="A4377">
            <v>20916</v>
          </cell>
          <cell r="B4377" t="str">
            <v>Naïm</v>
          </cell>
          <cell r="C4377" t="str">
            <v>KHIRIAT</v>
          </cell>
          <cell r="D4377">
            <v>24556</v>
          </cell>
          <cell r="E4377" t="str">
            <v>M</v>
          </cell>
          <cell r="F4377" t="str">
            <v>Frankrijk</v>
          </cell>
          <cell r="G4377" t="str">
            <v>FR</v>
          </cell>
          <cell r="H4377" t="str">
            <v>05-009</v>
          </cell>
          <cell r="I4377" t="str">
            <v>OOSTENDSE PC -</v>
          </cell>
        </row>
        <row r="4378">
          <cell r="A4378">
            <v>8935</v>
          </cell>
          <cell r="B4378" t="str">
            <v>Dirk</v>
          </cell>
          <cell r="C4378" t="str">
            <v>LAMMENS</v>
          </cell>
          <cell r="D4378">
            <v>21064</v>
          </cell>
          <cell r="E4378" t="str">
            <v>M</v>
          </cell>
          <cell r="F4378" t="str">
            <v>België</v>
          </cell>
          <cell r="G4378" t="str">
            <v>BE</v>
          </cell>
          <cell r="H4378" t="str">
            <v>05-009</v>
          </cell>
          <cell r="I4378" t="str">
            <v>OOSTENDSE PC -</v>
          </cell>
        </row>
        <row r="4379">
          <cell r="A4379">
            <v>3690</v>
          </cell>
          <cell r="B4379" t="str">
            <v>Charlotte</v>
          </cell>
          <cell r="C4379" t="str">
            <v>LEFEVRE</v>
          </cell>
          <cell r="D4379">
            <v>16408</v>
          </cell>
          <cell r="E4379" t="str">
            <v>V</v>
          </cell>
          <cell r="F4379" t="str">
            <v>België</v>
          </cell>
          <cell r="G4379" t="str">
            <v>BE</v>
          </cell>
          <cell r="H4379" t="str">
            <v>05-009</v>
          </cell>
          <cell r="I4379" t="str">
            <v>OOSTENDSE PC -</v>
          </cell>
        </row>
        <row r="4380">
          <cell r="A4380">
            <v>13291</v>
          </cell>
          <cell r="B4380" t="str">
            <v>Tony</v>
          </cell>
          <cell r="C4380" t="str">
            <v>LONCKE</v>
          </cell>
          <cell r="D4380">
            <v>20438</v>
          </cell>
          <cell r="E4380" t="str">
            <v>M</v>
          </cell>
          <cell r="F4380" t="str">
            <v>België</v>
          </cell>
          <cell r="G4380" t="str">
            <v>BE</v>
          </cell>
          <cell r="H4380" t="str">
            <v>05-009</v>
          </cell>
          <cell r="I4380" t="str">
            <v>OOSTENDSE PC -</v>
          </cell>
        </row>
        <row r="4381">
          <cell r="A4381">
            <v>20814</v>
          </cell>
          <cell r="B4381" t="str">
            <v>Bernard</v>
          </cell>
          <cell r="C4381" t="str">
            <v>MARESCAUX</v>
          </cell>
          <cell r="D4381">
            <v>17532</v>
          </cell>
          <cell r="E4381" t="str">
            <v>M</v>
          </cell>
          <cell r="F4381" t="str">
            <v>België</v>
          </cell>
          <cell r="G4381" t="str">
            <v>BE</v>
          </cell>
          <cell r="H4381" t="str">
            <v>05-009</v>
          </cell>
          <cell r="I4381" t="str">
            <v>OOSTENDSE PC -</v>
          </cell>
        </row>
        <row r="4382">
          <cell r="A4382">
            <v>12185</v>
          </cell>
          <cell r="B4382" t="str">
            <v>Jean-Marie</v>
          </cell>
          <cell r="C4382" t="str">
            <v>MARGANNE</v>
          </cell>
          <cell r="D4382">
            <v>21438</v>
          </cell>
          <cell r="E4382" t="str">
            <v>M</v>
          </cell>
          <cell r="F4382" t="str">
            <v>België</v>
          </cell>
          <cell r="G4382" t="str">
            <v>BE</v>
          </cell>
          <cell r="H4382" t="str">
            <v>05-009</v>
          </cell>
          <cell r="I4382" t="str">
            <v>OOSTENDSE PC -</v>
          </cell>
        </row>
        <row r="4383">
          <cell r="A4383">
            <v>17102</v>
          </cell>
          <cell r="B4383" t="str">
            <v>Peter</v>
          </cell>
          <cell r="C4383" t="str">
            <v>MOERMANS</v>
          </cell>
          <cell r="D4383">
            <v>24027</v>
          </cell>
          <cell r="E4383" t="str">
            <v>M</v>
          </cell>
          <cell r="F4383" t="str">
            <v>België</v>
          </cell>
          <cell r="G4383" t="str">
            <v>BE</v>
          </cell>
          <cell r="H4383" t="str">
            <v>05-009</v>
          </cell>
          <cell r="I4383" t="str">
            <v>OOSTENDSE PC -</v>
          </cell>
        </row>
        <row r="4384">
          <cell r="A4384">
            <v>12896</v>
          </cell>
          <cell r="B4384" t="str">
            <v>Benny</v>
          </cell>
          <cell r="C4384" t="str">
            <v>NEELS</v>
          </cell>
          <cell r="D4384">
            <v>30799</v>
          </cell>
          <cell r="E4384" t="str">
            <v>M</v>
          </cell>
          <cell r="F4384" t="str">
            <v>België</v>
          </cell>
          <cell r="G4384" t="str">
            <v>BE</v>
          </cell>
          <cell r="H4384" t="str">
            <v>05-009</v>
          </cell>
          <cell r="I4384" t="str">
            <v>OOSTENDSE PC -</v>
          </cell>
        </row>
        <row r="4385">
          <cell r="A4385">
            <v>878</v>
          </cell>
          <cell r="B4385" t="str">
            <v>Karel</v>
          </cell>
          <cell r="C4385" t="str">
            <v>PEETERS</v>
          </cell>
          <cell r="D4385">
            <v>24311</v>
          </cell>
          <cell r="E4385" t="str">
            <v>M</v>
          </cell>
          <cell r="F4385" t="str">
            <v>België</v>
          </cell>
          <cell r="G4385" t="str">
            <v>BE</v>
          </cell>
          <cell r="H4385" t="str">
            <v>05-009</v>
          </cell>
          <cell r="I4385" t="str">
            <v>OOSTENDSE PC -</v>
          </cell>
        </row>
        <row r="4386">
          <cell r="A4386">
            <v>17992</v>
          </cell>
          <cell r="B4386" t="str">
            <v>Jean</v>
          </cell>
          <cell r="C4386" t="str">
            <v>PIERRE</v>
          </cell>
          <cell r="D4386">
            <v>20579</v>
          </cell>
          <cell r="E4386" t="str">
            <v>M</v>
          </cell>
          <cell r="F4386" t="str">
            <v>België</v>
          </cell>
          <cell r="G4386" t="str">
            <v>BE</v>
          </cell>
          <cell r="H4386" t="str">
            <v>05-009</v>
          </cell>
          <cell r="I4386" t="str">
            <v>OOSTENDSE PC -</v>
          </cell>
        </row>
        <row r="4387">
          <cell r="A4387">
            <v>15508</v>
          </cell>
          <cell r="B4387" t="str">
            <v>Peter</v>
          </cell>
          <cell r="C4387" t="str">
            <v>PIETERS</v>
          </cell>
          <cell r="D4387">
            <v>24990</v>
          </cell>
          <cell r="E4387" t="str">
            <v>M</v>
          </cell>
          <cell r="F4387" t="str">
            <v>België</v>
          </cell>
          <cell r="G4387" t="str">
            <v>BE</v>
          </cell>
          <cell r="H4387" t="str">
            <v>05-009</v>
          </cell>
          <cell r="I4387" t="str">
            <v>OOSTENDSE PC -</v>
          </cell>
        </row>
        <row r="4388">
          <cell r="A4388">
            <v>21410</v>
          </cell>
          <cell r="B4388" t="str">
            <v>Gaitan</v>
          </cell>
          <cell r="C4388" t="str">
            <v>POPPE</v>
          </cell>
          <cell r="D4388">
            <v>34813</v>
          </cell>
          <cell r="E4388" t="str">
            <v>M</v>
          </cell>
          <cell r="F4388" t="str">
            <v>België</v>
          </cell>
          <cell r="G4388" t="str">
            <v>BE</v>
          </cell>
          <cell r="H4388" t="str">
            <v>05-009</v>
          </cell>
          <cell r="I4388" t="str">
            <v>OOSTENDSE PC -</v>
          </cell>
        </row>
        <row r="4389">
          <cell r="A4389">
            <v>17643</v>
          </cell>
          <cell r="B4389" t="str">
            <v>Dirk</v>
          </cell>
          <cell r="C4389" t="str">
            <v>PUYPE</v>
          </cell>
          <cell r="D4389">
            <v>19622</v>
          </cell>
          <cell r="E4389" t="str">
            <v>M</v>
          </cell>
          <cell r="F4389" t="str">
            <v>België</v>
          </cell>
          <cell r="G4389" t="str">
            <v>BE</v>
          </cell>
          <cell r="H4389" t="str">
            <v>05-009</v>
          </cell>
          <cell r="I4389" t="str">
            <v>OOSTENDSE PC -</v>
          </cell>
        </row>
        <row r="4390">
          <cell r="A4390">
            <v>13170</v>
          </cell>
          <cell r="B4390" t="str">
            <v>Marie-Rose</v>
          </cell>
          <cell r="C4390" t="str">
            <v>PUYSTIENS</v>
          </cell>
          <cell r="D4390">
            <v>17885</v>
          </cell>
          <cell r="E4390" t="str">
            <v>V</v>
          </cell>
          <cell r="F4390" t="str">
            <v>België</v>
          </cell>
          <cell r="G4390" t="str">
            <v>BE</v>
          </cell>
          <cell r="H4390" t="str">
            <v>05-009</v>
          </cell>
          <cell r="I4390" t="str">
            <v>OOSTENDSE PC -</v>
          </cell>
        </row>
        <row r="4391">
          <cell r="A4391">
            <v>4096</v>
          </cell>
          <cell r="B4391" t="str">
            <v>Daniël</v>
          </cell>
          <cell r="C4391" t="str">
            <v>ROSSELLE</v>
          </cell>
          <cell r="D4391">
            <v>13072</v>
          </cell>
          <cell r="E4391" t="str">
            <v>M</v>
          </cell>
          <cell r="F4391" t="str">
            <v>België</v>
          </cell>
          <cell r="G4391" t="str">
            <v>BE</v>
          </cell>
          <cell r="H4391" t="str">
            <v>05-009</v>
          </cell>
          <cell r="I4391" t="str">
            <v>OOSTENDSE PC -</v>
          </cell>
        </row>
        <row r="4392">
          <cell r="A4392">
            <v>16535</v>
          </cell>
          <cell r="B4392" t="str">
            <v>Mireille</v>
          </cell>
          <cell r="C4392" t="str">
            <v>SABOT</v>
          </cell>
          <cell r="D4392">
            <v>20914</v>
          </cell>
          <cell r="E4392" t="str">
            <v>V</v>
          </cell>
          <cell r="F4392" t="str">
            <v>België</v>
          </cell>
          <cell r="G4392" t="str">
            <v>BE</v>
          </cell>
          <cell r="H4392" t="str">
            <v>05-009</v>
          </cell>
          <cell r="I4392" t="str">
            <v>OOSTENDSE PC -</v>
          </cell>
        </row>
        <row r="4393">
          <cell r="A4393">
            <v>2501</v>
          </cell>
          <cell r="B4393" t="str">
            <v>Mariette</v>
          </cell>
          <cell r="C4393" t="str">
            <v>SCHYVENS</v>
          </cell>
          <cell r="D4393">
            <v>14070</v>
          </cell>
          <cell r="E4393" t="str">
            <v>V</v>
          </cell>
          <cell r="F4393" t="str">
            <v>België</v>
          </cell>
          <cell r="G4393" t="str">
            <v>BE</v>
          </cell>
          <cell r="H4393" t="str">
            <v>05-009</v>
          </cell>
          <cell r="I4393" t="str">
            <v>OOSTENDSE PC -</v>
          </cell>
        </row>
        <row r="4394">
          <cell r="A4394">
            <v>14481</v>
          </cell>
          <cell r="B4394" t="str">
            <v>Jean-Pierre</v>
          </cell>
          <cell r="C4394" t="str">
            <v>SENAEVE</v>
          </cell>
          <cell r="D4394">
            <v>16412</v>
          </cell>
          <cell r="E4394" t="str">
            <v>M</v>
          </cell>
          <cell r="F4394" t="str">
            <v>België</v>
          </cell>
          <cell r="G4394" t="str">
            <v>BE</v>
          </cell>
          <cell r="H4394" t="str">
            <v>05-009</v>
          </cell>
          <cell r="I4394" t="str">
            <v>OOSTENDSE PC -</v>
          </cell>
        </row>
        <row r="4395">
          <cell r="A4395">
            <v>14480</v>
          </cell>
          <cell r="B4395" t="str">
            <v>Rita</v>
          </cell>
          <cell r="C4395" t="str">
            <v>SEYS</v>
          </cell>
          <cell r="D4395">
            <v>16335</v>
          </cell>
          <cell r="E4395" t="str">
            <v>V</v>
          </cell>
          <cell r="F4395" t="str">
            <v>België</v>
          </cell>
          <cell r="G4395" t="str">
            <v>BE</v>
          </cell>
          <cell r="H4395" t="str">
            <v>05-009</v>
          </cell>
          <cell r="I4395" t="str">
            <v>OOSTENDSE PC -</v>
          </cell>
        </row>
        <row r="4396">
          <cell r="A4396">
            <v>16949</v>
          </cell>
          <cell r="B4396" t="str">
            <v>Katharina</v>
          </cell>
          <cell r="C4396" t="str">
            <v>SEYS</v>
          </cell>
          <cell r="D4396">
            <v>20808</v>
          </cell>
          <cell r="E4396" t="str">
            <v>V</v>
          </cell>
          <cell r="F4396" t="str">
            <v>België</v>
          </cell>
          <cell r="G4396" t="str">
            <v>BE</v>
          </cell>
          <cell r="H4396" t="str">
            <v>05-009</v>
          </cell>
          <cell r="I4396" t="str">
            <v>OOSTENDSE PC -</v>
          </cell>
        </row>
        <row r="4397">
          <cell r="A4397">
            <v>17717</v>
          </cell>
          <cell r="B4397" t="str">
            <v>Anouk</v>
          </cell>
          <cell r="C4397" t="str">
            <v>STANGHE</v>
          </cell>
          <cell r="D4397">
            <v>24574</v>
          </cell>
          <cell r="E4397" t="str">
            <v>V</v>
          </cell>
          <cell r="F4397" t="str">
            <v>België</v>
          </cell>
          <cell r="G4397" t="str">
            <v>BE</v>
          </cell>
          <cell r="H4397" t="str">
            <v>05-009</v>
          </cell>
          <cell r="I4397" t="str">
            <v>OOSTENDSE PC -</v>
          </cell>
        </row>
        <row r="4398">
          <cell r="A4398">
            <v>771</v>
          </cell>
          <cell r="B4398" t="str">
            <v>Christiane</v>
          </cell>
          <cell r="C4398" t="str">
            <v>STEVENS</v>
          </cell>
          <cell r="D4398">
            <v>15268</v>
          </cell>
          <cell r="E4398" t="str">
            <v>V</v>
          </cell>
          <cell r="F4398" t="str">
            <v>België</v>
          </cell>
          <cell r="G4398" t="str">
            <v>BE</v>
          </cell>
          <cell r="H4398" t="str">
            <v>05-009</v>
          </cell>
          <cell r="I4398" t="str">
            <v>OOSTENDSE PC -</v>
          </cell>
        </row>
        <row r="4399">
          <cell r="A4399">
            <v>18129</v>
          </cell>
          <cell r="B4399" t="str">
            <v>Nikolaas</v>
          </cell>
          <cell r="C4399" t="str">
            <v>TEMMERMAN</v>
          </cell>
          <cell r="D4399">
            <v>27610</v>
          </cell>
          <cell r="E4399" t="str">
            <v>M</v>
          </cell>
          <cell r="F4399" t="str">
            <v>België</v>
          </cell>
          <cell r="G4399" t="str">
            <v>BE</v>
          </cell>
          <cell r="H4399" t="str">
            <v>05-009</v>
          </cell>
          <cell r="I4399" t="str">
            <v>OOSTENDSE PC -</v>
          </cell>
        </row>
        <row r="4400">
          <cell r="A4400">
            <v>12770</v>
          </cell>
          <cell r="B4400" t="str">
            <v>Pierre</v>
          </cell>
          <cell r="C4400" t="str">
            <v>T'JONCK</v>
          </cell>
          <cell r="D4400">
            <v>17222</v>
          </cell>
          <cell r="E4400" t="str">
            <v>M</v>
          </cell>
          <cell r="F4400" t="str">
            <v>België</v>
          </cell>
          <cell r="G4400" t="str">
            <v>BE</v>
          </cell>
          <cell r="H4400" t="str">
            <v>05-009</v>
          </cell>
          <cell r="I4400" t="str">
            <v>OOSTENDSE PC -</v>
          </cell>
        </row>
        <row r="4401">
          <cell r="A4401">
            <v>9371</v>
          </cell>
          <cell r="B4401" t="str">
            <v>Julien</v>
          </cell>
          <cell r="C4401" t="str">
            <v>VAN DEN HEMEL</v>
          </cell>
          <cell r="D4401">
            <v>15295</v>
          </cell>
          <cell r="E4401" t="str">
            <v>M</v>
          </cell>
          <cell r="F4401" t="str">
            <v>België</v>
          </cell>
          <cell r="G4401" t="str">
            <v>BE</v>
          </cell>
          <cell r="H4401" t="str">
            <v>05-009</v>
          </cell>
          <cell r="I4401" t="str">
            <v>OOSTENDSE PC -</v>
          </cell>
        </row>
        <row r="4402">
          <cell r="A4402">
            <v>21127</v>
          </cell>
          <cell r="B4402" t="str">
            <v>Werner</v>
          </cell>
          <cell r="C4402" t="str">
            <v>VAN EECKE</v>
          </cell>
          <cell r="D4402">
            <v>18478</v>
          </cell>
          <cell r="E4402" t="str">
            <v>M</v>
          </cell>
          <cell r="F4402" t="str">
            <v>België</v>
          </cell>
          <cell r="G4402" t="str">
            <v>BE</v>
          </cell>
          <cell r="H4402" t="str">
            <v>05-009</v>
          </cell>
          <cell r="I4402" t="str">
            <v>OOSTENDSE PC -</v>
          </cell>
        </row>
        <row r="4403">
          <cell r="A4403">
            <v>11146</v>
          </cell>
          <cell r="B4403" t="str">
            <v>Paula</v>
          </cell>
          <cell r="C4403" t="str">
            <v>VAN SAN</v>
          </cell>
          <cell r="D4403">
            <v>16506</v>
          </cell>
          <cell r="E4403" t="str">
            <v>V</v>
          </cell>
          <cell r="F4403" t="str">
            <v>België</v>
          </cell>
          <cell r="G4403" t="str">
            <v>BE</v>
          </cell>
          <cell r="H4403" t="str">
            <v>05-009</v>
          </cell>
          <cell r="I4403" t="str">
            <v>OOSTENDSE PC -</v>
          </cell>
        </row>
        <row r="4404">
          <cell r="A4404">
            <v>9598</v>
          </cell>
          <cell r="B4404" t="str">
            <v>Belinda</v>
          </cell>
          <cell r="C4404" t="str">
            <v>VANDERPUTTE</v>
          </cell>
          <cell r="D4404">
            <v>29938</v>
          </cell>
          <cell r="E4404" t="str">
            <v>M</v>
          </cell>
          <cell r="F4404" t="str">
            <v>België</v>
          </cell>
          <cell r="G4404" t="str">
            <v>BE</v>
          </cell>
          <cell r="H4404" t="str">
            <v>05-009</v>
          </cell>
          <cell r="I4404" t="str">
            <v>OOSTENDSE PC -</v>
          </cell>
        </row>
        <row r="4405">
          <cell r="A4405">
            <v>19839</v>
          </cell>
          <cell r="B4405" t="str">
            <v>Caithlin</v>
          </cell>
          <cell r="C4405" t="str">
            <v>VANDYCKE</v>
          </cell>
          <cell r="D4405">
            <v>37908</v>
          </cell>
          <cell r="E4405" t="str">
            <v>V</v>
          </cell>
          <cell r="F4405" t="str">
            <v>België</v>
          </cell>
          <cell r="G4405" t="str">
            <v>BE</v>
          </cell>
          <cell r="H4405" t="str">
            <v>05-009</v>
          </cell>
          <cell r="I4405" t="str">
            <v>OOSTENDSE PC -</v>
          </cell>
        </row>
        <row r="4406">
          <cell r="A4406">
            <v>16324</v>
          </cell>
          <cell r="B4406" t="str">
            <v>Hubert</v>
          </cell>
          <cell r="C4406" t="str">
            <v>VIGNE</v>
          </cell>
          <cell r="D4406">
            <v>17417</v>
          </cell>
          <cell r="E4406" t="str">
            <v>M</v>
          </cell>
          <cell r="F4406" t="str">
            <v>België</v>
          </cell>
          <cell r="G4406" t="str">
            <v>BE</v>
          </cell>
          <cell r="H4406" t="str">
            <v>05-009</v>
          </cell>
          <cell r="I4406" t="str">
            <v>OOSTENDSE PC -</v>
          </cell>
        </row>
        <row r="4407">
          <cell r="A4407">
            <v>15192</v>
          </cell>
          <cell r="B4407" t="str">
            <v>Paul</v>
          </cell>
          <cell r="C4407" t="str">
            <v>WAUTERS</v>
          </cell>
          <cell r="D4407">
            <v>11868</v>
          </cell>
          <cell r="E4407" t="str">
            <v>M</v>
          </cell>
          <cell r="F4407" t="str">
            <v>België</v>
          </cell>
          <cell r="G4407" t="str">
            <v>BE</v>
          </cell>
          <cell r="H4407" t="str">
            <v>05-009</v>
          </cell>
          <cell r="I4407" t="str">
            <v>OOSTENDSE PC -</v>
          </cell>
        </row>
        <row r="4408">
          <cell r="A4408">
            <v>7154</v>
          </cell>
          <cell r="B4408" t="str">
            <v>Eddy</v>
          </cell>
          <cell r="C4408" t="str">
            <v>WETS</v>
          </cell>
          <cell r="D4408">
            <v>16742</v>
          </cell>
          <cell r="E4408" t="str">
            <v>M</v>
          </cell>
          <cell r="F4408" t="str">
            <v>België</v>
          </cell>
          <cell r="G4408" t="str">
            <v>BE</v>
          </cell>
          <cell r="H4408" t="str">
            <v>05-009</v>
          </cell>
          <cell r="I4408" t="str">
            <v>OOSTENDSE PC -</v>
          </cell>
        </row>
        <row r="4409">
          <cell r="A4409">
            <v>7822</v>
          </cell>
          <cell r="B4409" t="str">
            <v>Ronald</v>
          </cell>
          <cell r="C4409" t="str">
            <v>WETS</v>
          </cell>
          <cell r="D4409">
            <v>15750</v>
          </cell>
          <cell r="E4409" t="str">
            <v>M</v>
          </cell>
          <cell r="F4409" t="str">
            <v>België</v>
          </cell>
          <cell r="G4409" t="str">
            <v>BE</v>
          </cell>
          <cell r="H4409" t="str">
            <v>05-009</v>
          </cell>
          <cell r="I4409" t="str">
            <v>OOSTENDSE PC -</v>
          </cell>
        </row>
        <row r="4410">
          <cell r="A4410">
            <v>13571</v>
          </cell>
          <cell r="B4410" t="str">
            <v>Johan</v>
          </cell>
          <cell r="C4410" t="str">
            <v>AMEYE</v>
          </cell>
          <cell r="D4410">
            <v>18763</v>
          </cell>
          <cell r="E4410" t="str">
            <v>M</v>
          </cell>
          <cell r="F4410" t="str">
            <v>België</v>
          </cell>
          <cell r="G4410" t="str">
            <v>BE</v>
          </cell>
          <cell r="H4410" t="str">
            <v>05-010</v>
          </cell>
          <cell r="I4410" t="str">
            <v>PC OKAPI - Zwevegem</v>
          </cell>
        </row>
        <row r="4411">
          <cell r="A4411">
            <v>57</v>
          </cell>
          <cell r="B4411" t="str">
            <v>Bjorn</v>
          </cell>
          <cell r="C4411" t="str">
            <v>BAERT</v>
          </cell>
          <cell r="D4411">
            <v>28206</v>
          </cell>
          <cell r="E4411" t="str">
            <v>M</v>
          </cell>
          <cell r="F4411" t="str">
            <v>België</v>
          </cell>
          <cell r="G4411" t="str">
            <v>BE</v>
          </cell>
          <cell r="H4411" t="str">
            <v>05-010</v>
          </cell>
          <cell r="I4411" t="str">
            <v>PC OKAPI - Zwevegem</v>
          </cell>
        </row>
        <row r="4412">
          <cell r="A4412">
            <v>19921</v>
          </cell>
          <cell r="B4412" t="str">
            <v>Tania</v>
          </cell>
          <cell r="C4412" t="str">
            <v>BALCAEN</v>
          </cell>
          <cell r="D4412">
            <v>25259</v>
          </cell>
          <cell r="E4412" t="str">
            <v>V</v>
          </cell>
          <cell r="F4412" t="str">
            <v>België</v>
          </cell>
          <cell r="G4412" t="str">
            <v>BE</v>
          </cell>
          <cell r="H4412" t="str">
            <v>05-010</v>
          </cell>
          <cell r="I4412" t="str">
            <v>PC OKAPI - Zwevegem</v>
          </cell>
        </row>
        <row r="4413">
          <cell r="A4413">
            <v>3429</v>
          </cell>
          <cell r="B4413" t="str">
            <v>Freddy</v>
          </cell>
          <cell r="C4413" t="str">
            <v>BEERNAERT</v>
          </cell>
          <cell r="D4413">
            <v>21644</v>
          </cell>
          <cell r="E4413" t="str">
            <v>M</v>
          </cell>
          <cell r="F4413" t="str">
            <v>België</v>
          </cell>
          <cell r="G4413" t="str">
            <v>BE</v>
          </cell>
          <cell r="H4413" t="str">
            <v>05-010</v>
          </cell>
          <cell r="I4413" t="str">
            <v>PC OKAPI - Zwevegem</v>
          </cell>
        </row>
        <row r="4414">
          <cell r="A4414">
            <v>3661</v>
          </cell>
          <cell r="B4414" t="str">
            <v>Rosa</v>
          </cell>
          <cell r="C4414" t="str">
            <v>BEERNAERT</v>
          </cell>
          <cell r="D4414">
            <v>18354</v>
          </cell>
          <cell r="E4414" t="str">
            <v>V</v>
          </cell>
          <cell r="F4414" t="str">
            <v>België</v>
          </cell>
          <cell r="G4414" t="str">
            <v>BE</v>
          </cell>
          <cell r="H4414" t="str">
            <v>05-010</v>
          </cell>
          <cell r="I4414" t="str">
            <v>PC OKAPI - Zwevegem</v>
          </cell>
        </row>
        <row r="4415">
          <cell r="A4415">
            <v>17075</v>
          </cell>
          <cell r="B4415" t="str">
            <v>Yves</v>
          </cell>
          <cell r="C4415" t="str">
            <v>BEERNAERT</v>
          </cell>
          <cell r="D4415">
            <v>21917</v>
          </cell>
          <cell r="E4415" t="str">
            <v>M</v>
          </cell>
          <cell r="F4415" t="str">
            <v>Frankrijk</v>
          </cell>
          <cell r="G4415" t="str">
            <v>FR</v>
          </cell>
          <cell r="H4415" t="str">
            <v>05-010</v>
          </cell>
          <cell r="I4415" t="str">
            <v>PC OKAPI - Zwevegem</v>
          </cell>
        </row>
        <row r="4416">
          <cell r="A4416">
            <v>10648</v>
          </cell>
          <cell r="B4416" t="str">
            <v>Didier</v>
          </cell>
          <cell r="C4416" t="str">
            <v>BILLIET</v>
          </cell>
          <cell r="D4416">
            <v>23187</v>
          </cell>
          <cell r="E4416" t="str">
            <v>M</v>
          </cell>
          <cell r="F4416" t="str">
            <v>Frankrijk</v>
          </cell>
          <cell r="G4416" t="str">
            <v>BE</v>
          </cell>
          <cell r="H4416" t="str">
            <v>05-010</v>
          </cell>
          <cell r="I4416" t="str">
            <v>PC OKAPI - Zwevegem</v>
          </cell>
        </row>
        <row r="4417">
          <cell r="A4417">
            <v>7739</v>
          </cell>
          <cell r="B4417" t="str">
            <v>Marie-Christine</v>
          </cell>
          <cell r="C4417" t="str">
            <v>BONNAIRE</v>
          </cell>
          <cell r="D4417">
            <v>21792</v>
          </cell>
          <cell r="E4417" t="str">
            <v>V</v>
          </cell>
          <cell r="F4417" t="str">
            <v>België</v>
          </cell>
          <cell r="G4417" t="str">
            <v>BE</v>
          </cell>
          <cell r="H4417" t="str">
            <v>05-010</v>
          </cell>
          <cell r="I4417" t="str">
            <v>PC OKAPI - Zwevegem</v>
          </cell>
        </row>
        <row r="4418">
          <cell r="A4418">
            <v>11876</v>
          </cell>
          <cell r="B4418" t="str">
            <v>Jan</v>
          </cell>
          <cell r="C4418" t="str">
            <v>BRAEKEVELD</v>
          </cell>
          <cell r="D4418">
            <v>18418</v>
          </cell>
          <cell r="E4418" t="str">
            <v>M</v>
          </cell>
          <cell r="F4418" t="str">
            <v>België</v>
          </cell>
          <cell r="G4418" t="str">
            <v>BE</v>
          </cell>
          <cell r="H4418" t="str">
            <v>05-010</v>
          </cell>
          <cell r="I4418" t="str">
            <v>PC OKAPI - Zwevegem</v>
          </cell>
        </row>
        <row r="4419">
          <cell r="A4419">
            <v>9708</v>
          </cell>
          <cell r="B4419" t="str">
            <v>Brigitte</v>
          </cell>
          <cell r="C4419" t="str">
            <v>BREYNE</v>
          </cell>
          <cell r="D4419">
            <v>21928</v>
          </cell>
          <cell r="E4419" t="str">
            <v>V</v>
          </cell>
          <cell r="F4419" t="str">
            <v>België</v>
          </cell>
          <cell r="G4419" t="str">
            <v>BE</v>
          </cell>
          <cell r="H4419" t="str">
            <v>05-010</v>
          </cell>
          <cell r="I4419" t="str">
            <v>PC OKAPI - Zwevegem</v>
          </cell>
        </row>
        <row r="4420">
          <cell r="A4420">
            <v>9028</v>
          </cell>
          <cell r="B4420" t="str">
            <v>Franky</v>
          </cell>
          <cell r="C4420" t="str">
            <v>BRUYNEEL</v>
          </cell>
          <cell r="D4420">
            <v>21670</v>
          </cell>
          <cell r="E4420" t="str">
            <v>M</v>
          </cell>
          <cell r="F4420" t="str">
            <v>België</v>
          </cell>
          <cell r="G4420" t="str">
            <v>BE</v>
          </cell>
          <cell r="H4420" t="str">
            <v>05-010</v>
          </cell>
          <cell r="I4420" t="str">
            <v>PC OKAPI - Zwevegem</v>
          </cell>
        </row>
        <row r="4421">
          <cell r="A4421">
            <v>2980</v>
          </cell>
          <cell r="B4421" t="str">
            <v>Roland</v>
          </cell>
          <cell r="C4421" t="str">
            <v>BUTZEN</v>
          </cell>
          <cell r="D4421">
            <v>16866</v>
          </cell>
          <cell r="E4421" t="str">
            <v>M</v>
          </cell>
          <cell r="F4421" t="str">
            <v>België</v>
          </cell>
          <cell r="G4421" t="str">
            <v>BE</v>
          </cell>
          <cell r="H4421" t="str">
            <v>05-010</v>
          </cell>
          <cell r="I4421" t="str">
            <v>PC OKAPI - Zwevegem</v>
          </cell>
        </row>
        <row r="4422">
          <cell r="A4422">
            <v>3439</v>
          </cell>
          <cell r="B4422" t="str">
            <v>Linda</v>
          </cell>
          <cell r="C4422" t="str">
            <v>BUYSENS</v>
          </cell>
          <cell r="D4422">
            <v>21038</v>
          </cell>
          <cell r="E4422" t="str">
            <v>V</v>
          </cell>
          <cell r="F4422" t="str">
            <v>België</v>
          </cell>
          <cell r="G4422" t="str">
            <v>BE</v>
          </cell>
          <cell r="H4422" t="str">
            <v>05-010</v>
          </cell>
          <cell r="I4422" t="str">
            <v>PC OKAPI - Zwevegem</v>
          </cell>
        </row>
        <row r="4423">
          <cell r="A4423">
            <v>785</v>
          </cell>
          <cell r="B4423" t="str">
            <v>Hugo</v>
          </cell>
          <cell r="C4423" t="str">
            <v>DE BOCK</v>
          </cell>
          <cell r="D4423">
            <v>15972</v>
          </cell>
          <cell r="E4423" t="str">
            <v>M</v>
          </cell>
          <cell r="F4423" t="str">
            <v>België</v>
          </cell>
          <cell r="G4423" t="str">
            <v>BE</v>
          </cell>
          <cell r="H4423" t="str">
            <v>05-010</v>
          </cell>
          <cell r="I4423" t="str">
            <v>PC OKAPI - Zwevegem</v>
          </cell>
        </row>
        <row r="4424">
          <cell r="A4424">
            <v>32</v>
          </cell>
          <cell r="B4424" t="str">
            <v>Peter</v>
          </cell>
          <cell r="C4424" t="str">
            <v>DE RORE</v>
          </cell>
          <cell r="D4424">
            <v>25327</v>
          </cell>
          <cell r="E4424" t="str">
            <v>M</v>
          </cell>
          <cell r="F4424" t="str">
            <v>België</v>
          </cell>
          <cell r="G4424" t="str">
            <v>BE</v>
          </cell>
          <cell r="H4424" t="str">
            <v>05-010</v>
          </cell>
          <cell r="I4424" t="str">
            <v>PC OKAPI - Zwevegem</v>
          </cell>
        </row>
        <row r="4425">
          <cell r="A4425">
            <v>1480</v>
          </cell>
          <cell r="B4425" t="str">
            <v>Justine</v>
          </cell>
          <cell r="C4425" t="str">
            <v>DE RORE</v>
          </cell>
          <cell r="D4425">
            <v>34846</v>
          </cell>
          <cell r="E4425" t="str">
            <v>V</v>
          </cell>
          <cell r="F4425" t="str">
            <v>België</v>
          </cell>
          <cell r="G4425" t="str">
            <v>BE</v>
          </cell>
          <cell r="H4425" t="str">
            <v>05-010</v>
          </cell>
          <cell r="I4425" t="str">
            <v>PC OKAPI - Zwevegem</v>
          </cell>
        </row>
        <row r="4426">
          <cell r="A4426">
            <v>3960</v>
          </cell>
          <cell r="B4426" t="str">
            <v>Karel</v>
          </cell>
          <cell r="C4426" t="str">
            <v>DE RORE</v>
          </cell>
          <cell r="D4426">
            <v>23064</v>
          </cell>
          <cell r="E4426" t="str">
            <v>M</v>
          </cell>
          <cell r="F4426" t="str">
            <v>België</v>
          </cell>
          <cell r="G4426" t="str">
            <v>BE</v>
          </cell>
          <cell r="H4426" t="str">
            <v>05-010</v>
          </cell>
          <cell r="I4426" t="str">
            <v>PC OKAPI - Zwevegem
PC KOKSIJDE</v>
          </cell>
        </row>
        <row r="4427">
          <cell r="A4427">
            <v>17962</v>
          </cell>
          <cell r="B4427" t="str">
            <v>Hervé</v>
          </cell>
          <cell r="C4427" t="str">
            <v>DEHE</v>
          </cell>
          <cell r="D4427">
            <v>24256</v>
          </cell>
          <cell r="E4427" t="str">
            <v>M</v>
          </cell>
          <cell r="F4427" t="str">
            <v>Frankrijk</v>
          </cell>
          <cell r="G4427" t="str">
            <v>FR</v>
          </cell>
          <cell r="H4427" t="str">
            <v>05-010</v>
          </cell>
          <cell r="I4427" t="str">
            <v>PC OKAPI - Zwevegem</v>
          </cell>
        </row>
        <row r="4428">
          <cell r="A4428">
            <v>5146</v>
          </cell>
          <cell r="B4428" t="str">
            <v>Francine</v>
          </cell>
          <cell r="C4428" t="str">
            <v>DEKNUYDT</v>
          </cell>
          <cell r="D4428">
            <v>20902</v>
          </cell>
          <cell r="E4428" t="str">
            <v>V</v>
          </cell>
          <cell r="F4428" t="str">
            <v>België</v>
          </cell>
          <cell r="G4428" t="str">
            <v>BE</v>
          </cell>
          <cell r="H4428" t="str">
            <v>05-010</v>
          </cell>
          <cell r="I4428" t="str">
            <v>PC OKAPI - Zwevegem</v>
          </cell>
        </row>
        <row r="4429">
          <cell r="A4429">
            <v>6534</v>
          </cell>
          <cell r="B4429" t="str">
            <v>Monique</v>
          </cell>
          <cell r="C4429" t="str">
            <v>DEKUYPERE</v>
          </cell>
          <cell r="D4429">
            <v>15211</v>
          </cell>
          <cell r="E4429" t="str">
            <v>V</v>
          </cell>
          <cell r="F4429" t="str">
            <v>België</v>
          </cell>
          <cell r="G4429" t="str">
            <v>BE</v>
          </cell>
          <cell r="H4429" t="str">
            <v>05-010</v>
          </cell>
          <cell r="I4429" t="str">
            <v>PC OKAPI - Zwevegem</v>
          </cell>
        </row>
        <row r="4430">
          <cell r="A4430">
            <v>11108</v>
          </cell>
          <cell r="B4430" t="str">
            <v>Ingrid</v>
          </cell>
          <cell r="C4430" t="str">
            <v>DELAERE</v>
          </cell>
          <cell r="D4430">
            <v>20209</v>
          </cell>
          <cell r="E4430" t="str">
            <v>V</v>
          </cell>
          <cell r="F4430" t="str">
            <v>België</v>
          </cell>
          <cell r="G4430" t="str">
            <v>BE</v>
          </cell>
          <cell r="H4430" t="str">
            <v>05-010</v>
          </cell>
          <cell r="I4430" t="str">
            <v>PC OKAPI - Zwevegem</v>
          </cell>
        </row>
        <row r="4431">
          <cell r="A4431">
            <v>7388</v>
          </cell>
          <cell r="B4431" t="str">
            <v>Bernard</v>
          </cell>
          <cell r="C4431" t="str">
            <v>DEMAN</v>
          </cell>
          <cell r="D4431">
            <v>22145</v>
          </cell>
          <cell r="E4431" t="str">
            <v>M</v>
          </cell>
          <cell r="F4431" t="str">
            <v>België</v>
          </cell>
          <cell r="G4431" t="str">
            <v>BE</v>
          </cell>
          <cell r="H4431" t="str">
            <v>05-010</v>
          </cell>
          <cell r="I4431" t="str">
            <v>PC OKAPI - Zwevegem</v>
          </cell>
        </row>
        <row r="4432">
          <cell r="A4432">
            <v>9965</v>
          </cell>
          <cell r="B4432" t="str">
            <v>Luc</v>
          </cell>
          <cell r="C4432" t="str">
            <v>DENEEF</v>
          </cell>
          <cell r="D4432">
            <v>16464</v>
          </cell>
          <cell r="E4432" t="str">
            <v>M</v>
          </cell>
          <cell r="F4432" t="str">
            <v>België</v>
          </cell>
          <cell r="G4432" t="str">
            <v>BE</v>
          </cell>
          <cell r="H4432" t="str">
            <v>05-010</v>
          </cell>
          <cell r="I4432" t="str">
            <v>PC OKAPI - Zwevegem</v>
          </cell>
        </row>
        <row r="4433">
          <cell r="A4433">
            <v>12347</v>
          </cell>
          <cell r="B4433" t="str">
            <v>François</v>
          </cell>
          <cell r="C4433" t="str">
            <v>DENIS</v>
          </cell>
          <cell r="D4433">
            <v>32292</v>
          </cell>
          <cell r="E4433" t="str">
            <v>M</v>
          </cell>
          <cell r="F4433" t="str">
            <v>België</v>
          </cell>
          <cell r="G4433" t="str">
            <v>BE</v>
          </cell>
          <cell r="H4433" t="str">
            <v>05-010</v>
          </cell>
          <cell r="I4433" t="str">
            <v>PC OKAPI - Zwevegem</v>
          </cell>
        </row>
        <row r="4434">
          <cell r="A4434">
            <v>19629</v>
          </cell>
          <cell r="B4434" t="str">
            <v>Jean-Pierre</v>
          </cell>
          <cell r="C4434" t="str">
            <v>DERYTER</v>
          </cell>
          <cell r="D4434">
            <v>22374</v>
          </cell>
          <cell r="E4434" t="str">
            <v>M</v>
          </cell>
          <cell r="F4434" t="str">
            <v>Frankrijk</v>
          </cell>
          <cell r="G4434" t="str">
            <v>FR</v>
          </cell>
          <cell r="H4434" t="str">
            <v>05-010</v>
          </cell>
          <cell r="I4434" t="str">
            <v>PC OKAPI - Zwevegem</v>
          </cell>
        </row>
        <row r="4435">
          <cell r="A4435">
            <v>20118</v>
          </cell>
          <cell r="B4435" t="str">
            <v>Davy</v>
          </cell>
          <cell r="C4435" t="str">
            <v>DHONT</v>
          </cell>
          <cell r="D4435">
            <v>27284</v>
          </cell>
          <cell r="E4435" t="str">
            <v>M</v>
          </cell>
          <cell r="F4435" t="str">
            <v>België</v>
          </cell>
          <cell r="G4435" t="str">
            <v>BE</v>
          </cell>
          <cell r="H4435" t="str">
            <v>05-010</v>
          </cell>
          <cell r="I4435" t="str">
            <v>PC OKAPI - Zwevegem</v>
          </cell>
        </row>
        <row r="4436">
          <cell r="A4436">
            <v>16671</v>
          </cell>
          <cell r="B4436" t="str">
            <v>Marie-Rose</v>
          </cell>
          <cell r="C4436" t="str">
            <v>DUYCK</v>
          </cell>
          <cell r="D4436">
            <v>21606</v>
          </cell>
          <cell r="E4436" t="str">
            <v>V</v>
          </cell>
          <cell r="F4436" t="str">
            <v>België</v>
          </cell>
          <cell r="G4436" t="str">
            <v>BE</v>
          </cell>
          <cell r="H4436" t="str">
            <v>05-010</v>
          </cell>
          <cell r="I4436" t="str">
            <v>PC OKAPI - Zwevegem</v>
          </cell>
        </row>
        <row r="4437">
          <cell r="A4437">
            <v>20250</v>
          </cell>
          <cell r="B4437" t="str">
            <v>Maxime</v>
          </cell>
          <cell r="C4437" t="str">
            <v>FERMONT</v>
          </cell>
          <cell r="D4437">
            <v>33137</v>
          </cell>
          <cell r="E4437" t="str">
            <v>M</v>
          </cell>
          <cell r="F4437" t="str">
            <v>Frankrijk</v>
          </cell>
          <cell r="G4437" t="str">
            <v>FR</v>
          </cell>
          <cell r="H4437" t="str">
            <v>05-010</v>
          </cell>
          <cell r="I4437" t="str">
            <v>PC OKAPI - Zwevegem</v>
          </cell>
        </row>
        <row r="4438">
          <cell r="A4438">
            <v>5717</v>
          </cell>
          <cell r="B4438" t="str">
            <v>Regis</v>
          </cell>
          <cell r="C4438" t="str">
            <v>GHESQUIERE</v>
          </cell>
          <cell r="D4438">
            <v>18786</v>
          </cell>
          <cell r="E4438" t="str">
            <v>M</v>
          </cell>
          <cell r="F4438" t="str">
            <v>België</v>
          </cell>
          <cell r="G4438" t="str">
            <v>BE</v>
          </cell>
          <cell r="H4438" t="str">
            <v>05-010</v>
          </cell>
          <cell r="I4438" t="str">
            <v>PC OKAPI - Zwevegem</v>
          </cell>
        </row>
        <row r="4439">
          <cell r="A4439">
            <v>17846</v>
          </cell>
          <cell r="B4439" t="str">
            <v>Christophe</v>
          </cell>
          <cell r="C4439" t="str">
            <v>GRUWIER</v>
          </cell>
          <cell r="D4439">
            <v>26386</v>
          </cell>
          <cell r="E4439" t="str">
            <v>M</v>
          </cell>
          <cell r="F4439" t="str">
            <v>België</v>
          </cell>
          <cell r="G4439" t="str">
            <v>BE</v>
          </cell>
          <cell r="H4439" t="str">
            <v>05-010</v>
          </cell>
          <cell r="I4439" t="str">
            <v>PC OKAPI - Zwevegem</v>
          </cell>
        </row>
        <row r="4440">
          <cell r="A4440">
            <v>15021</v>
          </cell>
          <cell r="B4440" t="str">
            <v>Damien</v>
          </cell>
          <cell r="C4440" t="str">
            <v>GRYZON</v>
          </cell>
          <cell r="D4440">
            <v>28543</v>
          </cell>
          <cell r="E4440" t="str">
            <v>M</v>
          </cell>
          <cell r="F4440" t="str">
            <v>België</v>
          </cell>
          <cell r="G4440" t="str">
            <v>BE</v>
          </cell>
          <cell r="H4440" t="str">
            <v>05-010</v>
          </cell>
          <cell r="I4440" t="str">
            <v>PC OKAPI - Zwevegem</v>
          </cell>
        </row>
        <row r="4441">
          <cell r="A4441">
            <v>15697</v>
          </cell>
          <cell r="B4441" t="str">
            <v>GINETTE</v>
          </cell>
          <cell r="C4441" t="str">
            <v>GRYZON</v>
          </cell>
          <cell r="D4441">
            <v>17402</v>
          </cell>
          <cell r="E4441" t="str">
            <v>V</v>
          </cell>
          <cell r="F4441" t="str">
            <v>België</v>
          </cell>
          <cell r="G4441" t="str">
            <v>BE</v>
          </cell>
          <cell r="H4441" t="str">
            <v>05-010</v>
          </cell>
          <cell r="I4441" t="str">
            <v>PC OKAPI - Zwevegem</v>
          </cell>
        </row>
        <row r="4442">
          <cell r="A4442">
            <v>4877</v>
          </cell>
          <cell r="B4442" t="str">
            <v>Etienne</v>
          </cell>
          <cell r="C4442" t="str">
            <v>HANDSCHOEWERKER</v>
          </cell>
          <cell r="D4442">
            <v>18669</v>
          </cell>
          <cell r="E4442" t="str">
            <v>M</v>
          </cell>
          <cell r="F4442" t="str">
            <v>België</v>
          </cell>
          <cell r="G4442" t="str">
            <v>BE</v>
          </cell>
          <cell r="H4442" t="str">
            <v>05-010</v>
          </cell>
          <cell r="I4442" t="str">
            <v>PC OKAPI - Zwevegem</v>
          </cell>
        </row>
        <row r="4443">
          <cell r="A4443">
            <v>17793</v>
          </cell>
          <cell r="B4443" t="str">
            <v>Cedric</v>
          </cell>
          <cell r="C4443" t="str">
            <v>HERPOEL</v>
          </cell>
          <cell r="D4443">
            <v>30265</v>
          </cell>
          <cell r="E4443" t="str">
            <v>M</v>
          </cell>
          <cell r="F4443" t="str">
            <v>België</v>
          </cell>
          <cell r="G4443" t="str">
            <v>BE</v>
          </cell>
          <cell r="H4443" t="str">
            <v>05-010</v>
          </cell>
          <cell r="I4443" t="str">
            <v>PC OKAPI - Zwevegem</v>
          </cell>
        </row>
        <row r="4444">
          <cell r="A4444">
            <v>17521</v>
          </cell>
          <cell r="B4444" t="str">
            <v>Geert</v>
          </cell>
          <cell r="C4444" t="str">
            <v>LAUREYN</v>
          </cell>
          <cell r="D4444">
            <v>24072</v>
          </cell>
          <cell r="E4444" t="str">
            <v>M</v>
          </cell>
          <cell r="F4444" t="str">
            <v>België</v>
          </cell>
          <cell r="G4444" t="str">
            <v>BE</v>
          </cell>
          <cell r="H4444" t="str">
            <v>05-010</v>
          </cell>
          <cell r="I4444" t="str">
            <v>PC OKAPI - Zwevegem</v>
          </cell>
        </row>
        <row r="4445">
          <cell r="A4445">
            <v>19018</v>
          </cell>
          <cell r="B4445" t="str">
            <v>Eddy</v>
          </cell>
          <cell r="C4445" t="str">
            <v>LEFEVRE</v>
          </cell>
          <cell r="D4445">
            <v>20874</v>
          </cell>
          <cell r="E4445" t="str">
            <v>M</v>
          </cell>
          <cell r="F4445" t="str">
            <v>België</v>
          </cell>
          <cell r="G4445" t="str">
            <v>BE</v>
          </cell>
          <cell r="H4445" t="str">
            <v>05-010</v>
          </cell>
          <cell r="I4445" t="str">
            <v>PC OKAPI - Zwevegem</v>
          </cell>
        </row>
        <row r="4446">
          <cell r="A4446">
            <v>21903</v>
          </cell>
          <cell r="B4446" t="str">
            <v>Kimberly</v>
          </cell>
          <cell r="C4446" t="str">
            <v>LEQUENNE</v>
          </cell>
          <cell r="D4446">
            <v>37968</v>
          </cell>
          <cell r="E4446" t="str">
            <v>V</v>
          </cell>
          <cell r="F4446" t="str">
            <v>België</v>
          </cell>
          <cell r="G4446" t="str">
            <v>BE</v>
          </cell>
          <cell r="H4446" t="str">
            <v>05-010</v>
          </cell>
          <cell r="I4446" t="str">
            <v>PC OKAPI - Zwevegem</v>
          </cell>
        </row>
        <row r="4447">
          <cell r="A4447">
            <v>13567</v>
          </cell>
          <cell r="B4447" t="str">
            <v>Roberte</v>
          </cell>
          <cell r="C4447" t="str">
            <v>LOOSVELT</v>
          </cell>
          <cell r="D4447">
            <v>18698</v>
          </cell>
          <cell r="E4447" t="str">
            <v>V</v>
          </cell>
          <cell r="F4447" t="str">
            <v>België</v>
          </cell>
          <cell r="G4447" t="str">
            <v>BE</v>
          </cell>
          <cell r="H4447" t="str">
            <v>05-010</v>
          </cell>
          <cell r="I4447" t="str">
            <v>PC OKAPI - Zwevegem</v>
          </cell>
        </row>
        <row r="4448">
          <cell r="A4448">
            <v>17977</v>
          </cell>
          <cell r="B4448" t="str">
            <v>THOMAS</v>
          </cell>
          <cell r="C4448" t="str">
            <v>LUSINA</v>
          </cell>
          <cell r="D4448">
            <v>35062</v>
          </cell>
          <cell r="E4448" t="str">
            <v>M</v>
          </cell>
          <cell r="F4448" t="str">
            <v>België</v>
          </cell>
          <cell r="G4448" t="str">
            <v>FR</v>
          </cell>
          <cell r="H4448" t="str">
            <v>05-010</v>
          </cell>
          <cell r="I4448" t="str">
            <v>PC OKAPI - Zwevegem</v>
          </cell>
        </row>
        <row r="4449">
          <cell r="A4449">
            <v>13085</v>
          </cell>
          <cell r="B4449" t="str">
            <v>Daniel</v>
          </cell>
          <cell r="C4449" t="str">
            <v>MERVEILLIE</v>
          </cell>
          <cell r="D4449">
            <v>24667</v>
          </cell>
          <cell r="E4449" t="str">
            <v>M</v>
          </cell>
          <cell r="F4449" t="str">
            <v>Frankrijk</v>
          </cell>
          <cell r="G4449" t="str">
            <v>FR</v>
          </cell>
          <cell r="H4449" t="str">
            <v>05-010</v>
          </cell>
          <cell r="I4449" t="str">
            <v>PC OKAPI - Zwevegem</v>
          </cell>
        </row>
        <row r="4450">
          <cell r="A4450">
            <v>7525</v>
          </cell>
          <cell r="B4450" t="str">
            <v>Jean-Pierre</v>
          </cell>
          <cell r="C4450" t="str">
            <v>PAUWELS</v>
          </cell>
          <cell r="D4450">
            <v>17678</v>
          </cell>
          <cell r="E4450" t="str">
            <v>M</v>
          </cell>
          <cell r="F4450" t="str">
            <v>België</v>
          </cell>
          <cell r="G4450" t="str">
            <v>BE</v>
          </cell>
          <cell r="H4450" t="str">
            <v>05-010</v>
          </cell>
          <cell r="I4450" t="str">
            <v>PC OKAPI - Zwevegem</v>
          </cell>
        </row>
        <row r="4451">
          <cell r="A4451">
            <v>17719</v>
          </cell>
          <cell r="B4451" t="str">
            <v>Sébastien</v>
          </cell>
          <cell r="C4451" t="str">
            <v>ROCA</v>
          </cell>
          <cell r="D4451">
            <v>28879</v>
          </cell>
          <cell r="E4451" t="str">
            <v>M</v>
          </cell>
          <cell r="F4451" t="str">
            <v>België</v>
          </cell>
          <cell r="G4451" t="str">
            <v>BE</v>
          </cell>
          <cell r="H4451" t="str">
            <v>05-010</v>
          </cell>
          <cell r="I4451" t="str">
            <v>PC OKAPI - Zwevegem</v>
          </cell>
        </row>
        <row r="4452">
          <cell r="A4452">
            <v>14164</v>
          </cell>
          <cell r="B4452" t="str">
            <v>Freddy</v>
          </cell>
          <cell r="C4452" t="str">
            <v>SLOSSE</v>
          </cell>
          <cell r="D4452">
            <v>18709</v>
          </cell>
          <cell r="E4452" t="str">
            <v>M</v>
          </cell>
          <cell r="F4452" t="str">
            <v>België</v>
          </cell>
          <cell r="G4452" t="str">
            <v>BE</v>
          </cell>
          <cell r="H4452" t="str">
            <v>05-010</v>
          </cell>
          <cell r="I4452" t="str">
            <v>PC OKAPI - Zwevegem</v>
          </cell>
        </row>
        <row r="4453">
          <cell r="A4453">
            <v>18861</v>
          </cell>
          <cell r="B4453" t="str">
            <v>Carole</v>
          </cell>
          <cell r="C4453" t="str">
            <v>STEFANELLI</v>
          </cell>
          <cell r="D4453">
            <v>25938</v>
          </cell>
          <cell r="E4453" t="str">
            <v>V</v>
          </cell>
          <cell r="F4453" t="str">
            <v>Frankrijk</v>
          </cell>
          <cell r="G4453" t="str">
            <v>FR</v>
          </cell>
          <cell r="H4453" t="str">
            <v>05-010</v>
          </cell>
          <cell r="I4453" t="str">
            <v>PC OKAPI - Zwevegem</v>
          </cell>
        </row>
        <row r="4454">
          <cell r="A4454">
            <v>14762</v>
          </cell>
          <cell r="B4454" t="str">
            <v>Francis</v>
          </cell>
          <cell r="C4454" t="str">
            <v>STRAGIER</v>
          </cell>
          <cell r="D4454">
            <v>16973</v>
          </cell>
          <cell r="E4454" t="str">
            <v>M</v>
          </cell>
          <cell r="F4454" t="str">
            <v>België</v>
          </cell>
          <cell r="G4454" t="str">
            <v>BE</v>
          </cell>
          <cell r="H4454" t="str">
            <v>05-010</v>
          </cell>
          <cell r="I4454" t="str">
            <v>PC OKAPI - Zwevegem</v>
          </cell>
        </row>
        <row r="4455">
          <cell r="A4455">
            <v>20762</v>
          </cell>
          <cell r="B4455" t="str">
            <v>Luc</v>
          </cell>
          <cell r="C4455" t="str">
            <v>SYWKIW</v>
          </cell>
          <cell r="D4455">
            <v>23971</v>
          </cell>
          <cell r="E4455" t="str">
            <v>M</v>
          </cell>
          <cell r="F4455" t="str">
            <v>België</v>
          </cell>
          <cell r="G4455" t="str">
            <v>BE</v>
          </cell>
          <cell r="H4455" t="str">
            <v>05-010</v>
          </cell>
          <cell r="I4455" t="str">
            <v>PC OKAPI - Zwevegem</v>
          </cell>
        </row>
        <row r="4456">
          <cell r="A4456">
            <v>4198</v>
          </cell>
          <cell r="B4456" t="str">
            <v>Els</v>
          </cell>
          <cell r="C4456" t="str">
            <v>TANGHE</v>
          </cell>
          <cell r="D4456">
            <v>23821</v>
          </cell>
          <cell r="E4456" t="str">
            <v>V</v>
          </cell>
          <cell r="F4456" t="str">
            <v>België</v>
          </cell>
          <cell r="G4456" t="str">
            <v>BE</v>
          </cell>
          <cell r="H4456" t="str">
            <v>05-010</v>
          </cell>
          <cell r="I4456" t="str">
            <v>PC OKAPI - Zwevegem</v>
          </cell>
        </row>
        <row r="4457">
          <cell r="A4457">
            <v>4621</v>
          </cell>
          <cell r="B4457" t="str">
            <v>Paul</v>
          </cell>
          <cell r="C4457" t="str">
            <v>TANGHE</v>
          </cell>
          <cell r="D4457">
            <v>11797</v>
          </cell>
          <cell r="E4457" t="str">
            <v>M</v>
          </cell>
          <cell r="F4457" t="str">
            <v>België</v>
          </cell>
          <cell r="G4457" t="str">
            <v>BE</v>
          </cell>
          <cell r="H4457" t="str">
            <v>05-010</v>
          </cell>
          <cell r="I4457" t="str">
            <v>PC OKAPI - Zwevegem</v>
          </cell>
        </row>
        <row r="4458">
          <cell r="A4458">
            <v>13610</v>
          </cell>
          <cell r="B4458" t="str">
            <v>Johan</v>
          </cell>
          <cell r="C4458" t="str">
            <v>TANGHE</v>
          </cell>
          <cell r="D4458">
            <v>23305</v>
          </cell>
          <cell r="E4458" t="str">
            <v>M</v>
          </cell>
          <cell r="F4458" t="str">
            <v>België</v>
          </cell>
          <cell r="G4458" t="str">
            <v>BE</v>
          </cell>
          <cell r="H4458" t="str">
            <v>05-010</v>
          </cell>
          <cell r="I4458" t="str">
            <v>PC OKAPI - Zwevegem</v>
          </cell>
        </row>
        <row r="4459">
          <cell r="A4459">
            <v>10571</v>
          </cell>
          <cell r="B4459" t="str">
            <v>Luc</v>
          </cell>
          <cell r="C4459" t="str">
            <v>TIEBERGIJN</v>
          </cell>
          <cell r="D4459">
            <v>19156</v>
          </cell>
          <cell r="E4459" t="str">
            <v>M</v>
          </cell>
          <cell r="F4459" t="str">
            <v>België</v>
          </cell>
          <cell r="G4459" t="str">
            <v>BE</v>
          </cell>
          <cell r="H4459" t="str">
            <v>05-010</v>
          </cell>
          <cell r="I4459" t="str">
            <v>PC OKAPI - Zwevegem</v>
          </cell>
        </row>
        <row r="4460">
          <cell r="A4460">
            <v>2363</v>
          </cell>
          <cell r="B4460" t="str">
            <v>Ludo</v>
          </cell>
          <cell r="C4460" t="str">
            <v>TOMMELEYN</v>
          </cell>
          <cell r="D4460">
            <v>19502</v>
          </cell>
          <cell r="E4460" t="str">
            <v>M</v>
          </cell>
          <cell r="F4460" t="str">
            <v>België</v>
          </cell>
          <cell r="G4460" t="str">
            <v>BE</v>
          </cell>
          <cell r="H4460" t="str">
            <v>05-010</v>
          </cell>
          <cell r="I4460" t="str">
            <v>PC OKAPI - Zwevegem</v>
          </cell>
        </row>
        <row r="4461">
          <cell r="A4461">
            <v>6533</v>
          </cell>
          <cell r="B4461" t="str">
            <v>Yves</v>
          </cell>
          <cell r="C4461" t="str">
            <v>VAN BUTSELE</v>
          </cell>
          <cell r="D4461">
            <v>19561</v>
          </cell>
          <cell r="E4461" t="str">
            <v>M</v>
          </cell>
          <cell r="F4461" t="str">
            <v>België</v>
          </cell>
          <cell r="G4461" t="str">
            <v>BE</v>
          </cell>
          <cell r="H4461" t="str">
            <v>05-010</v>
          </cell>
          <cell r="I4461" t="str">
            <v>PC OKAPI - Zwevegem</v>
          </cell>
        </row>
        <row r="4462">
          <cell r="A4462">
            <v>5554</v>
          </cell>
          <cell r="B4462" t="str">
            <v>Ryan</v>
          </cell>
          <cell r="C4462" t="str">
            <v>VAN DEN BUSSCHE</v>
          </cell>
          <cell r="D4462">
            <v>32780</v>
          </cell>
          <cell r="E4462" t="str">
            <v>M</v>
          </cell>
          <cell r="F4462" t="str">
            <v>België</v>
          </cell>
          <cell r="G4462" t="str">
            <v>BE</v>
          </cell>
          <cell r="H4462" t="str">
            <v>05-010</v>
          </cell>
          <cell r="I4462" t="str">
            <v>PC OKAPI - Zwevegem</v>
          </cell>
        </row>
        <row r="4463">
          <cell r="A4463">
            <v>5796</v>
          </cell>
          <cell r="B4463" t="str">
            <v>Ronny</v>
          </cell>
          <cell r="C4463" t="str">
            <v>VAN HOUTTE</v>
          </cell>
          <cell r="D4463">
            <v>19728</v>
          </cell>
          <cell r="E4463" t="str">
            <v>M</v>
          </cell>
          <cell r="F4463" t="str">
            <v>België</v>
          </cell>
          <cell r="G4463" t="str">
            <v>BE</v>
          </cell>
          <cell r="H4463" t="str">
            <v>05-010</v>
          </cell>
          <cell r="I4463" t="str">
            <v>PC OKAPI - Zwevegem</v>
          </cell>
        </row>
        <row r="4464">
          <cell r="A4464">
            <v>20641</v>
          </cell>
          <cell r="B4464" t="str">
            <v>Pierre</v>
          </cell>
          <cell r="C4464" t="str">
            <v>VANDECASTEELE</v>
          </cell>
          <cell r="D4464">
            <v>29305</v>
          </cell>
          <cell r="E4464" t="str">
            <v>M</v>
          </cell>
          <cell r="F4464" t="str">
            <v>België</v>
          </cell>
          <cell r="G4464" t="str">
            <v>BE</v>
          </cell>
          <cell r="H4464" t="str">
            <v>05-010</v>
          </cell>
          <cell r="I4464" t="str">
            <v>PC OKAPI - Zwevegem</v>
          </cell>
        </row>
        <row r="4465">
          <cell r="A4465">
            <v>17199</v>
          </cell>
          <cell r="B4465" t="str">
            <v>Magali</v>
          </cell>
          <cell r="C4465" t="str">
            <v>VANDEKERCKHOVE</v>
          </cell>
          <cell r="D4465">
            <v>29339</v>
          </cell>
          <cell r="E4465" t="str">
            <v>V</v>
          </cell>
          <cell r="F4465" t="str">
            <v>België</v>
          </cell>
          <cell r="G4465" t="str">
            <v>BE</v>
          </cell>
          <cell r="H4465" t="str">
            <v>05-010</v>
          </cell>
          <cell r="I4465" t="str">
            <v>PC OKAPI - Zwevegem</v>
          </cell>
        </row>
        <row r="4466">
          <cell r="A4466">
            <v>2887</v>
          </cell>
          <cell r="B4466" t="str">
            <v>Vincent</v>
          </cell>
          <cell r="C4466" t="str">
            <v>VANDEPITTE</v>
          </cell>
          <cell r="D4466">
            <v>25704</v>
          </cell>
          <cell r="E4466" t="str">
            <v>M</v>
          </cell>
          <cell r="F4466" t="str">
            <v>België</v>
          </cell>
          <cell r="G4466" t="str">
            <v>BE</v>
          </cell>
          <cell r="H4466" t="str">
            <v>05-010</v>
          </cell>
          <cell r="I4466" t="str">
            <v>PC OKAPI - Zwevegem</v>
          </cell>
        </row>
        <row r="4467">
          <cell r="A4467">
            <v>17171</v>
          </cell>
          <cell r="B4467" t="str">
            <v>Rémi</v>
          </cell>
          <cell r="C4467" t="str">
            <v>VANDEPITTE</v>
          </cell>
          <cell r="D4467">
            <v>35375</v>
          </cell>
          <cell r="E4467" t="str">
            <v>M</v>
          </cell>
          <cell r="F4467" t="str">
            <v>België</v>
          </cell>
          <cell r="G4467" t="str">
            <v>BE</v>
          </cell>
          <cell r="H4467" t="str">
            <v>05-010</v>
          </cell>
          <cell r="I4467" t="str">
            <v>PC OKAPI - Zwevegem</v>
          </cell>
        </row>
        <row r="4468">
          <cell r="A4468">
            <v>20700</v>
          </cell>
          <cell r="B4468" t="str">
            <v>Alix</v>
          </cell>
          <cell r="C4468" t="str">
            <v xml:space="preserve">VANDEPITTE </v>
          </cell>
          <cell r="D4468">
            <v>34199</v>
          </cell>
          <cell r="E4468" t="str">
            <v>M</v>
          </cell>
          <cell r="F4468" t="str">
            <v>België</v>
          </cell>
          <cell r="G4468" t="str">
            <v>BE</v>
          </cell>
          <cell r="H4468" t="str">
            <v>05-010</v>
          </cell>
          <cell r="I4468" t="str">
            <v>PC OKAPI - Zwevegem</v>
          </cell>
        </row>
        <row r="4469">
          <cell r="A4469">
            <v>17840</v>
          </cell>
          <cell r="B4469" t="str">
            <v>Sally</v>
          </cell>
          <cell r="C4469" t="str">
            <v>VANDERPERRE</v>
          </cell>
          <cell r="D4469">
            <v>28349</v>
          </cell>
          <cell r="E4469" t="str">
            <v>V</v>
          </cell>
          <cell r="F4469" t="str">
            <v>België</v>
          </cell>
          <cell r="G4469" t="str">
            <v>BE</v>
          </cell>
          <cell r="H4469" t="str">
            <v>05-010</v>
          </cell>
          <cell r="I4469" t="str">
            <v>PC OKAPI - Zwevegem</v>
          </cell>
        </row>
        <row r="4470">
          <cell r="A4470">
            <v>9612</v>
          </cell>
          <cell r="B4470" t="str">
            <v>Jeremy</v>
          </cell>
          <cell r="C4470" t="str">
            <v>VANDEWALLE</v>
          </cell>
          <cell r="D4470">
            <v>34612</v>
          </cell>
          <cell r="E4470" t="str">
            <v>M</v>
          </cell>
          <cell r="F4470" t="str">
            <v>België</v>
          </cell>
          <cell r="G4470" t="str">
            <v>BE</v>
          </cell>
          <cell r="H4470" t="str">
            <v>05-010</v>
          </cell>
          <cell r="I4470" t="str">
            <v>PC OKAPI - Zwevegem</v>
          </cell>
        </row>
        <row r="4471">
          <cell r="A4471">
            <v>8254</v>
          </cell>
          <cell r="B4471" t="str">
            <v>Maxime</v>
          </cell>
          <cell r="C4471" t="str">
            <v>VANHOOLANDT</v>
          </cell>
          <cell r="D4471">
            <v>24550</v>
          </cell>
          <cell r="E4471" t="str">
            <v>M</v>
          </cell>
          <cell r="F4471" t="str">
            <v>België</v>
          </cell>
          <cell r="G4471" t="str">
            <v>BE</v>
          </cell>
          <cell r="H4471" t="str">
            <v>05-010</v>
          </cell>
          <cell r="I4471" t="str">
            <v>PC OKAPI - Zwevegem</v>
          </cell>
        </row>
        <row r="4472">
          <cell r="A4472">
            <v>13568</v>
          </cell>
          <cell r="B4472" t="str">
            <v>Albert</v>
          </cell>
          <cell r="C4472" t="str">
            <v>VANHOUTTE</v>
          </cell>
          <cell r="D4472">
            <v>17768</v>
          </cell>
          <cell r="E4472" t="str">
            <v>M</v>
          </cell>
          <cell r="F4472" t="str">
            <v>België</v>
          </cell>
          <cell r="G4472" t="str">
            <v>BE</v>
          </cell>
          <cell r="H4472" t="str">
            <v>05-010</v>
          </cell>
          <cell r="I4472" t="str">
            <v>PC OKAPI - Zwevegem</v>
          </cell>
        </row>
        <row r="4473">
          <cell r="A4473">
            <v>6263</v>
          </cell>
          <cell r="B4473" t="str">
            <v>Pedro</v>
          </cell>
          <cell r="C4473" t="str">
            <v>VANMAELE</v>
          </cell>
          <cell r="D4473">
            <v>23089</v>
          </cell>
          <cell r="E4473" t="str">
            <v>M</v>
          </cell>
          <cell r="F4473" t="str">
            <v>België</v>
          </cell>
          <cell r="G4473" t="str">
            <v>BE</v>
          </cell>
          <cell r="H4473" t="str">
            <v>05-010</v>
          </cell>
          <cell r="I4473" t="str">
            <v>PC OKAPI - Zwevegem</v>
          </cell>
        </row>
        <row r="4474">
          <cell r="A4474">
            <v>17720</v>
          </cell>
          <cell r="B4474" t="str">
            <v>Sébastien</v>
          </cell>
          <cell r="C4474" t="str">
            <v>VERCAUTEREN</v>
          </cell>
          <cell r="D4474">
            <v>26216</v>
          </cell>
          <cell r="E4474" t="str">
            <v>M</v>
          </cell>
          <cell r="F4474" t="str">
            <v>België</v>
          </cell>
          <cell r="G4474" t="str">
            <v>BE</v>
          </cell>
          <cell r="H4474" t="str">
            <v>05-010</v>
          </cell>
          <cell r="I4474" t="str">
            <v>PC OKAPI - Zwevegem</v>
          </cell>
        </row>
        <row r="4475">
          <cell r="A4475">
            <v>21587</v>
          </cell>
          <cell r="B4475" t="str">
            <v>Laetitia</v>
          </cell>
          <cell r="C4475" t="str">
            <v>VERMAUT</v>
          </cell>
          <cell r="D4475">
            <v>29102</v>
          </cell>
          <cell r="E4475" t="str">
            <v>V</v>
          </cell>
          <cell r="F4475" t="str">
            <v>België</v>
          </cell>
          <cell r="G4475" t="str">
            <v>BE</v>
          </cell>
          <cell r="H4475" t="str">
            <v>05-010</v>
          </cell>
          <cell r="I4475" t="str">
            <v>PC OKAPI - Zwevegem</v>
          </cell>
        </row>
        <row r="4476">
          <cell r="A4476">
            <v>2444</v>
          </cell>
          <cell r="B4476" t="str">
            <v>Stijn</v>
          </cell>
          <cell r="C4476" t="str">
            <v>WAELKENS</v>
          </cell>
          <cell r="D4476">
            <v>31963</v>
          </cell>
          <cell r="E4476" t="str">
            <v>M</v>
          </cell>
          <cell r="F4476" t="str">
            <v>België</v>
          </cell>
          <cell r="G4476" t="str">
            <v>BE</v>
          </cell>
          <cell r="H4476" t="str">
            <v>05-010</v>
          </cell>
          <cell r="I4476" t="str">
            <v>PC OKAPI - Zwevegem</v>
          </cell>
        </row>
        <row r="4477">
          <cell r="A4477">
            <v>20763</v>
          </cell>
          <cell r="B4477" t="str">
            <v>Christelle</v>
          </cell>
          <cell r="C4477" t="str">
            <v>WATTIER</v>
          </cell>
          <cell r="D4477">
            <v>25704</v>
          </cell>
          <cell r="E4477" t="str">
            <v>V</v>
          </cell>
          <cell r="F4477" t="str">
            <v>België</v>
          </cell>
          <cell r="G4477" t="str">
            <v>BE</v>
          </cell>
          <cell r="H4477" t="str">
            <v>05-010</v>
          </cell>
          <cell r="I4477" t="str">
            <v>PC OKAPI - Zwevegem</v>
          </cell>
        </row>
        <row r="4478">
          <cell r="A4478">
            <v>6302</v>
          </cell>
          <cell r="B4478" t="str">
            <v>Roland</v>
          </cell>
          <cell r="C4478" t="str">
            <v>BREINE</v>
          </cell>
          <cell r="D4478">
            <v>17018</v>
          </cell>
          <cell r="E4478" t="str">
            <v>M</v>
          </cell>
          <cell r="F4478" t="str">
            <v>België</v>
          </cell>
          <cell r="G4478" t="str">
            <v>BE</v>
          </cell>
          <cell r="H4478" t="str">
            <v>05-011</v>
          </cell>
          <cell r="I4478" t="str">
            <v>PC COLORA</v>
          </cell>
        </row>
        <row r="4479">
          <cell r="A4479">
            <v>18597</v>
          </cell>
          <cell r="B4479" t="str">
            <v>Frederik</v>
          </cell>
          <cell r="C4479" t="str">
            <v>CALLEBERT</v>
          </cell>
          <cell r="D4479">
            <v>27283</v>
          </cell>
          <cell r="E4479" t="str">
            <v>M</v>
          </cell>
          <cell r="F4479" t="str">
            <v>België</v>
          </cell>
          <cell r="G4479" t="str">
            <v>BE</v>
          </cell>
          <cell r="H4479" t="str">
            <v>05-011</v>
          </cell>
          <cell r="I4479" t="str">
            <v>PC COLORA</v>
          </cell>
        </row>
        <row r="4480">
          <cell r="A4480">
            <v>17987</v>
          </cell>
          <cell r="B4480" t="str">
            <v>William</v>
          </cell>
          <cell r="C4480" t="str">
            <v>CLAEREBOUT</v>
          </cell>
          <cell r="D4480">
            <v>16462</v>
          </cell>
          <cell r="E4480" t="str">
            <v>M</v>
          </cell>
          <cell r="F4480" t="str">
            <v>België</v>
          </cell>
          <cell r="G4480" t="str">
            <v>BE</v>
          </cell>
          <cell r="H4480" t="str">
            <v>05-011</v>
          </cell>
          <cell r="I4480" t="str">
            <v>PC COLORA</v>
          </cell>
        </row>
        <row r="4481">
          <cell r="A4481">
            <v>17829</v>
          </cell>
          <cell r="B4481" t="str">
            <v>Greta</v>
          </cell>
          <cell r="C4481" t="str">
            <v>CLOET</v>
          </cell>
          <cell r="D4481">
            <v>17916</v>
          </cell>
          <cell r="E4481" t="str">
            <v>V</v>
          </cell>
          <cell r="F4481" t="str">
            <v>België</v>
          </cell>
          <cell r="G4481" t="str">
            <v>BE</v>
          </cell>
          <cell r="H4481" t="str">
            <v>05-011</v>
          </cell>
          <cell r="I4481" t="str">
            <v>PC COLORA</v>
          </cell>
        </row>
        <row r="4482">
          <cell r="A4482">
            <v>3224</v>
          </cell>
          <cell r="B4482" t="str">
            <v>Magda</v>
          </cell>
          <cell r="C4482" t="str">
            <v>DE CLERCK</v>
          </cell>
          <cell r="D4482">
            <v>15972</v>
          </cell>
          <cell r="E4482" t="str">
            <v>V</v>
          </cell>
          <cell r="F4482" t="str">
            <v>België</v>
          </cell>
          <cell r="G4482" t="str">
            <v>BE</v>
          </cell>
          <cell r="H4482" t="str">
            <v>05-011</v>
          </cell>
          <cell r="I4482" t="str">
            <v>PC COLORA</v>
          </cell>
        </row>
        <row r="4483">
          <cell r="A4483">
            <v>18978</v>
          </cell>
          <cell r="B4483" t="str">
            <v>Rik</v>
          </cell>
          <cell r="C4483" t="str">
            <v>DE KEYZER</v>
          </cell>
          <cell r="D4483">
            <v>20232</v>
          </cell>
          <cell r="E4483" t="str">
            <v>M</v>
          </cell>
          <cell r="F4483" t="str">
            <v>België</v>
          </cell>
          <cell r="G4483" t="str">
            <v>BE</v>
          </cell>
          <cell r="H4483" t="str">
            <v>05-011</v>
          </cell>
          <cell r="I4483" t="str">
            <v>PC COLORA</v>
          </cell>
        </row>
        <row r="4484">
          <cell r="A4484">
            <v>18131</v>
          </cell>
          <cell r="B4484" t="str">
            <v>Noël</v>
          </cell>
          <cell r="C4484" t="str">
            <v>DE KIMPE</v>
          </cell>
          <cell r="D4484">
            <v>21222</v>
          </cell>
          <cell r="E4484" t="str">
            <v>M</v>
          </cell>
          <cell r="F4484" t="str">
            <v>België</v>
          </cell>
          <cell r="G4484" t="str">
            <v>BE</v>
          </cell>
          <cell r="H4484" t="str">
            <v>05-011</v>
          </cell>
          <cell r="I4484" t="str">
            <v>PC COLORA</v>
          </cell>
        </row>
        <row r="4485">
          <cell r="A4485">
            <v>14076</v>
          </cell>
          <cell r="B4485" t="str">
            <v>Nicholas</v>
          </cell>
          <cell r="C4485" t="str">
            <v>DE NEVE</v>
          </cell>
          <cell r="D4485">
            <v>33693</v>
          </cell>
          <cell r="E4485" t="str">
            <v>M</v>
          </cell>
          <cell r="F4485" t="str">
            <v>België</v>
          </cell>
          <cell r="G4485" t="str">
            <v>BE</v>
          </cell>
          <cell r="H4485" t="str">
            <v>05-011</v>
          </cell>
          <cell r="I4485" t="str">
            <v>PC COLORA</v>
          </cell>
        </row>
        <row r="4486">
          <cell r="A4486">
            <v>14380</v>
          </cell>
          <cell r="B4486" t="str">
            <v>Simon</v>
          </cell>
          <cell r="C4486" t="str">
            <v>DE NEVE</v>
          </cell>
          <cell r="D4486">
            <v>35079</v>
          </cell>
          <cell r="E4486" t="str">
            <v>M</v>
          </cell>
          <cell r="F4486" t="str">
            <v>België</v>
          </cell>
          <cell r="G4486" t="str">
            <v>BE</v>
          </cell>
          <cell r="H4486" t="str">
            <v>05-011</v>
          </cell>
          <cell r="I4486" t="str">
            <v>PC COLORA</v>
          </cell>
        </row>
        <row r="4487">
          <cell r="A4487">
            <v>16682</v>
          </cell>
          <cell r="B4487" t="str">
            <v>Willy</v>
          </cell>
          <cell r="C4487" t="str">
            <v>DE NEVE</v>
          </cell>
          <cell r="D4487">
            <v>15497</v>
          </cell>
          <cell r="E4487" t="str">
            <v>M</v>
          </cell>
          <cell r="F4487" t="str">
            <v>België</v>
          </cell>
          <cell r="G4487" t="str">
            <v>BE</v>
          </cell>
          <cell r="H4487" t="str">
            <v>05-011</v>
          </cell>
          <cell r="I4487" t="str">
            <v>PC COLORA</v>
          </cell>
        </row>
        <row r="4488">
          <cell r="A4488">
            <v>14495</v>
          </cell>
          <cell r="B4488" t="str">
            <v>Marc</v>
          </cell>
          <cell r="C4488" t="str">
            <v>DEBELS</v>
          </cell>
          <cell r="D4488">
            <v>18300</v>
          </cell>
          <cell r="E4488" t="str">
            <v>M</v>
          </cell>
          <cell r="F4488" t="str">
            <v>België</v>
          </cell>
          <cell r="G4488" t="str">
            <v>BE</v>
          </cell>
          <cell r="H4488" t="str">
            <v>05-011</v>
          </cell>
          <cell r="I4488" t="str">
            <v>PC COLORA</v>
          </cell>
        </row>
        <row r="4489">
          <cell r="A4489">
            <v>15000</v>
          </cell>
          <cell r="B4489" t="str">
            <v>Marc</v>
          </cell>
          <cell r="C4489" t="str">
            <v>DELEYE</v>
          </cell>
          <cell r="D4489">
            <v>19094</v>
          </cell>
          <cell r="E4489" t="str">
            <v>M</v>
          </cell>
          <cell r="F4489" t="str">
            <v>België</v>
          </cell>
          <cell r="G4489" t="str">
            <v>BE</v>
          </cell>
          <cell r="H4489" t="str">
            <v>05-011</v>
          </cell>
          <cell r="I4489" t="str">
            <v>PC COLORA</v>
          </cell>
        </row>
        <row r="4490">
          <cell r="A4490">
            <v>9867</v>
          </cell>
          <cell r="B4490" t="str">
            <v>Tom</v>
          </cell>
          <cell r="C4490" t="str">
            <v>DENEIR</v>
          </cell>
          <cell r="D4490">
            <v>33912</v>
          </cell>
          <cell r="E4490" t="str">
            <v>M</v>
          </cell>
          <cell r="F4490" t="str">
            <v>België</v>
          </cell>
          <cell r="G4490" t="str">
            <v>BE</v>
          </cell>
          <cell r="H4490" t="str">
            <v>05-011</v>
          </cell>
          <cell r="I4490" t="str">
            <v>PC COLORA</v>
          </cell>
        </row>
        <row r="4491">
          <cell r="A4491">
            <v>11639</v>
          </cell>
          <cell r="B4491" t="str">
            <v>Thijs</v>
          </cell>
          <cell r="C4491" t="str">
            <v>DENEIR</v>
          </cell>
          <cell r="D4491">
            <v>36040</v>
          </cell>
          <cell r="E4491" t="str">
            <v>M</v>
          </cell>
          <cell r="F4491" t="str">
            <v>België</v>
          </cell>
          <cell r="G4491" t="str">
            <v>BE</v>
          </cell>
          <cell r="H4491" t="str">
            <v>05-011</v>
          </cell>
          <cell r="I4491" t="str">
            <v>PC COLORA</v>
          </cell>
        </row>
        <row r="4492">
          <cell r="A4492">
            <v>14120</v>
          </cell>
          <cell r="B4492" t="str">
            <v>Ferdy</v>
          </cell>
          <cell r="C4492" t="str">
            <v>DESMET</v>
          </cell>
          <cell r="D4492">
            <v>20640</v>
          </cell>
          <cell r="E4492" t="str">
            <v>M</v>
          </cell>
          <cell r="F4492" t="str">
            <v>België</v>
          </cell>
          <cell r="G4492" t="str">
            <v>BE</v>
          </cell>
          <cell r="H4492" t="str">
            <v>05-011</v>
          </cell>
          <cell r="I4492" t="str">
            <v>PC COLORA</v>
          </cell>
        </row>
        <row r="4493">
          <cell r="A4493">
            <v>42</v>
          </cell>
          <cell r="B4493" t="str">
            <v>Gustave</v>
          </cell>
          <cell r="C4493" t="str">
            <v>DEVOLDERE</v>
          </cell>
          <cell r="D4493">
            <v>18389</v>
          </cell>
          <cell r="E4493" t="str">
            <v>M</v>
          </cell>
          <cell r="F4493" t="str">
            <v>België</v>
          </cell>
          <cell r="G4493" t="str">
            <v>BE</v>
          </cell>
          <cell r="H4493" t="str">
            <v>05-011</v>
          </cell>
          <cell r="I4493" t="str">
            <v>PC COLORA</v>
          </cell>
        </row>
        <row r="4494">
          <cell r="A4494">
            <v>13175</v>
          </cell>
          <cell r="B4494" t="str">
            <v>Karim</v>
          </cell>
          <cell r="C4494" t="str">
            <v>D'HEEDENE</v>
          </cell>
          <cell r="D4494">
            <v>34852</v>
          </cell>
          <cell r="E4494" t="str">
            <v>M</v>
          </cell>
          <cell r="F4494" t="str">
            <v>België</v>
          </cell>
          <cell r="G4494" t="str">
            <v>BE</v>
          </cell>
          <cell r="H4494" t="str">
            <v>05-011</v>
          </cell>
          <cell r="I4494" t="str">
            <v>PC COLORA</v>
          </cell>
        </row>
        <row r="4495">
          <cell r="A4495">
            <v>14203</v>
          </cell>
          <cell r="B4495" t="str">
            <v>Joren</v>
          </cell>
          <cell r="C4495" t="str">
            <v>D'HEEDENE</v>
          </cell>
          <cell r="D4495">
            <v>35619</v>
          </cell>
          <cell r="E4495" t="str">
            <v>M</v>
          </cell>
          <cell r="F4495" t="str">
            <v>België</v>
          </cell>
          <cell r="G4495" t="str">
            <v>BE</v>
          </cell>
          <cell r="H4495" t="str">
            <v>05-011</v>
          </cell>
          <cell r="I4495" t="str">
            <v>PC COLORA</v>
          </cell>
        </row>
        <row r="4496">
          <cell r="A4496">
            <v>9997</v>
          </cell>
          <cell r="B4496" t="str">
            <v>Liévin</v>
          </cell>
          <cell r="C4496" t="str">
            <v>D'HONDT</v>
          </cell>
          <cell r="D4496">
            <v>18359</v>
          </cell>
          <cell r="E4496" t="str">
            <v>M</v>
          </cell>
          <cell r="F4496" t="str">
            <v>België</v>
          </cell>
          <cell r="G4496" t="str">
            <v>BE</v>
          </cell>
          <cell r="H4496" t="str">
            <v>05-011</v>
          </cell>
          <cell r="I4496" t="str">
            <v>PC COLORA</v>
          </cell>
        </row>
        <row r="4497">
          <cell r="A4497">
            <v>21055</v>
          </cell>
          <cell r="B4497" t="str">
            <v>Martine</v>
          </cell>
          <cell r="C4497" t="str">
            <v>DUTRY</v>
          </cell>
          <cell r="D4497">
            <v>20804</v>
          </cell>
          <cell r="E4497" t="str">
            <v>V</v>
          </cell>
          <cell r="F4497" t="str">
            <v>België</v>
          </cell>
          <cell r="G4497" t="str">
            <v>BE</v>
          </cell>
          <cell r="H4497" t="str">
            <v>05-011</v>
          </cell>
          <cell r="I4497" t="str">
            <v>PC COLORA</v>
          </cell>
        </row>
        <row r="4498">
          <cell r="A4498">
            <v>18130</v>
          </cell>
          <cell r="B4498" t="str">
            <v>Carlos</v>
          </cell>
          <cell r="C4498" t="str">
            <v>FERREIRA</v>
          </cell>
          <cell r="D4498">
            <v>19004</v>
          </cell>
          <cell r="E4498" t="str">
            <v>M</v>
          </cell>
          <cell r="F4498" t="str">
            <v>België</v>
          </cell>
          <cell r="G4498" t="str">
            <v>BE</v>
          </cell>
          <cell r="H4498" t="str">
            <v>05-011</v>
          </cell>
          <cell r="I4498" t="str">
            <v>PC COLORA</v>
          </cell>
        </row>
        <row r="4499">
          <cell r="A4499">
            <v>18772</v>
          </cell>
          <cell r="B4499" t="str">
            <v>Johan</v>
          </cell>
          <cell r="C4499" t="str">
            <v>FIEMS</v>
          </cell>
          <cell r="D4499">
            <v>19841</v>
          </cell>
          <cell r="E4499" t="str">
            <v>M</v>
          </cell>
          <cell r="F4499" t="str">
            <v>België</v>
          </cell>
          <cell r="G4499" t="str">
            <v>BE</v>
          </cell>
          <cell r="H4499" t="str">
            <v>05-011</v>
          </cell>
          <cell r="I4499" t="str">
            <v>PC COLORA</v>
          </cell>
        </row>
        <row r="4500">
          <cell r="A4500">
            <v>3923</v>
          </cell>
          <cell r="B4500" t="str">
            <v>Wilfried</v>
          </cell>
          <cell r="C4500" t="str">
            <v>FILEZ</v>
          </cell>
          <cell r="D4500">
            <v>17403</v>
          </cell>
          <cell r="E4500" t="str">
            <v>M</v>
          </cell>
          <cell r="F4500" t="str">
            <v>België</v>
          </cell>
          <cell r="G4500" t="str">
            <v>BE</v>
          </cell>
          <cell r="H4500" t="str">
            <v>05-011</v>
          </cell>
          <cell r="I4500" t="str">
            <v>PC COLORA</v>
          </cell>
        </row>
        <row r="4501">
          <cell r="A4501">
            <v>6511</v>
          </cell>
          <cell r="B4501" t="str">
            <v>Pascal</v>
          </cell>
          <cell r="C4501" t="str">
            <v>FORNEVILLE</v>
          </cell>
          <cell r="D4501">
            <v>26812</v>
          </cell>
          <cell r="E4501" t="str">
            <v>M</v>
          </cell>
          <cell r="F4501" t="str">
            <v>België</v>
          </cell>
          <cell r="G4501" t="str">
            <v>BE</v>
          </cell>
          <cell r="H4501" t="str">
            <v>05-011</v>
          </cell>
          <cell r="I4501" t="str">
            <v>PC COLORA</v>
          </cell>
        </row>
        <row r="4502">
          <cell r="A4502">
            <v>18773</v>
          </cell>
          <cell r="B4502" t="str">
            <v>Arnold</v>
          </cell>
          <cell r="C4502" t="str">
            <v>GHYSELEN</v>
          </cell>
          <cell r="D4502">
            <v>19294</v>
          </cell>
          <cell r="E4502" t="str">
            <v>M</v>
          </cell>
          <cell r="F4502" t="str">
            <v>België</v>
          </cell>
          <cell r="G4502" t="str">
            <v>BE</v>
          </cell>
          <cell r="H4502" t="str">
            <v>05-011</v>
          </cell>
          <cell r="I4502" t="str">
            <v>PC COLORA</v>
          </cell>
        </row>
        <row r="4503">
          <cell r="A4503">
            <v>9942</v>
          </cell>
          <cell r="B4503" t="str">
            <v>Donald</v>
          </cell>
          <cell r="C4503" t="str">
            <v>HELLEBUYCK</v>
          </cell>
          <cell r="D4503">
            <v>22670</v>
          </cell>
          <cell r="E4503" t="str">
            <v>M</v>
          </cell>
          <cell r="F4503" t="str">
            <v>België</v>
          </cell>
          <cell r="G4503" t="str">
            <v>BE</v>
          </cell>
          <cell r="H4503" t="str">
            <v>05-011</v>
          </cell>
          <cell r="I4503" t="str">
            <v>PC COLORA</v>
          </cell>
        </row>
        <row r="4504">
          <cell r="A4504">
            <v>2864</v>
          </cell>
          <cell r="B4504" t="str">
            <v>Ward</v>
          </cell>
          <cell r="C4504" t="str">
            <v>HEYERICK</v>
          </cell>
          <cell r="D4504">
            <v>34680</v>
          </cell>
          <cell r="E4504" t="str">
            <v>M</v>
          </cell>
          <cell r="F4504" t="str">
            <v>België</v>
          </cell>
          <cell r="G4504" t="str">
            <v>BE</v>
          </cell>
          <cell r="H4504" t="str">
            <v>05-011</v>
          </cell>
          <cell r="I4504" t="str">
            <v>PC COLORA</v>
          </cell>
        </row>
        <row r="4505">
          <cell r="A4505">
            <v>2906</v>
          </cell>
          <cell r="B4505" t="str">
            <v>Hans</v>
          </cell>
          <cell r="C4505" t="str">
            <v>HEYERICK</v>
          </cell>
          <cell r="D4505">
            <v>22771</v>
          </cell>
          <cell r="E4505" t="str">
            <v>M</v>
          </cell>
          <cell r="F4505" t="str">
            <v>België</v>
          </cell>
          <cell r="G4505" t="str">
            <v>BE</v>
          </cell>
          <cell r="H4505" t="str">
            <v>05-011</v>
          </cell>
          <cell r="I4505" t="str">
            <v>PC COLORA</v>
          </cell>
        </row>
        <row r="4506">
          <cell r="A4506">
            <v>9331</v>
          </cell>
          <cell r="B4506" t="str">
            <v>Geert</v>
          </cell>
          <cell r="C4506" t="str">
            <v>HEYERICK</v>
          </cell>
          <cell r="D4506">
            <v>25187</v>
          </cell>
          <cell r="E4506" t="str">
            <v>M</v>
          </cell>
          <cell r="F4506" t="str">
            <v>België</v>
          </cell>
          <cell r="G4506" t="str">
            <v>BE</v>
          </cell>
          <cell r="H4506" t="str">
            <v>05-011</v>
          </cell>
          <cell r="I4506" t="str">
            <v>PC COLORA</v>
          </cell>
        </row>
        <row r="4507">
          <cell r="A4507">
            <v>17684</v>
          </cell>
          <cell r="B4507" t="str">
            <v>Monique</v>
          </cell>
          <cell r="C4507" t="str">
            <v>JOYE</v>
          </cell>
          <cell r="D4507">
            <v>14831</v>
          </cell>
          <cell r="E4507" t="str">
            <v>V</v>
          </cell>
          <cell r="F4507" t="str">
            <v>België</v>
          </cell>
          <cell r="G4507" t="str">
            <v>BE</v>
          </cell>
          <cell r="H4507" t="str">
            <v>05-011</v>
          </cell>
          <cell r="I4507" t="str">
            <v>PC COLORA</v>
          </cell>
        </row>
        <row r="4508">
          <cell r="A4508">
            <v>19251</v>
          </cell>
          <cell r="B4508" t="str">
            <v>Roland</v>
          </cell>
          <cell r="C4508" t="str">
            <v>LEENKNEGT</v>
          </cell>
          <cell r="D4508">
            <v>17815</v>
          </cell>
          <cell r="E4508" t="str">
            <v>M</v>
          </cell>
          <cell r="F4508" t="str">
            <v>België</v>
          </cell>
          <cell r="G4508" t="str">
            <v>BE</v>
          </cell>
          <cell r="H4508" t="str">
            <v>05-011</v>
          </cell>
          <cell r="I4508" t="str">
            <v>PC COLORA</v>
          </cell>
        </row>
        <row r="4509">
          <cell r="A4509">
            <v>19325</v>
          </cell>
          <cell r="B4509" t="str">
            <v>Koenraad</v>
          </cell>
          <cell r="C4509" t="str">
            <v>LEMEY</v>
          </cell>
          <cell r="D4509">
            <v>23746</v>
          </cell>
          <cell r="E4509" t="str">
            <v>M</v>
          </cell>
          <cell r="F4509" t="str">
            <v>België</v>
          </cell>
          <cell r="G4509" t="str">
            <v>BE</v>
          </cell>
          <cell r="H4509" t="str">
            <v>05-011</v>
          </cell>
          <cell r="I4509" t="str">
            <v>PC COLORA</v>
          </cell>
        </row>
        <row r="4510">
          <cell r="A4510">
            <v>16915</v>
          </cell>
          <cell r="B4510" t="str">
            <v>Marnix</v>
          </cell>
          <cell r="C4510" t="str">
            <v>LIBRECHT</v>
          </cell>
          <cell r="D4510">
            <v>19048</v>
          </cell>
          <cell r="E4510" t="str">
            <v>M</v>
          </cell>
          <cell r="F4510" t="str">
            <v>België</v>
          </cell>
          <cell r="G4510" t="str">
            <v>BE</v>
          </cell>
          <cell r="H4510" t="str">
            <v>05-011</v>
          </cell>
          <cell r="I4510" t="str">
            <v>PC COLORA</v>
          </cell>
        </row>
        <row r="4511">
          <cell r="A4511">
            <v>11986</v>
          </cell>
          <cell r="B4511" t="str">
            <v>Viviane</v>
          </cell>
          <cell r="C4511" t="str">
            <v>MEULEBROUCK</v>
          </cell>
          <cell r="D4511">
            <v>19431</v>
          </cell>
          <cell r="E4511" t="str">
            <v>V</v>
          </cell>
          <cell r="F4511" t="str">
            <v>België</v>
          </cell>
          <cell r="G4511" t="str">
            <v>BE</v>
          </cell>
          <cell r="H4511" t="str">
            <v>05-011</v>
          </cell>
          <cell r="I4511" t="str">
            <v>PC COLORA</v>
          </cell>
        </row>
        <row r="4512">
          <cell r="A4512">
            <v>6011</v>
          </cell>
          <cell r="B4512" t="str">
            <v>Kurt</v>
          </cell>
          <cell r="C4512" t="str">
            <v>MOEYAERT</v>
          </cell>
          <cell r="D4512">
            <v>25622</v>
          </cell>
          <cell r="E4512" t="str">
            <v>M</v>
          </cell>
          <cell r="F4512" t="str">
            <v>België</v>
          </cell>
          <cell r="G4512" t="str">
            <v>BE</v>
          </cell>
          <cell r="H4512" t="str">
            <v>05-011</v>
          </cell>
          <cell r="I4512" t="str">
            <v>PC COLORA</v>
          </cell>
        </row>
        <row r="4513">
          <cell r="A4513">
            <v>14494</v>
          </cell>
          <cell r="B4513" t="str">
            <v>Arne</v>
          </cell>
          <cell r="C4513" t="str">
            <v>MOEYAERT</v>
          </cell>
          <cell r="D4513">
            <v>35899</v>
          </cell>
          <cell r="E4513" t="str">
            <v>M</v>
          </cell>
          <cell r="F4513" t="str">
            <v>België</v>
          </cell>
          <cell r="G4513" t="str">
            <v>BE</v>
          </cell>
          <cell r="H4513" t="str">
            <v>05-011</v>
          </cell>
          <cell r="I4513" t="str">
            <v>PC COLORA</v>
          </cell>
        </row>
        <row r="4514">
          <cell r="A4514">
            <v>19326</v>
          </cell>
          <cell r="B4514" t="str">
            <v>Rene</v>
          </cell>
          <cell r="C4514" t="str">
            <v>MOYAERT</v>
          </cell>
          <cell r="D4514">
            <v>21019</v>
          </cell>
          <cell r="E4514" t="str">
            <v>M</v>
          </cell>
          <cell r="F4514" t="str">
            <v>België</v>
          </cell>
          <cell r="G4514" t="str">
            <v>BE</v>
          </cell>
          <cell r="H4514" t="str">
            <v>05-011</v>
          </cell>
          <cell r="I4514" t="str">
            <v>PC COLORA</v>
          </cell>
        </row>
        <row r="4515">
          <cell r="A4515">
            <v>3434</v>
          </cell>
          <cell r="B4515" t="str">
            <v>Peter</v>
          </cell>
          <cell r="C4515" t="str">
            <v>PATTEEUW</v>
          </cell>
          <cell r="D4515">
            <v>25334</v>
          </cell>
          <cell r="E4515" t="str">
            <v>M</v>
          </cell>
          <cell r="F4515" t="str">
            <v>België</v>
          </cell>
          <cell r="G4515" t="str">
            <v>BE</v>
          </cell>
          <cell r="H4515" t="str">
            <v>05-011</v>
          </cell>
          <cell r="I4515" t="str">
            <v>PC COLORA</v>
          </cell>
        </row>
        <row r="4516">
          <cell r="A4516">
            <v>17513</v>
          </cell>
          <cell r="B4516" t="str">
            <v>Greta</v>
          </cell>
          <cell r="C4516" t="str">
            <v>ROEDER</v>
          </cell>
          <cell r="D4516">
            <v>20030</v>
          </cell>
          <cell r="E4516" t="str">
            <v>M</v>
          </cell>
          <cell r="F4516" t="str">
            <v>België</v>
          </cell>
          <cell r="G4516" t="str">
            <v>BE</v>
          </cell>
          <cell r="H4516" t="str">
            <v>05-011</v>
          </cell>
          <cell r="I4516" t="str">
            <v>PC COLORA</v>
          </cell>
        </row>
        <row r="4517">
          <cell r="A4517">
            <v>4258</v>
          </cell>
          <cell r="B4517" t="str">
            <v>Kristof</v>
          </cell>
          <cell r="C4517" t="str">
            <v>ROSSEEUW</v>
          </cell>
          <cell r="D4517">
            <v>28467</v>
          </cell>
          <cell r="E4517" t="str">
            <v>M</v>
          </cell>
          <cell r="F4517" t="str">
            <v>België</v>
          </cell>
          <cell r="G4517" t="str">
            <v>BE</v>
          </cell>
          <cell r="H4517" t="str">
            <v>05-011</v>
          </cell>
          <cell r="I4517" t="str">
            <v>PC COLORA</v>
          </cell>
        </row>
        <row r="4518">
          <cell r="A4518">
            <v>6733</v>
          </cell>
          <cell r="B4518" t="str">
            <v>Antonio</v>
          </cell>
          <cell r="C4518" t="str">
            <v>SALDI</v>
          </cell>
          <cell r="D4518">
            <v>20164</v>
          </cell>
          <cell r="E4518" t="str">
            <v>M</v>
          </cell>
          <cell r="F4518" t="str">
            <v>België</v>
          </cell>
          <cell r="G4518" t="str">
            <v>BE</v>
          </cell>
          <cell r="H4518" t="str">
            <v>05-011</v>
          </cell>
          <cell r="I4518" t="str">
            <v>PC COLORA</v>
          </cell>
        </row>
        <row r="4519">
          <cell r="A4519">
            <v>922</v>
          </cell>
          <cell r="B4519" t="str">
            <v>Frederic</v>
          </cell>
          <cell r="C4519" t="str">
            <v>SOUBRY</v>
          </cell>
          <cell r="D4519">
            <v>27521</v>
          </cell>
          <cell r="E4519" t="str">
            <v>M</v>
          </cell>
          <cell r="F4519" t="str">
            <v>België</v>
          </cell>
          <cell r="G4519" t="str">
            <v>BE</v>
          </cell>
          <cell r="H4519" t="str">
            <v>05-011</v>
          </cell>
          <cell r="I4519" t="str">
            <v>PC COLORA</v>
          </cell>
        </row>
        <row r="4520">
          <cell r="A4520">
            <v>2435</v>
          </cell>
          <cell r="B4520" t="str">
            <v>Rudy</v>
          </cell>
          <cell r="C4520" t="str">
            <v>VANCOILLIE</v>
          </cell>
          <cell r="D4520">
            <v>16156</v>
          </cell>
          <cell r="E4520" t="str">
            <v>M</v>
          </cell>
          <cell r="F4520" t="str">
            <v>België</v>
          </cell>
          <cell r="G4520" t="str">
            <v>BE</v>
          </cell>
          <cell r="H4520" t="str">
            <v>05-011</v>
          </cell>
          <cell r="I4520" t="str">
            <v>PC COLORA</v>
          </cell>
        </row>
        <row r="4521">
          <cell r="A4521">
            <v>16681</v>
          </cell>
          <cell r="B4521" t="str">
            <v>Ghislaine</v>
          </cell>
          <cell r="C4521" t="str">
            <v>VANDAMME</v>
          </cell>
          <cell r="D4521">
            <v>15651</v>
          </cell>
          <cell r="E4521" t="str">
            <v>V</v>
          </cell>
          <cell r="F4521" t="str">
            <v>België</v>
          </cell>
          <cell r="G4521" t="str">
            <v>BE</v>
          </cell>
          <cell r="H4521" t="str">
            <v>05-011</v>
          </cell>
          <cell r="I4521" t="str">
            <v>PC COLORA</v>
          </cell>
        </row>
        <row r="4522">
          <cell r="A4522">
            <v>11985</v>
          </cell>
          <cell r="B4522" t="str">
            <v>Ellen</v>
          </cell>
          <cell r="C4522" t="str">
            <v>VANDENDRIESSCHE</v>
          </cell>
          <cell r="D4522">
            <v>30084</v>
          </cell>
          <cell r="E4522" t="str">
            <v>V</v>
          </cell>
          <cell r="F4522" t="str">
            <v>België</v>
          </cell>
          <cell r="G4522" t="str">
            <v>BE</v>
          </cell>
          <cell r="H4522" t="str">
            <v>05-011</v>
          </cell>
          <cell r="I4522" t="str">
            <v>PC COLORA</v>
          </cell>
        </row>
        <row r="4523">
          <cell r="A4523">
            <v>4405</v>
          </cell>
          <cell r="B4523" t="str">
            <v>Dietrich</v>
          </cell>
          <cell r="C4523" t="str">
            <v>VANGEENBERGHE</v>
          </cell>
          <cell r="D4523">
            <v>28550</v>
          </cell>
          <cell r="E4523" t="str">
            <v>M</v>
          </cell>
          <cell r="F4523" t="str">
            <v>België</v>
          </cell>
          <cell r="G4523" t="str">
            <v>BE</v>
          </cell>
          <cell r="H4523" t="str">
            <v>05-011</v>
          </cell>
          <cell r="I4523" t="str">
            <v>PC COLORA</v>
          </cell>
        </row>
        <row r="4524">
          <cell r="A4524">
            <v>20721</v>
          </cell>
          <cell r="B4524" t="str">
            <v>Siebe</v>
          </cell>
          <cell r="C4524" t="str">
            <v>VANGEENBERGHE</v>
          </cell>
          <cell r="D4524">
            <v>40709</v>
          </cell>
          <cell r="E4524" t="str">
            <v>M</v>
          </cell>
          <cell r="F4524" t="str">
            <v>België</v>
          </cell>
          <cell r="G4524" t="str">
            <v>BE</v>
          </cell>
          <cell r="H4524" t="str">
            <v>05-011</v>
          </cell>
          <cell r="I4524" t="str">
            <v>PC COLORA</v>
          </cell>
        </row>
        <row r="4525">
          <cell r="A4525">
            <v>20764</v>
          </cell>
          <cell r="B4525" t="str">
            <v>Etienne</v>
          </cell>
          <cell r="C4525" t="str">
            <v>VANHECKE</v>
          </cell>
          <cell r="D4525">
            <v>16698</v>
          </cell>
          <cell r="E4525" t="str">
            <v>M</v>
          </cell>
          <cell r="F4525" t="str">
            <v>België</v>
          </cell>
          <cell r="G4525" t="str">
            <v>BE</v>
          </cell>
          <cell r="H4525" t="str">
            <v>05-011</v>
          </cell>
          <cell r="I4525" t="str">
            <v>PC COLORA</v>
          </cell>
        </row>
        <row r="4526">
          <cell r="A4526">
            <v>19138</v>
          </cell>
          <cell r="B4526" t="str">
            <v>Jean-Daniel</v>
          </cell>
          <cell r="C4526" t="str">
            <v>VANTOMME</v>
          </cell>
          <cell r="D4526">
            <v>20771</v>
          </cell>
          <cell r="E4526" t="str">
            <v>M</v>
          </cell>
          <cell r="F4526" t="str">
            <v>België</v>
          </cell>
          <cell r="G4526" t="str">
            <v>FR</v>
          </cell>
          <cell r="H4526" t="str">
            <v>05-011</v>
          </cell>
          <cell r="I4526" t="str">
            <v>PC COLORA</v>
          </cell>
        </row>
        <row r="4527">
          <cell r="A4527">
            <v>16680</v>
          </cell>
          <cell r="B4527" t="str">
            <v>Simonne</v>
          </cell>
          <cell r="C4527" t="str">
            <v>VERBEURE</v>
          </cell>
          <cell r="D4527">
            <v>16581</v>
          </cell>
          <cell r="E4527" t="str">
            <v>V</v>
          </cell>
          <cell r="F4527" t="str">
            <v>België</v>
          </cell>
          <cell r="G4527" t="str">
            <v>BE</v>
          </cell>
          <cell r="H4527" t="str">
            <v>05-011</v>
          </cell>
          <cell r="I4527" t="str">
            <v>PC COLORA</v>
          </cell>
        </row>
        <row r="4528">
          <cell r="A4528">
            <v>21054</v>
          </cell>
          <cell r="B4528" t="str">
            <v>Luc</v>
          </cell>
          <cell r="C4528" t="str">
            <v>VERHEYEN</v>
          </cell>
          <cell r="D4528">
            <v>22140</v>
          </cell>
          <cell r="E4528" t="str">
            <v>M</v>
          </cell>
          <cell r="F4528" t="str">
            <v>België</v>
          </cell>
          <cell r="G4528" t="str">
            <v>BE</v>
          </cell>
          <cell r="H4528" t="str">
            <v>05-011</v>
          </cell>
          <cell r="I4528" t="str">
            <v>PC COLORA</v>
          </cell>
        </row>
        <row r="4529">
          <cell r="A4529">
            <v>19799</v>
          </cell>
          <cell r="B4529" t="str">
            <v xml:space="preserve">Christian </v>
          </cell>
          <cell r="C4529" t="str">
            <v xml:space="preserve">VERHOEYE </v>
          </cell>
          <cell r="D4529">
            <v>19400</v>
          </cell>
          <cell r="E4529" t="str">
            <v>M</v>
          </cell>
          <cell r="F4529" t="str">
            <v>België</v>
          </cell>
          <cell r="G4529" t="str">
            <v>BE</v>
          </cell>
          <cell r="H4529" t="str">
            <v>05-011</v>
          </cell>
          <cell r="I4529" t="str">
            <v>PC COLORA</v>
          </cell>
        </row>
        <row r="4530">
          <cell r="A4530">
            <v>15400</v>
          </cell>
          <cell r="B4530" t="str">
            <v>Jean-Pierre</v>
          </cell>
          <cell r="C4530" t="str">
            <v>VERMEERSCH</v>
          </cell>
          <cell r="D4530">
            <v>17331</v>
          </cell>
          <cell r="E4530" t="str">
            <v>M</v>
          </cell>
          <cell r="F4530" t="str">
            <v>België</v>
          </cell>
          <cell r="G4530" t="str">
            <v>BE</v>
          </cell>
          <cell r="H4530" t="str">
            <v>05-011</v>
          </cell>
          <cell r="I4530" t="str">
            <v>PC COLORA</v>
          </cell>
        </row>
        <row r="4531">
          <cell r="A4531">
            <v>2985</v>
          </cell>
          <cell r="B4531" t="str">
            <v>Wesley</v>
          </cell>
          <cell r="C4531" t="str">
            <v>VERSLYPPE</v>
          </cell>
          <cell r="D4531">
            <v>33413</v>
          </cell>
          <cell r="E4531" t="str">
            <v>M</v>
          </cell>
          <cell r="F4531" t="str">
            <v>België</v>
          </cell>
          <cell r="G4531" t="str">
            <v>BE</v>
          </cell>
          <cell r="H4531" t="str">
            <v>05-011</v>
          </cell>
          <cell r="I4531" t="str">
            <v>PC COLORA</v>
          </cell>
        </row>
        <row r="4532">
          <cell r="A4532">
            <v>8140</v>
          </cell>
          <cell r="B4532" t="str">
            <v>Balthazar</v>
          </cell>
          <cell r="C4532" t="str">
            <v>VEYS</v>
          </cell>
          <cell r="D4532">
            <v>11345</v>
          </cell>
          <cell r="E4532" t="str">
            <v>M</v>
          </cell>
          <cell r="F4532" t="str">
            <v>België</v>
          </cell>
          <cell r="G4532" t="str">
            <v>BE</v>
          </cell>
          <cell r="H4532" t="str">
            <v>05-011</v>
          </cell>
          <cell r="I4532" t="str">
            <v>PC COLORA</v>
          </cell>
        </row>
        <row r="4533">
          <cell r="A4533">
            <v>17682</v>
          </cell>
          <cell r="B4533" t="str">
            <v>René</v>
          </cell>
          <cell r="C4533" t="str">
            <v>VIERDEEL</v>
          </cell>
          <cell r="D4533">
            <v>16372</v>
          </cell>
          <cell r="E4533" t="str">
            <v>M</v>
          </cell>
          <cell r="F4533" t="str">
            <v>België</v>
          </cell>
          <cell r="G4533" t="str">
            <v>BE</v>
          </cell>
          <cell r="H4533" t="str">
            <v>05-011</v>
          </cell>
          <cell r="I4533" t="str">
            <v>PC COLORA</v>
          </cell>
        </row>
        <row r="4534">
          <cell r="A4534">
            <v>15399</v>
          </cell>
          <cell r="B4534" t="str">
            <v>Sonja</v>
          </cell>
          <cell r="C4534" t="str">
            <v>WYBO</v>
          </cell>
          <cell r="D4534">
            <v>19070</v>
          </cell>
          <cell r="E4534" t="str">
            <v>V</v>
          </cell>
          <cell r="F4534" t="str">
            <v>België</v>
          </cell>
          <cell r="G4534" t="str">
            <v>BE</v>
          </cell>
          <cell r="H4534" t="str">
            <v>05-011</v>
          </cell>
          <cell r="I4534" t="str">
            <v>PC COLORA</v>
          </cell>
        </row>
        <row r="4535">
          <cell r="A4535">
            <v>11570</v>
          </cell>
          <cell r="B4535" t="str">
            <v>Joke</v>
          </cell>
          <cell r="C4535" t="str">
            <v>WYCKHUYS</v>
          </cell>
          <cell r="D4535">
            <v>30736</v>
          </cell>
          <cell r="E4535" t="str">
            <v>V</v>
          </cell>
          <cell r="F4535" t="str">
            <v>België</v>
          </cell>
          <cell r="G4535" t="str">
            <v>BE</v>
          </cell>
          <cell r="H4535" t="str">
            <v>05-011</v>
          </cell>
          <cell r="I4535" t="str">
            <v>PC COLORA</v>
          </cell>
        </row>
        <row r="4536">
          <cell r="A4536">
            <v>17256</v>
          </cell>
          <cell r="B4536" t="str">
            <v>Sonja</v>
          </cell>
          <cell r="C4536" t="str">
            <v>BAILLIÈRE</v>
          </cell>
          <cell r="D4536">
            <v>19702</v>
          </cell>
          <cell r="E4536" t="str">
            <v>V</v>
          </cell>
          <cell r="F4536" t="str">
            <v>België</v>
          </cell>
          <cell r="G4536" t="str">
            <v>BE</v>
          </cell>
          <cell r="H4536" t="str">
            <v>05-015</v>
          </cell>
          <cell r="I4536" t="str">
            <v>PC DE ZEEMEERMIN</v>
          </cell>
        </row>
        <row r="4537">
          <cell r="A4537">
            <v>7232</v>
          </cell>
          <cell r="B4537" t="str">
            <v>Flory</v>
          </cell>
          <cell r="C4537" t="str">
            <v>BALLIERE</v>
          </cell>
          <cell r="D4537">
            <v>17710</v>
          </cell>
          <cell r="E4537" t="str">
            <v>V</v>
          </cell>
          <cell r="F4537" t="str">
            <v>België</v>
          </cell>
          <cell r="G4537" t="str">
            <v>BE</v>
          </cell>
          <cell r="H4537" t="str">
            <v>05-015</v>
          </cell>
          <cell r="I4537" t="str">
            <v>PC DE ZEEMEERMIN</v>
          </cell>
        </row>
        <row r="4538">
          <cell r="A4538">
            <v>19544</v>
          </cell>
          <cell r="B4538" t="str">
            <v>Hilde</v>
          </cell>
          <cell r="C4538" t="str">
            <v>BOUTEN</v>
          </cell>
          <cell r="D4538">
            <v>19705</v>
          </cell>
          <cell r="E4538" t="str">
            <v>V</v>
          </cell>
          <cell r="F4538" t="str">
            <v>België</v>
          </cell>
          <cell r="G4538" t="str">
            <v>BE</v>
          </cell>
          <cell r="H4538" t="str">
            <v>05-015</v>
          </cell>
          <cell r="I4538" t="str">
            <v>PC DE ZEEMEERMIN</v>
          </cell>
        </row>
        <row r="4539">
          <cell r="A4539">
            <v>6639</v>
          </cell>
          <cell r="B4539" t="str">
            <v>Wilfried</v>
          </cell>
          <cell r="C4539" t="str">
            <v>BROUCKAERT</v>
          </cell>
          <cell r="D4539">
            <v>18464</v>
          </cell>
          <cell r="E4539" t="str">
            <v>M</v>
          </cell>
          <cell r="F4539" t="str">
            <v>België</v>
          </cell>
          <cell r="G4539" t="str">
            <v>BE</v>
          </cell>
          <cell r="H4539" t="str">
            <v>05-015</v>
          </cell>
          <cell r="I4539" t="str">
            <v>PC DE ZEEMEERMIN
PC KOKSIJDE</v>
          </cell>
        </row>
        <row r="4540">
          <cell r="A4540">
            <v>21804</v>
          </cell>
          <cell r="B4540" t="str">
            <v>Salvatore</v>
          </cell>
          <cell r="C4540" t="str">
            <v>BUSCEMA</v>
          </cell>
          <cell r="D4540">
            <v>26434</v>
          </cell>
          <cell r="E4540" t="str">
            <v>M</v>
          </cell>
          <cell r="F4540" t="str">
            <v>België</v>
          </cell>
          <cell r="G4540" t="str">
            <v>It</v>
          </cell>
          <cell r="H4540" t="str">
            <v>05-015</v>
          </cell>
          <cell r="I4540" t="str">
            <v>PC DE ZEEMEERMIN</v>
          </cell>
        </row>
        <row r="4541">
          <cell r="A4541">
            <v>17492</v>
          </cell>
          <cell r="B4541" t="str">
            <v>Fabienne</v>
          </cell>
          <cell r="C4541" t="str">
            <v>CALLOUD DE FAUDEUR</v>
          </cell>
          <cell r="D4541">
            <v>19901</v>
          </cell>
          <cell r="E4541" t="str">
            <v>V</v>
          </cell>
          <cell r="F4541" t="str">
            <v>België</v>
          </cell>
          <cell r="G4541" t="str">
            <v>BE</v>
          </cell>
          <cell r="H4541" t="str">
            <v>05-015</v>
          </cell>
          <cell r="I4541" t="str">
            <v>PC DE ZEEMEERMIN</v>
          </cell>
        </row>
        <row r="4542">
          <cell r="A4542">
            <v>8955</v>
          </cell>
          <cell r="B4542" t="str">
            <v>Daniel</v>
          </cell>
          <cell r="C4542" t="str">
            <v>COLMANT</v>
          </cell>
          <cell r="D4542">
            <v>20461</v>
          </cell>
          <cell r="E4542" t="str">
            <v>M</v>
          </cell>
          <cell r="F4542" t="str">
            <v>België</v>
          </cell>
          <cell r="G4542" t="str">
            <v>BE</v>
          </cell>
          <cell r="H4542" t="str">
            <v>05-015</v>
          </cell>
          <cell r="I4542" t="str">
            <v>PC DE ZEEMEERMIN</v>
          </cell>
        </row>
        <row r="4543">
          <cell r="A4543">
            <v>5432</v>
          </cell>
          <cell r="B4543" t="str">
            <v>Christian</v>
          </cell>
          <cell r="C4543" t="str">
            <v>COPPENS</v>
          </cell>
          <cell r="D4543">
            <v>18427</v>
          </cell>
          <cell r="E4543" t="str">
            <v>M</v>
          </cell>
          <cell r="F4543" t="str">
            <v>België</v>
          </cell>
          <cell r="G4543" t="str">
            <v>BE</v>
          </cell>
          <cell r="H4543" t="str">
            <v>05-015</v>
          </cell>
          <cell r="I4543" t="str">
            <v>PC DE ZEEMEERMIN</v>
          </cell>
        </row>
        <row r="4544">
          <cell r="A4544">
            <v>17044</v>
          </cell>
          <cell r="B4544" t="str">
            <v>Ludo</v>
          </cell>
          <cell r="C4544" t="str">
            <v>DE BACKER</v>
          </cell>
          <cell r="D4544">
            <v>15650</v>
          </cell>
          <cell r="E4544" t="str">
            <v>M</v>
          </cell>
          <cell r="F4544" t="str">
            <v>België</v>
          </cell>
          <cell r="G4544" t="str">
            <v>BE</v>
          </cell>
          <cell r="H4544" t="str">
            <v>05-015</v>
          </cell>
          <cell r="I4544" t="str">
            <v>PC DE ZEEMEERMIN</v>
          </cell>
        </row>
        <row r="4545">
          <cell r="A4545">
            <v>17493</v>
          </cell>
          <cell r="B4545" t="str">
            <v>Frederik</v>
          </cell>
          <cell r="C4545" t="str">
            <v>DE FILETTE</v>
          </cell>
          <cell r="D4545">
            <v>18523</v>
          </cell>
          <cell r="E4545" t="str">
            <v>M</v>
          </cell>
          <cell r="F4545" t="str">
            <v>België</v>
          </cell>
          <cell r="G4545" t="str">
            <v>BE</v>
          </cell>
          <cell r="H4545" t="str">
            <v>05-015</v>
          </cell>
          <cell r="I4545" t="str">
            <v>PC DE ZEEMEERMIN</v>
          </cell>
        </row>
        <row r="4546">
          <cell r="A4546">
            <v>18279</v>
          </cell>
          <cell r="B4546" t="str">
            <v>FRANK</v>
          </cell>
          <cell r="C4546" t="str">
            <v>DE HERTOG</v>
          </cell>
          <cell r="D4546">
            <v>21050</v>
          </cell>
          <cell r="E4546" t="str">
            <v>M</v>
          </cell>
          <cell r="F4546" t="str">
            <v>België</v>
          </cell>
          <cell r="G4546" t="str">
            <v>BE</v>
          </cell>
          <cell r="H4546" t="str">
            <v>05-015</v>
          </cell>
          <cell r="I4546" t="str">
            <v>PC DE ZEEMEERMIN</v>
          </cell>
        </row>
        <row r="4547">
          <cell r="A4547">
            <v>2941</v>
          </cell>
          <cell r="B4547" t="str">
            <v>Jurgen</v>
          </cell>
          <cell r="C4547" t="str">
            <v>DE LOOSE</v>
          </cell>
          <cell r="D4547">
            <v>27011</v>
          </cell>
          <cell r="E4547" t="str">
            <v>M</v>
          </cell>
          <cell r="F4547" t="str">
            <v>België</v>
          </cell>
          <cell r="G4547" t="str">
            <v>BE</v>
          </cell>
          <cell r="H4547" t="str">
            <v>05-015</v>
          </cell>
          <cell r="I4547" t="str">
            <v>PC DE ZEEMEERMIN</v>
          </cell>
        </row>
        <row r="4548">
          <cell r="A4548">
            <v>2942</v>
          </cell>
          <cell r="B4548" t="str">
            <v>André</v>
          </cell>
          <cell r="C4548" t="str">
            <v>DE LOOSE</v>
          </cell>
          <cell r="D4548">
            <v>16493</v>
          </cell>
          <cell r="E4548" t="str">
            <v>M</v>
          </cell>
          <cell r="F4548" t="str">
            <v>België</v>
          </cell>
          <cell r="G4548" t="str">
            <v>BE</v>
          </cell>
          <cell r="H4548" t="str">
            <v>05-015</v>
          </cell>
          <cell r="I4548" t="str">
            <v>PC DE ZEEMEERMIN</v>
          </cell>
        </row>
        <row r="4549">
          <cell r="A4549">
            <v>19526</v>
          </cell>
          <cell r="B4549" t="str">
            <v>Aiden</v>
          </cell>
          <cell r="C4549" t="str">
            <v>DE LOOSE</v>
          </cell>
          <cell r="D4549">
            <v>40659</v>
          </cell>
          <cell r="E4549" t="str">
            <v>M</v>
          </cell>
          <cell r="F4549" t="str">
            <v>België</v>
          </cell>
          <cell r="G4549" t="str">
            <v>BE</v>
          </cell>
          <cell r="H4549" t="str">
            <v>05-015</v>
          </cell>
          <cell r="I4549" t="str">
            <v>PC DE ZEEMEERMIN</v>
          </cell>
        </row>
        <row r="4550">
          <cell r="A4550">
            <v>18144</v>
          </cell>
          <cell r="B4550" t="str">
            <v>Lisette</v>
          </cell>
          <cell r="C4550" t="str">
            <v>DEDONCKER</v>
          </cell>
          <cell r="D4550">
            <v>16933</v>
          </cell>
          <cell r="E4550" t="str">
            <v>V</v>
          </cell>
          <cell r="F4550" t="str">
            <v>België</v>
          </cell>
          <cell r="G4550" t="str">
            <v>BE</v>
          </cell>
          <cell r="H4550" t="str">
            <v>05-015</v>
          </cell>
          <cell r="I4550" t="str">
            <v>PC DE ZEEMEERMIN</v>
          </cell>
        </row>
        <row r="4551">
          <cell r="A4551">
            <v>17402</v>
          </cell>
          <cell r="B4551" t="str">
            <v>Yvette</v>
          </cell>
          <cell r="C4551" t="str">
            <v>DEMEUSE</v>
          </cell>
          <cell r="D4551">
            <v>23005</v>
          </cell>
          <cell r="E4551" t="str">
            <v>V</v>
          </cell>
          <cell r="F4551" t="str">
            <v>België</v>
          </cell>
          <cell r="G4551" t="str">
            <v>BE</v>
          </cell>
          <cell r="H4551" t="str">
            <v>05-015</v>
          </cell>
          <cell r="I4551" t="str">
            <v>PC DE ZEEMEERMIN</v>
          </cell>
        </row>
        <row r="4552">
          <cell r="A4552">
            <v>17257</v>
          </cell>
          <cell r="B4552" t="str">
            <v>Ivan</v>
          </cell>
          <cell r="C4552" t="str">
            <v>DEVOS</v>
          </cell>
          <cell r="D4552">
            <v>18846</v>
          </cell>
          <cell r="E4552" t="str">
            <v>M</v>
          </cell>
          <cell r="F4552" t="str">
            <v>België</v>
          </cell>
          <cell r="G4552" t="str">
            <v>BE</v>
          </cell>
          <cell r="H4552" t="str">
            <v>05-015</v>
          </cell>
          <cell r="I4552" t="str">
            <v>PC DE ZEEMEERMIN</v>
          </cell>
        </row>
        <row r="4553">
          <cell r="A4553">
            <v>17201</v>
          </cell>
          <cell r="B4553" t="str">
            <v>Marguerite</v>
          </cell>
          <cell r="C4553" t="str">
            <v>GOMY</v>
          </cell>
          <cell r="D4553">
            <v>15533</v>
          </cell>
          <cell r="E4553" t="str">
            <v>V</v>
          </cell>
          <cell r="F4553" t="str">
            <v>België</v>
          </cell>
          <cell r="G4553" t="str">
            <v>BE</v>
          </cell>
          <cell r="H4553" t="str">
            <v>05-015</v>
          </cell>
          <cell r="I4553" t="str">
            <v>PC DE ZEEMEERMIN</v>
          </cell>
        </row>
        <row r="4554">
          <cell r="A4554">
            <v>17031</v>
          </cell>
          <cell r="B4554" t="str">
            <v>Patrick Joseph</v>
          </cell>
          <cell r="C4554" t="str">
            <v>HEYMANS</v>
          </cell>
          <cell r="D4554">
            <v>21376</v>
          </cell>
          <cell r="E4554" t="str">
            <v>M</v>
          </cell>
          <cell r="F4554" t="str">
            <v>België</v>
          </cell>
          <cell r="G4554" t="str">
            <v>BE</v>
          </cell>
          <cell r="H4554" t="str">
            <v>05-015</v>
          </cell>
          <cell r="I4554" t="str">
            <v>PC DE ZEEMEERMIN</v>
          </cell>
        </row>
        <row r="4555">
          <cell r="A4555">
            <v>21679</v>
          </cell>
          <cell r="B4555" t="str">
            <v>Johny</v>
          </cell>
          <cell r="C4555" t="str">
            <v>HEYTENS</v>
          </cell>
          <cell r="D4555">
            <v>20335</v>
          </cell>
          <cell r="E4555" t="str">
            <v>M</v>
          </cell>
          <cell r="F4555" t="str">
            <v>België</v>
          </cell>
          <cell r="G4555" t="str">
            <v>BE</v>
          </cell>
          <cell r="H4555" t="str">
            <v>05-015</v>
          </cell>
          <cell r="I4555" t="str">
            <v>PC DE ZEEMEERMIN</v>
          </cell>
        </row>
        <row r="4556">
          <cell r="A4556">
            <v>6610</v>
          </cell>
          <cell r="B4556" t="str">
            <v>Henri</v>
          </cell>
          <cell r="C4556" t="str">
            <v>HUYGENS</v>
          </cell>
          <cell r="D4556">
            <v>12191</v>
          </cell>
          <cell r="E4556" t="str">
            <v>M</v>
          </cell>
          <cell r="F4556" t="str">
            <v>België</v>
          </cell>
          <cell r="G4556" t="str">
            <v>BE</v>
          </cell>
          <cell r="H4556" t="str">
            <v>05-015</v>
          </cell>
          <cell r="I4556" t="str">
            <v>PC DE ZEEMEERMIN</v>
          </cell>
        </row>
        <row r="4557">
          <cell r="A4557">
            <v>21097</v>
          </cell>
          <cell r="B4557" t="str">
            <v>Martine</v>
          </cell>
          <cell r="C4557" t="str">
            <v>LAMMENS</v>
          </cell>
          <cell r="D4557">
            <v>21445</v>
          </cell>
          <cell r="E4557" t="str">
            <v>V</v>
          </cell>
          <cell r="F4557" t="str">
            <v>België</v>
          </cell>
          <cell r="G4557" t="str">
            <v>BE</v>
          </cell>
          <cell r="H4557" t="str">
            <v>05-015</v>
          </cell>
          <cell r="I4557" t="str">
            <v>PC DE ZEEMEERMIN</v>
          </cell>
        </row>
        <row r="4558">
          <cell r="A4558">
            <v>6314</v>
          </cell>
          <cell r="B4558" t="str">
            <v>Jeannine</v>
          </cell>
          <cell r="C4558" t="str">
            <v>LEFEVERE</v>
          </cell>
          <cell r="D4558">
            <v>13338</v>
          </cell>
          <cell r="E4558" t="str">
            <v>V</v>
          </cell>
          <cell r="F4558" t="str">
            <v>België</v>
          </cell>
          <cell r="G4558" t="str">
            <v>BE</v>
          </cell>
          <cell r="H4558" t="str">
            <v>05-015</v>
          </cell>
          <cell r="I4558" t="str">
            <v>PC DE ZEEMEERMIN</v>
          </cell>
        </row>
        <row r="4559">
          <cell r="A4559">
            <v>2893</v>
          </cell>
          <cell r="B4559" t="str">
            <v>Fredy</v>
          </cell>
          <cell r="C4559" t="str">
            <v>LEKEU</v>
          </cell>
          <cell r="D4559">
            <v>15801</v>
          </cell>
          <cell r="E4559" t="str">
            <v>M</v>
          </cell>
          <cell r="F4559" t="str">
            <v>België</v>
          </cell>
          <cell r="G4559" t="str">
            <v>BE</v>
          </cell>
          <cell r="H4559" t="str">
            <v>05-015</v>
          </cell>
          <cell r="I4559" t="str">
            <v>PC DE ZEEMEERMIN</v>
          </cell>
        </row>
        <row r="4560">
          <cell r="A4560">
            <v>18553</v>
          </cell>
          <cell r="B4560" t="str">
            <v>Christopher</v>
          </cell>
          <cell r="C4560" t="str">
            <v>MANTEAU</v>
          </cell>
          <cell r="D4560">
            <v>37376</v>
          </cell>
          <cell r="E4560" t="str">
            <v>M</v>
          </cell>
          <cell r="F4560" t="str">
            <v>België</v>
          </cell>
          <cell r="G4560" t="str">
            <v>BE</v>
          </cell>
          <cell r="H4560" t="str">
            <v>05-015</v>
          </cell>
          <cell r="I4560" t="str">
            <v>PC DE ZEEMEERMIN</v>
          </cell>
        </row>
        <row r="4561">
          <cell r="A4561">
            <v>15020</v>
          </cell>
          <cell r="B4561" t="str">
            <v>Loredana</v>
          </cell>
          <cell r="C4561" t="str">
            <v>MAZZINI</v>
          </cell>
          <cell r="D4561">
            <v>19645</v>
          </cell>
          <cell r="E4561" t="str">
            <v>V</v>
          </cell>
          <cell r="F4561" t="str">
            <v>België</v>
          </cell>
          <cell r="G4561" t="str">
            <v>BE</v>
          </cell>
          <cell r="H4561" t="str">
            <v>05-015</v>
          </cell>
          <cell r="I4561" t="str">
            <v>PC DE ZEEMEERMIN</v>
          </cell>
        </row>
        <row r="4562">
          <cell r="A4562">
            <v>17327</v>
          </cell>
          <cell r="B4562" t="str">
            <v>Leopold</v>
          </cell>
          <cell r="C4562" t="str">
            <v>MESKENS</v>
          </cell>
          <cell r="D4562">
            <v>18864</v>
          </cell>
          <cell r="E4562" t="str">
            <v>M</v>
          </cell>
          <cell r="F4562" t="str">
            <v>België</v>
          </cell>
          <cell r="G4562" t="str">
            <v>BE</v>
          </cell>
          <cell r="H4562" t="str">
            <v>05-015</v>
          </cell>
          <cell r="I4562" t="str">
            <v>PC DE ZEEMEERMIN</v>
          </cell>
        </row>
        <row r="4563">
          <cell r="A4563">
            <v>17058</v>
          </cell>
          <cell r="B4563" t="str">
            <v>Christiane</v>
          </cell>
          <cell r="C4563" t="str">
            <v>MINNEKENS</v>
          </cell>
          <cell r="D4563">
            <v>15602</v>
          </cell>
          <cell r="E4563" t="str">
            <v>V</v>
          </cell>
          <cell r="F4563" t="str">
            <v>België</v>
          </cell>
          <cell r="G4563" t="str">
            <v>BE</v>
          </cell>
          <cell r="H4563" t="str">
            <v>05-015</v>
          </cell>
          <cell r="I4563" t="str">
            <v>PC DE ZEEMEERMIN</v>
          </cell>
        </row>
        <row r="4564">
          <cell r="A4564">
            <v>21103</v>
          </cell>
          <cell r="B4564" t="str">
            <v>Olimpia</v>
          </cell>
          <cell r="C4564" t="str">
            <v>NATSARIDIS</v>
          </cell>
          <cell r="D4564">
            <v>25745</v>
          </cell>
          <cell r="E4564" t="str">
            <v>V</v>
          </cell>
          <cell r="F4564" t="str">
            <v>België</v>
          </cell>
          <cell r="G4564" t="str">
            <v>BE</v>
          </cell>
          <cell r="H4564" t="str">
            <v>05-015</v>
          </cell>
          <cell r="I4564" t="str">
            <v>PC DE ZEEMEERMIN</v>
          </cell>
        </row>
        <row r="4565">
          <cell r="A4565">
            <v>8093</v>
          </cell>
          <cell r="B4565" t="str">
            <v>Paul</v>
          </cell>
          <cell r="C4565" t="str">
            <v>PAELINCK</v>
          </cell>
          <cell r="D4565">
            <v>14216</v>
          </cell>
          <cell r="E4565" t="str">
            <v>M</v>
          </cell>
          <cell r="F4565" t="str">
            <v>België</v>
          </cell>
          <cell r="G4565" t="str">
            <v>BE</v>
          </cell>
          <cell r="H4565" t="str">
            <v>05-015</v>
          </cell>
          <cell r="I4565" t="str">
            <v>PC DE ZEEMEERMIN</v>
          </cell>
        </row>
        <row r="4566">
          <cell r="A4566">
            <v>9999</v>
          </cell>
          <cell r="B4566" t="str">
            <v>Frans</v>
          </cell>
          <cell r="C4566" t="str">
            <v>PHLYPO</v>
          </cell>
          <cell r="D4566">
            <v>18164</v>
          </cell>
          <cell r="E4566" t="str">
            <v>M</v>
          </cell>
          <cell r="F4566" t="str">
            <v>België</v>
          </cell>
          <cell r="G4566" t="str">
            <v>BE</v>
          </cell>
          <cell r="H4566" t="str">
            <v>05-015</v>
          </cell>
          <cell r="I4566" t="str">
            <v>PC DE ZEEMEERMIN</v>
          </cell>
        </row>
        <row r="4567">
          <cell r="A4567">
            <v>20010</v>
          </cell>
          <cell r="B4567" t="str">
            <v>Daniel</v>
          </cell>
          <cell r="C4567" t="str">
            <v>PORTIER</v>
          </cell>
          <cell r="D4567">
            <v>20032</v>
          </cell>
          <cell r="E4567" t="str">
            <v>M</v>
          </cell>
          <cell r="F4567" t="str">
            <v>België</v>
          </cell>
          <cell r="G4567" t="str">
            <v>BE</v>
          </cell>
          <cell r="H4567" t="str">
            <v>05-015</v>
          </cell>
          <cell r="I4567" t="str">
            <v>PC DE ZEEMEERMIN</v>
          </cell>
        </row>
        <row r="4568">
          <cell r="A4568">
            <v>3999</v>
          </cell>
          <cell r="B4568" t="str">
            <v>Lino</v>
          </cell>
          <cell r="C4568" t="str">
            <v>RIVA</v>
          </cell>
          <cell r="D4568">
            <v>18264</v>
          </cell>
          <cell r="E4568" t="str">
            <v>M</v>
          </cell>
          <cell r="F4568" t="str">
            <v>België</v>
          </cell>
          <cell r="G4568" t="str">
            <v>BE</v>
          </cell>
          <cell r="H4568" t="str">
            <v>05-015</v>
          </cell>
          <cell r="I4568" t="str">
            <v>PC DE ZEEMEERMIN</v>
          </cell>
        </row>
        <row r="4569">
          <cell r="A4569">
            <v>2697</v>
          </cell>
          <cell r="B4569" t="str">
            <v>Raymond</v>
          </cell>
          <cell r="C4569" t="str">
            <v>ROBERT</v>
          </cell>
          <cell r="D4569">
            <v>15268</v>
          </cell>
          <cell r="E4569" t="str">
            <v>M</v>
          </cell>
          <cell r="F4569" t="str">
            <v>België</v>
          </cell>
          <cell r="G4569" t="str">
            <v>BE</v>
          </cell>
          <cell r="H4569" t="str">
            <v>05-015</v>
          </cell>
          <cell r="I4569" t="str">
            <v>PC DE ZEEMEERMIN</v>
          </cell>
        </row>
        <row r="4570">
          <cell r="A4570">
            <v>17328</v>
          </cell>
          <cell r="B4570" t="str">
            <v>Jeanine</v>
          </cell>
          <cell r="C4570" t="str">
            <v>SONJEAU</v>
          </cell>
          <cell r="D4570">
            <v>19646</v>
          </cell>
          <cell r="E4570" t="str">
            <v>V</v>
          </cell>
          <cell r="F4570" t="str">
            <v>België</v>
          </cell>
          <cell r="G4570" t="str">
            <v>BE</v>
          </cell>
          <cell r="H4570" t="str">
            <v>05-015</v>
          </cell>
          <cell r="I4570" t="str">
            <v>PC DE ZEEMEERMIN</v>
          </cell>
        </row>
        <row r="4571">
          <cell r="A4571">
            <v>21691</v>
          </cell>
          <cell r="B4571" t="str">
            <v>Qino</v>
          </cell>
          <cell r="C4571" t="str">
            <v>STEYAERT</v>
          </cell>
          <cell r="D4571">
            <v>39851</v>
          </cell>
          <cell r="E4571" t="str">
            <v>M</v>
          </cell>
          <cell r="F4571" t="str">
            <v>België</v>
          </cell>
          <cell r="G4571" t="str">
            <v>BE</v>
          </cell>
          <cell r="H4571" t="str">
            <v>05-015</v>
          </cell>
          <cell r="I4571" t="str">
            <v>PC DE ZEEMEERMIN</v>
          </cell>
        </row>
        <row r="4572">
          <cell r="A4572">
            <v>21689</v>
          </cell>
          <cell r="B4572" t="str">
            <v>Liesbeth</v>
          </cell>
          <cell r="C4572" t="str">
            <v>STRUYVEN</v>
          </cell>
          <cell r="D4572">
            <v>31306</v>
          </cell>
          <cell r="E4572" t="str">
            <v>V</v>
          </cell>
          <cell r="F4572" t="str">
            <v>België</v>
          </cell>
          <cell r="G4572" t="str">
            <v>BE</v>
          </cell>
          <cell r="H4572" t="str">
            <v>05-015</v>
          </cell>
          <cell r="I4572" t="str">
            <v>PC DE ZEEMEERMIN</v>
          </cell>
        </row>
        <row r="4573">
          <cell r="A4573">
            <v>7537</v>
          </cell>
          <cell r="B4573" t="str">
            <v>Suzanne</v>
          </cell>
          <cell r="C4573" t="str">
            <v>VAN GEETERUYEN</v>
          </cell>
          <cell r="D4573">
            <v>18014</v>
          </cell>
          <cell r="E4573" t="str">
            <v>V</v>
          </cell>
          <cell r="F4573" t="str">
            <v>België</v>
          </cell>
          <cell r="G4573" t="str">
            <v>BE</v>
          </cell>
          <cell r="H4573" t="str">
            <v>05-015</v>
          </cell>
          <cell r="I4573" t="str">
            <v>PC DE ZEEMEERMIN</v>
          </cell>
        </row>
        <row r="4574">
          <cell r="A4574">
            <v>4383</v>
          </cell>
          <cell r="B4574" t="str">
            <v>Elvire</v>
          </cell>
          <cell r="C4574" t="str">
            <v>VANHOUCKE</v>
          </cell>
          <cell r="D4574">
            <v>16806</v>
          </cell>
          <cell r="E4574" t="str">
            <v>V</v>
          </cell>
          <cell r="F4574" t="str">
            <v>België</v>
          </cell>
          <cell r="G4574" t="str">
            <v>BE</v>
          </cell>
          <cell r="H4574" t="str">
            <v>05-015</v>
          </cell>
          <cell r="I4574" t="str">
            <v>PC DE ZEEMEERMIN</v>
          </cell>
        </row>
        <row r="4575">
          <cell r="A4575">
            <v>5923</v>
          </cell>
          <cell r="B4575" t="str">
            <v>Jacqueline</v>
          </cell>
          <cell r="C4575" t="str">
            <v>VIENNE</v>
          </cell>
          <cell r="D4575">
            <v>16274</v>
          </cell>
          <cell r="E4575" t="str">
            <v>V</v>
          </cell>
          <cell r="F4575" t="str">
            <v>België</v>
          </cell>
          <cell r="G4575" t="str">
            <v>BE</v>
          </cell>
          <cell r="H4575" t="str">
            <v>05-015</v>
          </cell>
          <cell r="I4575" t="str">
            <v>PC DE ZEEMEERMIN</v>
          </cell>
        </row>
        <row r="4576">
          <cell r="A4576">
            <v>21035</v>
          </cell>
          <cell r="B4576" t="str">
            <v>Walter</v>
          </cell>
          <cell r="C4576" t="str">
            <v>VOLCKAERTS</v>
          </cell>
          <cell r="D4576">
            <v>22283</v>
          </cell>
          <cell r="E4576" t="str">
            <v>M</v>
          </cell>
          <cell r="F4576" t="str">
            <v>België</v>
          </cell>
          <cell r="G4576" t="str">
            <v>BE</v>
          </cell>
          <cell r="H4576" t="str">
            <v>05-015</v>
          </cell>
          <cell r="I4576" t="str">
            <v>PC DE ZEEMEERMIN</v>
          </cell>
        </row>
        <row r="4577">
          <cell r="A4577">
            <v>17516</v>
          </cell>
          <cell r="B4577" t="str">
            <v>Jean-Marie</v>
          </cell>
          <cell r="C4577" t="str">
            <v>WALLEZ</v>
          </cell>
          <cell r="D4577">
            <v>17470</v>
          </cell>
          <cell r="E4577" t="str">
            <v>M</v>
          </cell>
          <cell r="F4577" t="str">
            <v>België</v>
          </cell>
          <cell r="G4577" t="str">
            <v>BE</v>
          </cell>
          <cell r="H4577" t="str">
            <v>05-015</v>
          </cell>
          <cell r="I4577" t="str">
            <v>PC DE ZEEMEERMIN</v>
          </cell>
        </row>
        <row r="4578">
          <cell r="A4578">
            <v>19187</v>
          </cell>
          <cell r="B4578" t="str">
            <v>PATRICK</v>
          </cell>
          <cell r="C4578" t="str">
            <v>WINDEN</v>
          </cell>
          <cell r="D4578">
            <v>22857</v>
          </cell>
          <cell r="E4578" t="str">
            <v>M</v>
          </cell>
          <cell r="F4578" t="str">
            <v>België</v>
          </cell>
          <cell r="G4578" t="str">
            <v>BE</v>
          </cell>
          <cell r="H4578" t="str">
            <v>05-015</v>
          </cell>
          <cell r="I4578" t="str">
            <v>PC DE ZEEMEERMIN</v>
          </cell>
        </row>
        <row r="4579">
          <cell r="A4579">
            <v>14008</v>
          </cell>
          <cell r="B4579" t="str">
            <v>Ghislain</v>
          </cell>
          <cell r="C4579" t="str">
            <v>BARBIEUX</v>
          </cell>
          <cell r="D4579">
            <v>21809</v>
          </cell>
          <cell r="E4579" t="str">
            <v>M</v>
          </cell>
          <cell r="F4579" t="str">
            <v>België</v>
          </cell>
          <cell r="G4579" t="str">
            <v>BE</v>
          </cell>
          <cell r="H4579" t="str">
            <v>05-016</v>
          </cell>
          <cell r="I4579" t="str">
            <v>NIEUWPOORTSE PC -</v>
          </cell>
        </row>
        <row r="4580">
          <cell r="A4580">
            <v>6423</v>
          </cell>
          <cell r="B4580" t="str">
            <v>Jean-Claude</v>
          </cell>
          <cell r="C4580" t="str">
            <v>BECUE</v>
          </cell>
          <cell r="D4580">
            <v>19257</v>
          </cell>
          <cell r="E4580" t="str">
            <v>M</v>
          </cell>
          <cell r="F4580" t="str">
            <v>België</v>
          </cell>
          <cell r="G4580" t="str">
            <v>FR</v>
          </cell>
          <cell r="H4580" t="str">
            <v>05-016</v>
          </cell>
          <cell r="I4580" t="str">
            <v>NIEUWPOORTSE PC -</v>
          </cell>
        </row>
        <row r="4581">
          <cell r="A4581">
            <v>9087</v>
          </cell>
          <cell r="B4581" t="str">
            <v>Roger</v>
          </cell>
          <cell r="C4581" t="str">
            <v>BONNY</v>
          </cell>
          <cell r="D4581">
            <v>15393</v>
          </cell>
          <cell r="E4581" t="str">
            <v>M</v>
          </cell>
          <cell r="F4581" t="str">
            <v>België</v>
          </cell>
          <cell r="G4581" t="str">
            <v>BE</v>
          </cell>
          <cell r="H4581" t="str">
            <v>05-016</v>
          </cell>
          <cell r="I4581" t="str">
            <v>NIEUWPOORTSE PC -</v>
          </cell>
        </row>
        <row r="4582">
          <cell r="A4582">
            <v>13254</v>
          </cell>
          <cell r="B4582" t="str">
            <v>Daniel</v>
          </cell>
          <cell r="C4582" t="str">
            <v>BUELENS</v>
          </cell>
          <cell r="D4582">
            <v>18309</v>
          </cell>
          <cell r="E4582" t="str">
            <v>M</v>
          </cell>
          <cell r="F4582" t="str">
            <v>België</v>
          </cell>
          <cell r="G4582" t="str">
            <v>BE</v>
          </cell>
          <cell r="H4582" t="str">
            <v>05-016</v>
          </cell>
          <cell r="I4582" t="str">
            <v>NIEUWPOORTSE PC -</v>
          </cell>
        </row>
        <row r="4583">
          <cell r="A4583">
            <v>16778</v>
          </cell>
          <cell r="B4583" t="str">
            <v>Victor</v>
          </cell>
          <cell r="C4583" t="str">
            <v>CAUDRON</v>
          </cell>
          <cell r="D4583">
            <v>16789</v>
          </cell>
          <cell r="E4583" t="str">
            <v>M</v>
          </cell>
          <cell r="F4583" t="str">
            <v>België</v>
          </cell>
          <cell r="G4583" t="str">
            <v>BE</v>
          </cell>
          <cell r="H4583" t="str">
            <v>05-016</v>
          </cell>
          <cell r="I4583" t="str">
            <v>NIEUWPOORTSE PC -</v>
          </cell>
        </row>
        <row r="4584">
          <cell r="A4584">
            <v>14850</v>
          </cell>
          <cell r="B4584" t="str">
            <v>Lidia</v>
          </cell>
          <cell r="C4584" t="str">
            <v>CHIAROT</v>
          </cell>
          <cell r="D4584">
            <v>19715</v>
          </cell>
          <cell r="E4584" t="str">
            <v>V</v>
          </cell>
          <cell r="F4584" t="str">
            <v>België</v>
          </cell>
          <cell r="G4584" t="str">
            <v>BE</v>
          </cell>
          <cell r="H4584" t="str">
            <v>05-016</v>
          </cell>
          <cell r="I4584" t="str">
            <v>NIEUWPOORTSE PC -</v>
          </cell>
        </row>
        <row r="4585">
          <cell r="A4585">
            <v>15679</v>
          </cell>
          <cell r="B4585" t="str">
            <v>Jean Jacques</v>
          </cell>
          <cell r="C4585" t="str">
            <v>CLOSSET</v>
          </cell>
          <cell r="D4585">
            <v>20004</v>
          </cell>
          <cell r="E4585" t="str">
            <v>M</v>
          </cell>
          <cell r="F4585" t="str">
            <v>België</v>
          </cell>
          <cell r="G4585" t="str">
            <v>BE</v>
          </cell>
          <cell r="H4585" t="str">
            <v>05-016</v>
          </cell>
          <cell r="I4585" t="str">
            <v>NIEUWPOORTSE PC -</v>
          </cell>
        </row>
        <row r="4586">
          <cell r="A4586">
            <v>13784</v>
          </cell>
          <cell r="B4586" t="str">
            <v>Antonio</v>
          </cell>
          <cell r="C4586" t="str">
            <v>COCIMANO</v>
          </cell>
          <cell r="D4586">
            <v>19087</v>
          </cell>
          <cell r="E4586" t="str">
            <v>M</v>
          </cell>
          <cell r="F4586" t="str">
            <v>België</v>
          </cell>
          <cell r="G4586" t="str">
            <v>IT</v>
          </cell>
          <cell r="H4586" t="str">
            <v>05-016</v>
          </cell>
          <cell r="I4586" t="str">
            <v>NIEUWPOORTSE PC -</v>
          </cell>
        </row>
        <row r="4587">
          <cell r="A4587">
            <v>993</v>
          </cell>
          <cell r="B4587" t="str">
            <v>Jean-Marie</v>
          </cell>
          <cell r="C4587" t="str">
            <v>CORNELIS</v>
          </cell>
          <cell r="D4587">
            <v>17814</v>
          </cell>
          <cell r="E4587" t="str">
            <v>M</v>
          </cell>
          <cell r="F4587" t="str">
            <v>België</v>
          </cell>
          <cell r="G4587" t="str">
            <v>BE</v>
          </cell>
          <cell r="H4587" t="str">
            <v>05-016</v>
          </cell>
          <cell r="I4587" t="str">
            <v>NIEUWPOORTSE PC -</v>
          </cell>
        </row>
        <row r="4588">
          <cell r="A4588">
            <v>12838</v>
          </cell>
          <cell r="B4588" t="str">
            <v>Alfred</v>
          </cell>
          <cell r="C4588" t="str">
            <v>COUSIN</v>
          </cell>
          <cell r="D4588">
            <v>21165</v>
          </cell>
          <cell r="E4588" t="str">
            <v>M</v>
          </cell>
          <cell r="F4588" t="str">
            <v>België</v>
          </cell>
          <cell r="G4588" t="str">
            <v>BE</v>
          </cell>
          <cell r="H4588" t="str">
            <v>05-016</v>
          </cell>
          <cell r="I4588" t="str">
            <v>NIEUWPOORTSE PC -</v>
          </cell>
        </row>
        <row r="4589">
          <cell r="A4589">
            <v>20499</v>
          </cell>
          <cell r="B4589" t="str">
            <v>VINCENT</v>
          </cell>
          <cell r="C4589" t="str">
            <v>COUSIN</v>
          </cell>
          <cell r="D4589">
            <v>28803</v>
          </cell>
          <cell r="E4589" t="str">
            <v>M</v>
          </cell>
          <cell r="F4589" t="str">
            <v>België</v>
          </cell>
          <cell r="G4589" t="str">
            <v>BE</v>
          </cell>
          <cell r="H4589" t="str">
            <v>05-016</v>
          </cell>
          <cell r="I4589" t="str">
            <v>NIEUWPOORTSE PC -</v>
          </cell>
        </row>
        <row r="4590">
          <cell r="A4590">
            <v>21933</v>
          </cell>
          <cell r="B4590" t="str">
            <v>MAXIME</v>
          </cell>
          <cell r="C4590" t="str">
            <v>COUSIN</v>
          </cell>
          <cell r="D4590">
            <v>37303</v>
          </cell>
          <cell r="E4590" t="str">
            <v>M</v>
          </cell>
          <cell r="F4590" t="str">
            <v>België</v>
          </cell>
          <cell r="G4590" t="str">
            <v>BE</v>
          </cell>
          <cell r="H4590" t="str">
            <v>05-016</v>
          </cell>
          <cell r="I4590" t="str">
            <v>NIEUWPOORTSE PC -</v>
          </cell>
        </row>
        <row r="4591">
          <cell r="A4591">
            <v>17894</v>
          </cell>
          <cell r="B4591" t="str">
            <v>Michael</v>
          </cell>
          <cell r="C4591" t="str">
            <v>CUVEELE</v>
          </cell>
          <cell r="D4591">
            <v>31038</v>
          </cell>
          <cell r="E4591" t="str">
            <v>M</v>
          </cell>
          <cell r="F4591" t="str">
            <v>België</v>
          </cell>
          <cell r="G4591" t="str">
            <v>BE</v>
          </cell>
          <cell r="H4591" t="str">
            <v>05-016</v>
          </cell>
          <cell r="I4591" t="str">
            <v>NIEUWPOORTSE PC -</v>
          </cell>
        </row>
        <row r="4592">
          <cell r="A4592">
            <v>11656</v>
          </cell>
          <cell r="B4592" t="str">
            <v>Sebastien</v>
          </cell>
          <cell r="C4592" t="str">
            <v>DAUMERIE</v>
          </cell>
          <cell r="D4592">
            <v>32512</v>
          </cell>
          <cell r="E4592" t="str">
            <v>M</v>
          </cell>
          <cell r="F4592" t="str">
            <v>België</v>
          </cell>
          <cell r="G4592" t="str">
            <v>BE</v>
          </cell>
          <cell r="H4592" t="str">
            <v>05-016</v>
          </cell>
          <cell r="I4592" t="str">
            <v>NIEUWPOORTSE PC -</v>
          </cell>
        </row>
        <row r="4593">
          <cell r="A4593">
            <v>7770</v>
          </cell>
          <cell r="B4593" t="str">
            <v>Freddy</v>
          </cell>
          <cell r="C4593" t="str">
            <v>DE CUYPER</v>
          </cell>
          <cell r="D4593">
            <v>18673</v>
          </cell>
          <cell r="E4593" t="str">
            <v>M</v>
          </cell>
          <cell r="F4593" t="str">
            <v>België</v>
          </cell>
          <cell r="G4593" t="str">
            <v>BE</v>
          </cell>
          <cell r="H4593" t="str">
            <v>05-016</v>
          </cell>
          <cell r="I4593" t="str">
            <v>NIEUWPOORTSE PC -</v>
          </cell>
        </row>
        <row r="4594">
          <cell r="A4594">
            <v>7383</v>
          </cell>
          <cell r="B4594" t="str">
            <v>Joseph</v>
          </cell>
          <cell r="C4594" t="str">
            <v>DE DONCKER</v>
          </cell>
          <cell r="D4594">
            <v>18730</v>
          </cell>
          <cell r="E4594" t="str">
            <v>M</v>
          </cell>
          <cell r="F4594" t="str">
            <v>België</v>
          </cell>
          <cell r="G4594" t="str">
            <v>BE</v>
          </cell>
          <cell r="H4594" t="str">
            <v>05-016</v>
          </cell>
          <cell r="I4594" t="str">
            <v>NIEUWPOORTSE PC -</v>
          </cell>
        </row>
        <row r="4595">
          <cell r="A4595">
            <v>17452</v>
          </cell>
          <cell r="B4595" t="str">
            <v>ROSETTE</v>
          </cell>
          <cell r="C4595" t="str">
            <v>DE GREEF</v>
          </cell>
          <cell r="D4595">
            <v>17212</v>
          </cell>
          <cell r="E4595" t="str">
            <v>V</v>
          </cell>
          <cell r="F4595" t="str">
            <v>België</v>
          </cell>
          <cell r="G4595" t="str">
            <v>BE</v>
          </cell>
          <cell r="H4595" t="str">
            <v>05-016</v>
          </cell>
          <cell r="I4595" t="str">
            <v>NIEUWPOORTSE PC -</v>
          </cell>
        </row>
        <row r="4596">
          <cell r="A4596">
            <v>18831</v>
          </cell>
          <cell r="B4596" t="str">
            <v>MONIQUE</v>
          </cell>
          <cell r="C4596" t="str">
            <v>DE SCHEPPER</v>
          </cell>
          <cell r="D4596">
            <v>18416</v>
          </cell>
          <cell r="E4596" t="str">
            <v>V</v>
          </cell>
          <cell r="F4596" t="str">
            <v>België</v>
          </cell>
          <cell r="G4596" t="str">
            <v>BE</v>
          </cell>
          <cell r="H4596" t="str">
            <v>05-016</v>
          </cell>
          <cell r="I4596" t="str">
            <v>NIEUWPOORTSE PC -</v>
          </cell>
        </row>
        <row r="4597">
          <cell r="A4597">
            <v>8475</v>
          </cell>
          <cell r="B4597" t="str">
            <v>Christian</v>
          </cell>
          <cell r="C4597" t="str">
            <v>DE TEMMERMAN</v>
          </cell>
          <cell r="D4597">
            <v>20537</v>
          </cell>
          <cell r="E4597" t="str">
            <v>M</v>
          </cell>
          <cell r="F4597" t="str">
            <v>België</v>
          </cell>
          <cell r="G4597" t="str">
            <v>BE</v>
          </cell>
          <cell r="H4597" t="str">
            <v>05-016</v>
          </cell>
          <cell r="I4597" t="str">
            <v>NIEUWPOORTSE PC -</v>
          </cell>
        </row>
        <row r="4598">
          <cell r="A4598">
            <v>14312</v>
          </cell>
          <cell r="B4598" t="str">
            <v>Patrick</v>
          </cell>
          <cell r="C4598" t="str">
            <v>DE ZEEUW</v>
          </cell>
          <cell r="D4598">
            <v>21043</v>
          </cell>
          <cell r="E4598" t="str">
            <v>M</v>
          </cell>
          <cell r="F4598" t="str">
            <v>België</v>
          </cell>
          <cell r="G4598" t="str">
            <v>BE</v>
          </cell>
          <cell r="H4598" t="str">
            <v>05-016</v>
          </cell>
          <cell r="I4598" t="str">
            <v>NIEUWPOORTSE PC -</v>
          </cell>
        </row>
        <row r="4599">
          <cell r="A4599">
            <v>7487</v>
          </cell>
          <cell r="B4599" t="str">
            <v>Didier</v>
          </cell>
          <cell r="C4599" t="str">
            <v>DEBONNE</v>
          </cell>
          <cell r="D4599">
            <v>27690</v>
          </cell>
          <cell r="E4599" t="str">
            <v>M</v>
          </cell>
          <cell r="F4599" t="str">
            <v>België</v>
          </cell>
          <cell r="G4599" t="str">
            <v>BE</v>
          </cell>
          <cell r="H4599" t="str">
            <v>05-016</v>
          </cell>
          <cell r="I4599" t="str">
            <v>NIEUWPOORTSE PC -</v>
          </cell>
        </row>
        <row r="4600">
          <cell r="A4600">
            <v>13745</v>
          </cell>
          <cell r="B4600" t="str">
            <v>Sonia</v>
          </cell>
          <cell r="C4600" t="str">
            <v>DECLERCQ</v>
          </cell>
          <cell r="D4600">
            <v>20812</v>
          </cell>
          <cell r="E4600" t="str">
            <v>V</v>
          </cell>
          <cell r="F4600" t="str">
            <v>België</v>
          </cell>
          <cell r="G4600" t="str">
            <v>BE</v>
          </cell>
          <cell r="H4600" t="str">
            <v>05-016</v>
          </cell>
          <cell r="I4600" t="str">
            <v>NIEUWPOORTSE PC -</v>
          </cell>
        </row>
        <row r="4601">
          <cell r="A4601">
            <v>17337</v>
          </cell>
          <cell r="B4601" t="str">
            <v>Eddy</v>
          </cell>
          <cell r="C4601" t="str">
            <v>DECLOEDT</v>
          </cell>
          <cell r="D4601">
            <v>23129</v>
          </cell>
          <cell r="E4601" t="str">
            <v>M</v>
          </cell>
          <cell r="F4601" t="str">
            <v>België</v>
          </cell>
          <cell r="G4601" t="str">
            <v>BE</v>
          </cell>
          <cell r="H4601" t="str">
            <v>05-016</v>
          </cell>
          <cell r="I4601" t="str">
            <v>NIEUWPOORTSE PC -</v>
          </cell>
        </row>
        <row r="4602">
          <cell r="A4602">
            <v>17032</v>
          </cell>
          <cell r="B4602" t="str">
            <v>Chantal</v>
          </cell>
          <cell r="C4602" t="str">
            <v>DENIS</v>
          </cell>
          <cell r="D4602">
            <v>21714</v>
          </cell>
          <cell r="E4602" t="str">
            <v>V</v>
          </cell>
          <cell r="F4602" t="str">
            <v>België</v>
          </cell>
          <cell r="G4602" t="str">
            <v>BE</v>
          </cell>
          <cell r="H4602" t="str">
            <v>05-016</v>
          </cell>
          <cell r="I4602" t="str">
            <v>NIEUWPOORTSE PC -</v>
          </cell>
        </row>
        <row r="4603">
          <cell r="A4603">
            <v>15799</v>
          </cell>
          <cell r="B4603" t="str">
            <v>NICOLE</v>
          </cell>
          <cell r="C4603" t="str">
            <v>D'HAEYER</v>
          </cell>
          <cell r="D4603">
            <v>15677</v>
          </cell>
          <cell r="E4603" t="str">
            <v>V</v>
          </cell>
          <cell r="F4603" t="str">
            <v>België</v>
          </cell>
          <cell r="G4603" t="str">
            <v>BE</v>
          </cell>
          <cell r="H4603" t="str">
            <v>05-016</v>
          </cell>
          <cell r="I4603" t="str">
            <v>NIEUWPOORTSE PC -</v>
          </cell>
        </row>
        <row r="4604">
          <cell r="A4604">
            <v>20185</v>
          </cell>
          <cell r="B4604" t="str">
            <v>JEAN-YVES</v>
          </cell>
          <cell r="C4604" t="str">
            <v>DONNET</v>
          </cell>
          <cell r="D4604">
            <v>21915</v>
          </cell>
          <cell r="E4604" t="str">
            <v>M</v>
          </cell>
          <cell r="F4604" t="str">
            <v>België</v>
          </cell>
          <cell r="G4604" t="str">
            <v>BE</v>
          </cell>
          <cell r="H4604" t="str">
            <v>05-016</v>
          </cell>
          <cell r="I4604" t="str">
            <v>NIEUWPOORTSE PC -</v>
          </cell>
        </row>
        <row r="4605">
          <cell r="A4605">
            <v>21320</v>
          </cell>
          <cell r="B4605" t="str">
            <v>DOMINIQUE</v>
          </cell>
          <cell r="C4605" t="str">
            <v>FOSSEUX</v>
          </cell>
          <cell r="D4605">
            <v>25146</v>
          </cell>
          <cell r="E4605" t="str">
            <v>M</v>
          </cell>
          <cell r="F4605" t="str">
            <v>Frankrijk</v>
          </cell>
          <cell r="G4605" t="str">
            <v>FR</v>
          </cell>
          <cell r="H4605" t="str">
            <v>05-016</v>
          </cell>
          <cell r="I4605" t="str">
            <v>NIEUWPOORTSE PC -</v>
          </cell>
        </row>
        <row r="4606">
          <cell r="A4606">
            <v>20468</v>
          </cell>
          <cell r="B4606" t="str">
            <v>RAICE</v>
          </cell>
          <cell r="C4606" t="str">
            <v>FOULON</v>
          </cell>
          <cell r="D4606">
            <v>19401</v>
          </cell>
          <cell r="E4606" t="str">
            <v>V</v>
          </cell>
          <cell r="F4606" t="str">
            <v>België</v>
          </cell>
          <cell r="G4606" t="str">
            <v>BE</v>
          </cell>
          <cell r="H4606" t="str">
            <v>05-016</v>
          </cell>
          <cell r="I4606" t="str">
            <v>NIEUWPOORTSE PC -</v>
          </cell>
        </row>
        <row r="4607">
          <cell r="A4607">
            <v>19024</v>
          </cell>
          <cell r="B4607" t="str">
            <v>NOELLA</v>
          </cell>
          <cell r="C4607" t="str">
            <v>GHILLEBERT</v>
          </cell>
          <cell r="D4607">
            <v>18987</v>
          </cell>
          <cell r="E4607" t="str">
            <v>V</v>
          </cell>
          <cell r="F4607" t="str">
            <v>België</v>
          </cell>
          <cell r="G4607" t="str">
            <v>BE</v>
          </cell>
          <cell r="H4607" t="str">
            <v>05-016</v>
          </cell>
          <cell r="I4607" t="str">
            <v>NIEUWPOORTSE PC -</v>
          </cell>
        </row>
        <row r="4608">
          <cell r="A4608">
            <v>16884</v>
          </cell>
          <cell r="B4608" t="str">
            <v>Guy</v>
          </cell>
          <cell r="C4608" t="str">
            <v>HAESELEER</v>
          </cell>
          <cell r="D4608">
            <v>17450</v>
          </cell>
          <cell r="E4608" t="str">
            <v>M</v>
          </cell>
          <cell r="F4608" t="str">
            <v>België</v>
          </cell>
          <cell r="G4608" t="str">
            <v>BE</v>
          </cell>
          <cell r="H4608" t="str">
            <v>05-016</v>
          </cell>
          <cell r="I4608" t="str">
            <v>NIEUWPOORTSE PC -</v>
          </cell>
        </row>
        <row r="4609">
          <cell r="A4609">
            <v>18020</v>
          </cell>
          <cell r="B4609" t="str">
            <v>FLORENT FERDINAND</v>
          </cell>
          <cell r="C4609" t="str">
            <v>HUENAERTS</v>
          </cell>
          <cell r="D4609">
            <v>18479</v>
          </cell>
          <cell r="E4609" t="str">
            <v>M</v>
          </cell>
          <cell r="F4609" t="str">
            <v>België</v>
          </cell>
          <cell r="G4609" t="str">
            <v>BE</v>
          </cell>
          <cell r="H4609" t="str">
            <v>05-016</v>
          </cell>
          <cell r="I4609" t="str">
            <v>NIEUWPOORTSE PC -</v>
          </cell>
        </row>
        <row r="4610">
          <cell r="A4610">
            <v>16923</v>
          </cell>
          <cell r="B4610" t="str">
            <v>Jacques</v>
          </cell>
          <cell r="C4610" t="str">
            <v>IVANCO</v>
          </cell>
          <cell r="D4610">
            <v>17111</v>
          </cell>
          <cell r="E4610" t="str">
            <v>M</v>
          </cell>
          <cell r="F4610" t="str">
            <v>België</v>
          </cell>
          <cell r="G4610" t="str">
            <v>BE</v>
          </cell>
          <cell r="H4610" t="str">
            <v>05-016</v>
          </cell>
          <cell r="I4610" t="str">
            <v>NIEUWPOORTSE PC -</v>
          </cell>
        </row>
        <row r="4611">
          <cell r="A4611">
            <v>17202</v>
          </cell>
          <cell r="B4611" t="str">
            <v>Jocelyne</v>
          </cell>
          <cell r="C4611" t="str">
            <v>JONNART-MATHIEU</v>
          </cell>
          <cell r="D4611">
            <v>20028</v>
          </cell>
          <cell r="E4611" t="str">
            <v>V</v>
          </cell>
          <cell r="F4611" t="str">
            <v>België</v>
          </cell>
          <cell r="G4611" t="str">
            <v>BE</v>
          </cell>
          <cell r="H4611" t="str">
            <v>05-016</v>
          </cell>
          <cell r="I4611" t="str">
            <v>NIEUWPOORTSE PC -</v>
          </cell>
        </row>
        <row r="4612">
          <cell r="A4612">
            <v>5774</v>
          </cell>
          <cell r="B4612" t="str">
            <v>Josée</v>
          </cell>
          <cell r="C4612" t="str">
            <v>KARREMANS</v>
          </cell>
          <cell r="D4612">
            <v>14479</v>
          </cell>
          <cell r="E4612" t="str">
            <v>V</v>
          </cell>
          <cell r="F4612" t="str">
            <v>België</v>
          </cell>
          <cell r="G4612" t="str">
            <v>BE</v>
          </cell>
          <cell r="H4612" t="str">
            <v>05-016</v>
          </cell>
          <cell r="I4612" t="str">
            <v>NIEUWPOORTSE PC -</v>
          </cell>
        </row>
        <row r="4613">
          <cell r="A4613">
            <v>17338</v>
          </cell>
          <cell r="B4613" t="str">
            <v>Aline</v>
          </cell>
          <cell r="C4613" t="str">
            <v>KNOCKAERT</v>
          </cell>
          <cell r="D4613">
            <v>21905</v>
          </cell>
          <cell r="E4613" t="str">
            <v>V</v>
          </cell>
          <cell r="F4613" t="str">
            <v>België</v>
          </cell>
          <cell r="G4613" t="str">
            <v>BE</v>
          </cell>
          <cell r="H4613" t="str">
            <v>05-016</v>
          </cell>
          <cell r="I4613" t="str">
            <v>NIEUWPOORTSE PC -</v>
          </cell>
        </row>
        <row r="4614">
          <cell r="A4614">
            <v>17200</v>
          </cell>
          <cell r="B4614" t="str">
            <v>Jean-Pierre</v>
          </cell>
          <cell r="C4614" t="str">
            <v>LACHAMBRE</v>
          </cell>
          <cell r="D4614">
            <v>19857</v>
          </cell>
          <cell r="E4614" t="str">
            <v>M</v>
          </cell>
          <cell r="F4614" t="str">
            <v>België</v>
          </cell>
          <cell r="G4614" t="str">
            <v>BE</v>
          </cell>
          <cell r="H4614" t="str">
            <v>05-016</v>
          </cell>
          <cell r="I4614" t="str">
            <v>NIEUWPOORTSE PC -</v>
          </cell>
        </row>
        <row r="4615">
          <cell r="A4615">
            <v>9277</v>
          </cell>
          <cell r="B4615" t="str">
            <v>Christine</v>
          </cell>
          <cell r="C4615" t="str">
            <v>LAFORCE</v>
          </cell>
          <cell r="D4615">
            <v>20395</v>
          </cell>
          <cell r="E4615" t="str">
            <v>V</v>
          </cell>
          <cell r="F4615" t="str">
            <v>België</v>
          </cell>
          <cell r="G4615" t="str">
            <v>BE</v>
          </cell>
          <cell r="H4615" t="str">
            <v>05-016</v>
          </cell>
          <cell r="I4615" t="str">
            <v>NIEUWPOORTSE PC -</v>
          </cell>
        </row>
        <row r="4616">
          <cell r="A4616">
            <v>14238</v>
          </cell>
          <cell r="B4616" t="str">
            <v>Michel</v>
          </cell>
          <cell r="C4616" t="str">
            <v>LOUIS</v>
          </cell>
          <cell r="D4616">
            <v>15442</v>
          </cell>
          <cell r="E4616" t="str">
            <v>M</v>
          </cell>
          <cell r="F4616" t="str">
            <v>België</v>
          </cell>
          <cell r="G4616" t="str">
            <v>BE</v>
          </cell>
          <cell r="H4616" t="str">
            <v>05-016</v>
          </cell>
          <cell r="I4616" t="str">
            <v>NIEUWPOORTSE PC -</v>
          </cell>
        </row>
        <row r="4617">
          <cell r="A4617">
            <v>2034</v>
          </cell>
          <cell r="B4617" t="str">
            <v>Elianne</v>
          </cell>
          <cell r="C4617" t="str">
            <v>LUCHIE</v>
          </cell>
          <cell r="D4617">
            <v>18181</v>
          </cell>
          <cell r="E4617" t="str">
            <v>V</v>
          </cell>
          <cell r="F4617" t="str">
            <v>België</v>
          </cell>
          <cell r="G4617" t="str">
            <v>BE</v>
          </cell>
          <cell r="H4617" t="str">
            <v>05-016</v>
          </cell>
          <cell r="I4617" t="str">
            <v>NIEUWPOORTSE PC -</v>
          </cell>
        </row>
        <row r="4618">
          <cell r="A4618">
            <v>8462</v>
          </cell>
          <cell r="B4618" t="str">
            <v>Annie</v>
          </cell>
          <cell r="C4618" t="str">
            <v>MICHEL</v>
          </cell>
          <cell r="D4618">
            <v>20472</v>
          </cell>
          <cell r="E4618" t="str">
            <v>V</v>
          </cell>
          <cell r="F4618" t="str">
            <v>België</v>
          </cell>
          <cell r="G4618" t="str">
            <v>BE</v>
          </cell>
          <cell r="H4618" t="str">
            <v>05-016</v>
          </cell>
          <cell r="I4618" t="str">
            <v>NIEUWPOORTSE PC -</v>
          </cell>
        </row>
        <row r="4619">
          <cell r="A4619">
            <v>19754</v>
          </cell>
          <cell r="B4619" t="str">
            <v>JEAN-PIERRE</v>
          </cell>
          <cell r="C4619" t="str">
            <v>MICHIELS</v>
          </cell>
          <cell r="D4619">
            <v>18212</v>
          </cell>
          <cell r="E4619" t="str">
            <v>M</v>
          </cell>
          <cell r="F4619" t="str">
            <v>België</v>
          </cell>
          <cell r="G4619" t="str">
            <v>BE</v>
          </cell>
          <cell r="H4619" t="str">
            <v>05-016</v>
          </cell>
          <cell r="I4619" t="str">
            <v>NIEUWPOORTSE PC -</v>
          </cell>
        </row>
        <row r="4620">
          <cell r="A4620">
            <v>20191</v>
          </cell>
          <cell r="B4620" t="str">
            <v>FREDDY</v>
          </cell>
          <cell r="C4620" t="str">
            <v>MISSEGHERS</v>
          </cell>
          <cell r="D4620">
            <v>19114</v>
          </cell>
          <cell r="E4620" t="str">
            <v>M</v>
          </cell>
          <cell r="F4620" t="str">
            <v>België</v>
          </cell>
          <cell r="G4620" t="str">
            <v>BE</v>
          </cell>
          <cell r="H4620" t="str">
            <v>05-016</v>
          </cell>
          <cell r="I4620" t="str">
            <v>NIEUWPOORTSE PC -</v>
          </cell>
        </row>
        <row r="4621">
          <cell r="A4621">
            <v>15370</v>
          </cell>
          <cell r="B4621" t="str">
            <v>Regine</v>
          </cell>
          <cell r="C4621" t="str">
            <v>MOUTON</v>
          </cell>
          <cell r="D4621">
            <v>20550</v>
          </cell>
          <cell r="E4621" t="str">
            <v>V</v>
          </cell>
          <cell r="F4621" t="str">
            <v>België</v>
          </cell>
          <cell r="G4621" t="str">
            <v>BE</v>
          </cell>
          <cell r="H4621" t="str">
            <v>05-016</v>
          </cell>
          <cell r="I4621" t="str">
            <v>NIEUWPOORTSE PC -</v>
          </cell>
        </row>
        <row r="4622">
          <cell r="A4622">
            <v>3013</v>
          </cell>
          <cell r="B4622" t="str">
            <v>Marie-Thérèse</v>
          </cell>
          <cell r="C4622" t="str">
            <v>OTTERMANS</v>
          </cell>
          <cell r="D4622">
            <v>15137</v>
          </cell>
          <cell r="E4622" t="str">
            <v>V</v>
          </cell>
          <cell r="F4622" t="str">
            <v>België</v>
          </cell>
          <cell r="G4622" t="str">
            <v>BE</v>
          </cell>
          <cell r="H4622" t="str">
            <v>05-016</v>
          </cell>
          <cell r="I4622" t="str">
            <v>NIEUWPOORTSE PC -</v>
          </cell>
        </row>
        <row r="4623">
          <cell r="A4623">
            <v>6720</v>
          </cell>
          <cell r="B4623" t="str">
            <v>Eric</v>
          </cell>
          <cell r="C4623" t="str">
            <v>PEETERS</v>
          </cell>
          <cell r="D4623">
            <v>21538</v>
          </cell>
          <cell r="E4623" t="str">
            <v>M</v>
          </cell>
          <cell r="F4623" t="str">
            <v>België</v>
          </cell>
          <cell r="G4623" t="str">
            <v>BE</v>
          </cell>
          <cell r="H4623" t="str">
            <v>05-016</v>
          </cell>
          <cell r="I4623" t="str">
            <v>NIEUWPOORTSE PC -
PC KOKSIJDE</v>
          </cell>
        </row>
        <row r="4624">
          <cell r="A4624">
            <v>14570</v>
          </cell>
          <cell r="B4624" t="str">
            <v>HENRI</v>
          </cell>
          <cell r="C4624" t="str">
            <v>PETERSEN</v>
          </cell>
          <cell r="D4624">
            <v>11842</v>
          </cell>
          <cell r="E4624" t="str">
            <v>M</v>
          </cell>
          <cell r="F4624" t="str">
            <v>België</v>
          </cell>
          <cell r="G4624" t="str">
            <v>BE</v>
          </cell>
          <cell r="H4624" t="str">
            <v>05-016</v>
          </cell>
          <cell r="I4624" t="str">
            <v>NIEUWPOORTSE PC -</v>
          </cell>
        </row>
        <row r="4625">
          <cell r="A4625">
            <v>16935</v>
          </cell>
          <cell r="B4625" t="str">
            <v>Eric</v>
          </cell>
          <cell r="C4625" t="str">
            <v>RAMU</v>
          </cell>
          <cell r="D4625">
            <v>25923</v>
          </cell>
          <cell r="E4625" t="str">
            <v>M</v>
          </cell>
          <cell r="F4625" t="str">
            <v>België</v>
          </cell>
          <cell r="G4625" t="str">
            <v>BE</v>
          </cell>
          <cell r="H4625" t="str">
            <v>05-016</v>
          </cell>
          <cell r="I4625" t="str">
            <v>NIEUWPOORTSE PC -</v>
          </cell>
        </row>
        <row r="4626">
          <cell r="A4626">
            <v>21780</v>
          </cell>
          <cell r="B4626" t="str">
            <v>CHANTAL</v>
          </cell>
          <cell r="C4626" t="str">
            <v>SCHELLINCK</v>
          </cell>
          <cell r="D4626">
            <v>19753</v>
          </cell>
          <cell r="E4626" t="str">
            <v>V</v>
          </cell>
          <cell r="F4626" t="str">
            <v>België</v>
          </cell>
          <cell r="G4626" t="str">
            <v>BE</v>
          </cell>
          <cell r="H4626" t="str">
            <v>05-016</v>
          </cell>
          <cell r="I4626" t="str">
            <v>NIEUWPOORTSE PC -</v>
          </cell>
        </row>
        <row r="4627">
          <cell r="A4627">
            <v>8157</v>
          </cell>
          <cell r="B4627" t="str">
            <v>Luc</v>
          </cell>
          <cell r="C4627" t="str">
            <v>SENAEVE</v>
          </cell>
          <cell r="D4627">
            <v>20440</v>
          </cell>
          <cell r="E4627" t="str">
            <v>M</v>
          </cell>
          <cell r="F4627" t="str">
            <v>België</v>
          </cell>
          <cell r="G4627" t="str">
            <v>BE</v>
          </cell>
          <cell r="H4627" t="str">
            <v>05-016</v>
          </cell>
          <cell r="I4627" t="str">
            <v>NIEUWPOORTSE PC -</v>
          </cell>
        </row>
        <row r="4628">
          <cell r="A4628">
            <v>20866</v>
          </cell>
          <cell r="B4628" t="str">
            <v>Jordy</v>
          </cell>
          <cell r="C4628" t="str">
            <v>SERON</v>
          </cell>
          <cell r="D4628">
            <v>36217</v>
          </cell>
          <cell r="E4628" t="str">
            <v>M</v>
          </cell>
          <cell r="F4628" t="str">
            <v>België</v>
          </cell>
          <cell r="G4628" t="str">
            <v>BE</v>
          </cell>
          <cell r="H4628" t="str">
            <v>05-016</v>
          </cell>
          <cell r="I4628" t="str">
            <v>NIEUWPOORTSE PC -</v>
          </cell>
        </row>
        <row r="4629">
          <cell r="A4629">
            <v>21146</v>
          </cell>
          <cell r="B4629" t="str">
            <v>MATTHIEU</v>
          </cell>
          <cell r="C4629" t="str">
            <v>STIEVENART</v>
          </cell>
          <cell r="D4629">
            <v>37355</v>
          </cell>
          <cell r="E4629" t="str">
            <v>M</v>
          </cell>
          <cell r="F4629" t="str">
            <v>België</v>
          </cell>
          <cell r="G4629" t="str">
            <v>BE</v>
          </cell>
          <cell r="H4629" t="str">
            <v>05-016</v>
          </cell>
          <cell r="I4629" t="str">
            <v>NIEUWPOORTSE PC -</v>
          </cell>
        </row>
        <row r="4630">
          <cell r="A4630">
            <v>20467</v>
          </cell>
          <cell r="B4630" t="str">
            <v>RENE</v>
          </cell>
          <cell r="C4630" t="str">
            <v>STRASSER</v>
          </cell>
          <cell r="D4630">
            <v>16006</v>
          </cell>
          <cell r="E4630" t="str">
            <v>M</v>
          </cell>
          <cell r="F4630" t="str">
            <v>België</v>
          </cell>
          <cell r="G4630" t="str">
            <v>BE</v>
          </cell>
          <cell r="H4630" t="str">
            <v>05-016</v>
          </cell>
          <cell r="I4630" t="str">
            <v>NIEUWPOORTSE PC -</v>
          </cell>
        </row>
        <row r="4631">
          <cell r="A4631">
            <v>15990</v>
          </cell>
          <cell r="B4631" t="str">
            <v>Alexandre</v>
          </cell>
          <cell r="C4631" t="str">
            <v>SWEERS</v>
          </cell>
          <cell r="D4631">
            <v>18988</v>
          </cell>
          <cell r="E4631" t="str">
            <v>M</v>
          </cell>
          <cell r="F4631" t="str">
            <v>België</v>
          </cell>
          <cell r="G4631" t="str">
            <v>BE</v>
          </cell>
          <cell r="H4631" t="str">
            <v>05-016</v>
          </cell>
          <cell r="I4631" t="str">
            <v>NIEUWPOORTSE PC -</v>
          </cell>
        </row>
        <row r="4632">
          <cell r="A4632">
            <v>10231</v>
          </cell>
          <cell r="B4632" t="str">
            <v>Roland</v>
          </cell>
          <cell r="C4632" t="str">
            <v>TOURLOUSE</v>
          </cell>
          <cell r="D4632">
            <v>15799</v>
          </cell>
          <cell r="E4632" t="str">
            <v>M</v>
          </cell>
          <cell r="F4632" t="str">
            <v>België</v>
          </cell>
          <cell r="G4632" t="str">
            <v>BE</v>
          </cell>
          <cell r="H4632" t="str">
            <v>05-016</v>
          </cell>
          <cell r="I4632" t="str">
            <v>NIEUWPOORTSE PC -</v>
          </cell>
        </row>
        <row r="4633">
          <cell r="A4633">
            <v>14358</v>
          </cell>
          <cell r="B4633" t="str">
            <v>Michel</v>
          </cell>
          <cell r="C4633" t="str">
            <v>VAN CAMP</v>
          </cell>
          <cell r="D4633">
            <v>19635</v>
          </cell>
          <cell r="E4633" t="str">
            <v>M</v>
          </cell>
          <cell r="F4633" t="str">
            <v>België</v>
          </cell>
          <cell r="G4633" t="str">
            <v>BE</v>
          </cell>
          <cell r="H4633" t="str">
            <v>05-016</v>
          </cell>
          <cell r="I4633" t="str">
            <v>NIEUWPOORTSE PC -</v>
          </cell>
        </row>
        <row r="4634">
          <cell r="A4634">
            <v>6301</v>
          </cell>
          <cell r="B4634" t="str">
            <v>François</v>
          </cell>
          <cell r="C4634" t="str">
            <v>VAN CLAPDURP</v>
          </cell>
          <cell r="D4634">
            <v>18068</v>
          </cell>
          <cell r="E4634" t="str">
            <v>M</v>
          </cell>
          <cell r="F4634" t="str">
            <v>België</v>
          </cell>
          <cell r="G4634" t="str">
            <v>BE</v>
          </cell>
          <cell r="H4634" t="str">
            <v>05-016</v>
          </cell>
          <cell r="I4634" t="str">
            <v>NIEUWPOORTSE PC -</v>
          </cell>
        </row>
        <row r="4635">
          <cell r="A4635">
            <v>13252</v>
          </cell>
          <cell r="B4635" t="str">
            <v>Luc</v>
          </cell>
          <cell r="C4635" t="str">
            <v>VAN COUWENBERGHE</v>
          </cell>
          <cell r="D4635">
            <v>18893</v>
          </cell>
          <cell r="E4635" t="str">
            <v>M</v>
          </cell>
          <cell r="F4635" t="str">
            <v>België</v>
          </cell>
          <cell r="G4635" t="str">
            <v>BE</v>
          </cell>
          <cell r="H4635" t="str">
            <v>05-016</v>
          </cell>
          <cell r="I4635" t="str">
            <v>NIEUWPOORTSE PC -</v>
          </cell>
        </row>
        <row r="4636">
          <cell r="A4636">
            <v>17801</v>
          </cell>
          <cell r="B4636" t="str">
            <v>VINCENT</v>
          </cell>
          <cell r="C4636" t="str">
            <v>VAN WETSWINKEL</v>
          </cell>
          <cell r="D4636">
            <v>27929</v>
          </cell>
          <cell r="E4636" t="str">
            <v>M</v>
          </cell>
          <cell r="F4636" t="str">
            <v>België</v>
          </cell>
          <cell r="G4636" t="str">
            <v>BE</v>
          </cell>
          <cell r="H4636" t="str">
            <v>05-016</v>
          </cell>
          <cell r="I4636" t="str">
            <v>NIEUWPOORTSE PC -</v>
          </cell>
        </row>
        <row r="4637">
          <cell r="A4637">
            <v>9585</v>
          </cell>
          <cell r="B4637" t="str">
            <v>Willy</v>
          </cell>
          <cell r="C4637" t="str">
            <v>VANDENBULCKE</v>
          </cell>
          <cell r="D4637">
            <v>12880</v>
          </cell>
          <cell r="E4637" t="str">
            <v>M</v>
          </cell>
          <cell r="F4637" t="str">
            <v>België</v>
          </cell>
          <cell r="G4637" t="str">
            <v>BE</v>
          </cell>
          <cell r="H4637" t="str">
            <v>05-016</v>
          </cell>
          <cell r="I4637" t="str">
            <v>NIEUWPOORTSE PC -</v>
          </cell>
        </row>
        <row r="4638">
          <cell r="A4638">
            <v>11089</v>
          </cell>
          <cell r="B4638" t="str">
            <v>Eric</v>
          </cell>
          <cell r="C4638" t="str">
            <v>VANDENKERCKHOVE</v>
          </cell>
          <cell r="D4638">
            <v>14677</v>
          </cell>
          <cell r="E4638" t="str">
            <v>M</v>
          </cell>
          <cell r="F4638" t="str">
            <v>België</v>
          </cell>
          <cell r="G4638" t="str">
            <v>SE</v>
          </cell>
          <cell r="H4638" t="str">
            <v>05-016</v>
          </cell>
          <cell r="I4638" t="str">
            <v>NIEUWPOORTSE PC -</v>
          </cell>
        </row>
        <row r="4639">
          <cell r="A4639">
            <v>15591</v>
          </cell>
          <cell r="B4639" t="str">
            <v>Geert</v>
          </cell>
          <cell r="C4639" t="str">
            <v>VANDERHAEGHE</v>
          </cell>
          <cell r="D4639">
            <v>20681</v>
          </cell>
          <cell r="E4639" t="str">
            <v>M</v>
          </cell>
          <cell r="F4639" t="str">
            <v>België</v>
          </cell>
          <cell r="G4639" t="str">
            <v>BE</v>
          </cell>
          <cell r="H4639" t="str">
            <v>05-016</v>
          </cell>
          <cell r="I4639" t="str">
            <v>NIEUWPOORTSE PC -</v>
          </cell>
        </row>
        <row r="4640">
          <cell r="A4640">
            <v>18137</v>
          </cell>
          <cell r="B4640" t="str">
            <v>Anita</v>
          </cell>
          <cell r="C4640" t="str">
            <v>VANDEWEGHE</v>
          </cell>
          <cell r="D4640">
            <v>18846</v>
          </cell>
          <cell r="E4640" t="str">
            <v>V</v>
          </cell>
          <cell r="F4640" t="str">
            <v>België</v>
          </cell>
          <cell r="G4640" t="str">
            <v>BE</v>
          </cell>
          <cell r="H4640" t="str">
            <v>05-016</v>
          </cell>
          <cell r="I4640" t="str">
            <v>NIEUWPOORTSE PC -</v>
          </cell>
        </row>
        <row r="4641">
          <cell r="A4641">
            <v>17450</v>
          </cell>
          <cell r="B4641" t="str">
            <v>ERIC</v>
          </cell>
          <cell r="C4641" t="str">
            <v>VANDROMME</v>
          </cell>
          <cell r="D4641">
            <v>19038</v>
          </cell>
          <cell r="E4641" t="str">
            <v>M</v>
          </cell>
          <cell r="F4641" t="str">
            <v>België</v>
          </cell>
          <cell r="G4641" t="str">
            <v>BE</v>
          </cell>
          <cell r="H4641" t="str">
            <v>05-016</v>
          </cell>
          <cell r="I4641" t="str">
            <v>NIEUWPOORTSE PC -</v>
          </cell>
        </row>
        <row r="4642">
          <cell r="A4642">
            <v>18925</v>
          </cell>
          <cell r="B4642" t="str">
            <v>MARLEEN</v>
          </cell>
          <cell r="C4642" t="str">
            <v>VANGHELUWE</v>
          </cell>
          <cell r="D4642">
            <v>20334</v>
          </cell>
          <cell r="E4642" t="str">
            <v>V</v>
          </cell>
          <cell r="F4642" t="str">
            <v>België</v>
          </cell>
          <cell r="G4642" t="str">
            <v>BE</v>
          </cell>
          <cell r="H4642" t="str">
            <v>05-016</v>
          </cell>
          <cell r="I4642" t="str">
            <v>NIEUWPOORTSE PC -</v>
          </cell>
        </row>
        <row r="4643">
          <cell r="A4643">
            <v>19681</v>
          </cell>
          <cell r="B4643" t="str">
            <v>RITA</v>
          </cell>
          <cell r="C4643" t="str">
            <v>VANOVERBEKE</v>
          </cell>
          <cell r="D4643">
            <v>18450</v>
          </cell>
          <cell r="E4643" t="str">
            <v>V</v>
          </cell>
          <cell r="F4643" t="str">
            <v>België</v>
          </cell>
          <cell r="G4643" t="str">
            <v>BE</v>
          </cell>
          <cell r="H4643" t="str">
            <v>05-016</v>
          </cell>
          <cell r="I4643" t="str">
            <v>NIEUWPOORTSE PC -</v>
          </cell>
        </row>
        <row r="4644">
          <cell r="A4644">
            <v>19064</v>
          </cell>
          <cell r="B4644" t="str">
            <v>FRANCIS</v>
          </cell>
          <cell r="C4644" t="str">
            <v>VERCRUYSSE</v>
          </cell>
          <cell r="D4644">
            <v>21640</v>
          </cell>
          <cell r="E4644" t="str">
            <v>M</v>
          </cell>
          <cell r="F4644" t="str">
            <v>België</v>
          </cell>
          <cell r="G4644" t="str">
            <v>BE</v>
          </cell>
          <cell r="H4644" t="str">
            <v>05-016</v>
          </cell>
          <cell r="I4644" t="str">
            <v>NIEUWPOORTSE PC -</v>
          </cell>
        </row>
        <row r="4645">
          <cell r="A4645">
            <v>8944</v>
          </cell>
          <cell r="B4645" t="str">
            <v>Willy</v>
          </cell>
          <cell r="C4645" t="str">
            <v>VERLEYE</v>
          </cell>
          <cell r="D4645">
            <v>18026</v>
          </cell>
          <cell r="E4645" t="str">
            <v>M</v>
          </cell>
          <cell r="F4645" t="str">
            <v>België</v>
          </cell>
          <cell r="G4645" t="str">
            <v>BE</v>
          </cell>
          <cell r="H4645" t="str">
            <v>05-016</v>
          </cell>
          <cell r="I4645" t="str">
            <v>NIEUWPOORTSE PC -</v>
          </cell>
        </row>
        <row r="4646">
          <cell r="A4646">
            <v>18047</v>
          </cell>
          <cell r="B4646" t="str">
            <v>MARIE-JEANNE</v>
          </cell>
          <cell r="C4646" t="str">
            <v>VERVAET</v>
          </cell>
          <cell r="D4646">
            <v>19149</v>
          </cell>
          <cell r="E4646" t="str">
            <v>V</v>
          </cell>
          <cell r="F4646" t="str">
            <v>België</v>
          </cell>
          <cell r="G4646" t="str">
            <v>BE</v>
          </cell>
          <cell r="H4646" t="str">
            <v>05-016</v>
          </cell>
          <cell r="I4646" t="str">
            <v>NIEUWPOORTSE PC -</v>
          </cell>
        </row>
        <row r="4647">
          <cell r="A4647">
            <v>10240</v>
          </cell>
          <cell r="B4647" t="str">
            <v>Simonne</v>
          </cell>
          <cell r="C4647" t="str">
            <v>VERYSER</v>
          </cell>
          <cell r="D4647">
            <v>16575</v>
          </cell>
          <cell r="E4647" t="str">
            <v>V</v>
          </cell>
          <cell r="F4647" t="str">
            <v>België</v>
          </cell>
          <cell r="G4647" t="str">
            <v>BE</v>
          </cell>
          <cell r="H4647" t="str">
            <v>05-016</v>
          </cell>
          <cell r="I4647" t="str">
            <v>NIEUWPOORTSE PC -</v>
          </cell>
        </row>
        <row r="4648">
          <cell r="A4648">
            <v>11241</v>
          </cell>
          <cell r="B4648" t="str">
            <v>Fabienne</v>
          </cell>
          <cell r="C4648" t="str">
            <v>VILAIN</v>
          </cell>
          <cell r="D4648">
            <v>20101</v>
          </cell>
          <cell r="E4648" t="str">
            <v>V</v>
          </cell>
          <cell r="F4648" t="str">
            <v>België</v>
          </cell>
          <cell r="G4648" t="str">
            <v>BE</v>
          </cell>
          <cell r="H4648" t="str">
            <v>05-016</v>
          </cell>
          <cell r="I4648" t="str">
            <v>NIEUWPOORTSE PC -</v>
          </cell>
        </row>
        <row r="4649">
          <cell r="A4649">
            <v>15517</v>
          </cell>
          <cell r="B4649" t="str">
            <v>Jacobus</v>
          </cell>
          <cell r="C4649" t="str">
            <v>VLAEMINCKX</v>
          </cell>
          <cell r="D4649">
            <v>11824</v>
          </cell>
          <cell r="E4649" t="str">
            <v>M</v>
          </cell>
          <cell r="F4649" t="str">
            <v>België</v>
          </cell>
          <cell r="G4649" t="str">
            <v>BE</v>
          </cell>
          <cell r="H4649" t="str">
            <v>05-016</v>
          </cell>
          <cell r="I4649" t="str">
            <v>NIEUWPOORTSE PC -</v>
          </cell>
        </row>
        <row r="4650">
          <cell r="A4650">
            <v>15621</v>
          </cell>
          <cell r="B4650" t="str">
            <v>Jenny</v>
          </cell>
          <cell r="C4650" t="str">
            <v>VOETEN</v>
          </cell>
          <cell r="D4650">
            <v>18250</v>
          </cell>
          <cell r="E4650" t="str">
            <v>V</v>
          </cell>
          <cell r="F4650" t="str">
            <v>België</v>
          </cell>
          <cell r="G4650" t="str">
            <v>BE</v>
          </cell>
          <cell r="H4650" t="str">
            <v>05-016</v>
          </cell>
          <cell r="I4650" t="str">
            <v>NIEUWPOORTSE PC -</v>
          </cell>
        </row>
        <row r="4651">
          <cell r="A4651">
            <v>12252</v>
          </cell>
          <cell r="B4651" t="str">
            <v>Herwin</v>
          </cell>
          <cell r="C4651" t="str">
            <v>ALLEMAN</v>
          </cell>
          <cell r="D4651">
            <v>25238</v>
          </cell>
          <cell r="E4651" t="str">
            <v>M</v>
          </cell>
          <cell r="F4651" t="str">
            <v>België</v>
          </cell>
          <cell r="G4651" t="str">
            <v>BE</v>
          </cell>
          <cell r="H4651" t="str">
            <v>05-017</v>
          </cell>
          <cell r="I4651" t="str">
            <v>BLANKENBERGSE PV -</v>
          </cell>
        </row>
        <row r="4652">
          <cell r="A4652">
            <v>18055</v>
          </cell>
          <cell r="B4652" t="str">
            <v>JURGEN</v>
          </cell>
          <cell r="C4652" t="str">
            <v>ANDRIES</v>
          </cell>
          <cell r="D4652">
            <v>23965</v>
          </cell>
          <cell r="E4652" t="str">
            <v>M</v>
          </cell>
          <cell r="F4652" t="str">
            <v>België</v>
          </cell>
          <cell r="G4652" t="str">
            <v>BE</v>
          </cell>
          <cell r="H4652" t="str">
            <v>05-017</v>
          </cell>
          <cell r="I4652" t="str">
            <v>BLANKENBERGSE PV -</v>
          </cell>
        </row>
        <row r="4653">
          <cell r="A4653">
            <v>21138</v>
          </cell>
          <cell r="B4653" t="str">
            <v>SANDRA</v>
          </cell>
          <cell r="C4653" t="str">
            <v>BADTS</v>
          </cell>
          <cell r="D4653">
            <v>25717</v>
          </cell>
          <cell r="E4653" t="str">
            <v>V</v>
          </cell>
          <cell r="F4653" t="str">
            <v>België</v>
          </cell>
          <cell r="G4653" t="str">
            <v>BE</v>
          </cell>
          <cell r="H4653" t="str">
            <v>05-017</v>
          </cell>
          <cell r="I4653" t="str">
            <v>BLANKENBERGSE PV -</v>
          </cell>
        </row>
        <row r="4654">
          <cell r="A4654">
            <v>18605</v>
          </cell>
          <cell r="B4654" t="str">
            <v>MARITA</v>
          </cell>
          <cell r="C4654" t="str">
            <v>BAUWENS</v>
          </cell>
          <cell r="D4654">
            <v>17335</v>
          </cell>
          <cell r="E4654" t="str">
            <v>V</v>
          </cell>
          <cell r="F4654" t="str">
            <v>België</v>
          </cell>
          <cell r="G4654" t="str">
            <v>BE</v>
          </cell>
          <cell r="H4654" t="str">
            <v>05-017</v>
          </cell>
          <cell r="I4654" t="str">
            <v>BLANKENBERGSE PV -</v>
          </cell>
        </row>
        <row r="4655">
          <cell r="A4655">
            <v>6412</v>
          </cell>
          <cell r="B4655" t="str">
            <v>François</v>
          </cell>
          <cell r="C4655" t="str">
            <v>BLOMMAERT</v>
          </cell>
          <cell r="D4655">
            <v>18298</v>
          </cell>
          <cell r="E4655" t="str">
            <v>M</v>
          </cell>
          <cell r="F4655" t="str">
            <v>België</v>
          </cell>
          <cell r="G4655" t="str">
            <v>BE</v>
          </cell>
          <cell r="H4655" t="str">
            <v>05-017</v>
          </cell>
          <cell r="I4655" t="str">
            <v>BLANKENBERGSE PV -</v>
          </cell>
        </row>
        <row r="4656">
          <cell r="A4656">
            <v>11455</v>
          </cell>
          <cell r="B4656" t="str">
            <v>Mariette</v>
          </cell>
          <cell r="C4656" t="str">
            <v>BLONTROCK</v>
          </cell>
          <cell r="D4656">
            <v>12068</v>
          </cell>
          <cell r="E4656" t="str">
            <v>V</v>
          </cell>
          <cell r="F4656" t="str">
            <v>België</v>
          </cell>
          <cell r="G4656" t="str">
            <v>BE</v>
          </cell>
          <cell r="H4656" t="str">
            <v>05-017</v>
          </cell>
          <cell r="I4656" t="str">
            <v>BLANKENBERGSE PV -</v>
          </cell>
        </row>
        <row r="4657">
          <cell r="A4657">
            <v>14710</v>
          </cell>
          <cell r="B4657" t="str">
            <v>Denise</v>
          </cell>
          <cell r="C4657" t="str">
            <v>BONDUE</v>
          </cell>
          <cell r="D4657">
            <v>21596</v>
          </cell>
          <cell r="E4657" t="str">
            <v>V</v>
          </cell>
          <cell r="F4657" t="str">
            <v>België</v>
          </cell>
          <cell r="G4657" t="str">
            <v>BE</v>
          </cell>
          <cell r="H4657" t="str">
            <v>05-017</v>
          </cell>
          <cell r="I4657" t="str">
            <v>BLANKENBERGSE PV -</v>
          </cell>
        </row>
        <row r="4658">
          <cell r="A4658">
            <v>16624</v>
          </cell>
          <cell r="B4658" t="str">
            <v>Guido</v>
          </cell>
          <cell r="C4658" t="str">
            <v>BREUGELMANS</v>
          </cell>
          <cell r="D4658">
            <v>19879</v>
          </cell>
          <cell r="E4658" t="str">
            <v>M</v>
          </cell>
          <cell r="F4658" t="str">
            <v>België</v>
          </cell>
          <cell r="G4658" t="str">
            <v>BE</v>
          </cell>
          <cell r="H4658" t="str">
            <v>05-017</v>
          </cell>
          <cell r="I4658" t="str">
            <v>BLANKENBERGSE PV -</v>
          </cell>
        </row>
        <row r="4659">
          <cell r="A4659">
            <v>21412</v>
          </cell>
          <cell r="B4659" t="str">
            <v>PHILIPPE</v>
          </cell>
          <cell r="C4659" t="str">
            <v>COEN</v>
          </cell>
          <cell r="D4659">
            <v>15329</v>
          </cell>
          <cell r="E4659" t="str">
            <v>M</v>
          </cell>
          <cell r="F4659" t="str">
            <v>België</v>
          </cell>
          <cell r="G4659" t="str">
            <v>BE</v>
          </cell>
          <cell r="H4659" t="str">
            <v>05-017</v>
          </cell>
          <cell r="I4659" t="str">
            <v>BLANKENBERGSE PV -</v>
          </cell>
        </row>
        <row r="4660">
          <cell r="A4660">
            <v>13060</v>
          </cell>
          <cell r="B4660" t="str">
            <v>Theo</v>
          </cell>
          <cell r="C4660" t="str">
            <v>COLLEWAERT</v>
          </cell>
          <cell r="D4660">
            <v>18164</v>
          </cell>
          <cell r="E4660" t="str">
            <v>M</v>
          </cell>
          <cell r="F4660" t="str">
            <v>België</v>
          </cell>
          <cell r="G4660" t="str">
            <v>BE</v>
          </cell>
          <cell r="H4660" t="str">
            <v>05-017</v>
          </cell>
          <cell r="I4660" t="str">
            <v>BLANKENBERGSE PV -</v>
          </cell>
        </row>
        <row r="4661">
          <cell r="A4661">
            <v>15646</v>
          </cell>
          <cell r="B4661" t="str">
            <v>Michael</v>
          </cell>
          <cell r="C4661" t="str">
            <v>CORNELIS</v>
          </cell>
          <cell r="D4661">
            <v>30887</v>
          </cell>
          <cell r="E4661" t="str">
            <v>M</v>
          </cell>
          <cell r="F4661" t="str">
            <v>België</v>
          </cell>
          <cell r="G4661" t="str">
            <v>BE</v>
          </cell>
          <cell r="H4661" t="str">
            <v>05-017</v>
          </cell>
          <cell r="I4661" t="str">
            <v>BLANKENBERGSE PV -</v>
          </cell>
        </row>
        <row r="4662">
          <cell r="A4662">
            <v>44</v>
          </cell>
          <cell r="B4662" t="str">
            <v>Francine</v>
          </cell>
          <cell r="C4662" t="str">
            <v>CROKAERT</v>
          </cell>
          <cell r="D4662">
            <v>16913</v>
          </cell>
          <cell r="E4662" t="str">
            <v>V</v>
          </cell>
          <cell r="F4662" t="str">
            <v>België</v>
          </cell>
          <cell r="G4662" t="str">
            <v>BE</v>
          </cell>
          <cell r="H4662" t="str">
            <v>05-017</v>
          </cell>
          <cell r="I4662" t="str">
            <v>BLANKENBERGSE PV -</v>
          </cell>
        </row>
        <row r="4663">
          <cell r="A4663">
            <v>4981</v>
          </cell>
          <cell r="B4663" t="str">
            <v>Jacqueline</v>
          </cell>
          <cell r="C4663" t="str">
            <v>CUYLE</v>
          </cell>
          <cell r="D4663">
            <v>11756</v>
          </cell>
          <cell r="E4663" t="str">
            <v>V</v>
          </cell>
          <cell r="F4663" t="str">
            <v>België</v>
          </cell>
          <cell r="G4663" t="str">
            <v>BE</v>
          </cell>
          <cell r="H4663" t="str">
            <v>05-017</v>
          </cell>
          <cell r="I4663" t="str">
            <v>BLANKENBERGSE PV -</v>
          </cell>
        </row>
        <row r="4664">
          <cell r="A4664">
            <v>19581</v>
          </cell>
          <cell r="B4664" t="str">
            <v>GEORGES</v>
          </cell>
          <cell r="C4664" t="str">
            <v>DE BOLLE</v>
          </cell>
          <cell r="D4664">
            <v>15703</v>
          </cell>
          <cell r="E4664" t="str">
            <v>M</v>
          </cell>
          <cell r="F4664" t="str">
            <v>België</v>
          </cell>
          <cell r="G4664" t="str">
            <v>BE</v>
          </cell>
          <cell r="H4664" t="str">
            <v>05-017</v>
          </cell>
          <cell r="I4664" t="str">
            <v>BLANKENBERGSE PV -</v>
          </cell>
        </row>
        <row r="4665">
          <cell r="A4665">
            <v>18229</v>
          </cell>
          <cell r="B4665" t="str">
            <v>Andrea</v>
          </cell>
          <cell r="C4665" t="str">
            <v>DE KUNST</v>
          </cell>
          <cell r="D4665">
            <v>18547</v>
          </cell>
          <cell r="E4665" t="str">
            <v>V</v>
          </cell>
          <cell r="F4665" t="str">
            <v>België</v>
          </cell>
          <cell r="G4665" t="str">
            <v>BE</v>
          </cell>
          <cell r="H4665" t="str">
            <v>05-017</v>
          </cell>
          <cell r="I4665" t="str">
            <v>BLANKENBERGSE PV -</v>
          </cell>
        </row>
        <row r="4666">
          <cell r="A4666">
            <v>19580</v>
          </cell>
          <cell r="B4666" t="str">
            <v>MARIO</v>
          </cell>
          <cell r="C4666" t="str">
            <v>DE RUDDER</v>
          </cell>
          <cell r="D4666">
            <v>19697</v>
          </cell>
          <cell r="E4666" t="str">
            <v>M</v>
          </cell>
          <cell r="F4666" t="str">
            <v>België</v>
          </cell>
          <cell r="G4666" t="str">
            <v>BE</v>
          </cell>
          <cell r="H4666" t="str">
            <v>05-017</v>
          </cell>
          <cell r="I4666" t="str">
            <v>BLANKENBERGSE PV -</v>
          </cell>
        </row>
        <row r="4667">
          <cell r="A4667">
            <v>17399</v>
          </cell>
          <cell r="B4667" t="str">
            <v>Dirk</v>
          </cell>
          <cell r="C4667" t="str">
            <v>DE SMUL</v>
          </cell>
          <cell r="D4667">
            <v>22178</v>
          </cell>
          <cell r="E4667" t="str">
            <v>M</v>
          </cell>
          <cell r="F4667" t="str">
            <v>België</v>
          </cell>
          <cell r="G4667" t="str">
            <v>BE</v>
          </cell>
          <cell r="H4667" t="str">
            <v>05-017</v>
          </cell>
          <cell r="I4667" t="str">
            <v>BLANKENBERGSE PV -</v>
          </cell>
        </row>
        <row r="4668">
          <cell r="A4668">
            <v>4360</v>
          </cell>
          <cell r="B4668" t="str">
            <v>Stefaan</v>
          </cell>
          <cell r="C4668" t="str">
            <v>DEBURCHGRAEVE</v>
          </cell>
          <cell r="D4668">
            <v>26109</v>
          </cell>
          <cell r="E4668" t="str">
            <v>M</v>
          </cell>
          <cell r="F4668" t="str">
            <v>België</v>
          </cell>
          <cell r="G4668" t="str">
            <v>BE</v>
          </cell>
          <cell r="H4668" t="str">
            <v>05-017</v>
          </cell>
          <cell r="I4668" t="str">
            <v>BLANKENBERGSE PV -</v>
          </cell>
        </row>
        <row r="4669">
          <cell r="A4669">
            <v>17027</v>
          </cell>
          <cell r="B4669" t="str">
            <v>Matthias</v>
          </cell>
          <cell r="C4669" t="str">
            <v>DEMAN</v>
          </cell>
          <cell r="D4669">
            <v>31845</v>
          </cell>
          <cell r="E4669" t="str">
            <v>M</v>
          </cell>
          <cell r="F4669" t="str">
            <v>België</v>
          </cell>
          <cell r="G4669" t="str">
            <v>BE</v>
          </cell>
          <cell r="H4669" t="str">
            <v>05-017</v>
          </cell>
          <cell r="I4669" t="str">
            <v>BLANKENBERGSE PV -</v>
          </cell>
        </row>
        <row r="4670">
          <cell r="A4670">
            <v>19578</v>
          </cell>
          <cell r="B4670" t="str">
            <v>FRIEDA</v>
          </cell>
          <cell r="C4670" t="str">
            <v>DEMEULENAERE</v>
          </cell>
          <cell r="D4670">
            <v>22206</v>
          </cell>
          <cell r="E4670" t="str">
            <v>V</v>
          </cell>
          <cell r="F4670" t="str">
            <v>België</v>
          </cell>
          <cell r="G4670" t="str">
            <v>BE</v>
          </cell>
          <cell r="H4670" t="str">
            <v>05-017</v>
          </cell>
          <cell r="I4670" t="str">
            <v>BLANKENBERGSE PV -</v>
          </cell>
        </row>
        <row r="4671">
          <cell r="A4671">
            <v>11457</v>
          </cell>
          <cell r="B4671" t="str">
            <v>Frank</v>
          </cell>
          <cell r="C4671" t="str">
            <v>DENEIRE</v>
          </cell>
          <cell r="D4671">
            <v>18179</v>
          </cell>
          <cell r="E4671" t="str">
            <v>M</v>
          </cell>
          <cell r="F4671" t="str">
            <v>België</v>
          </cell>
          <cell r="G4671" t="str">
            <v>BE</v>
          </cell>
          <cell r="H4671" t="str">
            <v>05-017</v>
          </cell>
          <cell r="I4671" t="str">
            <v>BLANKENBERGSE PV -</v>
          </cell>
        </row>
        <row r="4672">
          <cell r="A4672">
            <v>11739</v>
          </cell>
          <cell r="B4672" t="str">
            <v>René</v>
          </cell>
          <cell r="C4672" t="str">
            <v>DEVILLÉ</v>
          </cell>
          <cell r="D4672">
            <v>17281</v>
          </cell>
          <cell r="E4672" t="str">
            <v>M</v>
          </cell>
          <cell r="F4672" t="str">
            <v>België</v>
          </cell>
          <cell r="G4672" t="str">
            <v>BE</v>
          </cell>
          <cell r="H4672" t="str">
            <v>05-017</v>
          </cell>
          <cell r="I4672" t="str">
            <v>BLANKENBERGSE PV -</v>
          </cell>
        </row>
        <row r="4673">
          <cell r="A4673">
            <v>17599</v>
          </cell>
          <cell r="B4673" t="str">
            <v>Sonja</v>
          </cell>
          <cell r="C4673" t="str">
            <v>DOCHY</v>
          </cell>
          <cell r="D4673">
            <v>19081</v>
          </cell>
          <cell r="E4673" t="str">
            <v>V</v>
          </cell>
          <cell r="F4673" t="str">
            <v>België</v>
          </cell>
          <cell r="G4673" t="str">
            <v>BE</v>
          </cell>
          <cell r="H4673" t="str">
            <v>05-017</v>
          </cell>
          <cell r="I4673" t="str">
            <v>BLANKENBERGSE PV -</v>
          </cell>
        </row>
        <row r="4674">
          <cell r="A4674">
            <v>2703</v>
          </cell>
          <cell r="B4674" t="str">
            <v>Rosane</v>
          </cell>
          <cell r="C4674" t="str">
            <v>DOOM</v>
          </cell>
          <cell r="D4674">
            <v>19409</v>
          </cell>
          <cell r="E4674" t="str">
            <v>V</v>
          </cell>
          <cell r="F4674" t="str">
            <v>België</v>
          </cell>
          <cell r="G4674" t="str">
            <v>BE</v>
          </cell>
          <cell r="H4674" t="str">
            <v>05-017</v>
          </cell>
          <cell r="I4674" t="str">
            <v>BLANKENBERGSE PV -</v>
          </cell>
        </row>
        <row r="4675">
          <cell r="A4675">
            <v>21066</v>
          </cell>
          <cell r="B4675" t="str">
            <v>JOHAN</v>
          </cell>
          <cell r="C4675" t="str">
            <v xml:space="preserve">DOOMS </v>
          </cell>
          <cell r="D4675">
            <v>24263</v>
          </cell>
          <cell r="E4675" t="str">
            <v>M</v>
          </cell>
          <cell r="F4675" t="str">
            <v>België</v>
          </cell>
          <cell r="G4675" t="str">
            <v>BE</v>
          </cell>
          <cell r="H4675" t="str">
            <v>05-017</v>
          </cell>
          <cell r="I4675" t="str">
            <v>BLANKENBERGSE PV -</v>
          </cell>
        </row>
        <row r="4676">
          <cell r="A4676">
            <v>13538</v>
          </cell>
          <cell r="B4676" t="str">
            <v>Josephine</v>
          </cell>
          <cell r="C4676" t="str">
            <v>FELIES</v>
          </cell>
          <cell r="D4676">
            <v>19329</v>
          </cell>
          <cell r="E4676" t="str">
            <v>V</v>
          </cell>
          <cell r="F4676" t="str">
            <v>België</v>
          </cell>
          <cell r="G4676" t="str">
            <v>BE</v>
          </cell>
          <cell r="H4676" t="str">
            <v>05-017</v>
          </cell>
          <cell r="I4676" t="str">
            <v>BLANKENBERGSE PV -</v>
          </cell>
        </row>
        <row r="4677">
          <cell r="A4677">
            <v>8519</v>
          </cell>
          <cell r="B4677" t="str">
            <v>Jeannine</v>
          </cell>
          <cell r="C4677" t="str">
            <v>GODICHAUX</v>
          </cell>
          <cell r="D4677">
            <v>11767</v>
          </cell>
          <cell r="E4677" t="str">
            <v>V</v>
          </cell>
          <cell r="F4677" t="str">
            <v>België</v>
          </cell>
          <cell r="G4677" t="str">
            <v>BE</v>
          </cell>
          <cell r="H4677" t="str">
            <v>05-017</v>
          </cell>
          <cell r="I4677" t="str">
            <v>BLANKENBERGSE PV -</v>
          </cell>
        </row>
        <row r="4678">
          <cell r="A4678">
            <v>14559</v>
          </cell>
          <cell r="B4678" t="str">
            <v>Glenn</v>
          </cell>
          <cell r="C4678" t="str">
            <v>HEINDERSON</v>
          </cell>
          <cell r="D4678">
            <v>30137</v>
          </cell>
          <cell r="E4678" t="str">
            <v>M</v>
          </cell>
          <cell r="F4678" t="str">
            <v>België</v>
          </cell>
          <cell r="G4678" t="str">
            <v>BE</v>
          </cell>
          <cell r="H4678" t="str">
            <v>05-017</v>
          </cell>
          <cell r="I4678" t="str">
            <v>BLANKENBERGSE PV -</v>
          </cell>
        </row>
        <row r="4679">
          <cell r="A4679">
            <v>19353</v>
          </cell>
          <cell r="B4679" t="str">
            <v>Valerie</v>
          </cell>
          <cell r="C4679" t="str">
            <v>HOEVENAAR</v>
          </cell>
          <cell r="D4679">
            <v>27684</v>
          </cell>
          <cell r="E4679" t="str">
            <v>V</v>
          </cell>
          <cell r="F4679" t="str">
            <v>België</v>
          </cell>
          <cell r="G4679" t="str">
            <v>BE</v>
          </cell>
          <cell r="H4679" t="str">
            <v>05-017</v>
          </cell>
          <cell r="I4679" t="str">
            <v>BLANKENBERGSE PV -</v>
          </cell>
        </row>
        <row r="4680">
          <cell r="A4680">
            <v>13525</v>
          </cell>
          <cell r="B4680" t="str">
            <v>Linda</v>
          </cell>
          <cell r="C4680" t="str">
            <v>HOOZEE</v>
          </cell>
          <cell r="D4680">
            <v>18921</v>
          </cell>
          <cell r="E4680" t="str">
            <v>V</v>
          </cell>
          <cell r="F4680" t="str">
            <v>België</v>
          </cell>
          <cell r="G4680" t="str">
            <v>BE</v>
          </cell>
          <cell r="H4680" t="str">
            <v>05-017</v>
          </cell>
          <cell r="I4680" t="str">
            <v>BLANKENBERGSE PV -</v>
          </cell>
        </row>
        <row r="4681">
          <cell r="A4681">
            <v>19579</v>
          </cell>
          <cell r="B4681" t="str">
            <v>FRANS</v>
          </cell>
          <cell r="C4681" t="str">
            <v>JACOBS</v>
          </cell>
          <cell r="D4681">
            <v>18744</v>
          </cell>
          <cell r="E4681" t="str">
            <v>M</v>
          </cell>
          <cell r="F4681" t="str">
            <v>België</v>
          </cell>
          <cell r="G4681" t="str">
            <v>BE</v>
          </cell>
          <cell r="H4681" t="str">
            <v>05-017</v>
          </cell>
          <cell r="I4681" t="str">
            <v>BLANKENBERGSE PV -</v>
          </cell>
        </row>
        <row r="4682">
          <cell r="A4682">
            <v>18156</v>
          </cell>
          <cell r="B4682" t="str">
            <v>René</v>
          </cell>
          <cell r="C4682" t="str">
            <v>LEBRUN</v>
          </cell>
          <cell r="D4682">
            <v>18194</v>
          </cell>
          <cell r="E4682" t="str">
            <v>M</v>
          </cell>
          <cell r="F4682" t="str">
            <v>België</v>
          </cell>
          <cell r="G4682" t="str">
            <v>BE</v>
          </cell>
          <cell r="H4682" t="str">
            <v>05-017</v>
          </cell>
          <cell r="I4682" t="str">
            <v>BLANKENBERGSE PV -</v>
          </cell>
        </row>
        <row r="4683">
          <cell r="A4683">
            <v>14864</v>
          </cell>
          <cell r="B4683" t="str">
            <v>Walter</v>
          </cell>
          <cell r="C4683" t="str">
            <v>LEYSEN</v>
          </cell>
          <cell r="D4683">
            <v>21810</v>
          </cell>
          <cell r="E4683" t="str">
            <v>M</v>
          </cell>
          <cell r="F4683" t="str">
            <v>België</v>
          </cell>
          <cell r="G4683" t="str">
            <v>BE</v>
          </cell>
          <cell r="H4683" t="str">
            <v>05-017</v>
          </cell>
          <cell r="I4683" t="str">
            <v>BLANKENBERGSE PV -</v>
          </cell>
        </row>
        <row r="4684">
          <cell r="A4684">
            <v>20908</v>
          </cell>
          <cell r="B4684" t="str">
            <v>Jozef</v>
          </cell>
          <cell r="C4684" t="str">
            <v>LIEVENS</v>
          </cell>
          <cell r="D4684">
            <v>19025</v>
          </cell>
          <cell r="E4684" t="str">
            <v>M</v>
          </cell>
          <cell r="F4684" t="str">
            <v>België</v>
          </cell>
          <cell r="G4684" t="str">
            <v>BE</v>
          </cell>
          <cell r="H4684" t="str">
            <v>05-017</v>
          </cell>
          <cell r="I4684" t="str">
            <v>BLANKENBERGSE PV -</v>
          </cell>
        </row>
        <row r="4685">
          <cell r="A4685">
            <v>8455</v>
          </cell>
          <cell r="B4685" t="str">
            <v>Dominique</v>
          </cell>
          <cell r="C4685" t="str">
            <v>MANNECHEZ</v>
          </cell>
          <cell r="D4685">
            <v>21757</v>
          </cell>
          <cell r="E4685" t="str">
            <v>M</v>
          </cell>
          <cell r="F4685" t="str">
            <v>België</v>
          </cell>
          <cell r="G4685" t="str">
            <v>BE</v>
          </cell>
          <cell r="H4685" t="str">
            <v>05-017</v>
          </cell>
          <cell r="I4685" t="str">
            <v>BLANKENBERGSE PV -</v>
          </cell>
        </row>
        <row r="4686">
          <cell r="A4686">
            <v>13527</v>
          </cell>
          <cell r="B4686" t="str">
            <v>Martin</v>
          </cell>
          <cell r="C4686" t="str">
            <v>MONTE</v>
          </cell>
          <cell r="D4686">
            <v>17408</v>
          </cell>
          <cell r="E4686" t="str">
            <v>M</v>
          </cell>
          <cell r="F4686" t="str">
            <v>België</v>
          </cell>
          <cell r="G4686" t="str">
            <v>BE</v>
          </cell>
          <cell r="H4686" t="str">
            <v>05-017</v>
          </cell>
          <cell r="I4686" t="str">
            <v>BLANKENBERGSE PV -</v>
          </cell>
        </row>
        <row r="4687">
          <cell r="A4687">
            <v>13842</v>
          </cell>
          <cell r="B4687" t="str">
            <v>Jules</v>
          </cell>
          <cell r="C4687" t="str">
            <v>MOSTREY</v>
          </cell>
          <cell r="D4687">
            <v>12211</v>
          </cell>
          <cell r="E4687" t="str">
            <v>M</v>
          </cell>
          <cell r="F4687" t="str">
            <v>België</v>
          </cell>
          <cell r="G4687" t="str">
            <v>BE</v>
          </cell>
          <cell r="H4687" t="str">
            <v>05-017</v>
          </cell>
          <cell r="I4687" t="str">
            <v>BLANKENBERGSE PV -</v>
          </cell>
        </row>
        <row r="4688">
          <cell r="A4688">
            <v>15234</v>
          </cell>
          <cell r="B4688" t="str">
            <v>Alain</v>
          </cell>
          <cell r="C4688" t="str">
            <v>PIETERCELIE</v>
          </cell>
          <cell r="D4688">
            <v>18725</v>
          </cell>
          <cell r="E4688" t="str">
            <v>M</v>
          </cell>
          <cell r="F4688" t="str">
            <v>België</v>
          </cell>
          <cell r="G4688" t="str">
            <v>BE</v>
          </cell>
          <cell r="H4688" t="str">
            <v>05-017</v>
          </cell>
          <cell r="I4688" t="str">
            <v>BLANKENBERGSE PV -</v>
          </cell>
        </row>
        <row r="4689">
          <cell r="A4689">
            <v>19928</v>
          </cell>
          <cell r="B4689" t="str">
            <v>Norbert</v>
          </cell>
          <cell r="C4689" t="str">
            <v>RIVIERE</v>
          </cell>
          <cell r="D4689">
            <v>14268</v>
          </cell>
          <cell r="E4689" t="str">
            <v>M</v>
          </cell>
          <cell r="F4689" t="str">
            <v>België</v>
          </cell>
          <cell r="G4689" t="str">
            <v>BE</v>
          </cell>
          <cell r="H4689" t="str">
            <v>05-017</v>
          </cell>
          <cell r="I4689" t="str">
            <v>BLANKENBERGSE PV -</v>
          </cell>
        </row>
        <row r="4690">
          <cell r="A4690">
            <v>11496</v>
          </cell>
          <cell r="B4690" t="str">
            <v>Bruno</v>
          </cell>
          <cell r="C4690" t="str">
            <v>SANTINI</v>
          </cell>
          <cell r="D4690">
            <v>16438</v>
          </cell>
          <cell r="E4690" t="str">
            <v>M</v>
          </cell>
          <cell r="F4690" t="str">
            <v>België</v>
          </cell>
          <cell r="G4690" t="str">
            <v>IT</v>
          </cell>
          <cell r="H4690" t="str">
            <v>05-017</v>
          </cell>
          <cell r="I4690" t="str">
            <v>BLANKENBERGSE PV -</v>
          </cell>
        </row>
        <row r="4691">
          <cell r="A4691">
            <v>11387</v>
          </cell>
          <cell r="B4691" t="str">
            <v>Arlette</v>
          </cell>
          <cell r="C4691" t="str">
            <v>SCHWANEN</v>
          </cell>
          <cell r="D4691">
            <v>18075</v>
          </cell>
          <cell r="E4691" t="str">
            <v>V</v>
          </cell>
          <cell r="F4691" t="str">
            <v>België</v>
          </cell>
          <cell r="G4691" t="str">
            <v>BE</v>
          </cell>
          <cell r="H4691" t="str">
            <v>05-017</v>
          </cell>
          <cell r="I4691" t="str">
            <v>BLANKENBERGSE PV -</v>
          </cell>
        </row>
        <row r="4692">
          <cell r="A4692">
            <v>3546</v>
          </cell>
          <cell r="B4692" t="str">
            <v>Emmanuel</v>
          </cell>
          <cell r="C4692" t="str">
            <v>SLINGENEYER</v>
          </cell>
          <cell r="D4692">
            <v>25840</v>
          </cell>
          <cell r="E4692" t="str">
            <v>M</v>
          </cell>
          <cell r="F4692" t="str">
            <v>België</v>
          </cell>
          <cell r="G4692" t="str">
            <v>BE</v>
          </cell>
          <cell r="H4692" t="str">
            <v>05-017</v>
          </cell>
          <cell r="I4692" t="str">
            <v>BLANKENBERGSE PV -</v>
          </cell>
        </row>
        <row r="4693">
          <cell r="A4693">
            <v>20831</v>
          </cell>
          <cell r="B4693" t="str">
            <v>Patrick</v>
          </cell>
          <cell r="C4693" t="str">
            <v>SNEYERS</v>
          </cell>
          <cell r="D4693">
            <v>24583</v>
          </cell>
          <cell r="E4693" t="str">
            <v>M</v>
          </cell>
          <cell r="F4693" t="str">
            <v>België</v>
          </cell>
          <cell r="G4693" t="str">
            <v>BE</v>
          </cell>
          <cell r="H4693" t="str">
            <v>05-017</v>
          </cell>
          <cell r="I4693" t="str">
            <v>BLANKENBERGSE PV -</v>
          </cell>
        </row>
        <row r="4694">
          <cell r="A4694">
            <v>14697</v>
          </cell>
          <cell r="B4694" t="str">
            <v>Rudy</v>
          </cell>
          <cell r="C4694" t="str">
            <v>STANDAERT</v>
          </cell>
          <cell r="D4694">
            <v>18409</v>
          </cell>
          <cell r="E4694" t="str">
            <v>M</v>
          </cell>
          <cell r="F4694" t="str">
            <v>België</v>
          </cell>
          <cell r="G4694" t="str">
            <v>BE</v>
          </cell>
          <cell r="H4694" t="str">
            <v>05-017</v>
          </cell>
          <cell r="I4694" t="str">
            <v>BLANKENBERGSE PV -</v>
          </cell>
        </row>
        <row r="4695">
          <cell r="A4695">
            <v>19606</v>
          </cell>
          <cell r="B4695" t="str">
            <v>JEAN-CLAUDE</v>
          </cell>
          <cell r="C4695" t="str">
            <v>THEUNISSEN</v>
          </cell>
          <cell r="D4695">
            <v>20725</v>
          </cell>
          <cell r="E4695" t="str">
            <v>M</v>
          </cell>
          <cell r="F4695" t="str">
            <v>België</v>
          </cell>
          <cell r="G4695" t="str">
            <v>BE</v>
          </cell>
          <cell r="H4695" t="str">
            <v>05-017</v>
          </cell>
          <cell r="I4695" t="str">
            <v>BLANKENBERGSE PV -</v>
          </cell>
        </row>
        <row r="4696">
          <cell r="A4696">
            <v>18604</v>
          </cell>
          <cell r="B4696" t="str">
            <v>LINDSAY</v>
          </cell>
          <cell r="C4696" t="str">
            <v>VAN ACKER</v>
          </cell>
          <cell r="D4696">
            <v>30109</v>
          </cell>
          <cell r="E4696" t="str">
            <v>V</v>
          </cell>
          <cell r="F4696" t="str">
            <v>België</v>
          </cell>
          <cell r="G4696" t="str">
            <v>BE</v>
          </cell>
          <cell r="H4696" t="str">
            <v>05-017</v>
          </cell>
          <cell r="I4696" t="str">
            <v>BLANKENBERGSE PV -</v>
          </cell>
        </row>
        <row r="4697">
          <cell r="A4697">
            <v>13028</v>
          </cell>
          <cell r="B4697" t="str">
            <v>Julien</v>
          </cell>
          <cell r="C4697" t="str">
            <v>VAN DAELE</v>
          </cell>
          <cell r="D4697">
            <v>18158</v>
          </cell>
          <cell r="E4697" t="str">
            <v>M</v>
          </cell>
          <cell r="F4697" t="str">
            <v>België</v>
          </cell>
          <cell r="G4697" t="str">
            <v>BE</v>
          </cell>
          <cell r="H4697" t="str">
            <v>05-017</v>
          </cell>
          <cell r="I4697" t="str">
            <v>BLANKENBERGSE PV -</v>
          </cell>
        </row>
        <row r="4698">
          <cell r="A4698">
            <v>13032</v>
          </cell>
          <cell r="B4698" t="str">
            <v>Wesley</v>
          </cell>
          <cell r="C4698" t="str">
            <v>VAN DAELE</v>
          </cell>
          <cell r="D4698">
            <v>32409</v>
          </cell>
          <cell r="E4698" t="str">
            <v>M</v>
          </cell>
          <cell r="F4698" t="str">
            <v>België</v>
          </cell>
          <cell r="G4698" t="str">
            <v>BE</v>
          </cell>
          <cell r="H4698" t="str">
            <v>05-017</v>
          </cell>
          <cell r="I4698" t="str">
            <v>BLANKENBERGSE PV -</v>
          </cell>
        </row>
        <row r="4699">
          <cell r="A4699">
            <v>697</v>
          </cell>
          <cell r="B4699" t="str">
            <v>Edith</v>
          </cell>
          <cell r="C4699" t="str">
            <v>VAN DEN BULCKE</v>
          </cell>
          <cell r="D4699">
            <v>17201</v>
          </cell>
          <cell r="E4699" t="str">
            <v>V</v>
          </cell>
          <cell r="F4699" t="str">
            <v>België</v>
          </cell>
          <cell r="G4699" t="str">
            <v>BE</v>
          </cell>
          <cell r="H4699" t="str">
            <v>05-017</v>
          </cell>
          <cell r="I4699" t="str">
            <v>BLANKENBERGSE PV -</v>
          </cell>
        </row>
        <row r="4700">
          <cell r="A4700">
            <v>15281</v>
          </cell>
          <cell r="B4700" t="str">
            <v>Steve</v>
          </cell>
          <cell r="C4700" t="str">
            <v>VAN ES</v>
          </cell>
          <cell r="D4700">
            <v>25664</v>
          </cell>
          <cell r="E4700" t="str">
            <v>M</v>
          </cell>
          <cell r="F4700" t="str">
            <v>België</v>
          </cell>
          <cell r="G4700" t="str">
            <v>BE</v>
          </cell>
          <cell r="H4700" t="str">
            <v>05-017</v>
          </cell>
          <cell r="I4700" t="str">
            <v>BLANKENBERGSE PV -</v>
          </cell>
        </row>
        <row r="4701">
          <cell r="A4701">
            <v>14711</v>
          </cell>
          <cell r="B4701" t="str">
            <v>Christian</v>
          </cell>
          <cell r="C4701" t="str">
            <v>VAN LANDUYT</v>
          </cell>
          <cell r="D4701">
            <v>21215</v>
          </cell>
          <cell r="E4701" t="str">
            <v>M</v>
          </cell>
          <cell r="F4701" t="str">
            <v>België</v>
          </cell>
          <cell r="G4701" t="str">
            <v>BE</v>
          </cell>
          <cell r="H4701" t="str">
            <v>05-017</v>
          </cell>
          <cell r="I4701" t="str">
            <v>BLANKENBERGSE PV -</v>
          </cell>
        </row>
        <row r="4702">
          <cell r="A4702">
            <v>10756</v>
          </cell>
          <cell r="B4702" t="str">
            <v>Vincent</v>
          </cell>
          <cell r="C4702" t="str">
            <v>VAN LOOCKE</v>
          </cell>
          <cell r="D4702">
            <v>25956</v>
          </cell>
          <cell r="E4702" t="str">
            <v>M</v>
          </cell>
          <cell r="F4702" t="str">
            <v>België</v>
          </cell>
          <cell r="G4702" t="str">
            <v>FR</v>
          </cell>
          <cell r="H4702" t="str">
            <v>05-017</v>
          </cell>
          <cell r="I4702" t="str">
            <v>BLANKENBERGSE PV -</v>
          </cell>
        </row>
        <row r="4703">
          <cell r="A4703">
            <v>11638</v>
          </cell>
          <cell r="B4703" t="str">
            <v>Pierre-Louis</v>
          </cell>
          <cell r="C4703" t="str">
            <v>VAN LOOCKE</v>
          </cell>
          <cell r="D4703">
            <v>36767</v>
          </cell>
          <cell r="E4703" t="str">
            <v>M</v>
          </cell>
          <cell r="F4703" t="str">
            <v>België</v>
          </cell>
          <cell r="G4703" t="str">
            <v>FR</v>
          </cell>
          <cell r="H4703" t="str">
            <v>05-017</v>
          </cell>
          <cell r="I4703" t="str">
            <v>BLANKENBERGSE PV -</v>
          </cell>
        </row>
        <row r="4704">
          <cell r="A4704">
            <v>18785</v>
          </cell>
          <cell r="B4704" t="str">
            <v>Maxim</v>
          </cell>
          <cell r="C4704" t="str">
            <v>VANDELANOITTE</v>
          </cell>
          <cell r="D4704">
            <v>35689</v>
          </cell>
          <cell r="E4704" t="str">
            <v>M</v>
          </cell>
          <cell r="F4704" t="str">
            <v>België</v>
          </cell>
          <cell r="G4704" t="str">
            <v>BE</v>
          </cell>
          <cell r="H4704" t="str">
            <v>05-017</v>
          </cell>
          <cell r="I4704" t="str">
            <v>BLANKENBERGSE PV -</v>
          </cell>
        </row>
        <row r="4705">
          <cell r="A4705">
            <v>14280</v>
          </cell>
          <cell r="B4705" t="str">
            <v>Jacques</v>
          </cell>
          <cell r="C4705" t="str">
            <v>VANHOLLEBEKE</v>
          </cell>
          <cell r="D4705">
            <v>16808</v>
          </cell>
          <cell r="E4705" t="str">
            <v>M</v>
          </cell>
          <cell r="F4705" t="str">
            <v>België</v>
          </cell>
          <cell r="G4705" t="str">
            <v>BE</v>
          </cell>
          <cell r="H4705" t="str">
            <v>05-017</v>
          </cell>
          <cell r="I4705" t="str">
            <v>BLANKENBERGSE PV -</v>
          </cell>
        </row>
        <row r="4706">
          <cell r="A4706">
            <v>19777</v>
          </cell>
          <cell r="B4706" t="str">
            <v>DENISE</v>
          </cell>
          <cell r="C4706" t="str">
            <v>VANLANDSCHOOT</v>
          </cell>
          <cell r="D4706">
            <v>14943</v>
          </cell>
          <cell r="E4706" t="str">
            <v>V</v>
          </cell>
          <cell r="F4706" t="str">
            <v>België</v>
          </cell>
          <cell r="G4706" t="str">
            <v>BE</v>
          </cell>
          <cell r="H4706" t="str">
            <v>05-017</v>
          </cell>
          <cell r="I4706" t="str">
            <v>BLANKENBERGSE PV -</v>
          </cell>
        </row>
        <row r="4707">
          <cell r="A4707">
            <v>9187</v>
          </cell>
          <cell r="B4707" t="str">
            <v>Alexander</v>
          </cell>
          <cell r="C4707" t="str">
            <v>VERMEERSCH</v>
          </cell>
          <cell r="D4707">
            <v>13788</v>
          </cell>
          <cell r="E4707" t="str">
            <v>M</v>
          </cell>
          <cell r="F4707" t="str">
            <v>België</v>
          </cell>
          <cell r="G4707" t="str">
            <v>BE</v>
          </cell>
          <cell r="H4707" t="str">
            <v>05-017</v>
          </cell>
          <cell r="I4707" t="str">
            <v>BLANKENBERGSE PV -</v>
          </cell>
        </row>
        <row r="4708">
          <cell r="A4708">
            <v>21413</v>
          </cell>
          <cell r="B4708" t="str">
            <v>BERNARD</v>
          </cell>
          <cell r="C4708" t="str">
            <v xml:space="preserve">VUATTIER </v>
          </cell>
          <cell r="D4708">
            <v>20134</v>
          </cell>
          <cell r="E4708" t="str">
            <v>M</v>
          </cell>
          <cell r="F4708" t="str">
            <v>België</v>
          </cell>
          <cell r="G4708" t="str">
            <v>FR</v>
          </cell>
          <cell r="H4708" t="str">
            <v>05-017</v>
          </cell>
          <cell r="I4708" t="str">
            <v>BLANKENBERGSE PV -</v>
          </cell>
        </row>
        <row r="4709">
          <cell r="A4709">
            <v>20600</v>
          </cell>
          <cell r="B4709" t="str">
            <v>Frederik</v>
          </cell>
          <cell r="C4709" t="str">
            <v>AUGER</v>
          </cell>
          <cell r="D4709">
            <v>27978</v>
          </cell>
          <cell r="E4709" t="str">
            <v>M</v>
          </cell>
          <cell r="F4709" t="str">
            <v>België</v>
          </cell>
          <cell r="G4709" t="str">
            <v>BE</v>
          </cell>
          <cell r="H4709" t="str">
            <v>05-018</v>
          </cell>
          <cell r="I4709" t="str">
            <v>POPERINGSE PETANQUEKOPPEN</v>
          </cell>
        </row>
        <row r="4710">
          <cell r="A4710">
            <v>17715</v>
          </cell>
          <cell r="B4710" t="str">
            <v>James</v>
          </cell>
          <cell r="C4710" t="str">
            <v>CAPELIER</v>
          </cell>
          <cell r="D4710">
            <v>22864</v>
          </cell>
          <cell r="E4710" t="str">
            <v>M</v>
          </cell>
          <cell r="F4710" t="str">
            <v>België</v>
          </cell>
          <cell r="G4710" t="str">
            <v>BE</v>
          </cell>
          <cell r="H4710" t="str">
            <v>05-018</v>
          </cell>
          <cell r="I4710" t="str">
            <v>POPERINGSE PETANQUEKOPPEN</v>
          </cell>
        </row>
        <row r="4711">
          <cell r="A4711">
            <v>11635</v>
          </cell>
          <cell r="B4711" t="str">
            <v>Gino</v>
          </cell>
          <cell r="C4711" t="str">
            <v>CAPPELAERE</v>
          </cell>
          <cell r="D4711">
            <v>26102</v>
          </cell>
          <cell r="E4711" t="str">
            <v>M</v>
          </cell>
          <cell r="F4711" t="str">
            <v>België</v>
          </cell>
          <cell r="G4711" t="str">
            <v>BE</v>
          </cell>
          <cell r="H4711" t="str">
            <v>05-018</v>
          </cell>
          <cell r="I4711" t="str">
            <v>POPERINGSE PETANQUEKOPPEN</v>
          </cell>
        </row>
        <row r="4712">
          <cell r="A4712">
            <v>19623</v>
          </cell>
          <cell r="B4712" t="str">
            <v>Jimmy</v>
          </cell>
          <cell r="C4712" t="str">
            <v>CLYNCKEMAILLIE</v>
          </cell>
          <cell r="D4712">
            <v>23800</v>
          </cell>
          <cell r="E4712" t="str">
            <v>M</v>
          </cell>
          <cell r="F4712" t="str">
            <v>België</v>
          </cell>
          <cell r="G4712" t="str">
            <v>BE</v>
          </cell>
          <cell r="H4712" t="str">
            <v>05-018</v>
          </cell>
          <cell r="I4712" t="str">
            <v>POPERINGSE PETANQUEKOPPEN</v>
          </cell>
        </row>
        <row r="4713">
          <cell r="A4713">
            <v>18871</v>
          </cell>
          <cell r="B4713" t="str">
            <v>Maxime</v>
          </cell>
          <cell r="C4713" t="str">
            <v>DE CUBBER</v>
          </cell>
          <cell r="D4713">
            <v>29863</v>
          </cell>
          <cell r="E4713" t="str">
            <v>M</v>
          </cell>
          <cell r="F4713" t="str">
            <v>België</v>
          </cell>
          <cell r="G4713" t="str">
            <v>BE</v>
          </cell>
          <cell r="H4713" t="str">
            <v>05-018</v>
          </cell>
          <cell r="I4713" t="str">
            <v>POPERINGSE PETANQUEKOPPEN</v>
          </cell>
        </row>
        <row r="4714">
          <cell r="A4714">
            <v>12633</v>
          </cell>
          <cell r="B4714" t="str">
            <v>Marc</v>
          </cell>
          <cell r="C4714" t="str">
            <v>DEPECKER</v>
          </cell>
          <cell r="D4714">
            <v>21799</v>
          </cell>
          <cell r="E4714" t="str">
            <v>M</v>
          </cell>
          <cell r="F4714" t="str">
            <v>Frankrijk</v>
          </cell>
          <cell r="G4714" t="str">
            <v>FR</v>
          </cell>
          <cell r="H4714" t="str">
            <v>05-018</v>
          </cell>
          <cell r="I4714" t="str">
            <v>POPERINGSE PETANQUEKOPPEN</v>
          </cell>
        </row>
        <row r="4715">
          <cell r="A4715">
            <v>9753</v>
          </cell>
          <cell r="B4715" t="str">
            <v>Eric</v>
          </cell>
          <cell r="C4715" t="str">
            <v>DEROO</v>
          </cell>
          <cell r="D4715">
            <v>27458</v>
          </cell>
          <cell r="E4715" t="str">
            <v>M</v>
          </cell>
          <cell r="F4715" t="str">
            <v>Frankrijk</v>
          </cell>
          <cell r="G4715" t="str">
            <v>FR</v>
          </cell>
          <cell r="H4715" t="str">
            <v>05-018</v>
          </cell>
          <cell r="I4715" t="str">
            <v>POPERINGSE PETANQUEKOPPEN</v>
          </cell>
        </row>
        <row r="4716">
          <cell r="A4716">
            <v>8017</v>
          </cell>
          <cell r="B4716" t="str">
            <v>Jacques</v>
          </cell>
          <cell r="C4716" t="str">
            <v>DESWARTE</v>
          </cell>
          <cell r="D4716">
            <v>20774</v>
          </cell>
          <cell r="E4716" t="str">
            <v>M</v>
          </cell>
          <cell r="F4716" t="str">
            <v>Frankrijk</v>
          </cell>
          <cell r="G4716" t="str">
            <v>FR</v>
          </cell>
          <cell r="H4716" t="str">
            <v>05-018</v>
          </cell>
          <cell r="I4716" t="str">
            <v>POPERINGSE PETANQUEKOPPEN</v>
          </cell>
        </row>
        <row r="4717">
          <cell r="A4717">
            <v>9741</v>
          </cell>
          <cell r="B4717" t="str">
            <v>Norbert</v>
          </cell>
          <cell r="C4717" t="str">
            <v>DEVLOO</v>
          </cell>
          <cell r="D4717">
            <v>15637</v>
          </cell>
          <cell r="E4717" t="str">
            <v>M</v>
          </cell>
          <cell r="F4717" t="str">
            <v>België</v>
          </cell>
          <cell r="G4717" t="str">
            <v>BE</v>
          </cell>
          <cell r="H4717" t="str">
            <v>05-018</v>
          </cell>
          <cell r="I4717" t="str">
            <v>POPERINGSE PETANQUEKOPPEN</v>
          </cell>
        </row>
        <row r="4718">
          <cell r="A4718">
            <v>9742</v>
          </cell>
          <cell r="B4718" t="str">
            <v>Peter</v>
          </cell>
          <cell r="C4718" t="str">
            <v>DUTHOIT</v>
          </cell>
          <cell r="D4718">
            <v>22914</v>
          </cell>
          <cell r="E4718" t="str">
            <v>M</v>
          </cell>
          <cell r="F4718" t="str">
            <v>België</v>
          </cell>
          <cell r="G4718" t="str">
            <v>BE</v>
          </cell>
          <cell r="H4718" t="str">
            <v>05-018</v>
          </cell>
          <cell r="I4718" t="str">
            <v>POPERINGSE PETANQUEKOPPEN</v>
          </cell>
        </row>
        <row r="4719">
          <cell r="A4719">
            <v>10395</v>
          </cell>
          <cell r="B4719" t="str">
            <v>Jacques</v>
          </cell>
          <cell r="C4719" t="str">
            <v>DUTHOIT</v>
          </cell>
          <cell r="D4719">
            <v>13527</v>
          </cell>
          <cell r="E4719" t="str">
            <v>M</v>
          </cell>
          <cell r="F4719" t="str">
            <v>België</v>
          </cell>
          <cell r="G4719" t="str">
            <v>BE</v>
          </cell>
          <cell r="H4719" t="str">
            <v>05-018</v>
          </cell>
          <cell r="I4719" t="str">
            <v>POPERINGSE PETANQUEKOPPEN</v>
          </cell>
        </row>
        <row r="4720">
          <cell r="A4720">
            <v>10396</v>
          </cell>
          <cell r="B4720" t="str">
            <v>Noël</v>
          </cell>
          <cell r="C4720" t="str">
            <v>FAGHEL</v>
          </cell>
          <cell r="D4720">
            <v>17547</v>
          </cell>
          <cell r="E4720" t="str">
            <v>M</v>
          </cell>
          <cell r="F4720" t="str">
            <v>België</v>
          </cell>
          <cell r="G4720" t="str">
            <v>BE</v>
          </cell>
          <cell r="H4720" t="str">
            <v>05-018</v>
          </cell>
          <cell r="I4720" t="str">
            <v>POPERINGSE PETANQUEKOPPEN</v>
          </cell>
        </row>
        <row r="4721">
          <cell r="A4721">
            <v>21443</v>
          </cell>
          <cell r="B4721" t="str">
            <v>Jessy</v>
          </cell>
          <cell r="C4721" t="str">
            <v>GAHITTE</v>
          </cell>
          <cell r="D4721">
            <v>33122</v>
          </cell>
          <cell r="E4721" t="str">
            <v>M</v>
          </cell>
          <cell r="F4721" t="str">
            <v>België</v>
          </cell>
          <cell r="G4721" t="str">
            <v>BE</v>
          </cell>
          <cell r="H4721" t="str">
            <v>05-018</v>
          </cell>
          <cell r="I4721" t="str">
            <v>POPERINGSE PETANQUEKOPPEN</v>
          </cell>
        </row>
        <row r="4722">
          <cell r="A4722">
            <v>17669</v>
          </cell>
          <cell r="B4722" t="str">
            <v>John</v>
          </cell>
          <cell r="C4722" t="str">
            <v>GOBERT</v>
          </cell>
          <cell r="D4722">
            <v>26401</v>
          </cell>
          <cell r="E4722" t="str">
            <v>M</v>
          </cell>
          <cell r="F4722" t="str">
            <v>België</v>
          </cell>
          <cell r="G4722" t="str">
            <v>BE</v>
          </cell>
          <cell r="H4722" t="str">
            <v>05-018</v>
          </cell>
          <cell r="I4722" t="str">
            <v>POPERINGSE PETANQUEKOPPEN</v>
          </cell>
        </row>
        <row r="4723">
          <cell r="A4723">
            <v>21437</v>
          </cell>
          <cell r="B4723" t="str">
            <v>Jonathan</v>
          </cell>
          <cell r="C4723" t="str">
            <v>HALLUIN</v>
          </cell>
          <cell r="D4723">
            <v>30851</v>
          </cell>
          <cell r="E4723" t="str">
            <v>M</v>
          </cell>
          <cell r="F4723" t="str">
            <v>Frankrijk</v>
          </cell>
          <cell r="G4723" t="str">
            <v>FR</v>
          </cell>
          <cell r="H4723" t="str">
            <v>05-018</v>
          </cell>
          <cell r="I4723" t="str">
            <v>POPERINGSE PETANQUEKOPPEN</v>
          </cell>
        </row>
        <row r="4724">
          <cell r="A4724">
            <v>17166</v>
          </cell>
          <cell r="B4724" t="str">
            <v>Olivier</v>
          </cell>
          <cell r="C4724" t="str">
            <v>LACHAMBRE</v>
          </cell>
          <cell r="D4724">
            <v>32085</v>
          </cell>
          <cell r="E4724" t="str">
            <v>M</v>
          </cell>
          <cell r="F4724" t="str">
            <v>België</v>
          </cell>
          <cell r="G4724" t="str">
            <v>BE</v>
          </cell>
          <cell r="H4724" t="str">
            <v>05-018</v>
          </cell>
          <cell r="I4724" t="str">
            <v>POPERINGSE PETANQUEKOPPEN</v>
          </cell>
        </row>
        <row r="4725">
          <cell r="A4725">
            <v>9743</v>
          </cell>
          <cell r="B4725" t="str">
            <v>Jules</v>
          </cell>
          <cell r="C4725" t="str">
            <v>LIPPINOIS</v>
          </cell>
          <cell r="D4725">
            <v>14777</v>
          </cell>
          <cell r="E4725" t="str">
            <v>M</v>
          </cell>
          <cell r="F4725" t="str">
            <v>België</v>
          </cell>
          <cell r="G4725" t="str">
            <v>BE</v>
          </cell>
          <cell r="H4725" t="str">
            <v>05-018</v>
          </cell>
          <cell r="I4725" t="str">
            <v>POPERINGSE PETANQUEKOPPEN</v>
          </cell>
        </row>
        <row r="4726">
          <cell r="A4726">
            <v>19522</v>
          </cell>
          <cell r="B4726" t="str">
            <v>Christophe</v>
          </cell>
          <cell r="C4726" t="str">
            <v>LOMBARD</v>
          </cell>
          <cell r="D4726">
            <v>27693</v>
          </cell>
          <cell r="E4726" t="str">
            <v>V</v>
          </cell>
          <cell r="F4726" t="str">
            <v>België</v>
          </cell>
          <cell r="G4726" t="str">
            <v>FR</v>
          </cell>
          <cell r="H4726" t="str">
            <v>05-018</v>
          </cell>
          <cell r="I4726" t="str">
            <v>POPERINGSE PETANQUEKOPPEN</v>
          </cell>
        </row>
        <row r="4727">
          <cell r="A4727">
            <v>21931</v>
          </cell>
          <cell r="B4727" t="str">
            <v>Jeremy</v>
          </cell>
          <cell r="C4727" t="str">
            <v>LUCQ</v>
          </cell>
          <cell r="D4727">
            <v>32306</v>
          </cell>
          <cell r="E4727" t="str">
            <v>M</v>
          </cell>
          <cell r="F4727" t="str">
            <v>België</v>
          </cell>
          <cell r="G4727" t="str">
            <v>BE</v>
          </cell>
          <cell r="H4727" t="str">
            <v>05-018</v>
          </cell>
          <cell r="I4727" t="str">
            <v>POPERINGSE PETANQUEKOPPEN</v>
          </cell>
        </row>
        <row r="4728">
          <cell r="A4728">
            <v>20246</v>
          </cell>
          <cell r="B4728" t="str">
            <v>Franck</v>
          </cell>
          <cell r="C4728" t="str">
            <v>MARCANT</v>
          </cell>
          <cell r="D4728">
            <v>27784</v>
          </cell>
          <cell r="E4728" t="str">
            <v>M</v>
          </cell>
          <cell r="F4728" t="str">
            <v>Frankrijk</v>
          </cell>
          <cell r="G4728" t="str">
            <v>FR</v>
          </cell>
          <cell r="H4728" t="str">
            <v>05-018</v>
          </cell>
          <cell r="I4728" t="str">
            <v>POPERINGSE PETANQUEKOPPEN</v>
          </cell>
        </row>
        <row r="4729">
          <cell r="A4729">
            <v>21143</v>
          </cell>
          <cell r="B4729" t="str">
            <v>Théo</v>
          </cell>
          <cell r="C4729" t="str">
            <v>MASSEMIN</v>
          </cell>
          <cell r="D4729">
            <v>32700</v>
          </cell>
          <cell r="E4729" t="str">
            <v>M</v>
          </cell>
          <cell r="F4729" t="str">
            <v>Frankrijk</v>
          </cell>
          <cell r="G4729" t="str">
            <v>FR</v>
          </cell>
          <cell r="H4729" t="str">
            <v>05-018</v>
          </cell>
          <cell r="I4729" t="str">
            <v>POPERINGSE PETANQUEKOPPEN</v>
          </cell>
        </row>
        <row r="4730">
          <cell r="A4730">
            <v>21438</v>
          </cell>
          <cell r="B4730" t="str">
            <v>Anthony</v>
          </cell>
          <cell r="C4730" t="str">
            <v>PAWLAK</v>
          </cell>
          <cell r="D4730">
            <v>33554</v>
          </cell>
          <cell r="E4730" t="str">
            <v>M</v>
          </cell>
          <cell r="F4730" t="str">
            <v>België</v>
          </cell>
          <cell r="G4730" t="str">
            <v>FR</v>
          </cell>
          <cell r="H4730" t="str">
            <v>05-018</v>
          </cell>
          <cell r="I4730" t="str">
            <v>POPERINGSE PETANQUEKOPPEN</v>
          </cell>
        </row>
        <row r="4731">
          <cell r="A4731">
            <v>17224</v>
          </cell>
          <cell r="B4731" t="str">
            <v>David</v>
          </cell>
          <cell r="C4731" t="str">
            <v>POREZ</v>
          </cell>
          <cell r="D4731">
            <v>26424</v>
          </cell>
          <cell r="E4731" t="str">
            <v>M</v>
          </cell>
          <cell r="F4731" t="str">
            <v>België</v>
          </cell>
          <cell r="G4731" t="str">
            <v>BE</v>
          </cell>
          <cell r="H4731" t="str">
            <v>05-018</v>
          </cell>
          <cell r="I4731" t="str">
            <v>POPERINGSE PETANQUEKOPPEN</v>
          </cell>
        </row>
        <row r="4732">
          <cell r="A4732">
            <v>2796</v>
          </cell>
          <cell r="B4732" t="str">
            <v>Willy</v>
          </cell>
          <cell r="C4732" t="str">
            <v>PYSSON</v>
          </cell>
          <cell r="D4732">
            <v>17250</v>
          </cell>
          <cell r="E4732" t="str">
            <v>M</v>
          </cell>
          <cell r="F4732" t="str">
            <v>België</v>
          </cell>
          <cell r="G4732" t="str">
            <v>BE</v>
          </cell>
          <cell r="H4732" t="str">
            <v>05-018</v>
          </cell>
          <cell r="I4732" t="str">
            <v>POPERINGSE PETANQUEKOPPEN</v>
          </cell>
        </row>
        <row r="4733">
          <cell r="A4733">
            <v>18868</v>
          </cell>
          <cell r="B4733" t="str">
            <v>Esteban</v>
          </cell>
          <cell r="C4733" t="str">
            <v>REINOSO</v>
          </cell>
          <cell r="D4733">
            <v>33538</v>
          </cell>
          <cell r="E4733" t="str">
            <v>M</v>
          </cell>
          <cell r="F4733" t="str">
            <v>Frankrijk</v>
          </cell>
          <cell r="G4733" t="str">
            <v>FR</v>
          </cell>
          <cell r="H4733" t="str">
            <v>05-018</v>
          </cell>
          <cell r="I4733" t="str">
            <v>POPERINGSE PETANQUEKOPPEN</v>
          </cell>
        </row>
        <row r="4734">
          <cell r="A4734">
            <v>14403</v>
          </cell>
          <cell r="B4734" t="str">
            <v>Veronique</v>
          </cell>
          <cell r="C4734" t="str">
            <v>VANHOLLEBEKE</v>
          </cell>
          <cell r="D4734">
            <v>25560</v>
          </cell>
          <cell r="E4734" t="str">
            <v>V</v>
          </cell>
          <cell r="F4734" t="str">
            <v>België</v>
          </cell>
          <cell r="G4734" t="str">
            <v>BE</v>
          </cell>
          <cell r="H4734" t="str">
            <v>05-018</v>
          </cell>
          <cell r="I4734" t="str">
            <v>POPERINGSE PETANQUEKOPPEN</v>
          </cell>
        </row>
        <row r="4735">
          <cell r="A4735">
            <v>11633</v>
          </cell>
          <cell r="B4735" t="str">
            <v>Paul</v>
          </cell>
          <cell r="C4735" t="str">
            <v>WARLOP</v>
          </cell>
          <cell r="D4735">
            <v>17396</v>
          </cell>
          <cell r="E4735" t="str">
            <v>M</v>
          </cell>
          <cell r="F4735" t="str">
            <v>België</v>
          </cell>
          <cell r="G4735" t="str">
            <v>BE</v>
          </cell>
          <cell r="H4735" t="str">
            <v>05-018</v>
          </cell>
          <cell r="I4735" t="str">
            <v>POPERINGSE PETANQUEKOPPEN</v>
          </cell>
        </row>
        <row r="4736">
          <cell r="A4736">
            <v>21442</v>
          </cell>
          <cell r="B4736" t="str">
            <v>Jean Paul</v>
          </cell>
          <cell r="C4736" t="str">
            <v>WUILOOT</v>
          </cell>
          <cell r="D4736">
            <v>25179</v>
          </cell>
          <cell r="E4736" t="str">
            <v>M</v>
          </cell>
          <cell r="F4736" t="str">
            <v>België</v>
          </cell>
          <cell r="G4736" t="str">
            <v>BE</v>
          </cell>
          <cell r="H4736" t="str">
            <v>05-018</v>
          </cell>
          <cell r="I4736" t="str">
            <v>POPERINGSE PETANQUEKOPPEN</v>
          </cell>
        </row>
        <row r="4737">
          <cell r="A4737">
            <v>9023</v>
          </cell>
          <cell r="B4737" t="str">
            <v>Jacques</v>
          </cell>
          <cell r="C4737" t="str">
            <v>BOGAERTS</v>
          </cell>
          <cell r="D4737">
            <v>19026</v>
          </cell>
          <cell r="E4737" t="str">
            <v>M</v>
          </cell>
          <cell r="F4737" t="str">
            <v>België</v>
          </cell>
          <cell r="G4737" t="str">
            <v>BE</v>
          </cell>
          <cell r="H4737" t="str">
            <v>05-019</v>
          </cell>
          <cell r="I4737" t="str">
            <v>PC HOUTLAND -</v>
          </cell>
        </row>
        <row r="4738">
          <cell r="A4738">
            <v>3464</v>
          </cell>
          <cell r="B4738" t="str">
            <v>Annie</v>
          </cell>
          <cell r="C4738" t="str">
            <v>CATTEEUW</v>
          </cell>
          <cell r="D4738">
            <v>18445</v>
          </cell>
          <cell r="E4738" t="str">
            <v>V</v>
          </cell>
          <cell r="F4738" t="str">
            <v>België</v>
          </cell>
          <cell r="G4738" t="str">
            <v>BE</v>
          </cell>
          <cell r="H4738" t="str">
            <v>05-019</v>
          </cell>
          <cell r="I4738" t="str">
            <v>PC HOUTLAND -</v>
          </cell>
        </row>
        <row r="4739">
          <cell r="A4739">
            <v>9024</v>
          </cell>
          <cell r="B4739" t="str">
            <v>Rosa</v>
          </cell>
          <cell r="C4739" t="str">
            <v>SINNAEVE</v>
          </cell>
          <cell r="D4739">
            <v>19909</v>
          </cell>
          <cell r="E4739" t="str">
            <v>V</v>
          </cell>
          <cell r="F4739" t="str">
            <v>België</v>
          </cell>
          <cell r="G4739" t="str">
            <v>BE</v>
          </cell>
          <cell r="H4739" t="str">
            <v>05-019</v>
          </cell>
          <cell r="I4739" t="str">
            <v>PC HOUTLAND -</v>
          </cell>
        </row>
        <row r="4740">
          <cell r="A4740">
            <v>13557</v>
          </cell>
          <cell r="B4740" t="str">
            <v>Hans</v>
          </cell>
          <cell r="C4740" t="str">
            <v>ACCOU</v>
          </cell>
          <cell r="D4740">
            <v>20742</v>
          </cell>
          <cell r="E4740" t="str">
            <v>M</v>
          </cell>
          <cell r="F4740" t="str">
            <v>België</v>
          </cell>
          <cell r="G4740" t="str">
            <v>BE</v>
          </cell>
          <cell r="H4740" t="str">
            <v>05-022</v>
          </cell>
          <cell r="I4740" t="str">
            <v>PC DE BOUCHON - Varsenare</v>
          </cell>
        </row>
        <row r="4741">
          <cell r="A4741">
            <v>21267</v>
          </cell>
          <cell r="B4741" t="str">
            <v>Femke</v>
          </cell>
          <cell r="C4741" t="str">
            <v>BAES</v>
          </cell>
          <cell r="D4741">
            <v>34134</v>
          </cell>
          <cell r="E4741" t="str">
            <v>V</v>
          </cell>
          <cell r="F4741" t="str">
            <v>België</v>
          </cell>
          <cell r="G4741" t="str">
            <v>BE</v>
          </cell>
          <cell r="H4741" t="str">
            <v>05-022</v>
          </cell>
          <cell r="I4741" t="str">
            <v>PC DE BOUCHON - Varsenare</v>
          </cell>
        </row>
        <row r="4742">
          <cell r="A4742">
            <v>15213</v>
          </cell>
          <cell r="B4742" t="str">
            <v>Gino</v>
          </cell>
          <cell r="C4742" t="str">
            <v>BAILLY</v>
          </cell>
          <cell r="D4742">
            <v>23009</v>
          </cell>
          <cell r="E4742" t="str">
            <v>M</v>
          </cell>
          <cell r="F4742" t="str">
            <v>België</v>
          </cell>
          <cell r="G4742" t="str">
            <v>BE</v>
          </cell>
          <cell r="H4742" t="str">
            <v>05-022</v>
          </cell>
          <cell r="I4742" t="str">
            <v>PC DE BOUCHON - Varsenare</v>
          </cell>
        </row>
        <row r="4743">
          <cell r="A4743">
            <v>17972</v>
          </cell>
          <cell r="B4743" t="str">
            <v>Betty</v>
          </cell>
          <cell r="C4743" t="str">
            <v>BLOMME</v>
          </cell>
          <cell r="D4743">
            <v>23559</v>
          </cell>
          <cell r="E4743" t="str">
            <v>V</v>
          </cell>
          <cell r="F4743" t="str">
            <v>België</v>
          </cell>
          <cell r="G4743" t="str">
            <v>BE</v>
          </cell>
          <cell r="H4743" t="str">
            <v>05-022</v>
          </cell>
          <cell r="I4743" t="str">
            <v>PC DE BOUCHON - Varsenare</v>
          </cell>
        </row>
        <row r="4744">
          <cell r="A4744">
            <v>9354</v>
          </cell>
          <cell r="B4744" t="str">
            <v>Lothar</v>
          </cell>
          <cell r="C4744" t="str">
            <v>BOERJAN</v>
          </cell>
          <cell r="D4744">
            <v>26588</v>
          </cell>
          <cell r="E4744" t="str">
            <v>M</v>
          </cell>
          <cell r="F4744" t="str">
            <v>België</v>
          </cell>
          <cell r="G4744" t="str">
            <v>BE</v>
          </cell>
          <cell r="H4744" t="str">
            <v>05-022</v>
          </cell>
          <cell r="I4744" t="str">
            <v>PC DE BOUCHON - Varsenare</v>
          </cell>
        </row>
        <row r="4745">
          <cell r="A4745">
            <v>21392</v>
          </cell>
          <cell r="B4745" t="str">
            <v>Ralph</v>
          </cell>
          <cell r="C4745" t="str">
            <v>DE BOEVER</v>
          </cell>
          <cell r="D4745">
            <v>39448</v>
          </cell>
          <cell r="E4745" t="str">
            <v>M</v>
          </cell>
          <cell r="F4745" t="str">
            <v>België</v>
          </cell>
          <cell r="G4745" t="str">
            <v>BE</v>
          </cell>
          <cell r="H4745" t="str">
            <v>05-022</v>
          </cell>
          <cell r="I4745" t="str">
            <v>PC DE BOUCHON - Varsenare</v>
          </cell>
        </row>
        <row r="4746">
          <cell r="A4746">
            <v>16179</v>
          </cell>
          <cell r="B4746" t="str">
            <v>Françoise</v>
          </cell>
          <cell r="C4746" t="str">
            <v>DE BRUYN</v>
          </cell>
          <cell r="D4746">
            <v>18772</v>
          </cell>
          <cell r="E4746" t="str">
            <v>V</v>
          </cell>
          <cell r="F4746" t="str">
            <v>België</v>
          </cell>
          <cell r="G4746" t="str">
            <v>BE</v>
          </cell>
          <cell r="H4746" t="str">
            <v>05-022</v>
          </cell>
          <cell r="I4746" t="str">
            <v>PC DE BOUCHON - Varsenare</v>
          </cell>
        </row>
        <row r="4747">
          <cell r="A4747">
            <v>21391</v>
          </cell>
          <cell r="B4747" t="str">
            <v>Dree</v>
          </cell>
          <cell r="C4747" t="str">
            <v>DE CLEER</v>
          </cell>
          <cell r="D4747">
            <v>40485</v>
          </cell>
          <cell r="E4747" t="str">
            <v>V</v>
          </cell>
          <cell r="F4747" t="str">
            <v>België</v>
          </cell>
          <cell r="G4747" t="str">
            <v>BE</v>
          </cell>
          <cell r="H4747" t="str">
            <v>05-022</v>
          </cell>
          <cell r="I4747" t="str">
            <v>PC DE BOUCHON - Varsenare</v>
          </cell>
        </row>
        <row r="4748">
          <cell r="A4748">
            <v>21336</v>
          </cell>
          <cell r="B4748" t="str">
            <v>Josse</v>
          </cell>
          <cell r="C4748" t="str">
            <v>DEVOS</v>
          </cell>
          <cell r="D4748">
            <v>39028</v>
          </cell>
          <cell r="E4748" t="str">
            <v>M</v>
          </cell>
          <cell r="F4748" t="str">
            <v>België</v>
          </cell>
          <cell r="G4748" t="str">
            <v>BE</v>
          </cell>
          <cell r="H4748" t="str">
            <v>05-022</v>
          </cell>
          <cell r="I4748" t="str">
            <v>PC DE BOUCHON - Varsenare</v>
          </cell>
        </row>
        <row r="4749">
          <cell r="A4749">
            <v>15214</v>
          </cell>
          <cell r="B4749" t="str">
            <v>Jo</v>
          </cell>
          <cell r="C4749" t="str">
            <v>DEVREKER</v>
          </cell>
          <cell r="D4749">
            <v>28023</v>
          </cell>
          <cell r="E4749" t="str">
            <v>M</v>
          </cell>
          <cell r="F4749" t="str">
            <v>België</v>
          </cell>
          <cell r="G4749" t="str">
            <v>BE</v>
          </cell>
          <cell r="H4749" t="str">
            <v>05-022</v>
          </cell>
          <cell r="I4749" t="str">
            <v>PC DE BOUCHON - Varsenare</v>
          </cell>
        </row>
        <row r="4750">
          <cell r="A4750">
            <v>16180</v>
          </cell>
          <cell r="B4750" t="str">
            <v>Ingrid</v>
          </cell>
          <cell r="C4750" t="str">
            <v>HOSTE</v>
          </cell>
          <cell r="D4750">
            <v>22445</v>
          </cell>
          <cell r="E4750" t="str">
            <v>V</v>
          </cell>
          <cell r="F4750" t="str">
            <v>België</v>
          </cell>
          <cell r="G4750" t="str">
            <v>BE</v>
          </cell>
          <cell r="H4750" t="str">
            <v>05-022</v>
          </cell>
          <cell r="I4750" t="str">
            <v>PC DE BOUCHON - Varsenare</v>
          </cell>
        </row>
        <row r="4751">
          <cell r="A4751">
            <v>17973</v>
          </cell>
          <cell r="B4751" t="str">
            <v>Henk</v>
          </cell>
          <cell r="C4751" t="str">
            <v>MAES</v>
          </cell>
          <cell r="D4751">
            <v>22959</v>
          </cell>
          <cell r="E4751" t="str">
            <v>M</v>
          </cell>
          <cell r="F4751" t="str">
            <v>België</v>
          </cell>
          <cell r="G4751" t="str">
            <v>BE</v>
          </cell>
          <cell r="H4751" t="str">
            <v>05-022</v>
          </cell>
          <cell r="I4751" t="str">
            <v>PC DE BOUCHON - Varsenare</v>
          </cell>
        </row>
        <row r="4752">
          <cell r="A4752">
            <v>19005</v>
          </cell>
          <cell r="B4752" t="str">
            <v>Rik</v>
          </cell>
          <cell r="C4752" t="str">
            <v>MIEREMET</v>
          </cell>
          <cell r="D4752">
            <v>19921</v>
          </cell>
          <cell r="E4752" t="str">
            <v>M</v>
          </cell>
          <cell r="F4752" t="str">
            <v>België</v>
          </cell>
          <cell r="G4752" t="str">
            <v>BE</v>
          </cell>
          <cell r="H4752" t="str">
            <v>05-022</v>
          </cell>
          <cell r="I4752" t="str">
            <v>PC DE BOUCHON - Varsenare</v>
          </cell>
        </row>
        <row r="4753">
          <cell r="A4753">
            <v>12496</v>
          </cell>
          <cell r="B4753" t="str">
            <v>Celine</v>
          </cell>
          <cell r="C4753" t="str">
            <v>REDDIN</v>
          </cell>
          <cell r="D4753">
            <v>17351</v>
          </cell>
          <cell r="E4753" t="str">
            <v>V</v>
          </cell>
          <cell r="F4753" t="str">
            <v>België</v>
          </cell>
          <cell r="G4753" t="str">
            <v>BE</v>
          </cell>
          <cell r="H4753" t="str">
            <v>05-022</v>
          </cell>
          <cell r="I4753" t="str">
            <v>PC DE BOUCHON - Varsenare</v>
          </cell>
        </row>
        <row r="4754">
          <cell r="A4754">
            <v>20477</v>
          </cell>
          <cell r="B4754" t="str">
            <v>Jan</v>
          </cell>
          <cell r="C4754" t="str">
            <v>ROOSE</v>
          </cell>
          <cell r="D4754">
            <v>24276</v>
          </cell>
          <cell r="E4754" t="str">
            <v>M</v>
          </cell>
          <cell r="F4754" t="str">
            <v>België</v>
          </cell>
          <cell r="G4754" t="str">
            <v>BE</v>
          </cell>
          <cell r="H4754" t="str">
            <v>05-022</v>
          </cell>
          <cell r="I4754" t="str">
            <v>PC DE BOUCHON - Varsenare</v>
          </cell>
        </row>
        <row r="4755">
          <cell r="A4755">
            <v>13551</v>
          </cell>
          <cell r="B4755" t="str">
            <v>Griet</v>
          </cell>
          <cell r="C4755" t="str">
            <v>TESSIER</v>
          </cell>
          <cell r="D4755">
            <v>22067</v>
          </cell>
          <cell r="E4755" t="str">
            <v>V</v>
          </cell>
          <cell r="F4755" t="str">
            <v>België</v>
          </cell>
          <cell r="G4755" t="str">
            <v>BE</v>
          </cell>
          <cell r="H4755" t="str">
            <v>05-022</v>
          </cell>
          <cell r="I4755" t="str">
            <v>PC DE BOUCHON - Varsenare</v>
          </cell>
        </row>
        <row r="4756">
          <cell r="A4756">
            <v>19565</v>
          </cell>
          <cell r="B4756" t="str">
            <v>Michel</v>
          </cell>
          <cell r="C4756" t="str">
            <v>VAN HUMBEECK</v>
          </cell>
          <cell r="D4756">
            <v>20115</v>
          </cell>
          <cell r="E4756" t="str">
            <v>M</v>
          </cell>
          <cell r="F4756" t="str">
            <v>België</v>
          </cell>
          <cell r="G4756" t="str">
            <v>BE</v>
          </cell>
          <cell r="H4756" t="str">
            <v>05-022</v>
          </cell>
          <cell r="I4756" t="str">
            <v>PC DE BOUCHON - Varsenare</v>
          </cell>
        </row>
        <row r="4757">
          <cell r="A4757">
            <v>17971</v>
          </cell>
          <cell r="B4757" t="str">
            <v>Linda</v>
          </cell>
          <cell r="C4757" t="str">
            <v>VAN TROEYE</v>
          </cell>
          <cell r="D4757">
            <v>19789</v>
          </cell>
          <cell r="E4757" t="str">
            <v>V</v>
          </cell>
          <cell r="F4757" t="str">
            <v>België</v>
          </cell>
          <cell r="G4757" t="str">
            <v>BE</v>
          </cell>
          <cell r="H4757" t="str">
            <v>05-022</v>
          </cell>
          <cell r="I4757" t="str">
            <v>PC DE BOUCHON - Varsenare</v>
          </cell>
        </row>
        <row r="4758">
          <cell r="A4758">
            <v>5129</v>
          </cell>
          <cell r="B4758" t="str">
            <v>Jef</v>
          </cell>
          <cell r="C4758" t="str">
            <v>VANDEN BERG</v>
          </cell>
          <cell r="D4758">
            <v>19278</v>
          </cell>
          <cell r="E4758" t="str">
            <v>M</v>
          </cell>
          <cell r="F4758" t="str">
            <v>België</v>
          </cell>
          <cell r="G4758" t="str">
            <v>BE</v>
          </cell>
          <cell r="H4758" t="str">
            <v>05-022</v>
          </cell>
          <cell r="I4758" t="str">
            <v>PC DE BOUCHON - Varsenare</v>
          </cell>
        </row>
        <row r="4759">
          <cell r="A4759">
            <v>16991</v>
          </cell>
          <cell r="B4759" t="str">
            <v>Ludo</v>
          </cell>
          <cell r="C4759" t="str">
            <v>VANDENBERGHE</v>
          </cell>
          <cell r="D4759">
            <v>19522</v>
          </cell>
          <cell r="E4759" t="str">
            <v>M</v>
          </cell>
          <cell r="F4759" t="str">
            <v>België</v>
          </cell>
          <cell r="G4759" t="str">
            <v>BE</v>
          </cell>
          <cell r="H4759" t="str">
            <v>05-022</v>
          </cell>
          <cell r="I4759" t="str">
            <v>PC DE BOUCHON - Varsenare</v>
          </cell>
        </row>
        <row r="4760">
          <cell r="A4760">
            <v>21378</v>
          </cell>
          <cell r="B4760" t="str">
            <v>André</v>
          </cell>
          <cell r="C4760" t="str">
            <v>VANRYCKEGHEM</v>
          </cell>
          <cell r="D4760">
            <v>16518</v>
          </cell>
          <cell r="E4760" t="str">
            <v>M</v>
          </cell>
          <cell r="F4760" t="str">
            <v>België</v>
          </cell>
          <cell r="G4760" t="str">
            <v>BE</v>
          </cell>
          <cell r="H4760" t="str">
            <v>05-022</v>
          </cell>
          <cell r="I4760" t="str">
            <v>PC DE BOUCHON - Varsenare</v>
          </cell>
        </row>
        <row r="4761">
          <cell r="A4761">
            <v>13548</v>
          </cell>
          <cell r="B4761" t="str">
            <v>Ferdinand (Ferre)</v>
          </cell>
          <cell r="C4761" t="str">
            <v>VERMEIREN</v>
          </cell>
          <cell r="D4761">
            <v>21013</v>
          </cell>
          <cell r="E4761" t="str">
            <v>M</v>
          </cell>
          <cell r="F4761" t="str">
            <v>België</v>
          </cell>
          <cell r="G4761" t="str">
            <v>BE</v>
          </cell>
          <cell r="H4761" t="str">
            <v>05-022</v>
          </cell>
          <cell r="I4761" t="str">
            <v>PC DE BOUCHON - Varsenare</v>
          </cell>
        </row>
        <row r="4762">
          <cell r="A4762">
            <v>18349</v>
          </cell>
          <cell r="B4762" t="str">
            <v>Annie</v>
          </cell>
          <cell r="C4762" t="str">
            <v>ALDERWEIRELD</v>
          </cell>
          <cell r="D4762">
            <v>17748</v>
          </cell>
          <cell r="E4762" t="str">
            <v>V</v>
          </cell>
          <cell r="F4762" t="str">
            <v>België</v>
          </cell>
          <cell r="G4762" t="str">
            <v>BE</v>
          </cell>
          <cell r="H4762" t="str">
            <v>05-023</v>
          </cell>
          <cell r="I4762" t="str">
            <v>PC KOKSIJDE</v>
          </cell>
        </row>
        <row r="4763">
          <cell r="A4763">
            <v>19189</v>
          </cell>
          <cell r="B4763" t="str">
            <v>Jean</v>
          </cell>
          <cell r="C4763" t="str">
            <v>BOUCKENAERE</v>
          </cell>
          <cell r="D4763">
            <v>17794</v>
          </cell>
          <cell r="E4763" t="str">
            <v>M</v>
          </cell>
          <cell r="F4763" t="str">
            <v>België</v>
          </cell>
          <cell r="G4763" t="str">
            <v>BE</v>
          </cell>
          <cell r="H4763" t="str">
            <v>05-023</v>
          </cell>
          <cell r="I4763" t="str">
            <v>PC KOKSIJDE</v>
          </cell>
        </row>
        <row r="4764">
          <cell r="A4764">
            <v>17451</v>
          </cell>
          <cell r="B4764" t="str">
            <v>BERNARD</v>
          </cell>
          <cell r="C4764" t="str">
            <v>BROOTHAERS</v>
          </cell>
          <cell r="D4764">
            <v>17743</v>
          </cell>
          <cell r="E4764" t="str">
            <v>M</v>
          </cell>
          <cell r="F4764" t="str">
            <v>België</v>
          </cell>
          <cell r="G4764" t="str">
            <v>BE</v>
          </cell>
          <cell r="H4764" t="str">
            <v>05-023</v>
          </cell>
          <cell r="I4764" t="str">
            <v>PC KOKSIJDE</v>
          </cell>
        </row>
        <row r="4765">
          <cell r="A4765">
            <v>18348</v>
          </cell>
          <cell r="B4765" t="str">
            <v>Roland</v>
          </cell>
          <cell r="C4765" t="str">
            <v>CAUWELIER</v>
          </cell>
          <cell r="D4765">
            <v>17910</v>
          </cell>
          <cell r="E4765" t="str">
            <v>M</v>
          </cell>
          <cell r="F4765" t="str">
            <v>België</v>
          </cell>
          <cell r="G4765" t="str">
            <v>BE</v>
          </cell>
          <cell r="H4765" t="str">
            <v>05-023</v>
          </cell>
          <cell r="I4765" t="str">
            <v>PC KOKSIJDE</v>
          </cell>
        </row>
        <row r="4766">
          <cell r="A4766">
            <v>14348</v>
          </cell>
          <cell r="B4766" t="str">
            <v>Frank</v>
          </cell>
          <cell r="C4766" t="str">
            <v>DE RORE</v>
          </cell>
          <cell r="D4766">
            <v>23123</v>
          </cell>
          <cell r="E4766" t="str">
            <v>M</v>
          </cell>
          <cell r="F4766" t="str">
            <v>België</v>
          </cell>
          <cell r="G4766" t="str">
            <v>BE</v>
          </cell>
          <cell r="H4766" t="str">
            <v>05-023</v>
          </cell>
          <cell r="I4766" t="str">
            <v>PC KOKSIJDE</v>
          </cell>
        </row>
        <row r="4767">
          <cell r="A4767">
            <v>20810</v>
          </cell>
          <cell r="B4767" t="str">
            <v>Pascal</v>
          </cell>
          <cell r="C4767" t="str">
            <v xml:space="preserve">DELCOURT </v>
          </cell>
          <cell r="D4767">
            <v>25080</v>
          </cell>
          <cell r="E4767" t="str">
            <v>M</v>
          </cell>
          <cell r="F4767" t="str">
            <v>België</v>
          </cell>
          <cell r="G4767" t="str">
            <v>BE</v>
          </cell>
          <cell r="H4767" t="str">
            <v>05-023</v>
          </cell>
          <cell r="I4767" t="str">
            <v>PC KOKSIJDE</v>
          </cell>
        </row>
        <row r="4768">
          <cell r="A4768">
            <v>12504</v>
          </cell>
          <cell r="B4768" t="str">
            <v>Daniel</v>
          </cell>
          <cell r="C4768" t="str">
            <v>DOUILLET</v>
          </cell>
          <cell r="D4768">
            <v>17939</v>
          </cell>
          <cell r="E4768" t="str">
            <v>M</v>
          </cell>
          <cell r="F4768" t="str">
            <v>België</v>
          </cell>
          <cell r="G4768" t="str">
            <v>BE</v>
          </cell>
          <cell r="H4768" t="str">
            <v>05-023</v>
          </cell>
          <cell r="I4768" t="str">
            <v>PC KOKSIJDE</v>
          </cell>
        </row>
        <row r="4769">
          <cell r="A4769">
            <v>17687</v>
          </cell>
          <cell r="B4769" t="str">
            <v>Yolande</v>
          </cell>
          <cell r="C4769" t="str">
            <v>FOCKENOY</v>
          </cell>
          <cell r="D4769">
            <v>22362</v>
          </cell>
          <cell r="E4769" t="str">
            <v>V</v>
          </cell>
          <cell r="F4769" t="str">
            <v>België</v>
          </cell>
          <cell r="G4769" t="str">
            <v>BE</v>
          </cell>
          <cell r="H4769" t="str">
            <v>05-023</v>
          </cell>
          <cell r="I4769" t="str">
            <v>PC KOKSIJDE</v>
          </cell>
        </row>
        <row r="4770">
          <cell r="A4770">
            <v>18554</v>
          </cell>
          <cell r="B4770" t="str">
            <v>Nadia</v>
          </cell>
          <cell r="C4770" t="str">
            <v>GÉVA</v>
          </cell>
          <cell r="D4770">
            <v>22789</v>
          </cell>
          <cell r="E4770" t="str">
            <v>V</v>
          </cell>
          <cell r="F4770" t="str">
            <v>België</v>
          </cell>
          <cell r="G4770" t="str">
            <v>BE</v>
          </cell>
          <cell r="H4770" t="str">
            <v>05-023</v>
          </cell>
          <cell r="I4770" t="str">
            <v>PC KOKSIJDE</v>
          </cell>
        </row>
        <row r="4771">
          <cell r="A4771">
            <v>6424</v>
          </cell>
          <cell r="B4771" t="str">
            <v>Jean-Pierre</v>
          </cell>
          <cell r="C4771" t="str">
            <v>GILIS</v>
          </cell>
          <cell r="D4771">
            <v>17528</v>
          </cell>
          <cell r="E4771" t="str">
            <v>M</v>
          </cell>
          <cell r="F4771" t="str">
            <v>België</v>
          </cell>
          <cell r="G4771" t="str">
            <v>BE</v>
          </cell>
          <cell r="H4771" t="str">
            <v>05-023</v>
          </cell>
          <cell r="I4771" t="str">
            <v>PC KOKSIJDE</v>
          </cell>
        </row>
        <row r="4772">
          <cell r="A4772">
            <v>9823</v>
          </cell>
          <cell r="B4772" t="str">
            <v>Eric</v>
          </cell>
          <cell r="C4772" t="str">
            <v>GOFFIN</v>
          </cell>
          <cell r="D4772">
            <v>22520</v>
          </cell>
          <cell r="E4772" t="str">
            <v>M</v>
          </cell>
          <cell r="F4772" t="str">
            <v>België</v>
          </cell>
          <cell r="G4772" t="str">
            <v>BE</v>
          </cell>
          <cell r="H4772" t="str">
            <v>05-023</v>
          </cell>
          <cell r="I4772" t="str">
            <v>PC KOKSIJDE</v>
          </cell>
        </row>
        <row r="4773">
          <cell r="A4773">
            <v>18468</v>
          </cell>
          <cell r="B4773" t="str">
            <v>Nadine</v>
          </cell>
          <cell r="C4773" t="str">
            <v>GROESENEKEN</v>
          </cell>
          <cell r="D4773">
            <v>18598</v>
          </cell>
          <cell r="E4773" t="str">
            <v>V</v>
          </cell>
          <cell r="F4773" t="str">
            <v>België</v>
          </cell>
          <cell r="G4773" t="str">
            <v>BE</v>
          </cell>
          <cell r="H4773" t="str">
            <v>05-023</v>
          </cell>
          <cell r="I4773" t="str">
            <v>PC KOKSIJDE</v>
          </cell>
        </row>
        <row r="4774">
          <cell r="A4774">
            <v>15388</v>
          </cell>
          <cell r="B4774" t="str">
            <v>Freddy</v>
          </cell>
          <cell r="C4774" t="str">
            <v>GRUWIER</v>
          </cell>
          <cell r="D4774">
            <v>16663</v>
          </cell>
          <cell r="E4774" t="str">
            <v>M</v>
          </cell>
          <cell r="F4774" t="str">
            <v>België</v>
          </cell>
          <cell r="G4774" t="str">
            <v>BE</v>
          </cell>
          <cell r="H4774" t="str">
            <v>05-023</v>
          </cell>
          <cell r="I4774" t="str">
            <v>PC KOKSIJDE</v>
          </cell>
        </row>
        <row r="4775">
          <cell r="A4775">
            <v>18365</v>
          </cell>
          <cell r="B4775" t="str">
            <v>Martine</v>
          </cell>
          <cell r="C4775" t="str">
            <v>LEFRANC</v>
          </cell>
          <cell r="D4775">
            <v>20906</v>
          </cell>
          <cell r="E4775" t="str">
            <v>V</v>
          </cell>
          <cell r="F4775" t="str">
            <v>België</v>
          </cell>
          <cell r="G4775" t="str">
            <v>BE</v>
          </cell>
          <cell r="H4775" t="str">
            <v>05-023</v>
          </cell>
          <cell r="I4775" t="str">
            <v>PC KOKSIJDE</v>
          </cell>
        </row>
        <row r="4776">
          <cell r="A4776">
            <v>10978</v>
          </cell>
          <cell r="B4776" t="str">
            <v>Paul</v>
          </cell>
          <cell r="C4776" t="str">
            <v>MAERTEN</v>
          </cell>
          <cell r="D4776">
            <v>19666</v>
          </cell>
          <cell r="E4776" t="str">
            <v>M</v>
          </cell>
          <cell r="F4776" t="str">
            <v>België</v>
          </cell>
          <cell r="G4776" t="str">
            <v>BE</v>
          </cell>
          <cell r="H4776" t="str">
            <v>05-023</v>
          </cell>
          <cell r="I4776" t="str">
            <v>PC KOKSIJDE</v>
          </cell>
        </row>
        <row r="4777">
          <cell r="A4777">
            <v>12206</v>
          </cell>
          <cell r="B4777" t="str">
            <v>Armando</v>
          </cell>
          <cell r="C4777" t="str">
            <v>MARCOLINI</v>
          </cell>
          <cell r="D4777">
            <v>14028</v>
          </cell>
          <cell r="E4777" t="str">
            <v>M</v>
          </cell>
          <cell r="F4777" t="str">
            <v>België</v>
          </cell>
          <cell r="G4777" t="str">
            <v>IT</v>
          </cell>
          <cell r="H4777" t="str">
            <v>05-023</v>
          </cell>
          <cell r="I4777" t="str">
            <v>PC KOKSIJDE</v>
          </cell>
        </row>
        <row r="4778">
          <cell r="A4778">
            <v>18965</v>
          </cell>
          <cell r="B4778" t="str">
            <v>Jean-Claude</v>
          </cell>
          <cell r="C4778" t="str">
            <v>MINNE</v>
          </cell>
          <cell r="D4778">
            <v>22852</v>
          </cell>
          <cell r="E4778" t="str">
            <v>M</v>
          </cell>
          <cell r="F4778" t="str">
            <v>België</v>
          </cell>
          <cell r="G4778" t="str">
            <v>BE</v>
          </cell>
          <cell r="H4778" t="str">
            <v>05-023</v>
          </cell>
          <cell r="I4778" t="str">
            <v>PC KOKSIJDE</v>
          </cell>
        </row>
        <row r="4779">
          <cell r="A4779">
            <v>18346</v>
          </cell>
          <cell r="B4779" t="str">
            <v>Etienne</v>
          </cell>
          <cell r="C4779" t="str">
            <v>PALET</v>
          </cell>
          <cell r="D4779">
            <v>18612</v>
          </cell>
          <cell r="E4779" t="str">
            <v>M</v>
          </cell>
          <cell r="F4779" t="str">
            <v>België</v>
          </cell>
          <cell r="G4779" t="str">
            <v>BE</v>
          </cell>
          <cell r="H4779" t="str">
            <v>05-023</v>
          </cell>
          <cell r="I4779" t="str">
            <v>PC KOKSIJDE</v>
          </cell>
        </row>
        <row r="4780">
          <cell r="A4780">
            <v>8449</v>
          </cell>
          <cell r="B4780" t="str">
            <v>Irma</v>
          </cell>
          <cell r="C4780" t="str">
            <v>PASTEELS</v>
          </cell>
          <cell r="D4780">
            <v>14629</v>
          </cell>
          <cell r="E4780" t="str">
            <v>V</v>
          </cell>
          <cell r="F4780" t="str">
            <v>België</v>
          </cell>
          <cell r="G4780" t="str">
            <v>BE</v>
          </cell>
          <cell r="H4780" t="str">
            <v>05-023</v>
          </cell>
          <cell r="I4780" t="str">
            <v>PC KOKSIJDE</v>
          </cell>
        </row>
        <row r="4781">
          <cell r="A4781">
            <v>15446</v>
          </cell>
          <cell r="B4781" t="str">
            <v>Gerard</v>
          </cell>
          <cell r="C4781" t="str">
            <v>PAUWELS</v>
          </cell>
          <cell r="D4781">
            <v>18883</v>
          </cell>
          <cell r="E4781" t="str">
            <v>M</v>
          </cell>
          <cell r="F4781" t="str">
            <v>België</v>
          </cell>
          <cell r="G4781" t="str">
            <v>BE</v>
          </cell>
          <cell r="H4781" t="str">
            <v>05-023</v>
          </cell>
          <cell r="I4781" t="str">
            <v>PC KOKSIJDE</v>
          </cell>
        </row>
        <row r="4782">
          <cell r="A4782">
            <v>18366</v>
          </cell>
          <cell r="B4782" t="str">
            <v>Chris</v>
          </cell>
          <cell r="C4782" t="str">
            <v>PERSYN</v>
          </cell>
          <cell r="D4782">
            <v>20946</v>
          </cell>
          <cell r="E4782" t="str">
            <v>M</v>
          </cell>
          <cell r="F4782" t="str">
            <v>België</v>
          </cell>
          <cell r="G4782" t="str">
            <v>BE</v>
          </cell>
          <cell r="H4782" t="str">
            <v>05-023</v>
          </cell>
          <cell r="I4782" t="str">
            <v>PC KOKSIJDE</v>
          </cell>
        </row>
        <row r="4783">
          <cell r="A4783">
            <v>14856</v>
          </cell>
          <cell r="B4783" t="str">
            <v>Jean-Jacques</v>
          </cell>
          <cell r="C4783" t="str">
            <v>ROMBAUTS</v>
          </cell>
          <cell r="D4783">
            <v>18498</v>
          </cell>
          <cell r="E4783" t="str">
            <v>M</v>
          </cell>
          <cell r="F4783" t="str">
            <v>België</v>
          </cell>
          <cell r="G4783" t="str">
            <v>BE</v>
          </cell>
          <cell r="H4783" t="str">
            <v>05-023</v>
          </cell>
          <cell r="I4783" t="str">
            <v>PC KOKSIJDE</v>
          </cell>
        </row>
        <row r="4784">
          <cell r="A4784">
            <v>14374</v>
          </cell>
          <cell r="B4784" t="str">
            <v>Frank</v>
          </cell>
          <cell r="C4784" t="str">
            <v>SCHELFHOUT</v>
          </cell>
          <cell r="D4784">
            <v>23022</v>
          </cell>
          <cell r="E4784" t="str">
            <v>M</v>
          </cell>
          <cell r="F4784" t="str">
            <v>België</v>
          </cell>
          <cell r="G4784" t="str">
            <v>BE</v>
          </cell>
          <cell r="H4784" t="str">
            <v>05-023</v>
          </cell>
          <cell r="I4784" t="str">
            <v>PC KOKSIJDE</v>
          </cell>
        </row>
        <row r="4785">
          <cell r="A4785">
            <v>21814</v>
          </cell>
          <cell r="B4785" t="str">
            <v>Francis</v>
          </cell>
          <cell r="C4785" t="str">
            <v>SIMON</v>
          </cell>
          <cell r="D4785">
            <v>25190</v>
          </cell>
          <cell r="E4785" t="str">
            <v>M</v>
          </cell>
          <cell r="F4785" t="str">
            <v>België</v>
          </cell>
          <cell r="G4785" t="str">
            <v>BE</v>
          </cell>
          <cell r="H4785" t="str">
            <v>05-023</v>
          </cell>
          <cell r="I4785" t="str">
            <v>PC KOKSIJDE</v>
          </cell>
        </row>
        <row r="4786">
          <cell r="A4786">
            <v>2203</v>
          </cell>
          <cell r="B4786" t="str">
            <v>Donat</v>
          </cell>
          <cell r="C4786" t="str">
            <v>SOETE</v>
          </cell>
          <cell r="D4786">
            <v>16692</v>
          </cell>
          <cell r="E4786" t="str">
            <v>M</v>
          </cell>
          <cell r="F4786" t="str">
            <v>België</v>
          </cell>
          <cell r="G4786" t="str">
            <v>BE</v>
          </cell>
          <cell r="H4786" t="str">
            <v>05-023</v>
          </cell>
          <cell r="I4786" t="str">
            <v>PC KOKSIJDE</v>
          </cell>
        </row>
        <row r="4787">
          <cell r="A4787">
            <v>14375</v>
          </cell>
          <cell r="B4787" t="str">
            <v>Edward</v>
          </cell>
          <cell r="C4787" t="str">
            <v>STAES</v>
          </cell>
          <cell r="D4787">
            <v>14397</v>
          </cell>
          <cell r="E4787" t="str">
            <v>M</v>
          </cell>
          <cell r="F4787" t="str">
            <v>België</v>
          </cell>
          <cell r="G4787" t="str">
            <v>BE</v>
          </cell>
          <cell r="H4787" t="str">
            <v>05-023</v>
          </cell>
          <cell r="I4787" t="str">
            <v>PC KOKSIJDE</v>
          </cell>
        </row>
        <row r="4788">
          <cell r="A4788">
            <v>18033</v>
          </cell>
          <cell r="B4788" t="str">
            <v>Roger</v>
          </cell>
          <cell r="C4788" t="str">
            <v>TOURLOUSSE</v>
          </cell>
          <cell r="D4788">
            <v>17007</v>
          </cell>
          <cell r="E4788" t="str">
            <v>M</v>
          </cell>
          <cell r="F4788" t="str">
            <v>België</v>
          </cell>
          <cell r="G4788" t="str">
            <v>BE</v>
          </cell>
          <cell r="H4788" t="str">
            <v>05-023</v>
          </cell>
          <cell r="I4788" t="str">
            <v>PC KOKSIJDE</v>
          </cell>
        </row>
        <row r="4789">
          <cell r="A4789">
            <v>7371</v>
          </cell>
          <cell r="B4789" t="str">
            <v>Omer</v>
          </cell>
          <cell r="C4789" t="str">
            <v>VAN BOXSTAEL</v>
          </cell>
          <cell r="D4789">
            <v>13228</v>
          </cell>
          <cell r="E4789" t="str">
            <v>M</v>
          </cell>
          <cell r="F4789" t="str">
            <v>België</v>
          </cell>
          <cell r="G4789" t="str">
            <v>BE</v>
          </cell>
          <cell r="H4789" t="str">
            <v>05-023</v>
          </cell>
          <cell r="I4789" t="str">
            <v>PC KOKSIJDE</v>
          </cell>
        </row>
        <row r="4790">
          <cell r="A4790">
            <v>13609</v>
          </cell>
          <cell r="B4790" t="str">
            <v>Johan</v>
          </cell>
          <cell r="C4790" t="str">
            <v>VAN COILLIE</v>
          </cell>
          <cell r="D4790">
            <v>17224</v>
          </cell>
          <cell r="E4790" t="str">
            <v>M</v>
          </cell>
          <cell r="F4790" t="str">
            <v>België</v>
          </cell>
          <cell r="G4790" t="str">
            <v>BE</v>
          </cell>
          <cell r="H4790" t="str">
            <v>05-023</v>
          </cell>
          <cell r="I4790" t="str">
            <v>PC KOKSIJDE</v>
          </cell>
        </row>
        <row r="4791">
          <cell r="A4791">
            <v>14412</v>
          </cell>
          <cell r="B4791" t="str">
            <v>Frank</v>
          </cell>
          <cell r="C4791" t="str">
            <v>VAN COILLIE</v>
          </cell>
          <cell r="D4791">
            <v>22280</v>
          </cell>
          <cell r="E4791" t="str">
            <v>M</v>
          </cell>
          <cell r="F4791" t="str">
            <v>België</v>
          </cell>
          <cell r="G4791" t="str">
            <v>BE</v>
          </cell>
          <cell r="H4791" t="str">
            <v>05-023</v>
          </cell>
          <cell r="I4791" t="str">
            <v>PC KOKSIJDE</v>
          </cell>
        </row>
        <row r="4792">
          <cell r="A4792">
            <v>18817</v>
          </cell>
          <cell r="B4792" t="str">
            <v>Odilon</v>
          </cell>
          <cell r="C4792" t="str">
            <v>VAN HECKE</v>
          </cell>
          <cell r="D4792">
            <v>18177</v>
          </cell>
          <cell r="E4792" t="str">
            <v>M</v>
          </cell>
          <cell r="F4792" t="str">
            <v>België</v>
          </cell>
          <cell r="G4792" t="str">
            <v>BE</v>
          </cell>
          <cell r="H4792" t="str">
            <v>05-023</v>
          </cell>
          <cell r="I4792" t="str">
            <v>PC KOKSIJDE</v>
          </cell>
        </row>
        <row r="4793">
          <cell r="A4793">
            <v>18451</v>
          </cell>
          <cell r="B4793" t="str">
            <v>JULIEN</v>
          </cell>
          <cell r="C4793" t="str">
            <v>VAN LOOCK</v>
          </cell>
          <cell r="D4793">
            <v>20715</v>
          </cell>
          <cell r="E4793" t="str">
            <v>M</v>
          </cell>
          <cell r="F4793" t="str">
            <v>België</v>
          </cell>
          <cell r="G4793" t="str">
            <v>BE</v>
          </cell>
          <cell r="H4793" t="str">
            <v>05-023</v>
          </cell>
          <cell r="I4793" t="str">
            <v>PC KOKSIJDE</v>
          </cell>
        </row>
        <row r="4794">
          <cell r="A4794">
            <v>17091</v>
          </cell>
          <cell r="B4794" t="str">
            <v>Ronny</v>
          </cell>
          <cell r="C4794" t="str">
            <v>VANDEKERCKHOVE</v>
          </cell>
          <cell r="D4794">
            <v>20110</v>
          </cell>
          <cell r="E4794" t="str">
            <v>M</v>
          </cell>
          <cell r="F4794" t="str">
            <v>België</v>
          </cell>
          <cell r="G4794" t="str">
            <v>BE</v>
          </cell>
          <cell r="H4794" t="str">
            <v>05-023</v>
          </cell>
          <cell r="I4794" t="str">
            <v>PC KOKSIJDE</v>
          </cell>
        </row>
        <row r="4795">
          <cell r="A4795">
            <v>17688</v>
          </cell>
          <cell r="B4795" t="str">
            <v>Patrick</v>
          </cell>
          <cell r="C4795" t="str">
            <v>VANDERHEEREN</v>
          </cell>
          <cell r="D4795">
            <v>19773</v>
          </cell>
          <cell r="E4795" t="str">
            <v>M</v>
          </cell>
          <cell r="F4795" t="str">
            <v>België</v>
          </cell>
          <cell r="G4795" t="str">
            <v>BE</v>
          </cell>
          <cell r="H4795" t="str">
            <v>05-023</v>
          </cell>
          <cell r="I4795" t="str">
            <v>PC KOKSIJDE</v>
          </cell>
        </row>
        <row r="4796">
          <cell r="A4796">
            <v>11831</v>
          </cell>
          <cell r="B4796" t="str">
            <v>Marcel</v>
          </cell>
          <cell r="C4796" t="str">
            <v>VANNESTE</v>
          </cell>
          <cell r="D4796">
            <v>15643</v>
          </cell>
          <cell r="E4796" t="str">
            <v>M</v>
          </cell>
          <cell r="F4796" t="str">
            <v>België</v>
          </cell>
          <cell r="G4796" t="str">
            <v>BE</v>
          </cell>
          <cell r="H4796" t="str">
            <v>05-023</v>
          </cell>
          <cell r="I4796" t="str">
            <v>NIEUWPOORTSE PC -
PC KOKSIJDE</v>
          </cell>
        </row>
        <row r="4797">
          <cell r="A4797">
            <v>16253</v>
          </cell>
          <cell r="B4797" t="str">
            <v>Paul</v>
          </cell>
          <cell r="C4797" t="str">
            <v>VERSTRAETE</v>
          </cell>
          <cell r="D4797">
            <v>16940</v>
          </cell>
          <cell r="E4797" t="str">
            <v>M</v>
          </cell>
          <cell r="F4797" t="str">
            <v>België</v>
          </cell>
          <cell r="G4797" t="str">
            <v>BE</v>
          </cell>
          <cell r="H4797" t="str">
            <v>05-023</v>
          </cell>
          <cell r="I4797" t="str">
            <v>PC KOKSIJDE</v>
          </cell>
        </row>
        <row r="4798">
          <cell r="A4798">
            <v>8813</v>
          </cell>
          <cell r="B4798" t="str">
            <v>Johny</v>
          </cell>
          <cell r="C4798" t="str">
            <v>VLAMINCK</v>
          </cell>
          <cell r="D4798">
            <v>18318</v>
          </cell>
          <cell r="E4798" t="str">
            <v>M</v>
          </cell>
          <cell r="F4798" t="str">
            <v>België</v>
          </cell>
          <cell r="G4798" t="str">
            <v>BE</v>
          </cell>
          <cell r="H4798" t="str">
            <v>05-023</v>
          </cell>
          <cell r="I4798" t="str">
            <v>PC KOKSIJDE</v>
          </cell>
        </row>
        <row r="4799">
          <cell r="A4799">
            <v>9576</v>
          </cell>
          <cell r="B4799" t="str">
            <v>Louis</v>
          </cell>
          <cell r="C4799" t="str">
            <v>VOETEN</v>
          </cell>
          <cell r="D4799">
            <v>12439</v>
          </cell>
          <cell r="E4799" t="str">
            <v>M</v>
          </cell>
          <cell r="F4799" t="str">
            <v>België</v>
          </cell>
          <cell r="G4799" t="str">
            <v>BE</v>
          </cell>
          <cell r="H4799" t="str">
            <v>05-023</v>
          </cell>
          <cell r="I4799" t="str">
            <v>PC KOKSIJDE</v>
          </cell>
        </row>
        <row r="4800">
          <cell r="A4800">
            <v>17547</v>
          </cell>
          <cell r="B4800" t="str">
            <v>Patricia</v>
          </cell>
          <cell r="C4800" t="str">
            <v>WOULFF</v>
          </cell>
          <cell r="D4800">
            <v>24673</v>
          </cell>
          <cell r="E4800" t="str">
            <v>V</v>
          </cell>
          <cell r="F4800" t="str">
            <v>België</v>
          </cell>
          <cell r="G4800" t="str">
            <v>BE</v>
          </cell>
          <cell r="H4800" t="str">
            <v>05-023</v>
          </cell>
          <cell r="I4800" t="str">
            <v>PC KOKSIJDE</v>
          </cell>
        </row>
        <row r="4801">
          <cell r="A4801">
            <v>17329</v>
          </cell>
          <cell r="B4801" t="str">
            <v>Alain</v>
          </cell>
          <cell r="C4801" t="str">
            <v>ADAMS</v>
          </cell>
          <cell r="D4801">
            <v>19617</v>
          </cell>
          <cell r="E4801" t="str">
            <v>M</v>
          </cell>
          <cell r="F4801" t="str">
            <v>België</v>
          </cell>
          <cell r="G4801" t="str">
            <v>BE</v>
          </cell>
          <cell r="H4801" t="str">
            <v>05-025</v>
          </cell>
          <cell r="I4801" t="str">
            <v>PC PANNEBOLLETJE</v>
          </cell>
        </row>
        <row r="4802">
          <cell r="A4802">
            <v>18297</v>
          </cell>
          <cell r="B4802" t="str">
            <v xml:space="preserve">Patrick </v>
          </cell>
          <cell r="C4802" t="str">
            <v>ALBA</v>
          </cell>
          <cell r="D4802">
            <v>22317</v>
          </cell>
          <cell r="E4802" t="str">
            <v>M</v>
          </cell>
          <cell r="F4802" t="str">
            <v>Frankrijk</v>
          </cell>
          <cell r="G4802" t="str">
            <v>FR</v>
          </cell>
          <cell r="H4802" t="str">
            <v>05-025</v>
          </cell>
          <cell r="I4802" t="str">
            <v>PC PANNEBOLLETJE</v>
          </cell>
        </row>
        <row r="4803">
          <cell r="A4803">
            <v>17548</v>
          </cell>
          <cell r="B4803" t="str">
            <v>Jean-Jacques</v>
          </cell>
          <cell r="C4803" t="str">
            <v>BAUDON</v>
          </cell>
          <cell r="D4803">
            <v>19319</v>
          </cell>
          <cell r="E4803" t="str">
            <v>M</v>
          </cell>
          <cell r="F4803" t="str">
            <v>België</v>
          </cell>
          <cell r="G4803" t="str">
            <v>BE</v>
          </cell>
          <cell r="H4803" t="str">
            <v>05-025</v>
          </cell>
          <cell r="I4803" t="str">
            <v>PC PANNEBOLLETJE</v>
          </cell>
        </row>
        <row r="4804">
          <cell r="A4804">
            <v>14849</v>
          </cell>
          <cell r="B4804" t="str">
            <v>Jacqueline</v>
          </cell>
          <cell r="C4804" t="str">
            <v>BOUCHER</v>
          </cell>
          <cell r="D4804">
            <v>15610</v>
          </cell>
          <cell r="E4804" t="str">
            <v>V</v>
          </cell>
          <cell r="F4804" t="str">
            <v>België</v>
          </cell>
          <cell r="G4804" t="str">
            <v>BE</v>
          </cell>
          <cell r="H4804" t="str">
            <v>05-025</v>
          </cell>
          <cell r="I4804" t="str">
            <v>PC PANNEBOLLETJE</v>
          </cell>
        </row>
        <row r="4805">
          <cell r="A4805">
            <v>20649</v>
          </cell>
          <cell r="B4805" t="str">
            <v>Marc</v>
          </cell>
          <cell r="C4805" t="str">
            <v>BREEM</v>
          </cell>
          <cell r="D4805">
            <v>22292</v>
          </cell>
          <cell r="E4805" t="str">
            <v>M</v>
          </cell>
          <cell r="F4805" t="str">
            <v>België</v>
          </cell>
          <cell r="G4805" t="str">
            <v>BE</v>
          </cell>
          <cell r="H4805" t="str">
            <v>05-025</v>
          </cell>
          <cell r="I4805" t="str">
            <v>PC PANNEBOLLETJE</v>
          </cell>
        </row>
        <row r="4806">
          <cell r="A4806">
            <v>18212</v>
          </cell>
          <cell r="B4806" t="str">
            <v>Bruno</v>
          </cell>
          <cell r="C4806" t="str">
            <v>BURGHGRAEVE</v>
          </cell>
          <cell r="D4806">
            <v>22454</v>
          </cell>
          <cell r="E4806" t="str">
            <v>M</v>
          </cell>
          <cell r="F4806" t="str">
            <v>Frankrijk</v>
          </cell>
          <cell r="G4806" t="str">
            <v>FR</v>
          </cell>
          <cell r="H4806" t="str">
            <v>05-025</v>
          </cell>
          <cell r="I4806" t="str">
            <v>PC PANNEBOLLETJE</v>
          </cell>
        </row>
        <row r="4807">
          <cell r="A4807">
            <v>17549</v>
          </cell>
          <cell r="B4807" t="str">
            <v>Yolande</v>
          </cell>
          <cell r="C4807" t="str">
            <v>CIESIELSKA</v>
          </cell>
          <cell r="D4807">
            <v>20173</v>
          </cell>
          <cell r="E4807" t="str">
            <v>V</v>
          </cell>
          <cell r="F4807" t="str">
            <v>België</v>
          </cell>
          <cell r="G4807" t="str">
            <v>BE</v>
          </cell>
          <cell r="H4807" t="str">
            <v>05-025</v>
          </cell>
          <cell r="I4807" t="str">
            <v>PC PANNEBOLLETJE</v>
          </cell>
        </row>
        <row r="4808">
          <cell r="A4808">
            <v>1624</v>
          </cell>
          <cell r="B4808" t="str">
            <v>Christian</v>
          </cell>
          <cell r="C4808" t="str">
            <v>DEBECKER</v>
          </cell>
          <cell r="D4808">
            <v>17756</v>
          </cell>
          <cell r="E4808" t="str">
            <v>M</v>
          </cell>
          <cell r="F4808" t="str">
            <v>België</v>
          </cell>
          <cell r="G4808" t="str">
            <v>BE</v>
          </cell>
          <cell r="H4808" t="str">
            <v>05-025</v>
          </cell>
          <cell r="I4808" t="str">
            <v>PC PANNEBOLLETJE</v>
          </cell>
        </row>
        <row r="4809">
          <cell r="A4809">
            <v>20648</v>
          </cell>
          <cell r="B4809" t="str">
            <v>Heidi</v>
          </cell>
          <cell r="C4809" t="str">
            <v>DEBUSSERE</v>
          </cell>
          <cell r="D4809">
            <v>25446</v>
          </cell>
          <cell r="E4809" t="str">
            <v>V</v>
          </cell>
          <cell r="F4809" t="str">
            <v>België</v>
          </cell>
          <cell r="G4809" t="str">
            <v>BE</v>
          </cell>
          <cell r="H4809" t="str">
            <v>05-025</v>
          </cell>
          <cell r="I4809" t="str">
            <v>PC PANNEBOLLETJE</v>
          </cell>
        </row>
        <row r="4810">
          <cell r="A4810">
            <v>21519</v>
          </cell>
          <cell r="B4810" t="str">
            <v>Maxime</v>
          </cell>
          <cell r="C4810" t="str">
            <v>DELANGUE</v>
          </cell>
          <cell r="D4810">
            <v>33540</v>
          </cell>
          <cell r="E4810" t="str">
            <v>M</v>
          </cell>
          <cell r="F4810" t="str">
            <v>Frankrijk</v>
          </cell>
          <cell r="G4810" t="str">
            <v>FR</v>
          </cell>
          <cell r="H4810" t="str">
            <v>05-025</v>
          </cell>
          <cell r="I4810" t="str">
            <v>PC PANNEBOLLETJE</v>
          </cell>
        </row>
        <row r="4811">
          <cell r="A4811">
            <v>18725</v>
          </cell>
          <cell r="B4811" t="str">
            <v>Valérie</v>
          </cell>
          <cell r="C4811" t="str">
            <v>DONDT</v>
          </cell>
          <cell r="D4811">
            <v>26186</v>
          </cell>
          <cell r="E4811" t="str">
            <v>V</v>
          </cell>
          <cell r="F4811" t="str">
            <v>Frankrijk</v>
          </cell>
          <cell r="G4811" t="str">
            <v>FR</v>
          </cell>
          <cell r="H4811" t="str">
            <v>05-025</v>
          </cell>
          <cell r="I4811" t="str">
            <v>PC PANNEBOLLETJE</v>
          </cell>
        </row>
        <row r="4812">
          <cell r="A4812">
            <v>21516</v>
          </cell>
          <cell r="B4812" t="str">
            <v>CHRISTIANE</v>
          </cell>
          <cell r="C4812" t="str">
            <v>DUYN</v>
          </cell>
          <cell r="D4812">
            <v>17677</v>
          </cell>
          <cell r="E4812" t="str">
            <v>V</v>
          </cell>
          <cell r="F4812" t="str">
            <v>België</v>
          </cell>
          <cell r="G4812" t="str">
            <v>BE</v>
          </cell>
          <cell r="H4812" t="str">
            <v>05-025</v>
          </cell>
          <cell r="I4812" t="str">
            <v>PC PANNEBOLLETJE</v>
          </cell>
        </row>
        <row r="4813">
          <cell r="A4813">
            <v>21534</v>
          </cell>
          <cell r="B4813" t="str">
            <v>Mickael</v>
          </cell>
          <cell r="C4813" t="str">
            <v>FROMONT</v>
          </cell>
          <cell r="D4813">
            <v>29918</v>
          </cell>
          <cell r="E4813" t="str">
            <v>M</v>
          </cell>
          <cell r="F4813" t="str">
            <v>Frankrijk</v>
          </cell>
          <cell r="G4813" t="str">
            <v>FR</v>
          </cell>
          <cell r="H4813" t="str">
            <v>05-025</v>
          </cell>
          <cell r="I4813" t="str">
            <v>PC PANNEBOLLETJE</v>
          </cell>
        </row>
        <row r="4814">
          <cell r="A4814">
            <v>21943</v>
          </cell>
          <cell r="B4814" t="str">
            <v>Paul</v>
          </cell>
          <cell r="C4814" t="str">
            <v>GORCE</v>
          </cell>
          <cell r="D4814">
            <v>32748</v>
          </cell>
          <cell r="E4814" t="str">
            <v>M</v>
          </cell>
          <cell r="F4814" t="str">
            <v>Frankrijk</v>
          </cell>
          <cell r="G4814" t="str">
            <v>FR</v>
          </cell>
          <cell r="H4814" t="str">
            <v>05-025</v>
          </cell>
          <cell r="I4814" t="str">
            <v>PC PANNEBOLLETJE</v>
          </cell>
        </row>
        <row r="4815">
          <cell r="A4815">
            <v>17086</v>
          </cell>
          <cell r="B4815" t="str">
            <v>Regine</v>
          </cell>
          <cell r="C4815" t="str">
            <v xml:space="preserve">HOFERLIN    </v>
          </cell>
          <cell r="D4815">
            <v>22347</v>
          </cell>
          <cell r="E4815" t="str">
            <v>V</v>
          </cell>
          <cell r="F4815" t="str">
            <v>België</v>
          </cell>
          <cell r="G4815" t="str">
            <v>BE</v>
          </cell>
          <cell r="H4815" t="str">
            <v>05-025</v>
          </cell>
          <cell r="I4815" t="str">
            <v>PC PANNEBOLLETJE</v>
          </cell>
        </row>
        <row r="4816">
          <cell r="A4816">
            <v>20271</v>
          </cell>
          <cell r="B4816" t="str">
            <v xml:space="preserve">Patrick </v>
          </cell>
          <cell r="C4816" t="str">
            <v>LAURENS</v>
          </cell>
          <cell r="D4816">
            <v>21109</v>
          </cell>
          <cell r="E4816" t="str">
            <v>M</v>
          </cell>
          <cell r="F4816" t="str">
            <v>Frankrijk</v>
          </cell>
          <cell r="G4816" t="str">
            <v>FR</v>
          </cell>
          <cell r="H4816" t="str">
            <v>05-025</v>
          </cell>
          <cell r="I4816" t="str">
            <v>PC PANNEBOLLETJE</v>
          </cell>
        </row>
        <row r="4817">
          <cell r="A4817">
            <v>18296</v>
          </cell>
          <cell r="B4817" t="str">
            <v>Laurence</v>
          </cell>
          <cell r="C4817" t="str">
            <v>MARSYLLE</v>
          </cell>
          <cell r="D4817">
            <v>22187</v>
          </cell>
          <cell r="E4817" t="str">
            <v>V</v>
          </cell>
          <cell r="F4817" t="str">
            <v>Frankrijk</v>
          </cell>
          <cell r="G4817" t="str">
            <v>FR</v>
          </cell>
          <cell r="H4817" t="str">
            <v>05-025</v>
          </cell>
          <cell r="I4817" t="str">
            <v>PC PANNEBOLLETJE</v>
          </cell>
        </row>
        <row r="4818">
          <cell r="A4818">
            <v>18959</v>
          </cell>
          <cell r="B4818" t="str">
            <v>Yvon</v>
          </cell>
          <cell r="C4818" t="str">
            <v>NOPENAIRE</v>
          </cell>
          <cell r="D4818">
            <v>20291</v>
          </cell>
          <cell r="E4818" t="str">
            <v>M</v>
          </cell>
          <cell r="F4818" t="str">
            <v>België</v>
          </cell>
          <cell r="G4818" t="str">
            <v>BE</v>
          </cell>
          <cell r="H4818" t="str">
            <v>05-025</v>
          </cell>
          <cell r="I4818" t="str">
            <v>PC PANNEBOLLETJE</v>
          </cell>
        </row>
        <row r="4819">
          <cell r="A4819">
            <v>20817</v>
          </cell>
          <cell r="B4819" t="str">
            <v xml:space="preserve">Patrick </v>
          </cell>
          <cell r="C4819" t="str">
            <v>NOWE</v>
          </cell>
          <cell r="D4819">
            <v>20819</v>
          </cell>
          <cell r="E4819" t="str">
            <v>M</v>
          </cell>
          <cell r="F4819" t="str">
            <v>Frankrijk</v>
          </cell>
          <cell r="G4819" t="str">
            <v>FR</v>
          </cell>
          <cell r="H4819" t="str">
            <v>05-025</v>
          </cell>
          <cell r="I4819" t="str">
            <v>PC PANNEBOLLETJE</v>
          </cell>
        </row>
        <row r="4820">
          <cell r="A4820">
            <v>20270</v>
          </cell>
          <cell r="B4820" t="str">
            <v xml:space="preserve">Maryse  </v>
          </cell>
          <cell r="C4820" t="str">
            <v>QUESTROY</v>
          </cell>
          <cell r="D4820">
            <v>23708</v>
          </cell>
          <cell r="E4820" t="str">
            <v>V</v>
          </cell>
          <cell r="F4820" t="str">
            <v>Frankrijk</v>
          </cell>
          <cell r="G4820" t="str">
            <v>FR</v>
          </cell>
          <cell r="H4820" t="str">
            <v>05-025</v>
          </cell>
          <cell r="I4820" t="str">
            <v>PC PANNEBOLLETJE</v>
          </cell>
        </row>
        <row r="4821">
          <cell r="A4821">
            <v>10808</v>
          </cell>
          <cell r="B4821" t="str">
            <v>Jean</v>
          </cell>
          <cell r="C4821" t="str">
            <v>RASSALLE</v>
          </cell>
          <cell r="D4821">
            <v>16196</v>
          </cell>
          <cell r="E4821" t="str">
            <v>M</v>
          </cell>
          <cell r="F4821" t="str">
            <v>België</v>
          </cell>
          <cell r="G4821" t="str">
            <v>BE</v>
          </cell>
          <cell r="H4821" t="str">
            <v>05-025</v>
          </cell>
          <cell r="I4821" t="str">
            <v>PC PANNEBOLLETJE</v>
          </cell>
        </row>
        <row r="4822">
          <cell r="A4822">
            <v>21745</v>
          </cell>
          <cell r="B4822" t="str">
            <v>Stéphane</v>
          </cell>
          <cell r="C4822" t="str">
            <v>SALENGRO</v>
          </cell>
          <cell r="D4822">
            <v>25055</v>
          </cell>
          <cell r="E4822" t="str">
            <v>M</v>
          </cell>
          <cell r="F4822" t="str">
            <v>Frankrijk</v>
          </cell>
          <cell r="G4822" t="str">
            <v>FR</v>
          </cell>
          <cell r="H4822" t="str">
            <v>05-025</v>
          </cell>
          <cell r="I4822" t="str">
            <v>PC PANNEBOLLETJE</v>
          </cell>
        </row>
        <row r="4823">
          <cell r="A4823">
            <v>21746</v>
          </cell>
          <cell r="B4823" t="str">
            <v>Arthur</v>
          </cell>
          <cell r="C4823" t="str">
            <v>SALENGRO</v>
          </cell>
          <cell r="D4823">
            <v>36840</v>
          </cell>
          <cell r="E4823" t="str">
            <v>M</v>
          </cell>
          <cell r="F4823" t="str">
            <v>Frankrijk</v>
          </cell>
          <cell r="G4823" t="str">
            <v>FR</v>
          </cell>
          <cell r="H4823" t="str">
            <v>05-025</v>
          </cell>
          <cell r="I4823" t="str">
            <v>PC PANNEBOLLETJE</v>
          </cell>
        </row>
        <row r="4824">
          <cell r="A4824">
            <v>15197</v>
          </cell>
          <cell r="B4824" t="str">
            <v>Olivier</v>
          </cell>
          <cell r="C4824" t="str">
            <v>SDRAULIG</v>
          </cell>
          <cell r="D4824">
            <v>28276</v>
          </cell>
          <cell r="E4824" t="str">
            <v>M</v>
          </cell>
          <cell r="F4824" t="str">
            <v>België</v>
          </cell>
          <cell r="G4824" t="str">
            <v>BE</v>
          </cell>
          <cell r="H4824" t="str">
            <v>05-025</v>
          </cell>
          <cell r="I4824" t="str">
            <v>PC PANNEBOLLETJE</v>
          </cell>
        </row>
        <row r="4825">
          <cell r="A4825">
            <v>17469</v>
          </cell>
          <cell r="B4825" t="str">
            <v>Jacky</v>
          </cell>
          <cell r="C4825" t="str">
            <v>VAN DEN HOLE</v>
          </cell>
          <cell r="D4825">
            <v>19780</v>
          </cell>
          <cell r="E4825" t="str">
            <v>M</v>
          </cell>
          <cell r="F4825" t="str">
            <v>België</v>
          </cell>
          <cell r="G4825" t="str">
            <v>BE</v>
          </cell>
          <cell r="H4825" t="str">
            <v>05-025</v>
          </cell>
          <cell r="I4825" t="str">
            <v>PC PANNEBOLLETJE</v>
          </cell>
        </row>
        <row r="4826">
          <cell r="A4826">
            <v>14583</v>
          </cell>
          <cell r="B4826" t="str">
            <v>Guy</v>
          </cell>
          <cell r="C4826" t="str">
            <v>VAN DER VONDER</v>
          </cell>
          <cell r="D4826">
            <v>17730</v>
          </cell>
          <cell r="E4826" t="str">
            <v>M</v>
          </cell>
          <cell r="F4826" t="str">
            <v>België</v>
          </cell>
          <cell r="G4826" t="str">
            <v>BE</v>
          </cell>
          <cell r="H4826" t="str">
            <v>05-025</v>
          </cell>
          <cell r="I4826" t="str">
            <v>PC PANNEBOLLETJE</v>
          </cell>
        </row>
        <row r="4827">
          <cell r="A4827">
            <v>20269</v>
          </cell>
          <cell r="B4827" t="str">
            <v xml:space="preserve">Renée </v>
          </cell>
          <cell r="C4827" t="str">
            <v xml:space="preserve">VERSCHAEVE </v>
          </cell>
          <cell r="D4827">
            <v>15918</v>
          </cell>
          <cell r="E4827" t="str">
            <v>V</v>
          </cell>
          <cell r="F4827" t="str">
            <v>België</v>
          </cell>
          <cell r="G4827" t="str">
            <v>BE</v>
          </cell>
          <cell r="H4827" t="str">
            <v>05-025</v>
          </cell>
          <cell r="I4827" t="str">
            <v>PC PANNEBOLLETJE</v>
          </cell>
        </row>
        <row r="4828">
          <cell r="A4828">
            <v>10802</v>
          </cell>
          <cell r="B4828" t="str">
            <v>Josiane</v>
          </cell>
          <cell r="C4828" t="str">
            <v>VINDEVOGEL</v>
          </cell>
          <cell r="D4828">
            <v>16473</v>
          </cell>
          <cell r="E4828" t="str">
            <v>V</v>
          </cell>
          <cell r="F4828" t="str">
            <v>België</v>
          </cell>
          <cell r="G4828" t="str">
            <v>BE</v>
          </cell>
          <cell r="H4828" t="str">
            <v>05-025</v>
          </cell>
          <cell r="I4828" t="str">
            <v>PC PANNEBOLLETJE</v>
          </cell>
        </row>
        <row r="4829">
          <cell r="A4829">
            <v>11106</v>
          </cell>
          <cell r="B4829" t="str">
            <v>David</v>
          </cell>
          <cell r="C4829" t="str">
            <v>ARENTS</v>
          </cell>
          <cell r="D4829">
            <v>16294</v>
          </cell>
          <cell r="E4829" t="str">
            <v>M</v>
          </cell>
          <cell r="F4829" t="str">
            <v>België</v>
          </cell>
          <cell r="G4829" t="str">
            <v>BE</v>
          </cell>
          <cell r="H4829" t="str">
            <v>05-026</v>
          </cell>
          <cell r="I4829" t="str">
            <v>PC DE VUURTOREN</v>
          </cell>
        </row>
        <row r="4830">
          <cell r="A4830">
            <v>21342</v>
          </cell>
          <cell r="B4830" t="str">
            <v>Lea</v>
          </cell>
          <cell r="C4830" t="str">
            <v>ARGEERTS</v>
          </cell>
          <cell r="D4830">
            <v>14389</v>
          </cell>
          <cell r="E4830" t="str">
            <v>V</v>
          </cell>
          <cell r="F4830" t="str">
            <v>België</v>
          </cell>
          <cell r="G4830" t="str">
            <v>BE</v>
          </cell>
          <cell r="H4830" t="str">
            <v>05-026</v>
          </cell>
          <cell r="I4830" t="str">
            <v>PC DE VUURTOREN</v>
          </cell>
        </row>
        <row r="4831">
          <cell r="A4831">
            <v>18490</v>
          </cell>
          <cell r="B4831" t="str">
            <v>Paul</v>
          </cell>
          <cell r="C4831" t="str">
            <v>BEERENS</v>
          </cell>
          <cell r="D4831">
            <v>16777</v>
          </cell>
          <cell r="E4831" t="str">
            <v>M</v>
          </cell>
          <cell r="F4831" t="str">
            <v>België</v>
          </cell>
          <cell r="G4831" t="str">
            <v>BE</v>
          </cell>
          <cell r="H4831" t="str">
            <v>05-026</v>
          </cell>
          <cell r="I4831" t="str">
            <v>PC DE VUURTOREN</v>
          </cell>
        </row>
        <row r="4832">
          <cell r="A4832">
            <v>8416</v>
          </cell>
          <cell r="B4832" t="str">
            <v>Leo</v>
          </cell>
          <cell r="C4832" t="str">
            <v>BELDERBOS</v>
          </cell>
          <cell r="D4832">
            <v>16158</v>
          </cell>
          <cell r="E4832" t="str">
            <v>M</v>
          </cell>
          <cell r="F4832" t="str">
            <v>België</v>
          </cell>
          <cell r="G4832" t="str">
            <v>BE</v>
          </cell>
          <cell r="H4832" t="str">
            <v>05-026</v>
          </cell>
          <cell r="I4832" t="str">
            <v>PC DE VUURTOREN</v>
          </cell>
        </row>
        <row r="4833">
          <cell r="A4833">
            <v>6209</v>
          </cell>
          <cell r="B4833" t="str">
            <v>Lucien</v>
          </cell>
          <cell r="C4833" t="str">
            <v>BONTE</v>
          </cell>
          <cell r="D4833">
            <v>11508</v>
          </cell>
          <cell r="E4833" t="str">
            <v>M</v>
          </cell>
          <cell r="F4833" t="str">
            <v>België</v>
          </cell>
          <cell r="G4833" t="str">
            <v>BE</v>
          </cell>
          <cell r="H4833" t="str">
            <v>05-026</v>
          </cell>
          <cell r="I4833" t="str">
            <v>PC DE VUURTOREN</v>
          </cell>
        </row>
        <row r="4834">
          <cell r="A4834">
            <v>15111</v>
          </cell>
          <cell r="B4834" t="str">
            <v>Francine</v>
          </cell>
          <cell r="C4834" t="str">
            <v>BUYLE</v>
          </cell>
          <cell r="D4834">
            <v>20270</v>
          </cell>
          <cell r="E4834" t="str">
            <v>V</v>
          </cell>
          <cell r="F4834" t="str">
            <v>België</v>
          </cell>
          <cell r="G4834" t="str">
            <v>BE</v>
          </cell>
          <cell r="H4834" t="str">
            <v>05-026</v>
          </cell>
          <cell r="I4834" t="str">
            <v>PC DE VUURTOREN</v>
          </cell>
        </row>
        <row r="4835">
          <cell r="A4835">
            <v>20298</v>
          </cell>
          <cell r="B4835" t="str">
            <v>Dirk</v>
          </cell>
          <cell r="C4835" t="str">
            <v>CORNELIS</v>
          </cell>
          <cell r="D4835">
            <v>23033</v>
          </cell>
          <cell r="E4835" t="str">
            <v>M</v>
          </cell>
          <cell r="F4835" t="str">
            <v>België</v>
          </cell>
          <cell r="G4835" t="str">
            <v>BE</v>
          </cell>
          <cell r="H4835" t="str">
            <v>05-026</v>
          </cell>
          <cell r="I4835" t="str">
            <v>PC DE VUURTOREN</v>
          </cell>
        </row>
        <row r="4836">
          <cell r="A4836">
            <v>16900</v>
          </cell>
          <cell r="B4836" t="str">
            <v>Jos</v>
          </cell>
          <cell r="C4836" t="str">
            <v>CUYVERS</v>
          </cell>
          <cell r="D4836">
            <v>14529</v>
          </cell>
          <cell r="E4836" t="str">
            <v>M</v>
          </cell>
          <cell r="F4836" t="str">
            <v>België</v>
          </cell>
          <cell r="G4836" t="str">
            <v>BE</v>
          </cell>
          <cell r="H4836" t="str">
            <v>05-026</v>
          </cell>
          <cell r="I4836" t="str">
            <v>PC DE VUURTOREN</v>
          </cell>
        </row>
        <row r="4837">
          <cell r="A4837">
            <v>13415</v>
          </cell>
          <cell r="B4837" t="str">
            <v>Guido</v>
          </cell>
          <cell r="C4837" t="str">
            <v>DE CRAEMER</v>
          </cell>
          <cell r="D4837">
            <v>19418</v>
          </cell>
          <cell r="E4837" t="str">
            <v>M</v>
          </cell>
          <cell r="F4837" t="str">
            <v>België</v>
          </cell>
          <cell r="G4837" t="str">
            <v>BE</v>
          </cell>
          <cell r="H4837" t="str">
            <v>05-026</v>
          </cell>
          <cell r="I4837" t="str">
            <v>PC DE VUURTOREN</v>
          </cell>
        </row>
        <row r="4838">
          <cell r="A4838">
            <v>10533</v>
          </cell>
          <cell r="B4838" t="str">
            <v>Marijke</v>
          </cell>
          <cell r="C4838" t="str">
            <v>DE LILLE</v>
          </cell>
          <cell r="D4838">
            <v>17246</v>
          </cell>
          <cell r="E4838" t="str">
            <v>V</v>
          </cell>
          <cell r="F4838" t="str">
            <v>België</v>
          </cell>
          <cell r="G4838" t="str">
            <v>BE</v>
          </cell>
          <cell r="H4838" t="str">
            <v>05-026</v>
          </cell>
          <cell r="I4838" t="str">
            <v>PC DE VUURTOREN</v>
          </cell>
        </row>
        <row r="4839">
          <cell r="A4839">
            <v>5</v>
          </cell>
          <cell r="B4839" t="str">
            <v>Daniël</v>
          </cell>
          <cell r="C4839" t="str">
            <v>DE SCHEPPER</v>
          </cell>
          <cell r="D4839">
            <v>17562</v>
          </cell>
          <cell r="E4839" t="str">
            <v>M</v>
          </cell>
          <cell r="F4839" t="str">
            <v>België</v>
          </cell>
          <cell r="G4839" t="str">
            <v>BE</v>
          </cell>
          <cell r="H4839" t="str">
            <v>05-026</v>
          </cell>
          <cell r="I4839" t="str">
            <v>PC DE VUURTOREN</v>
          </cell>
        </row>
        <row r="4840">
          <cell r="A4840">
            <v>15079</v>
          </cell>
          <cell r="B4840" t="str">
            <v>Marina</v>
          </cell>
          <cell r="C4840" t="str">
            <v>DE SMET</v>
          </cell>
          <cell r="D4840">
            <v>21328</v>
          </cell>
          <cell r="E4840" t="str">
            <v>V</v>
          </cell>
          <cell r="F4840" t="str">
            <v>België</v>
          </cell>
          <cell r="G4840" t="str">
            <v>BE</v>
          </cell>
          <cell r="H4840" t="str">
            <v>05-026</v>
          </cell>
          <cell r="I4840" t="str">
            <v>PC DE VUURTOREN</v>
          </cell>
        </row>
        <row r="4841">
          <cell r="A4841">
            <v>9358</v>
          </cell>
          <cell r="B4841" t="str">
            <v>Ignace</v>
          </cell>
          <cell r="C4841" t="str">
            <v>DE VLIEGHER</v>
          </cell>
          <cell r="D4841">
            <v>17514</v>
          </cell>
          <cell r="E4841" t="str">
            <v>M</v>
          </cell>
          <cell r="F4841" t="str">
            <v>België</v>
          </cell>
          <cell r="G4841" t="str">
            <v>BE</v>
          </cell>
          <cell r="H4841" t="str">
            <v>05-026</v>
          </cell>
          <cell r="I4841" t="str">
            <v>PC DE VUURTOREN</v>
          </cell>
        </row>
        <row r="4842">
          <cell r="A4842">
            <v>10618</v>
          </cell>
          <cell r="B4842" t="str">
            <v>Christian</v>
          </cell>
          <cell r="C4842" t="str">
            <v>DESTERCKE</v>
          </cell>
          <cell r="D4842">
            <v>15792</v>
          </cell>
          <cell r="E4842" t="str">
            <v>M</v>
          </cell>
          <cell r="F4842" t="str">
            <v>België</v>
          </cell>
          <cell r="G4842" t="str">
            <v>BE</v>
          </cell>
          <cell r="H4842" t="str">
            <v>05-026</v>
          </cell>
          <cell r="I4842" t="str">
            <v>PC DE VUURTOREN</v>
          </cell>
        </row>
        <row r="4843">
          <cell r="A4843">
            <v>5621</v>
          </cell>
          <cell r="B4843" t="str">
            <v>Mireille</v>
          </cell>
          <cell r="C4843" t="str">
            <v>DOOM</v>
          </cell>
          <cell r="D4843">
            <v>17510</v>
          </cell>
          <cell r="E4843" t="str">
            <v>V</v>
          </cell>
          <cell r="F4843" t="str">
            <v>België</v>
          </cell>
          <cell r="G4843" t="str">
            <v>BE</v>
          </cell>
          <cell r="H4843" t="str">
            <v>05-026</v>
          </cell>
          <cell r="I4843" t="str">
            <v>PC DE VUURTOREN</v>
          </cell>
        </row>
        <row r="4844">
          <cell r="A4844">
            <v>60</v>
          </cell>
          <cell r="B4844" t="str">
            <v>Michel</v>
          </cell>
          <cell r="C4844" t="str">
            <v>DUJARDIN</v>
          </cell>
          <cell r="D4844">
            <v>13860</v>
          </cell>
          <cell r="E4844" t="str">
            <v>M</v>
          </cell>
          <cell r="F4844" t="str">
            <v>België</v>
          </cell>
          <cell r="G4844" t="str">
            <v>FR</v>
          </cell>
          <cell r="H4844" t="str">
            <v>05-026</v>
          </cell>
          <cell r="I4844" t="str">
            <v>PC DE VUURTOREN</v>
          </cell>
        </row>
        <row r="4845">
          <cell r="A4845">
            <v>12541</v>
          </cell>
          <cell r="B4845" t="str">
            <v>Suzy</v>
          </cell>
          <cell r="C4845" t="str">
            <v>FOUCART</v>
          </cell>
          <cell r="D4845">
            <v>15891</v>
          </cell>
          <cell r="E4845" t="str">
            <v>V</v>
          </cell>
          <cell r="F4845" t="str">
            <v>België</v>
          </cell>
          <cell r="G4845" t="str">
            <v>BE</v>
          </cell>
          <cell r="H4845" t="str">
            <v>05-026</v>
          </cell>
          <cell r="I4845" t="str">
            <v>PC DE VUURTOREN</v>
          </cell>
        </row>
        <row r="4846">
          <cell r="A4846">
            <v>19112</v>
          </cell>
          <cell r="B4846" t="str">
            <v>Andre</v>
          </cell>
          <cell r="C4846" t="str">
            <v>GAREL</v>
          </cell>
          <cell r="D4846">
            <v>16528</v>
          </cell>
          <cell r="E4846" t="str">
            <v>M</v>
          </cell>
          <cell r="F4846" t="str">
            <v>België</v>
          </cell>
          <cell r="G4846" t="str">
            <v>FR</v>
          </cell>
          <cell r="H4846" t="str">
            <v>05-026</v>
          </cell>
          <cell r="I4846" t="str">
            <v>PC DE VUURTOREN</v>
          </cell>
        </row>
        <row r="4847">
          <cell r="A4847">
            <v>21763</v>
          </cell>
          <cell r="B4847" t="str">
            <v>Henri</v>
          </cell>
          <cell r="C4847" t="str">
            <v>HERMANUS</v>
          </cell>
          <cell r="D4847">
            <v>14827</v>
          </cell>
          <cell r="E4847" t="str">
            <v>M</v>
          </cell>
          <cell r="F4847" t="str">
            <v>België</v>
          </cell>
          <cell r="G4847" t="str">
            <v>BE</v>
          </cell>
          <cell r="H4847" t="str">
            <v>05-026</v>
          </cell>
          <cell r="I4847" t="str">
            <v>PC DE VUURTOREN</v>
          </cell>
        </row>
        <row r="4848">
          <cell r="A4848">
            <v>10901</v>
          </cell>
          <cell r="B4848" t="str">
            <v>Freddy</v>
          </cell>
          <cell r="C4848" t="str">
            <v>KEPPENS</v>
          </cell>
          <cell r="D4848">
            <v>16603</v>
          </cell>
          <cell r="E4848" t="str">
            <v>M</v>
          </cell>
          <cell r="F4848" t="str">
            <v>België</v>
          </cell>
          <cell r="G4848" t="str">
            <v>BE</v>
          </cell>
          <cell r="H4848" t="str">
            <v>05-026</v>
          </cell>
          <cell r="I4848" t="str">
            <v>PC DE VUURTOREN</v>
          </cell>
        </row>
        <row r="4849">
          <cell r="A4849">
            <v>7184</v>
          </cell>
          <cell r="B4849" t="str">
            <v>Nathalie</v>
          </cell>
          <cell r="C4849" t="str">
            <v>KNOPF</v>
          </cell>
          <cell r="D4849">
            <v>22753</v>
          </cell>
          <cell r="E4849" t="str">
            <v>V</v>
          </cell>
          <cell r="F4849" t="str">
            <v>België</v>
          </cell>
          <cell r="G4849" t="str">
            <v>BE</v>
          </cell>
          <cell r="H4849" t="str">
            <v>05-026</v>
          </cell>
          <cell r="I4849" t="str">
            <v>PC DE VUURTOREN</v>
          </cell>
        </row>
        <row r="4850">
          <cell r="A4850">
            <v>12805</v>
          </cell>
          <cell r="B4850" t="str">
            <v>Serge</v>
          </cell>
          <cell r="C4850" t="str">
            <v>LEMOINE</v>
          </cell>
          <cell r="D4850">
            <v>17159</v>
          </cell>
          <cell r="E4850" t="str">
            <v>M</v>
          </cell>
          <cell r="F4850" t="str">
            <v>België</v>
          </cell>
          <cell r="G4850" t="str">
            <v>BE</v>
          </cell>
          <cell r="H4850" t="str">
            <v>05-026</v>
          </cell>
          <cell r="I4850" t="str">
            <v>PC DE VUURTOREN</v>
          </cell>
        </row>
        <row r="4851">
          <cell r="A4851">
            <v>17355</v>
          </cell>
          <cell r="B4851" t="str">
            <v>Michel</v>
          </cell>
          <cell r="C4851" t="str">
            <v>LINSKENS</v>
          </cell>
          <cell r="D4851">
            <v>19385</v>
          </cell>
          <cell r="E4851" t="str">
            <v>M</v>
          </cell>
          <cell r="F4851" t="str">
            <v>België</v>
          </cell>
          <cell r="G4851" t="str">
            <v>BE</v>
          </cell>
          <cell r="H4851" t="str">
            <v>05-026</v>
          </cell>
          <cell r="I4851" t="str">
            <v>PC DE VUURTOREN</v>
          </cell>
        </row>
        <row r="4852">
          <cell r="A4852">
            <v>16907</v>
          </cell>
          <cell r="B4852" t="str">
            <v>Jean</v>
          </cell>
          <cell r="C4852" t="str">
            <v>LORSON</v>
          </cell>
          <cell r="D4852">
            <v>14584</v>
          </cell>
          <cell r="E4852" t="str">
            <v>M</v>
          </cell>
          <cell r="F4852" t="str">
            <v>België</v>
          </cell>
          <cell r="G4852" t="str">
            <v>BE</v>
          </cell>
          <cell r="H4852" t="str">
            <v>05-026</v>
          </cell>
          <cell r="I4852" t="str">
            <v>PC DE VUURTOREN</v>
          </cell>
        </row>
        <row r="4853">
          <cell r="A4853">
            <v>20530</v>
          </cell>
          <cell r="B4853" t="str">
            <v>Alain</v>
          </cell>
          <cell r="C4853" t="str">
            <v>MERTENS</v>
          </cell>
          <cell r="D4853">
            <v>21794</v>
          </cell>
          <cell r="E4853" t="str">
            <v>M</v>
          </cell>
          <cell r="F4853" t="str">
            <v>België</v>
          </cell>
          <cell r="G4853" t="str">
            <v>BE</v>
          </cell>
          <cell r="H4853" t="str">
            <v>05-026</v>
          </cell>
          <cell r="I4853" t="str">
            <v>PC DE VUURTOREN</v>
          </cell>
        </row>
        <row r="4854">
          <cell r="A4854">
            <v>16613</v>
          </cell>
          <cell r="B4854" t="str">
            <v>Norbert</v>
          </cell>
          <cell r="C4854" t="str">
            <v>MEYERS</v>
          </cell>
          <cell r="D4854">
            <v>14074</v>
          </cell>
          <cell r="E4854" t="str">
            <v>M</v>
          </cell>
          <cell r="F4854" t="str">
            <v>België</v>
          </cell>
          <cell r="G4854" t="str">
            <v>BE</v>
          </cell>
          <cell r="H4854" t="str">
            <v>05-026</v>
          </cell>
          <cell r="I4854" t="str">
            <v>PC DE VUURTOREN</v>
          </cell>
        </row>
        <row r="4855">
          <cell r="A4855">
            <v>15372</v>
          </cell>
          <cell r="B4855" t="str">
            <v>Lucien</v>
          </cell>
          <cell r="C4855" t="str">
            <v>NEYTS</v>
          </cell>
          <cell r="D4855">
            <v>20306</v>
          </cell>
          <cell r="E4855" t="str">
            <v>M</v>
          </cell>
          <cell r="F4855" t="str">
            <v>België</v>
          </cell>
          <cell r="G4855" t="str">
            <v>BE</v>
          </cell>
          <cell r="H4855" t="str">
            <v>05-026</v>
          </cell>
          <cell r="I4855" t="str">
            <v>PC DE VUURTOREN</v>
          </cell>
        </row>
        <row r="4856">
          <cell r="A4856">
            <v>20553</v>
          </cell>
          <cell r="B4856" t="str">
            <v>Alain</v>
          </cell>
          <cell r="C4856" t="str">
            <v>POUPON</v>
          </cell>
          <cell r="D4856">
            <v>18089</v>
          </cell>
          <cell r="E4856" t="str">
            <v>M</v>
          </cell>
          <cell r="F4856" t="str">
            <v>België</v>
          </cell>
          <cell r="G4856" t="str">
            <v>BE</v>
          </cell>
          <cell r="H4856" t="str">
            <v>05-026</v>
          </cell>
          <cell r="I4856" t="str">
            <v>PC DE VUURTOREN</v>
          </cell>
        </row>
        <row r="4857">
          <cell r="A4857">
            <v>1655</v>
          </cell>
          <cell r="B4857" t="str">
            <v>Johan</v>
          </cell>
          <cell r="C4857" t="str">
            <v>STROOBANDT</v>
          </cell>
          <cell r="D4857">
            <v>21403</v>
          </cell>
          <cell r="E4857" t="str">
            <v>M</v>
          </cell>
          <cell r="F4857" t="str">
            <v>België</v>
          </cell>
          <cell r="G4857" t="str">
            <v>BE</v>
          </cell>
          <cell r="H4857" t="str">
            <v>05-026</v>
          </cell>
          <cell r="I4857" t="str">
            <v>PC DE VUURTOREN</v>
          </cell>
        </row>
        <row r="4858">
          <cell r="A4858">
            <v>12437</v>
          </cell>
          <cell r="B4858" t="str">
            <v>Rik</v>
          </cell>
          <cell r="C4858" t="str">
            <v>TIMMERMANS</v>
          </cell>
          <cell r="D4858">
            <v>18016</v>
          </cell>
          <cell r="E4858" t="str">
            <v>M</v>
          </cell>
          <cell r="F4858" t="str">
            <v>België</v>
          </cell>
          <cell r="G4858" t="str">
            <v>BE</v>
          </cell>
          <cell r="H4858" t="str">
            <v>05-026</v>
          </cell>
          <cell r="I4858" t="str">
            <v>PC DE VUURTOREN</v>
          </cell>
        </row>
        <row r="4859">
          <cell r="A4859">
            <v>18073</v>
          </cell>
          <cell r="B4859" t="str">
            <v>Luc</v>
          </cell>
          <cell r="C4859" t="str">
            <v>VAN DAMME</v>
          </cell>
          <cell r="D4859">
            <v>18286</v>
          </cell>
          <cell r="E4859" t="str">
            <v>M</v>
          </cell>
          <cell r="F4859" t="str">
            <v>België</v>
          </cell>
          <cell r="G4859" t="str">
            <v>BE</v>
          </cell>
          <cell r="H4859" t="str">
            <v>05-026</v>
          </cell>
          <cell r="I4859" t="str">
            <v>PC DE VUURTOREN</v>
          </cell>
        </row>
        <row r="4860">
          <cell r="A4860">
            <v>912</v>
          </cell>
          <cell r="B4860" t="str">
            <v>Georges</v>
          </cell>
          <cell r="C4860" t="str">
            <v>VAN DER HAEGEN</v>
          </cell>
          <cell r="D4860">
            <v>21722</v>
          </cell>
          <cell r="E4860" t="str">
            <v>M</v>
          </cell>
          <cell r="F4860" t="str">
            <v>België</v>
          </cell>
          <cell r="G4860" t="str">
            <v>BE</v>
          </cell>
          <cell r="H4860" t="str">
            <v>05-026</v>
          </cell>
          <cell r="I4860" t="str">
            <v>PC DE VUURTOREN</v>
          </cell>
        </row>
        <row r="4861">
          <cell r="A4861">
            <v>18447</v>
          </cell>
          <cell r="B4861" t="str">
            <v>Jozef</v>
          </cell>
          <cell r="C4861" t="str">
            <v>VAN EEGHEM</v>
          </cell>
          <cell r="D4861">
            <v>17970</v>
          </cell>
          <cell r="E4861" t="str">
            <v>M</v>
          </cell>
          <cell r="F4861" t="str">
            <v>België</v>
          </cell>
          <cell r="G4861" t="str">
            <v>BE</v>
          </cell>
          <cell r="H4861" t="str">
            <v>05-026</v>
          </cell>
          <cell r="I4861" t="str">
            <v>PC DE VUURTOREN</v>
          </cell>
        </row>
        <row r="4862">
          <cell r="A4862">
            <v>19089</v>
          </cell>
          <cell r="B4862" t="str">
            <v>Edmond</v>
          </cell>
          <cell r="C4862" t="str">
            <v>VAN EEGHEM</v>
          </cell>
          <cell r="D4862">
            <v>17404</v>
          </cell>
          <cell r="E4862" t="str">
            <v>M</v>
          </cell>
          <cell r="F4862" t="str">
            <v>België</v>
          </cell>
          <cell r="G4862" t="str">
            <v>BE</v>
          </cell>
          <cell r="H4862" t="str">
            <v>05-026</v>
          </cell>
          <cell r="I4862" t="str">
            <v>PC DE VUURTOREN</v>
          </cell>
        </row>
        <row r="4863">
          <cell r="A4863">
            <v>17372</v>
          </cell>
          <cell r="B4863" t="str">
            <v>Nadia</v>
          </cell>
          <cell r="C4863" t="str">
            <v>VAN HOVE</v>
          </cell>
          <cell r="D4863">
            <v>19379</v>
          </cell>
          <cell r="E4863" t="str">
            <v>V</v>
          </cell>
          <cell r="F4863" t="str">
            <v>België</v>
          </cell>
          <cell r="G4863" t="str">
            <v>BE</v>
          </cell>
          <cell r="H4863" t="str">
            <v>05-026</v>
          </cell>
          <cell r="I4863" t="str">
            <v>PC DE VUURTOREN</v>
          </cell>
        </row>
        <row r="4864">
          <cell r="A4864">
            <v>18495</v>
          </cell>
          <cell r="B4864" t="str">
            <v>Linda</v>
          </cell>
          <cell r="C4864" t="str">
            <v>VAN NESTE</v>
          </cell>
          <cell r="D4864">
            <v>19560</v>
          </cell>
          <cell r="E4864" t="str">
            <v>V</v>
          </cell>
          <cell r="F4864" t="str">
            <v>België</v>
          </cell>
          <cell r="G4864" t="str">
            <v>BE</v>
          </cell>
          <cell r="H4864" t="str">
            <v>05-026</v>
          </cell>
          <cell r="I4864" t="str">
            <v>PC DE VUURTOREN</v>
          </cell>
        </row>
        <row r="4865">
          <cell r="A4865">
            <v>17949</v>
          </cell>
          <cell r="B4865" t="str">
            <v>Rik</v>
          </cell>
          <cell r="C4865" t="str">
            <v>VANDENBERGHE</v>
          </cell>
          <cell r="D4865">
            <v>19371</v>
          </cell>
          <cell r="E4865" t="str">
            <v>M</v>
          </cell>
          <cell r="F4865" t="str">
            <v>België</v>
          </cell>
          <cell r="G4865" t="str">
            <v>BE</v>
          </cell>
          <cell r="H4865" t="str">
            <v>05-026</v>
          </cell>
          <cell r="I4865" t="str">
            <v>PC DE VUURTOREN</v>
          </cell>
        </row>
        <row r="4866">
          <cell r="A4866">
            <v>10885</v>
          </cell>
          <cell r="B4866" t="str">
            <v>Leon</v>
          </cell>
          <cell r="C4866" t="str">
            <v>VANHAEREN</v>
          </cell>
          <cell r="D4866">
            <v>12361</v>
          </cell>
          <cell r="E4866" t="str">
            <v>M</v>
          </cell>
          <cell r="F4866" t="str">
            <v>België</v>
          </cell>
          <cell r="G4866" t="str">
            <v>BE</v>
          </cell>
          <cell r="H4866" t="str">
            <v>05-026</v>
          </cell>
          <cell r="I4866" t="str">
            <v>PC DE VUURTOREN</v>
          </cell>
        </row>
        <row r="4867">
          <cell r="A4867">
            <v>18496</v>
          </cell>
          <cell r="B4867" t="str">
            <v>Marcel</v>
          </cell>
          <cell r="C4867" t="str">
            <v>VANVELTHEM</v>
          </cell>
          <cell r="D4867">
            <v>17270</v>
          </cell>
          <cell r="E4867" t="str">
            <v>M</v>
          </cell>
          <cell r="F4867" t="str">
            <v>België</v>
          </cell>
          <cell r="G4867" t="str">
            <v>BE</v>
          </cell>
          <cell r="H4867" t="str">
            <v>05-026</v>
          </cell>
          <cell r="I4867" t="str">
            <v>PC DE VUURTOREN</v>
          </cell>
        </row>
        <row r="4868">
          <cell r="A4868">
            <v>106</v>
          </cell>
          <cell r="B4868" t="str">
            <v>Ernest</v>
          </cell>
          <cell r="C4868" t="str">
            <v>VERCAMMEN</v>
          </cell>
          <cell r="D4868">
            <v>12180</v>
          </cell>
          <cell r="E4868" t="str">
            <v>M</v>
          </cell>
          <cell r="F4868" t="str">
            <v>België</v>
          </cell>
          <cell r="G4868" t="str">
            <v>BE</v>
          </cell>
          <cell r="H4868" t="str">
            <v>05-026</v>
          </cell>
          <cell r="I4868" t="str">
            <v>PC DE VUURTOREN</v>
          </cell>
        </row>
        <row r="4869">
          <cell r="A4869">
            <v>17356</v>
          </cell>
          <cell r="B4869" t="str">
            <v>Freddy</v>
          </cell>
          <cell r="C4869" t="str">
            <v>VERSTRAETE</v>
          </cell>
          <cell r="D4869">
            <v>19538</v>
          </cell>
          <cell r="E4869" t="str">
            <v>M</v>
          </cell>
          <cell r="F4869" t="str">
            <v>België</v>
          </cell>
          <cell r="G4869" t="str">
            <v>BE</v>
          </cell>
          <cell r="H4869" t="str">
            <v>05-026</v>
          </cell>
          <cell r="I4869" t="str">
            <v>PC DE VUURTOREN</v>
          </cell>
        </row>
        <row r="4870">
          <cell r="A4870">
            <v>20583</v>
          </cell>
          <cell r="B4870" t="str">
            <v>Chantal</v>
          </cell>
          <cell r="C4870" t="str">
            <v>VEULEMANS</v>
          </cell>
          <cell r="D4870">
            <v>19220</v>
          </cell>
          <cell r="E4870" t="str">
            <v>V</v>
          </cell>
          <cell r="F4870" t="str">
            <v>België</v>
          </cell>
          <cell r="G4870" t="str">
            <v>BE</v>
          </cell>
          <cell r="H4870" t="str">
            <v>05-026</v>
          </cell>
          <cell r="I4870" t="str">
            <v>PC DE VUURTOREN</v>
          </cell>
        </row>
        <row r="4871">
          <cell r="A4871">
            <v>10902</v>
          </cell>
          <cell r="B4871" t="str">
            <v>Mariette</v>
          </cell>
          <cell r="C4871" t="str">
            <v>WEGGE</v>
          </cell>
          <cell r="D4871">
            <v>18936</v>
          </cell>
          <cell r="E4871" t="str">
            <v>V</v>
          </cell>
          <cell r="F4871" t="str">
            <v>België</v>
          </cell>
          <cell r="G4871" t="str">
            <v>BE</v>
          </cell>
          <cell r="H4871" t="str">
            <v>05-026</v>
          </cell>
          <cell r="I4871" t="str">
            <v>PC DE VUURTOREN</v>
          </cell>
        </row>
        <row r="4872">
          <cell r="A4872">
            <v>21322</v>
          </cell>
          <cell r="B4872" t="str">
            <v>Catho</v>
          </cell>
          <cell r="C4872" t="str">
            <v>WESTHOF</v>
          </cell>
          <cell r="D4872">
            <v>16317</v>
          </cell>
          <cell r="E4872" t="str">
            <v>V</v>
          </cell>
          <cell r="F4872" t="str">
            <v>België</v>
          </cell>
          <cell r="G4872" t="str">
            <v>BE</v>
          </cell>
          <cell r="H4872" t="str">
            <v>05-026</v>
          </cell>
          <cell r="I4872" t="str">
            <v>PC DE VUURTOREN</v>
          </cell>
        </row>
        <row r="4873">
          <cell r="A4873">
            <v>18989</v>
          </cell>
          <cell r="B4873" t="str">
            <v>Jean-Claude</v>
          </cell>
          <cell r="C4873" t="str">
            <v xml:space="preserve">BAILLY </v>
          </cell>
          <cell r="D4873">
            <v>19839</v>
          </cell>
          <cell r="E4873" t="str">
            <v>M</v>
          </cell>
          <cell r="F4873" t="str">
            <v>België</v>
          </cell>
          <cell r="G4873" t="str">
            <v>BE</v>
          </cell>
          <cell r="H4873" t="str">
            <v>05-030</v>
          </cell>
          <cell r="I4873" t="str">
            <v>PC LES PASTIS</v>
          </cell>
        </row>
        <row r="4874">
          <cell r="A4874">
            <v>18992</v>
          </cell>
          <cell r="B4874" t="str">
            <v>Jacques</v>
          </cell>
          <cell r="C4874" t="str">
            <v xml:space="preserve">BAILLY </v>
          </cell>
          <cell r="D4874">
            <v>17175</v>
          </cell>
          <cell r="E4874" t="str">
            <v>M</v>
          </cell>
          <cell r="F4874" t="str">
            <v>België</v>
          </cell>
          <cell r="G4874" t="str">
            <v>BE</v>
          </cell>
          <cell r="H4874" t="str">
            <v>05-030</v>
          </cell>
          <cell r="I4874" t="str">
            <v>PC LES PASTIS</v>
          </cell>
        </row>
        <row r="4875">
          <cell r="A4875">
            <v>18993</v>
          </cell>
          <cell r="B4875" t="str">
            <v>Stijn</v>
          </cell>
          <cell r="C4875" t="str">
            <v xml:space="preserve">BAILLY </v>
          </cell>
          <cell r="D4875">
            <v>32783</v>
          </cell>
          <cell r="E4875" t="str">
            <v>M</v>
          </cell>
          <cell r="F4875" t="str">
            <v>België</v>
          </cell>
          <cell r="G4875" t="str">
            <v>BE</v>
          </cell>
          <cell r="H4875" t="str">
            <v>05-030</v>
          </cell>
          <cell r="I4875" t="str">
            <v>PC LES PASTIS</v>
          </cell>
        </row>
        <row r="4876">
          <cell r="A4876">
            <v>18995</v>
          </cell>
          <cell r="B4876" t="str">
            <v>Chris</v>
          </cell>
          <cell r="C4876" t="str">
            <v>BRION</v>
          </cell>
          <cell r="D4876">
            <v>21803</v>
          </cell>
          <cell r="E4876" t="str">
            <v>M</v>
          </cell>
          <cell r="F4876" t="str">
            <v>België</v>
          </cell>
          <cell r="G4876" t="str">
            <v>BE</v>
          </cell>
          <cell r="H4876" t="str">
            <v>05-030</v>
          </cell>
          <cell r="I4876" t="str">
            <v>PC LES PASTIS</v>
          </cell>
        </row>
        <row r="4877">
          <cell r="A4877">
            <v>18990</v>
          </cell>
          <cell r="B4877" t="str">
            <v>Ronny</v>
          </cell>
          <cell r="C4877" t="str">
            <v>DEGROOTE</v>
          </cell>
          <cell r="D4877">
            <v>19799</v>
          </cell>
          <cell r="E4877" t="str">
            <v>M</v>
          </cell>
          <cell r="F4877" t="str">
            <v>België</v>
          </cell>
          <cell r="G4877" t="str">
            <v>BE</v>
          </cell>
          <cell r="H4877" t="str">
            <v>05-030</v>
          </cell>
          <cell r="I4877" t="str">
            <v>PC LES PASTIS</v>
          </cell>
        </row>
        <row r="4878">
          <cell r="A4878">
            <v>18987</v>
          </cell>
          <cell r="B4878" t="str">
            <v>Peter</v>
          </cell>
          <cell r="C4878" t="str">
            <v>VAN HERCK</v>
          </cell>
          <cell r="D4878">
            <v>24054</v>
          </cell>
          <cell r="E4878" t="str">
            <v>M</v>
          </cell>
          <cell r="F4878" t="str">
            <v>België</v>
          </cell>
          <cell r="G4878" t="str">
            <v>BE</v>
          </cell>
          <cell r="H4878" t="str">
            <v>05-030</v>
          </cell>
          <cell r="I4878" t="str">
            <v>PC LES PASTIS</v>
          </cell>
        </row>
        <row r="4879">
          <cell r="A4879">
            <v>18961</v>
          </cell>
          <cell r="B4879" t="str">
            <v>Dirk</v>
          </cell>
          <cell r="C4879" t="str">
            <v>VER EECKE</v>
          </cell>
          <cell r="D4879">
            <v>20907</v>
          </cell>
          <cell r="E4879" t="str">
            <v>M</v>
          </cell>
          <cell r="F4879" t="str">
            <v>België</v>
          </cell>
          <cell r="G4879" t="str">
            <v>BE</v>
          </cell>
          <cell r="H4879" t="str">
            <v>05-030</v>
          </cell>
          <cell r="I4879" t="str">
            <v>PC LES PASTIS</v>
          </cell>
        </row>
        <row r="4880">
          <cell r="A4880">
            <v>18994</v>
          </cell>
          <cell r="B4880" t="str">
            <v>Andy</v>
          </cell>
          <cell r="C4880" t="str">
            <v>VER EECKE</v>
          </cell>
          <cell r="D4880">
            <v>30309</v>
          </cell>
          <cell r="E4880" t="str">
            <v>M</v>
          </cell>
          <cell r="F4880" t="str">
            <v>België</v>
          </cell>
          <cell r="G4880" t="str">
            <v>BE</v>
          </cell>
          <cell r="H4880" t="str">
            <v>05-030</v>
          </cell>
          <cell r="I4880" t="str">
            <v>PC LES PASTIS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Feuille de match"/>
      <sheetName val="Joueurs_BWBC"/>
      <sheetName val="Liste Club"/>
      <sheetName val="Feuil5"/>
    </sheetNames>
    <sheetDataSet>
      <sheetData sheetId="0"/>
      <sheetData sheetId="1">
        <row r="49">
          <cell r="C49" t="str">
            <v>NEW XL  A</v>
          </cell>
          <cell r="E49" t="str">
            <v>ROYALE P.U.C.  1</v>
          </cell>
        </row>
      </sheetData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7CF143-F403-4DD6-BFE8-0815F2890A9B}" name="tabSpelersBWBC" displayName="tabSpelersBWBC" ref="A1:K1219" totalsRowShown="0" headerRowDxfId="11">
  <autoFilter ref="A1:K1219" xr:uid="{E5141E06-8295-4A62-B8CF-F3EF5225D8C1}">
    <filterColumn colId="8">
      <filters>
        <filter val="A-027"/>
      </filters>
    </filterColumn>
  </autoFilter>
  <sortState ref="A2:K1219">
    <sortCondition ref="A3:A1219"/>
  </sortState>
  <tableColumns count="11">
    <tableColumn id="1" xr3:uid="{49E06543-C66E-481E-AF3B-DBC030AAEA67}" name="N° Licence" dataDxfId="10"/>
    <tableColumn id="2" xr3:uid="{9CD879BF-56C4-4497-A9DE-4BD5A4CF5360}" name="Prénom" dataDxfId="9"/>
    <tableColumn id="3" xr3:uid="{B06EA24D-4868-4A95-B7FA-7F210B9D24BB}" name="Nom" dataDxfId="8"/>
    <tableColumn id="11" xr3:uid="{99CEB5F3-D48A-4EEA-B1B0-3AB70E141BCA}" name="Prénom + Nom" dataDxfId="7" dataCellStyle="Normal 2">
      <calculatedColumnFormula>CONCATENATE(tabSpelersBWBC[[#This Row],[Prénom]],"  ",tabSpelersBWBC[[#This Row],[Nom]])</calculatedColumnFormula>
    </tableColumn>
    <tableColumn id="4" xr3:uid="{85D222AC-AB7E-46B6-96D9-F90A7FE9DEE5}" name="Date de naissance" dataDxfId="6"/>
    <tableColumn id="5" xr3:uid="{66D1CBA0-1DA6-4DAF-B564-35830FB7E6FA}" name="Geslacht" dataDxfId="5"/>
    <tableColumn id="9" xr3:uid="{99239339-AACF-4AA8-BF09-CE08A071F657}" name="Pays" dataDxfId="4"/>
    <tableColumn id="10" xr3:uid="{7FE4897F-3E73-4F6F-B57A-45FD3C8C7082}" name="Nationalité" dataDxfId="3"/>
    <tableColumn id="6" xr3:uid="{9DAF6869-50A6-46FE-9CBB-E02587CB1E64}" name="N° Lic-Club" dataDxfId="2"/>
    <tableColumn id="7" xr3:uid="{1E89131A-E151-4253-A4B2-77E30739CD7F}" name="Naam afdeling" dataDxfId="1"/>
    <tableColumn id="8" xr3:uid="{DFE1AFFB-8A14-4182-B239-F2D4D43BAF33}" name="FOUT" dataDxfId="0">
      <calculatedColumnFormula>IF(ISERROR(VLOOKUP(A2,[1]Spelers_PFV!$A$2:$J$5016,1,0)),"",VLOOKUP(A2,[1]Spelers_PFV!$A$2:$J$5016,1,0))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bijojo@live.be" TargetMode="External"/><Relationship Id="rId1" Type="http://schemas.openxmlformats.org/officeDocument/2006/relationships/hyperlink" Target="mailto:newixelles.50plus@gmail.com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540A9-C471-465B-998B-6040555C091C}">
  <sheetPr codeName="Feuil1">
    <tabColor rgb="FFFF0000"/>
  </sheetPr>
  <dimension ref="A1:U36"/>
  <sheetViews>
    <sheetView showGridLines="0" showRowColHeaders="0" zoomScale="160" zoomScaleNormal="160" workbookViewId="0">
      <selection activeCell="F14" sqref="F14"/>
    </sheetView>
  </sheetViews>
  <sheetFormatPr baseColWidth="10" defaultRowHeight="15"/>
  <cols>
    <col min="1" max="2" width="11.42578125" style="6"/>
    <col min="3" max="4" width="15.7109375" style="6" customWidth="1"/>
    <col min="5" max="5" width="11.42578125" style="6"/>
    <col min="6" max="6" width="23.7109375" style="6" customWidth="1"/>
    <col min="7" max="16384" width="11.42578125" style="6"/>
  </cols>
  <sheetData>
    <row r="1" spans="1:21" ht="21">
      <c r="A1" s="27"/>
      <c r="B1" s="27"/>
      <c r="C1" s="185" t="s">
        <v>1938</v>
      </c>
      <c r="D1" s="185"/>
      <c r="E1" s="185"/>
      <c r="F1" s="185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</row>
    <row r="3" spans="1:21" ht="19.5" thickBot="1">
      <c r="A3" s="27"/>
      <c r="B3" s="27"/>
      <c r="C3" s="186" t="s">
        <v>1939</v>
      </c>
      <c r="D3" s="186"/>
      <c r="E3" s="186"/>
      <c r="F3" s="186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</row>
    <row r="4" spans="1:21" ht="21" customHeight="1" thickBot="1">
      <c r="A4" s="27"/>
      <c r="B4" s="27"/>
      <c r="C4" s="188" t="s">
        <v>12</v>
      </c>
      <c r="D4" s="188"/>
      <c r="E4" s="184" t="s">
        <v>1725</v>
      </c>
      <c r="F4" s="184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</row>
    <row r="5" spans="1:21" ht="15.75" thickBot="1">
      <c r="A5" s="27"/>
      <c r="B5" s="27"/>
      <c r="C5" s="188"/>
      <c r="D5" s="188"/>
      <c r="E5" s="184"/>
      <c r="F5" s="184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</row>
    <row r="6" spans="1:21" ht="15" customHeight="1" thickBot="1">
      <c r="A6" s="27"/>
      <c r="B6" s="27"/>
      <c r="C6" s="189" t="s">
        <v>254</v>
      </c>
      <c r="D6" s="189"/>
      <c r="E6" s="189" t="s">
        <v>255</v>
      </c>
      <c r="F6" s="189"/>
      <c r="G6" s="27"/>
      <c r="H6" s="13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</row>
    <row r="7" spans="1:21" ht="15" customHeight="1" thickBot="1">
      <c r="A7" s="27"/>
      <c r="B7" s="27"/>
      <c r="C7" s="189"/>
      <c r="D7" s="189"/>
      <c r="E7" s="189"/>
      <c r="F7" s="189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</row>
    <row r="8" spans="1:21" ht="15" customHeight="1">
      <c r="A8" s="27"/>
      <c r="B8" s="27"/>
      <c r="C8" s="190" t="s">
        <v>1863</v>
      </c>
      <c r="D8" s="190"/>
      <c r="E8" s="190" t="s">
        <v>1866</v>
      </c>
      <c r="F8" s="190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</row>
    <row r="9" spans="1:21" ht="15" customHeight="1">
      <c r="A9" s="27"/>
      <c r="B9" s="27"/>
      <c r="C9" s="190"/>
      <c r="D9" s="190"/>
      <c r="E9" s="190"/>
      <c r="F9" s="190"/>
      <c r="G9" s="27"/>
      <c r="H9" s="27"/>
      <c r="I9" s="27"/>
      <c r="J9" s="27"/>
      <c r="K9" s="137"/>
      <c r="L9" s="27"/>
      <c r="M9" s="27"/>
      <c r="N9" s="27"/>
      <c r="O9" s="27"/>
      <c r="P9" s="27"/>
      <c r="Q9" s="27"/>
      <c r="R9" s="27"/>
      <c r="S9" s="27"/>
      <c r="T9" s="27"/>
      <c r="U9" s="27"/>
    </row>
    <row r="10" spans="1:21" ht="15" customHeight="1">
      <c r="A10" s="27"/>
      <c r="B10" s="27"/>
      <c r="C10" s="183" t="s">
        <v>249</v>
      </c>
      <c r="D10" s="112"/>
      <c r="E10" s="27"/>
      <c r="F10" s="187" t="s">
        <v>59</v>
      </c>
      <c r="G10" s="136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</row>
    <row r="11" spans="1:21" ht="15" customHeight="1">
      <c r="A11" s="27"/>
      <c r="B11" s="27"/>
      <c r="C11" s="183"/>
      <c r="D11" s="112"/>
      <c r="E11" s="27"/>
      <c r="F11" s="18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spans="1:21" ht="15" customHeight="1">
      <c r="A12" s="27"/>
      <c r="B12" s="27"/>
      <c r="C12" s="182">
        <v>10</v>
      </c>
      <c r="D12" s="27"/>
      <c r="E12" s="27"/>
      <c r="F12" s="71">
        <v>1</v>
      </c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spans="1:21" ht="15" customHeight="1">
      <c r="A13" s="27"/>
      <c r="B13" s="27"/>
      <c r="C13" s="182"/>
      <c r="D13" s="27"/>
      <c r="E13" s="27"/>
      <c r="F13" s="72">
        <f>F12+1</f>
        <v>2</v>
      </c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spans="1:21" ht="20.100000000000001" customHeight="1">
      <c r="A14" s="27"/>
      <c r="B14" s="27"/>
      <c r="C14" s="27"/>
      <c r="D14" s="27"/>
      <c r="E14" s="27"/>
      <c r="F14" s="72">
        <f>F12+2</f>
        <v>3</v>
      </c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 ht="20.100000000000001" customHeight="1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</row>
    <row r="16" spans="1:21" ht="20.100000000000001" customHeight="1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1:21" ht="24.95" customHeight="1">
      <c r="A17" s="27"/>
      <c r="B17" s="27"/>
      <c r="C17" s="27"/>
      <c r="D17" s="27"/>
      <c r="E17" s="27"/>
      <c r="F17" s="73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</row>
    <row r="18" spans="1:21" ht="24.95" customHeight="1">
      <c r="A18" s="27"/>
      <c r="B18" s="27"/>
      <c r="C18" s="138"/>
      <c r="D18" s="139"/>
      <c r="E18" s="139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</row>
    <row r="19" spans="1:21" ht="24.95" customHeight="1">
      <c r="A19" s="27"/>
      <c r="B19" s="27"/>
      <c r="C19" s="138"/>
      <c r="D19" s="139"/>
      <c r="E19" s="139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1:21" ht="15" customHeight="1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1:21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1:21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</row>
    <row r="23" spans="1:21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spans="1:21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1:21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:21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</row>
    <row r="27" spans="1:21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1:21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:21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1:21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</row>
    <row r="31" spans="1:2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:21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1:21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1:21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1:21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</row>
    <row r="36" spans="1:21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</row>
  </sheetData>
  <sheetProtection sheet="1" autoFilter="0"/>
  <mergeCells count="11">
    <mergeCell ref="C12:C13"/>
    <mergeCell ref="C10:C11"/>
    <mergeCell ref="E4:F5"/>
    <mergeCell ref="C1:F1"/>
    <mergeCell ref="C3:F3"/>
    <mergeCell ref="F10:F11"/>
    <mergeCell ref="C4:D5"/>
    <mergeCell ref="C6:D7"/>
    <mergeCell ref="E6:F7"/>
    <mergeCell ref="C8:D9"/>
    <mergeCell ref="E8:F9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locked="0" defaultSize="0" print="0" autoFill="0" autoPict="0" macro="[0]!FeuilledeMatch" altText="FEUILLE DE MATCH">
                <anchor moveWithCells="1" sizeWithCells="1">
                  <from>
                    <xdr:col>0</xdr:col>
                    <xdr:colOff>295275</xdr:colOff>
                    <xdr:row>11</xdr:row>
                    <xdr:rowOff>28575</xdr:rowOff>
                  </from>
                  <to>
                    <xdr:col>1</xdr:col>
                    <xdr:colOff>514350</xdr:colOff>
                    <xdr:row>13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EC8248D-946B-47E8-99DF-E32B7D78D16B}">
          <x14:formula1>
            <xm:f>Feuil5!$I$2:$I$3</xm:f>
          </x14:formula1>
          <xm:sqref>F12</xm:sqref>
        </x14:dataValidation>
        <x14:dataValidation type="list" allowBlank="1" showInputMessage="1" showErrorMessage="1" xr:uid="{1BD0EE82-A8F1-4A61-8CBD-0725E68FA2B0}">
          <x14:formula1>
            <xm:f>Feuil5!$M$2:$M$4</xm:f>
          </x14:formula1>
          <xm:sqref>C4</xm:sqref>
        </x14:dataValidation>
        <x14:dataValidation type="list" allowBlank="1" showInputMessage="1" showErrorMessage="1" xr:uid="{2910B627-1381-487A-9548-40D6A867A13B}">
          <x14:formula1>
            <xm:f>Feuil5!$J$5:$J$16</xm:f>
          </x14:formula1>
          <xm:sqref>E8:F9 C8:D9</xm:sqref>
        </x14:dataValidation>
        <x14:dataValidation type="list" allowBlank="1" showErrorMessage="1" xr:uid="{B80A0B47-D115-4BF9-893D-E544C81539D2}">
          <x14:formula1>
            <xm:f>Feuil5!$M$19:$M$26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5B286-4F69-4BA0-B6DF-B9821A30622E}">
  <sheetPr codeName="Feuil2">
    <tabColor rgb="FF00B050"/>
  </sheetPr>
  <dimension ref="A1:AE146"/>
  <sheetViews>
    <sheetView zoomScaleNormal="100" workbookViewId="0">
      <selection sqref="A1:I1"/>
    </sheetView>
  </sheetViews>
  <sheetFormatPr baseColWidth="10" defaultRowHeight="15"/>
  <cols>
    <col min="1" max="1" width="20.7109375" style="6" customWidth="1"/>
    <col min="2" max="2" width="3.7109375" style="84" customWidth="1"/>
    <col min="3" max="3" width="6.7109375" style="84" customWidth="1"/>
    <col min="4" max="4" width="20.7109375" style="6" customWidth="1"/>
    <col min="5" max="6" width="12.7109375" style="6" customWidth="1"/>
    <col min="7" max="7" width="1.7109375" style="6" customWidth="1"/>
    <col min="8" max="10" width="3.7109375" style="84" customWidth="1"/>
    <col min="11" max="12" width="10.7109375" style="6" customWidth="1"/>
    <col min="13" max="16" width="6.7109375" style="6" customWidth="1"/>
    <col min="17" max="17" width="1.28515625" style="6" customWidth="1"/>
    <col min="18" max="22" width="11.42578125" style="6"/>
    <col min="23" max="23" width="13.42578125" style="6" bestFit="1" customWidth="1"/>
    <col min="24" max="16384" width="11.42578125" style="6"/>
  </cols>
  <sheetData>
    <row r="1" spans="1:31" ht="27" thickBot="1">
      <c r="A1" s="141"/>
      <c r="B1" s="281" t="s">
        <v>70</v>
      </c>
      <c r="C1" s="281"/>
      <c r="D1" s="281"/>
      <c r="E1" s="281"/>
      <c r="F1" s="281"/>
      <c r="G1" s="281"/>
      <c r="H1" s="281"/>
      <c r="I1" s="281"/>
      <c r="R1" s="141"/>
      <c r="S1" s="141"/>
      <c r="T1" s="141"/>
      <c r="U1" s="141"/>
      <c r="V1" s="141"/>
      <c r="W1" s="144"/>
      <c r="X1" s="141"/>
      <c r="Y1" s="141"/>
      <c r="Z1" s="141"/>
      <c r="AA1" s="141"/>
      <c r="AB1" s="141"/>
      <c r="AC1" s="141"/>
      <c r="AD1" s="141"/>
      <c r="AE1" s="141"/>
    </row>
    <row r="2" spans="1:31" ht="17.25" customHeight="1">
      <c r="A2" s="141"/>
      <c r="B2" s="282" t="s">
        <v>14</v>
      </c>
      <c r="C2" s="282"/>
      <c r="D2" s="282"/>
      <c r="E2" s="282"/>
      <c r="F2" s="282"/>
      <c r="G2" s="282"/>
      <c r="H2" s="282"/>
      <c r="I2" s="282"/>
      <c r="K2" s="289" t="str">
        <f>IF(START!C4="PROVINCIALE","PROVINCIALE"," ")</f>
        <v xml:space="preserve"> </v>
      </c>
      <c r="L2" s="290"/>
      <c r="M2" s="113">
        <f>IF(START!$E$4="PROVINCIALE 1",1,0)</f>
        <v>0</v>
      </c>
      <c r="N2" s="113">
        <f>IF(START!$E$4="PROVINCIALE 2",2,0)</f>
        <v>0</v>
      </c>
      <c r="O2" s="113">
        <f>IF(START!$E$4="PROVINCIALE 3",3,0)</f>
        <v>0</v>
      </c>
      <c r="P2" s="114">
        <f>IF(START!$E$4="PROVINCIALE 4",4,0)</f>
        <v>0</v>
      </c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</row>
    <row r="3" spans="1:31" ht="17.25" customHeight="1">
      <c r="A3" s="141"/>
      <c r="D3" s="311" t="s">
        <v>15</v>
      </c>
      <c r="E3" s="311"/>
      <c r="K3" s="283" t="str">
        <f>IF(START!C4="PROMOTION","PROMOTION"," ")</f>
        <v xml:space="preserve"> </v>
      </c>
      <c r="L3" s="284"/>
      <c r="M3" s="77">
        <f>IF(START!$E$4="PROMOTION 1",1,0)</f>
        <v>0</v>
      </c>
      <c r="N3" s="77">
        <f>IF(START!$E$4="PROMOTION 2",2,0)</f>
        <v>0</v>
      </c>
      <c r="O3" s="77">
        <f>IF(START!$E$4="PROMOTION 3",3,0)</f>
        <v>0</v>
      </c>
      <c r="P3" s="115">
        <f>IF(START!$E$4="PROMOTION 4",4,0)</f>
        <v>0</v>
      </c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</row>
    <row r="4" spans="1:31" ht="17.25" customHeight="1">
      <c r="A4" s="141"/>
      <c r="D4" s="311"/>
      <c r="E4" s="311"/>
      <c r="K4" s="285"/>
      <c r="L4" s="286"/>
      <c r="M4" s="77">
        <f>IF(START!$E$4="PROMOTION 5",5,0)</f>
        <v>0</v>
      </c>
      <c r="N4" s="77">
        <f>IF(START!$E$4="PROMOTION 6",6,0)</f>
        <v>0</v>
      </c>
      <c r="O4" s="77">
        <f>IF(START!$E$4="PROMOTION 7",7,0)</f>
        <v>0</v>
      </c>
      <c r="P4" s="115">
        <f>IF(START!$E$4="PROMOTION 8",8,0)</f>
        <v>0</v>
      </c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</row>
    <row r="5" spans="1:31" ht="20.100000000000001" customHeight="1">
      <c r="A5" s="141"/>
      <c r="B5" s="312" t="s">
        <v>16</v>
      </c>
      <c r="C5" s="312"/>
      <c r="D5" s="63">
        <f>START!C12</f>
        <v>10</v>
      </c>
      <c r="E5" s="7" t="s">
        <v>18</v>
      </c>
      <c r="F5" s="294" t="str">
        <f>START!C8</f>
        <v xml:space="preserve">New XL  C </v>
      </c>
      <c r="G5" s="294"/>
      <c r="H5" s="294"/>
      <c r="I5" s="294"/>
      <c r="J5" s="295"/>
      <c r="K5" s="283" t="str">
        <f>IF(START!C4="VETERANS","VETERANS"," ")</f>
        <v>VETERANS</v>
      </c>
      <c r="L5" s="284"/>
      <c r="M5" s="77">
        <f>IF(START!$E$4="VETERANS 1",1,0)</f>
        <v>0</v>
      </c>
      <c r="N5" s="77">
        <f>IF(START!$E$4="VETERANS 2",2,0)</f>
        <v>0</v>
      </c>
      <c r="O5" s="77">
        <f>IF(START!$E$4="VETERANS 3",3,0)</f>
        <v>0</v>
      </c>
      <c r="P5" s="115">
        <f>IF(START!$E$4="VETERANS 4",4,0)</f>
        <v>0</v>
      </c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</row>
    <row r="6" spans="1:31" ht="20.100000000000001" customHeight="1" thickBot="1">
      <c r="A6" s="141"/>
      <c r="B6" s="312" t="s">
        <v>17</v>
      </c>
      <c r="C6" s="312"/>
      <c r="D6" s="24">
        <f ca="1">+NOW()</f>
        <v>43448.627628009257</v>
      </c>
      <c r="E6" s="7" t="s">
        <v>19</v>
      </c>
      <c r="F6" s="291">
        <f ca="1">NOW()</f>
        <v>43448.627628009257</v>
      </c>
      <c r="G6" s="291"/>
      <c r="K6" s="287"/>
      <c r="L6" s="288"/>
      <c r="M6" s="116">
        <f>IF(START!$E$4="VETERANS 5",5,0)</f>
        <v>5</v>
      </c>
      <c r="N6" s="116">
        <f>IF(START!$E$4="VETERANS 6",6,0)</f>
        <v>0</v>
      </c>
      <c r="O6" s="116">
        <f>IF(START!$E$4="VETERANS 7",7,0)</f>
        <v>0</v>
      </c>
      <c r="P6" s="117">
        <f>IF(START!$E$4="VETERANS 8",8,0)</f>
        <v>0</v>
      </c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</row>
    <row r="7" spans="1:31" ht="15.75" thickBot="1">
      <c r="A7" s="141"/>
      <c r="K7" s="8"/>
      <c r="L7" s="8"/>
      <c r="M7" s="8"/>
      <c r="N7" s="8"/>
      <c r="O7" s="8"/>
      <c r="P7" s="8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  <c r="AE7" s="141"/>
    </row>
    <row r="8" spans="1:31" s="17" customFormat="1" ht="20.100000000000001" customHeight="1">
      <c r="A8" s="142"/>
      <c r="B8" s="292" t="s">
        <v>79</v>
      </c>
      <c r="C8" s="293"/>
      <c r="D8" s="293"/>
      <c r="E8" s="298" t="s">
        <v>247</v>
      </c>
      <c r="F8" s="299"/>
      <c r="H8" s="292" t="s">
        <v>80</v>
      </c>
      <c r="I8" s="293"/>
      <c r="J8" s="293"/>
      <c r="K8" s="293"/>
      <c r="L8" s="293"/>
      <c r="M8" s="298" t="s">
        <v>247</v>
      </c>
      <c r="N8" s="298"/>
      <c r="O8" s="298"/>
      <c r="P8" s="299"/>
      <c r="R8" s="142"/>
      <c r="S8" s="142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</row>
    <row r="9" spans="1:31" s="84" customFormat="1" ht="20.100000000000001" customHeight="1" thickBot="1">
      <c r="A9" s="143"/>
      <c r="B9" s="315" t="str">
        <f>START!C8</f>
        <v xml:space="preserve">New XL  C </v>
      </c>
      <c r="C9" s="316"/>
      <c r="D9" s="316"/>
      <c r="E9" s="316"/>
      <c r="F9" s="92" t="str">
        <f>VLOOKUP(B9,Feuil1!D:E,2,0)</f>
        <v>A09</v>
      </c>
      <c r="H9" s="317" t="str">
        <f>START!E8</f>
        <v xml:space="preserve">R. Elite  C </v>
      </c>
      <c r="I9" s="318"/>
      <c r="J9" s="318"/>
      <c r="K9" s="318"/>
      <c r="L9" s="318"/>
      <c r="M9" s="318"/>
      <c r="N9" s="318"/>
      <c r="O9" s="205" t="str">
        <f>VLOOKUP(H9,Feuil1!D:E,2,0)</f>
        <v>A39</v>
      </c>
      <c r="P9" s="206"/>
      <c r="R9" s="143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3"/>
    </row>
    <row r="10" spans="1:31" ht="24.95" customHeight="1" thickBot="1">
      <c r="A10" s="141"/>
      <c r="B10" s="296" t="s">
        <v>246</v>
      </c>
      <c r="C10" s="295"/>
      <c r="D10" s="295"/>
      <c r="E10" s="295"/>
      <c r="F10" s="297"/>
      <c r="H10" s="296" t="s">
        <v>246</v>
      </c>
      <c r="I10" s="295"/>
      <c r="J10" s="295"/>
      <c r="K10" s="295"/>
      <c r="L10" s="295"/>
      <c r="M10" s="295"/>
      <c r="N10" s="295"/>
      <c r="O10" s="295"/>
      <c r="P10" s="297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</row>
    <row r="11" spans="1:31" s="84" customFormat="1" ht="16.5" thickBot="1">
      <c r="A11" s="143"/>
      <c r="B11" s="204" t="s">
        <v>3</v>
      </c>
      <c r="C11" s="203"/>
      <c r="D11" s="28" t="s">
        <v>4</v>
      </c>
      <c r="E11" s="28" t="s">
        <v>5</v>
      </c>
      <c r="F11" s="91" t="s">
        <v>6</v>
      </c>
      <c r="G11" s="29"/>
      <c r="H11" s="302" t="s">
        <v>3</v>
      </c>
      <c r="I11" s="303"/>
      <c r="J11" s="304"/>
      <c r="K11" s="300" t="s">
        <v>4</v>
      </c>
      <c r="L11" s="301"/>
      <c r="M11" s="202" t="s">
        <v>5</v>
      </c>
      <c r="N11" s="203"/>
      <c r="O11" s="202" t="s">
        <v>6</v>
      </c>
      <c r="P11" s="204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</row>
    <row r="12" spans="1:31" ht="21.95" customHeight="1">
      <c r="A12" s="141"/>
      <c r="B12" s="248" t="s">
        <v>0</v>
      </c>
      <c r="C12" s="60">
        <v>1</v>
      </c>
      <c r="D12" s="74" t="str">
        <f>VLOOKUP(F12,Joueurs_BWBC!A:C,3,1)</f>
        <v>COULON</v>
      </c>
      <c r="E12" s="74" t="str">
        <f>VLOOKUP(F12,Joueurs_BWBC!A:C,2,1)</f>
        <v>MICHEL</v>
      </c>
      <c r="F12" s="83">
        <v>394</v>
      </c>
      <c r="H12" s="248" t="s">
        <v>7</v>
      </c>
      <c r="I12" s="268">
        <v>21</v>
      </c>
      <c r="J12" s="269"/>
      <c r="K12" s="251" t="str">
        <f>VLOOKUP(O12,Joueurs_BWBC!A:C,3,1)</f>
        <v>BUGGENHOUT</v>
      </c>
      <c r="L12" s="252"/>
      <c r="M12" s="251" t="str">
        <f>VLOOKUP(O12,Joueurs_BWBC!A:C,2,1)</f>
        <v>JEAN</v>
      </c>
      <c r="N12" s="252"/>
      <c r="O12" s="209">
        <v>259</v>
      </c>
      <c r="P12" s="210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</row>
    <row r="13" spans="1:31" ht="21.95" customHeight="1">
      <c r="A13" s="141"/>
      <c r="B13" s="249"/>
      <c r="C13" s="61">
        <v>2</v>
      </c>
      <c r="D13" s="75" t="str">
        <f>VLOOKUP(F13,Joueurs_BWBC!A:C,3,1)</f>
        <v>BRASSEUR</v>
      </c>
      <c r="E13" s="75" t="str">
        <f>VLOOKUP(F13,Joueurs_BWBC!A:C,2,1)</f>
        <v>MARC</v>
      </c>
      <c r="F13" s="85">
        <v>1469</v>
      </c>
      <c r="H13" s="249"/>
      <c r="I13" s="264">
        <v>22</v>
      </c>
      <c r="J13" s="265"/>
      <c r="K13" s="253" t="str">
        <f>VLOOKUP(O13,Joueurs_BWBC!A:C,3,1)</f>
        <v>HAVEZ</v>
      </c>
      <c r="L13" s="254"/>
      <c r="M13" s="253" t="str">
        <f>VLOOKUP(O13,Joueurs_BWBC!A:C,2,1)</f>
        <v>JEAN-LOUIS</v>
      </c>
      <c r="N13" s="254"/>
      <c r="O13" s="211">
        <v>271</v>
      </c>
      <c r="P13" s="212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</row>
    <row r="14" spans="1:31" ht="21.95" customHeight="1">
      <c r="A14" s="141"/>
      <c r="B14" s="249"/>
      <c r="C14" s="61">
        <v>3</v>
      </c>
      <c r="D14" s="75" t="str">
        <f>VLOOKUP(F14,Joueurs_BWBC!A:C,3,1)</f>
        <v>TSCHERWINKA</v>
      </c>
      <c r="E14" s="75" t="str">
        <f>VLOOKUP(F14,Joueurs_BWBC!A:C,2,1)</f>
        <v>JOACHIM</v>
      </c>
      <c r="F14" s="85">
        <v>13669</v>
      </c>
      <c r="H14" s="249"/>
      <c r="I14" s="264">
        <v>23</v>
      </c>
      <c r="J14" s="265"/>
      <c r="K14" s="253" t="str">
        <f>VLOOKUP(O14,Joueurs_BWBC!A:C,3,1)</f>
        <v>RAPS</v>
      </c>
      <c r="L14" s="254"/>
      <c r="M14" s="253" t="str">
        <f>VLOOKUP(O14,Joueurs_BWBC!A:C,2,1)</f>
        <v>MODESTE</v>
      </c>
      <c r="N14" s="254"/>
      <c r="O14" s="211">
        <v>282</v>
      </c>
      <c r="P14" s="212"/>
      <c r="R14" s="141"/>
      <c r="S14" s="141" t="s">
        <v>1718</v>
      </c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</row>
    <row r="15" spans="1:31" ht="21.95" customHeight="1" thickBot="1">
      <c r="A15" s="141"/>
      <c r="B15" s="250"/>
      <c r="C15" s="62">
        <v>4</v>
      </c>
      <c r="D15" s="76">
        <f>VLOOKUP(F15,Joueurs_BWBC!A:C,3,1)</f>
        <v>0</v>
      </c>
      <c r="E15" s="76">
        <f>VLOOKUP(F15,Joueurs_BWBC!A:C,2,1)</f>
        <v>0</v>
      </c>
      <c r="F15" s="88"/>
      <c r="H15" s="250"/>
      <c r="I15" s="266">
        <v>24</v>
      </c>
      <c r="J15" s="267"/>
      <c r="K15" s="305">
        <f>VLOOKUP(O15,Joueurs_BWBC!A:C,3,1)</f>
        <v>0</v>
      </c>
      <c r="L15" s="306"/>
      <c r="M15" s="305">
        <f>VLOOKUP(O15,Joueurs_BWBC!A:C,2,1)</f>
        <v>0</v>
      </c>
      <c r="N15" s="306"/>
      <c r="O15" s="213"/>
      <c r="P15" s="214"/>
      <c r="R15" s="141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141"/>
      <c r="AD15" s="141"/>
      <c r="AE15" s="141"/>
    </row>
    <row r="16" spans="1:31" ht="21.95" customHeight="1">
      <c r="A16" s="141"/>
      <c r="B16" s="248" t="s">
        <v>1</v>
      </c>
      <c r="C16" s="60">
        <v>5</v>
      </c>
      <c r="D16" s="74" t="str">
        <f>VLOOKUP(F16,Joueurs_BWBC!A:C,3,1)</f>
        <v>DOUBLET</v>
      </c>
      <c r="E16" s="74" t="str">
        <f>VLOOKUP(F16,Joueurs_BWBC!A:C,2,1)</f>
        <v>STEPHANE</v>
      </c>
      <c r="F16" s="83">
        <v>13356</v>
      </c>
      <c r="H16" s="248" t="s">
        <v>8</v>
      </c>
      <c r="I16" s="268">
        <v>25</v>
      </c>
      <c r="J16" s="269"/>
      <c r="K16" s="251" t="str">
        <f>VLOOKUP(O16,Joueurs_BWBC!A:C,3,1)</f>
        <v>CHANEY</v>
      </c>
      <c r="L16" s="252"/>
      <c r="M16" s="251" t="str">
        <f>VLOOKUP(O16,Joueurs_BWBC!A:C,2,1)</f>
        <v>STEVE</v>
      </c>
      <c r="N16" s="252"/>
      <c r="O16" s="209">
        <v>558</v>
      </c>
      <c r="P16" s="210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</row>
    <row r="17" spans="1:31" ht="21.95" customHeight="1">
      <c r="A17" s="141"/>
      <c r="B17" s="249"/>
      <c r="C17" s="61">
        <v>6</v>
      </c>
      <c r="D17" s="75" t="str">
        <f>VLOOKUP(F17,Joueurs_BWBC!A:C,3,1)</f>
        <v>HUBERT</v>
      </c>
      <c r="E17" s="75" t="str">
        <f>VLOOKUP(F17,Joueurs_BWBC!A:C,2,1)</f>
        <v>PATRICE</v>
      </c>
      <c r="F17" s="85">
        <v>2085</v>
      </c>
      <c r="H17" s="249"/>
      <c r="I17" s="264">
        <v>26</v>
      </c>
      <c r="J17" s="265"/>
      <c r="K17" s="253" t="str">
        <f>VLOOKUP(O17,Joueurs_BWBC!A:C,3,1)</f>
        <v>EVERBECQ</v>
      </c>
      <c r="L17" s="254"/>
      <c r="M17" s="253" t="str">
        <f>VLOOKUP(O17,Joueurs_BWBC!A:C,2,1)</f>
        <v>STEPHANE</v>
      </c>
      <c r="N17" s="254"/>
      <c r="O17" s="211">
        <v>1185</v>
      </c>
      <c r="P17" s="212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</row>
    <row r="18" spans="1:31" ht="21.95" customHeight="1">
      <c r="A18" s="141"/>
      <c r="B18" s="249"/>
      <c r="C18" s="61">
        <v>7</v>
      </c>
      <c r="D18" s="75" t="str">
        <f>VLOOKUP(F18,Joueurs_BWBC!A:C,3,1)</f>
        <v>NAJDOSKI</v>
      </c>
      <c r="E18" s="75" t="str">
        <f>VLOOKUP(F18,Joueurs_BWBC!A:C,2,1)</f>
        <v>SULI</v>
      </c>
      <c r="F18" s="85">
        <v>8784</v>
      </c>
      <c r="H18" s="249"/>
      <c r="I18" s="264">
        <v>27</v>
      </c>
      <c r="J18" s="265"/>
      <c r="K18" s="253" t="str">
        <f>VLOOKUP(O18,Joueurs_BWBC!A:C,3,1)</f>
        <v>VANHAMME</v>
      </c>
      <c r="L18" s="254"/>
      <c r="M18" s="253" t="str">
        <f>VLOOKUP(O18,Joueurs_BWBC!A:C,2,1)</f>
        <v>ALAIN</v>
      </c>
      <c r="N18" s="254"/>
      <c r="O18" s="211">
        <v>1250</v>
      </c>
      <c r="P18" s="212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</row>
    <row r="19" spans="1:31" ht="21.95" customHeight="1" thickBot="1">
      <c r="A19" s="141"/>
      <c r="B19" s="250"/>
      <c r="C19" s="62">
        <v>8</v>
      </c>
      <c r="D19" s="76">
        <f>VLOOKUP(F19,Joueurs_BWBC!A:C,3,1)</f>
        <v>0</v>
      </c>
      <c r="E19" s="76">
        <f>VLOOKUP(F19,Joueurs_BWBC!A:C,2,1)</f>
        <v>0</v>
      </c>
      <c r="F19" s="88"/>
      <c r="H19" s="250"/>
      <c r="I19" s="266">
        <v>28</v>
      </c>
      <c r="J19" s="267"/>
      <c r="K19" s="305">
        <f>VLOOKUP(O19,Joueurs_BWBC!A:C,3,1)</f>
        <v>0</v>
      </c>
      <c r="L19" s="306"/>
      <c r="M19" s="305">
        <f>VLOOKUP(O19,Joueurs_BWBC!A:C,2,1)</f>
        <v>0</v>
      </c>
      <c r="N19" s="306"/>
      <c r="O19" s="213"/>
      <c r="P19" s="214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</row>
    <row r="20" spans="1:31" ht="21.95" customHeight="1">
      <c r="A20" s="141"/>
      <c r="B20" s="248" t="s">
        <v>2</v>
      </c>
      <c r="C20" s="60">
        <v>9</v>
      </c>
      <c r="D20" s="74" t="str">
        <f>VLOOKUP(F20,Joueurs_BWBC!A:C,3,1)</f>
        <v>BORGS</v>
      </c>
      <c r="E20" s="74" t="str">
        <f>VLOOKUP(F20,Joueurs_BWBC!A:C,2,1)</f>
        <v>DANIEL</v>
      </c>
      <c r="F20" s="83">
        <v>10172</v>
      </c>
      <c r="H20" s="248" t="s">
        <v>9</v>
      </c>
      <c r="I20" s="268">
        <v>29</v>
      </c>
      <c r="J20" s="269"/>
      <c r="K20" s="251" t="str">
        <f>VLOOKUP(O20,Joueurs_BWBC!A:C,3,1)</f>
        <v>BECRIAU</v>
      </c>
      <c r="L20" s="252"/>
      <c r="M20" s="251" t="str">
        <f>VLOOKUP(O20,Joueurs_BWBC!A:C,2,1)</f>
        <v>GHISLAIN</v>
      </c>
      <c r="N20" s="252"/>
      <c r="O20" s="209">
        <v>2741</v>
      </c>
      <c r="P20" s="210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</row>
    <row r="21" spans="1:31" ht="21.95" customHeight="1">
      <c r="A21" s="141"/>
      <c r="B21" s="249"/>
      <c r="C21" s="61">
        <v>10</v>
      </c>
      <c r="D21" s="75" t="str">
        <f>VLOOKUP(F21,Joueurs_BWBC!A:C,3,1)</f>
        <v>PERROTTA</v>
      </c>
      <c r="E21" s="75" t="str">
        <f>VLOOKUP(F21,Joueurs_BWBC!A:C,2,1)</f>
        <v>SALVATORE</v>
      </c>
      <c r="F21" s="85">
        <v>2903</v>
      </c>
      <c r="H21" s="249"/>
      <c r="I21" s="264">
        <v>30</v>
      </c>
      <c r="J21" s="265"/>
      <c r="K21" s="253" t="str">
        <f>VLOOKUP(O21,Joueurs_BWBC!A:C,3,1)</f>
        <v>DEREUME</v>
      </c>
      <c r="L21" s="254"/>
      <c r="M21" s="253" t="str">
        <f>VLOOKUP(O21,Joueurs_BWBC!A:C,2,1)</f>
        <v>DANIEL</v>
      </c>
      <c r="N21" s="254"/>
      <c r="O21" s="211">
        <v>2742</v>
      </c>
      <c r="P21" s="212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</row>
    <row r="22" spans="1:31" ht="21.95" customHeight="1">
      <c r="A22" s="141"/>
      <c r="B22" s="249"/>
      <c r="C22" s="61">
        <v>11</v>
      </c>
      <c r="D22" s="75" t="str">
        <f>VLOOKUP(F22,Joueurs_BWBC!A:C,3,1)</f>
        <v>BAGGIO</v>
      </c>
      <c r="E22" s="75" t="str">
        <f>VLOOKUP(F22,Joueurs_BWBC!A:C,2,1)</f>
        <v>FRANCO</v>
      </c>
      <c r="F22" s="85">
        <v>9500</v>
      </c>
      <c r="H22" s="249"/>
      <c r="I22" s="264">
        <v>31</v>
      </c>
      <c r="J22" s="265"/>
      <c r="K22" s="253" t="str">
        <f>VLOOKUP(O22,Joueurs_BWBC!A:C,3,1)</f>
        <v>ERTVELD</v>
      </c>
      <c r="L22" s="254"/>
      <c r="M22" s="253" t="str">
        <f>VLOOKUP(O22,Joueurs_BWBC!A:C,2,1)</f>
        <v>HENRI</v>
      </c>
      <c r="N22" s="254"/>
      <c r="O22" s="211">
        <v>2752</v>
      </c>
      <c r="P22" s="212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</row>
    <row r="23" spans="1:31" ht="21.95" customHeight="1" thickBot="1">
      <c r="A23" s="141"/>
      <c r="B23" s="250"/>
      <c r="C23" s="62">
        <v>12</v>
      </c>
      <c r="D23" s="76">
        <f>VLOOKUP(F23,Joueurs_BWBC!A:C,3,1)</f>
        <v>0</v>
      </c>
      <c r="E23" s="76">
        <f>VLOOKUP(F23,Joueurs_BWBC!A:C,2,1)</f>
        <v>0</v>
      </c>
      <c r="F23" s="93"/>
      <c r="H23" s="250"/>
      <c r="I23" s="266">
        <v>32</v>
      </c>
      <c r="J23" s="267"/>
      <c r="K23" s="305">
        <f>VLOOKUP(O23,Joueurs_BWBC!A:C,3,1)</f>
        <v>0</v>
      </c>
      <c r="L23" s="306"/>
      <c r="M23" s="305">
        <f>VLOOKUP(O23,Joueurs_BWBC!A:C,2,1)</f>
        <v>0</v>
      </c>
      <c r="N23" s="306"/>
      <c r="O23" s="313"/>
      <c r="P23" s="314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</row>
    <row r="24" spans="1:31" ht="21.95" customHeight="1" thickBot="1">
      <c r="A24" s="141"/>
      <c r="B24" s="30"/>
      <c r="C24" s="31"/>
      <c r="D24" s="86"/>
      <c r="E24" s="86"/>
      <c r="F24" s="87"/>
      <c r="H24" s="30"/>
      <c r="I24" s="274"/>
      <c r="J24" s="275"/>
      <c r="K24" s="307"/>
      <c r="L24" s="308"/>
      <c r="M24" s="207"/>
      <c r="N24" s="208"/>
      <c r="O24" s="309"/>
      <c r="P24" s="310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</row>
    <row r="25" spans="1:31" ht="12.95" customHeight="1" thickBot="1">
      <c r="A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</row>
    <row r="26" spans="1:31" ht="21.75" thickBot="1">
      <c r="A26" s="141"/>
      <c r="B26" s="195" t="s">
        <v>77</v>
      </c>
      <c r="C26" s="195"/>
      <c r="D26" s="195"/>
      <c r="E26" s="195"/>
      <c r="F26" s="261" t="s">
        <v>64</v>
      </c>
      <c r="G26" s="262"/>
      <c r="H26" s="262"/>
      <c r="I26" s="262"/>
      <c r="J26" s="262"/>
      <c r="K26" s="262"/>
      <c r="L26" s="263"/>
      <c r="M26" s="261" t="s">
        <v>65</v>
      </c>
      <c r="N26" s="262"/>
      <c r="O26" s="262"/>
      <c r="P26" s="263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</row>
    <row r="27" spans="1:31" ht="24.95" customHeight="1" thickBot="1">
      <c r="A27" s="141"/>
      <c r="B27" s="194" t="s">
        <v>78</v>
      </c>
      <c r="C27" s="194"/>
      <c r="D27" s="194"/>
      <c r="E27" s="194"/>
      <c r="F27" s="259" t="s">
        <v>63</v>
      </c>
      <c r="G27" s="260"/>
      <c r="H27" s="259" t="s">
        <v>59</v>
      </c>
      <c r="I27" s="319"/>
      <c r="J27" s="260"/>
      <c r="K27" s="259" t="s">
        <v>60</v>
      </c>
      <c r="L27" s="260"/>
      <c r="M27" s="259" t="s">
        <v>61</v>
      </c>
      <c r="N27" s="260"/>
      <c r="O27" s="259" t="s">
        <v>62</v>
      </c>
      <c r="P27" s="260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</row>
    <row r="28" spans="1:31" ht="21.95" customHeight="1">
      <c r="A28" s="141"/>
      <c r="B28" s="194" t="s">
        <v>78</v>
      </c>
      <c r="C28" s="194"/>
      <c r="D28" s="194"/>
      <c r="E28" s="194"/>
      <c r="F28" s="196">
        <f>START!F12</f>
        <v>1</v>
      </c>
      <c r="G28" s="197"/>
      <c r="H28" s="25">
        <f>START!F12</f>
        <v>1</v>
      </c>
      <c r="I28" s="175">
        <f>H28+1</f>
        <v>2</v>
      </c>
      <c r="J28" s="176">
        <f>H28+2</f>
        <v>3</v>
      </c>
      <c r="K28" s="255" t="s">
        <v>50</v>
      </c>
      <c r="L28" s="256"/>
      <c r="M28" s="280">
        <v>13</v>
      </c>
      <c r="N28" s="277"/>
      <c r="O28" s="276">
        <v>10</v>
      </c>
      <c r="P28" s="277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</row>
    <row r="29" spans="1:31" ht="21.95" customHeight="1">
      <c r="A29" s="141"/>
      <c r="B29" s="194" t="s">
        <v>78</v>
      </c>
      <c r="C29" s="194"/>
      <c r="D29" s="194"/>
      <c r="E29" s="194"/>
      <c r="F29" s="198"/>
      <c r="G29" s="199"/>
      <c r="H29" s="32">
        <f>H28+1</f>
        <v>2</v>
      </c>
      <c r="I29" s="177">
        <f>H28+2</f>
        <v>3</v>
      </c>
      <c r="J29" s="178">
        <f>H28</f>
        <v>1</v>
      </c>
      <c r="K29" s="257" t="s">
        <v>51</v>
      </c>
      <c r="L29" s="258"/>
      <c r="M29" s="270">
        <v>13</v>
      </c>
      <c r="N29" s="271"/>
      <c r="O29" s="278">
        <v>10</v>
      </c>
      <c r="P29" s="27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</row>
    <row r="30" spans="1:31" ht="21.95" customHeight="1" thickBot="1">
      <c r="A30" s="141"/>
      <c r="B30" s="194" t="s">
        <v>78</v>
      </c>
      <c r="C30" s="194"/>
      <c r="D30" s="194"/>
      <c r="E30" s="194"/>
      <c r="F30" s="200"/>
      <c r="G30" s="201"/>
      <c r="H30" s="33">
        <f>H28+2</f>
        <v>3</v>
      </c>
      <c r="I30" s="179">
        <f>H28</f>
        <v>1</v>
      </c>
      <c r="J30" s="180">
        <f>H28+1</f>
        <v>2</v>
      </c>
      <c r="K30" s="223" t="s">
        <v>52</v>
      </c>
      <c r="L30" s="224"/>
      <c r="M30" s="272">
        <v>13</v>
      </c>
      <c r="N30" s="273"/>
      <c r="O30" s="279">
        <v>10</v>
      </c>
      <c r="P30" s="273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</row>
    <row r="31" spans="1:31" ht="21.95" customHeight="1">
      <c r="A31" s="141"/>
      <c r="B31" s="194" t="s">
        <v>78</v>
      </c>
      <c r="C31" s="194"/>
      <c r="D31" s="194"/>
      <c r="E31" s="194"/>
      <c r="F31" s="196">
        <f>START!F13</f>
        <v>2</v>
      </c>
      <c r="G31" s="197"/>
      <c r="H31" s="34">
        <f>H28+1</f>
        <v>2</v>
      </c>
      <c r="I31" s="175">
        <f>H28+2</f>
        <v>3</v>
      </c>
      <c r="J31" s="176">
        <f>H28</f>
        <v>1</v>
      </c>
      <c r="K31" s="255" t="s">
        <v>53</v>
      </c>
      <c r="L31" s="256"/>
      <c r="M31" s="280">
        <v>13</v>
      </c>
      <c r="N31" s="277"/>
      <c r="O31" s="276">
        <v>10</v>
      </c>
      <c r="P31" s="277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</row>
    <row r="32" spans="1:31" ht="21.95" customHeight="1">
      <c r="A32" s="141"/>
      <c r="B32" s="194" t="s">
        <v>78</v>
      </c>
      <c r="C32" s="194"/>
      <c r="D32" s="194"/>
      <c r="E32" s="194"/>
      <c r="F32" s="198"/>
      <c r="G32" s="199"/>
      <c r="H32" s="32">
        <f>H28+2</f>
        <v>3</v>
      </c>
      <c r="I32" s="177">
        <f>H28</f>
        <v>1</v>
      </c>
      <c r="J32" s="178">
        <f>H28+1</f>
        <v>2</v>
      </c>
      <c r="K32" s="257" t="s">
        <v>54</v>
      </c>
      <c r="L32" s="258"/>
      <c r="M32" s="270">
        <v>13</v>
      </c>
      <c r="N32" s="271"/>
      <c r="O32" s="278">
        <v>10</v>
      </c>
      <c r="P32" s="27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</row>
    <row r="33" spans="1:31" ht="21.95" customHeight="1" thickBot="1">
      <c r="A33" s="141"/>
      <c r="B33" s="194" t="s">
        <v>78</v>
      </c>
      <c r="C33" s="194"/>
      <c r="D33" s="194"/>
      <c r="E33" s="194"/>
      <c r="F33" s="200"/>
      <c r="G33" s="201"/>
      <c r="H33" s="33">
        <f>H28</f>
        <v>1</v>
      </c>
      <c r="I33" s="179">
        <f>H28+1</f>
        <v>2</v>
      </c>
      <c r="J33" s="180">
        <f>H28+2</f>
        <v>3</v>
      </c>
      <c r="K33" s="223" t="s">
        <v>55</v>
      </c>
      <c r="L33" s="224"/>
      <c r="M33" s="272">
        <v>13</v>
      </c>
      <c r="N33" s="273"/>
      <c r="O33" s="279">
        <v>10</v>
      </c>
      <c r="P33" s="273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</row>
    <row r="34" spans="1:31" ht="21.95" customHeight="1">
      <c r="A34" s="141"/>
      <c r="B34" s="194" t="s">
        <v>78</v>
      </c>
      <c r="C34" s="194"/>
      <c r="D34" s="194"/>
      <c r="E34" s="194"/>
      <c r="F34" s="196">
        <f>START!F14</f>
        <v>3</v>
      </c>
      <c r="G34" s="197"/>
      <c r="H34" s="34">
        <f>H28+2</f>
        <v>3</v>
      </c>
      <c r="I34" s="175">
        <f>H28</f>
        <v>1</v>
      </c>
      <c r="J34" s="176">
        <f>H28+1</f>
        <v>2</v>
      </c>
      <c r="K34" s="255" t="s">
        <v>56</v>
      </c>
      <c r="L34" s="256"/>
      <c r="M34" s="280">
        <v>13</v>
      </c>
      <c r="N34" s="277"/>
      <c r="O34" s="276">
        <v>10</v>
      </c>
      <c r="P34" s="277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</row>
    <row r="35" spans="1:31" ht="21.95" customHeight="1">
      <c r="A35" s="141"/>
      <c r="B35" s="194" t="s">
        <v>78</v>
      </c>
      <c r="C35" s="194"/>
      <c r="D35" s="194"/>
      <c r="E35" s="194"/>
      <c r="F35" s="198"/>
      <c r="G35" s="199"/>
      <c r="H35" s="32">
        <f>H28</f>
        <v>1</v>
      </c>
      <c r="I35" s="177">
        <f>H28+1</f>
        <v>2</v>
      </c>
      <c r="J35" s="178">
        <f>H28+2</f>
        <v>3</v>
      </c>
      <c r="K35" s="257" t="s">
        <v>57</v>
      </c>
      <c r="L35" s="258"/>
      <c r="M35" s="270">
        <v>13</v>
      </c>
      <c r="N35" s="271"/>
      <c r="O35" s="278">
        <v>10</v>
      </c>
      <c r="P35" s="27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</row>
    <row r="36" spans="1:31" ht="21.95" customHeight="1" thickBot="1">
      <c r="A36" s="141"/>
      <c r="B36" s="194" t="s">
        <v>78</v>
      </c>
      <c r="C36" s="194"/>
      <c r="D36" s="194"/>
      <c r="E36" s="194"/>
      <c r="F36" s="200"/>
      <c r="G36" s="201"/>
      <c r="H36" s="33">
        <f>H28+1</f>
        <v>2</v>
      </c>
      <c r="I36" s="179">
        <f>H28+2</f>
        <v>3</v>
      </c>
      <c r="J36" s="180">
        <f>H28</f>
        <v>1</v>
      </c>
      <c r="K36" s="223" t="s">
        <v>58</v>
      </c>
      <c r="L36" s="224"/>
      <c r="M36" s="272">
        <v>13</v>
      </c>
      <c r="N36" s="273"/>
      <c r="O36" s="279">
        <v>10</v>
      </c>
      <c r="P36" s="273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</row>
    <row r="37" spans="1:31" ht="21.95" customHeight="1" thickBot="1">
      <c r="A37" s="141"/>
      <c r="B37" s="194" t="s">
        <v>78</v>
      </c>
      <c r="C37" s="194"/>
      <c r="D37" s="194"/>
      <c r="E37" s="194"/>
      <c r="H37" s="233" t="s">
        <v>66</v>
      </c>
      <c r="I37" s="234"/>
      <c r="J37" s="235"/>
      <c r="K37" s="225" t="s">
        <v>67</v>
      </c>
      <c r="L37" s="226"/>
      <c r="M37" s="242">
        <f>SUM(M28:N36)</f>
        <v>117</v>
      </c>
      <c r="N37" s="243"/>
      <c r="O37" s="242">
        <f>SUM(O28:P36)</f>
        <v>90</v>
      </c>
      <c r="P37" s="243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</row>
    <row r="38" spans="1:31" ht="21.95" customHeight="1" thickBot="1">
      <c r="A38" s="141"/>
      <c r="B38" s="194" t="s">
        <v>78</v>
      </c>
      <c r="C38" s="194"/>
      <c r="D38" s="194"/>
      <c r="E38" s="194"/>
      <c r="H38" s="236"/>
      <c r="I38" s="237"/>
      <c r="J38" s="238"/>
      <c r="K38" s="225" t="s">
        <v>68</v>
      </c>
      <c r="L38" s="226"/>
      <c r="M38" s="225">
        <f>+M37-O37</f>
        <v>27</v>
      </c>
      <c r="N38" s="226"/>
      <c r="O38" s="225">
        <f>+O37-M37</f>
        <v>-27</v>
      </c>
      <c r="P38" s="226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</row>
    <row r="39" spans="1:31" ht="21.95" customHeight="1" thickBot="1">
      <c r="A39" s="141"/>
      <c r="B39" s="194" t="s">
        <v>78</v>
      </c>
      <c r="C39" s="194"/>
      <c r="D39" s="194"/>
      <c r="E39" s="194"/>
      <c r="H39" s="239"/>
      <c r="I39" s="240"/>
      <c r="J39" s="241"/>
      <c r="K39" s="225" t="s">
        <v>69</v>
      </c>
      <c r="L39" s="226"/>
      <c r="M39" s="246">
        <f>COUNTIF(M28:N36,13)</f>
        <v>9</v>
      </c>
      <c r="N39" s="247"/>
      <c r="O39" s="244">
        <f>COUNTIF(O28:P36,13)</f>
        <v>0</v>
      </c>
      <c r="P39" s="245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</row>
    <row r="40" spans="1:31" ht="15.75" thickBot="1">
      <c r="A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</row>
    <row r="41" spans="1:31" ht="20.100000000000001" customHeight="1">
      <c r="A41" s="141"/>
      <c r="C41" s="227" t="s">
        <v>72</v>
      </c>
      <c r="D41" s="228"/>
      <c r="E41" s="229"/>
      <c r="F41" s="230" t="s">
        <v>73</v>
      </c>
      <c r="G41" s="231"/>
      <c r="H41" s="231"/>
      <c r="I41" s="231"/>
      <c r="J41" s="231"/>
      <c r="K41" s="232"/>
      <c r="L41" s="230" t="s">
        <v>74</v>
      </c>
      <c r="M41" s="231"/>
      <c r="N41" s="231"/>
      <c r="O41" s="231"/>
      <c r="P41" s="232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</row>
    <row r="42" spans="1:31" ht="9.9499999999999993" customHeight="1">
      <c r="A42" s="141"/>
      <c r="C42" s="9"/>
      <c r="D42" s="8"/>
      <c r="E42" s="10"/>
      <c r="F42" s="11"/>
      <c r="G42" s="89"/>
      <c r="H42" s="89"/>
      <c r="I42" s="89"/>
      <c r="J42" s="89"/>
      <c r="K42" s="90"/>
      <c r="L42" s="11"/>
      <c r="M42" s="89"/>
      <c r="N42" s="89"/>
      <c r="O42" s="89"/>
      <c r="P42" s="90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</row>
    <row r="43" spans="1:31">
      <c r="A43" s="141"/>
      <c r="C43" s="9" t="s">
        <v>75</v>
      </c>
      <c r="D43" s="89"/>
      <c r="E43" s="90" t="s">
        <v>76</v>
      </c>
      <c r="F43" s="9" t="s">
        <v>75</v>
      </c>
      <c r="G43" s="89"/>
      <c r="H43" s="8"/>
      <c r="I43" s="8"/>
      <c r="J43" s="8"/>
      <c r="K43" s="90" t="s">
        <v>76</v>
      </c>
      <c r="L43" s="9" t="s">
        <v>75</v>
      </c>
      <c r="M43" s="89"/>
      <c r="N43" s="89"/>
      <c r="O43" s="215" t="s">
        <v>76</v>
      </c>
      <c r="P43" s="216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</row>
    <row r="44" spans="1:31">
      <c r="A44" s="141"/>
      <c r="C44" s="217" t="str">
        <f>VLOOKUP(E44,Joueurs_BWBC!A:D,4,1)</f>
        <v>DANIEL  BORGS</v>
      </c>
      <c r="D44" s="218"/>
      <c r="E44" s="219">
        <v>10172</v>
      </c>
      <c r="F44" s="220" t="str">
        <f>VLOOKUP(K44,Joueurs_BWBC!A:D,4,1)</f>
        <v>DANIEL  BORGS</v>
      </c>
      <c r="G44" s="221"/>
      <c r="H44" s="221"/>
      <c r="I44" s="221"/>
      <c r="J44" s="221"/>
      <c r="K44" s="219">
        <v>10172</v>
      </c>
      <c r="L44" s="217" t="str">
        <f>VLOOKUP(O44,Joueurs_BWBC!A:D,4,1)</f>
        <v>JEAN  BUGGENHOUT</v>
      </c>
      <c r="M44" s="218"/>
      <c r="N44" s="218"/>
      <c r="O44" s="222">
        <v>259</v>
      </c>
      <c r="P44" s="219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</row>
    <row r="45" spans="1:31">
      <c r="A45" s="141"/>
      <c r="C45" s="217"/>
      <c r="D45" s="218"/>
      <c r="E45" s="219"/>
      <c r="F45" s="220"/>
      <c r="G45" s="221"/>
      <c r="H45" s="221"/>
      <c r="I45" s="221"/>
      <c r="J45" s="221"/>
      <c r="K45" s="219"/>
      <c r="L45" s="217"/>
      <c r="M45" s="218"/>
      <c r="N45" s="218"/>
      <c r="O45" s="222"/>
      <c r="P45" s="219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</row>
    <row r="46" spans="1:31" ht="15.75" thickBot="1">
      <c r="A46" s="141"/>
      <c r="C46" s="12"/>
      <c r="D46" s="13"/>
      <c r="E46" s="14"/>
      <c r="F46" s="15"/>
      <c r="G46" s="13"/>
      <c r="H46" s="16"/>
      <c r="I46" s="16"/>
      <c r="J46" s="16"/>
      <c r="K46" s="14"/>
      <c r="L46" s="15"/>
      <c r="M46" s="13"/>
      <c r="N46" s="13"/>
      <c r="O46" s="13"/>
      <c r="P46" s="14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</row>
    <row r="47" spans="1:31">
      <c r="A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</row>
    <row r="48" spans="1:31">
      <c r="A48" s="141"/>
      <c r="D48" s="94"/>
      <c r="E48" s="95" t="s">
        <v>1717</v>
      </c>
      <c r="F48" s="94"/>
      <c r="G48" s="94"/>
      <c r="H48" s="96"/>
      <c r="I48" s="96"/>
      <c r="J48" s="96"/>
      <c r="K48" s="95" t="s">
        <v>1717</v>
      </c>
      <c r="L48" s="94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</row>
    <row r="49" spans="1:31" ht="18.75">
      <c r="A49" s="141"/>
      <c r="D49" s="96" t="str">
        <f>CONCATENATE(B9,"  ",E9)</f>
        <v xml:space="preserve">New XL  C   </v>
      </c>
      <c r="E49" s="97">
        <f>Feuil5!L13</f>
        <v>3</v>
      </c>
      <c r="F49" s="193" t="str">
        <f>CONCATENATE(H9,"  ",M9)</f>
        <v xml:space="preserve">R. Elite  C   </v>
      </c>
      <c r="G49" s="193"/>
      <c r="H49" s="193"/>
      <c r="I49" s="193"/>
      <c r="J49" s="193"/>
      <c r="K49" s="98">
        <f>Feuil5!M13</f>
        <v>0</v>
      </c>
      <c r="L49" s="94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</row>
    <row r="50" spans="1:31">
      <c r="A50" s="141"/>
      <c r="D50" s="181" t="s">
        <v>1960</v>
      </c>
      <c r="K50" s="191" t="s">
        <v>1959</v>
      </c>
      <c r="L50" s="192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</row>
    <row r="51" spans="1:31">
      <c r="A51" s="141"/>
      <c r="B51" s="143"/>
      <c r="C51" s="143"/>
      <c r="D51" s="141"/>
      <c r="E51" s="141"/>
      <c r="F51" s="141"/>
      <c r="G51" s="141"/>
      <c r="H51" s="143"/>
      <c r="I51" s="143"/>
      <c r="J51" s="143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</row>
    <row r="52" spans="1:31">
      <c r="A52" s="141"/>
      <c r="B52" s="143"/>
      <c r="C52" s="143"/>
      <c r="D52" s="141"/>
      <c r="E52" s="141"/>
      <c r="F52" s="141"/>
      <c r="G52" s="141"/>
      <c r="H52" s="143"/>
      <c r="I52" s="143"/>
      <c r="J52" s="143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</row>
    <row r="53" spans="1:31">
      <c r="A53" s="141"/>
      <c r="B53" s="143"/>
      <c r="C53" s="143"/>
      <c r="D53" s="141"/>
      <c r="E53" s="141"/>
      <c r="F53" s="141"/>
      <c r="G53" s="141"/>
      <c r="H53" s="143"/>
      <c r="I53" s="143"/>
      <c r="J53" s="143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</row>
    <row r="54" spans="1:31">
      <c r="A54" s="141"/>
      <c r="B54" s="143"/>
      <c r="C54" s="143"/>
      <c r="D54" s="141"/>
      <c r="E54" s="141"/>
      <c r="F54" s="141"/>
      <c r="G54" s="141"/>
      <c r="H54" s="143"/>
      <c r="I54" s="143"/>
      <c r="J54" s="143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</row>
    <row r="55" spans="1:31">
      <c r="A55" s="141"/>
      <c r="B55" s="143"/>
      <c r="C55" s="143"/>
      <c r="D55" s="141"/>
      <c r="E55" s="141"/>
      <c r="F55" s="141"/>
      <c r="G55" s="141"/>
      <c r="H55" s="143"/>
      <c r="I55" s="143"/>
      <c r="J55" s="143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</row>
    <row r="56" spans="1:31">
      <c r="A56" s="141"/>
      <c r="B56" s="143"/>
      <c r="C56" s="143"/>
      <c r="D56" s="141"/>
      <c r="E56" s="141"/>
      <c r="F56" s="141"/>
      <c r="G56" s="141"/>
      <c r="H56" s="143"/>
      <c r="I56" s="143"/>
      <c r="J56" s="143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</row>
    <row r="57" spans="1:31">
      <c r="A57" s="141"/>
      <c r="B57" s="143"/>
      <c r="C57" s="143"/>
      <c r="D57" s="141"/>
      <c r="E57" s="141"/>
      <c r="F57" s="141"/>
      <c r="G57" s="141"/>
      <c r="H57" s="143"/>
      <c r="I57" s="143"/>
      <c r="J57" s="143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</row>
    <row r="58" spans="1:31">
      <c r="A58" s="141"/>
      <c r="B58" s="143"/>
      <c r="C58" s="143"/>
      <c r="D58" s="141"/>
      <c r="E58" s="141"/>
      <c r="F58" s="141"/>
      <c r="G58" s="141"/>
      <c r="H58" s="143"/>
      <c r="I58" s="143"/>
      <c r="J58" s="143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</row>
    <row r="59" spans="1:31">
      <c r="A59" s="141"/>
      <c r="B59" s="143"/>
      <c r="C59" s="143"/>
      <c r="D59" s="141"/>
      <c r="E59" s="141"/>
      <c r="F59" s="141"/>
      <c r="G59" s="141"/>
      <c r="H59" s="143"/>
      <c r="I59" s="143"/>
      <c r="J59" s="143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1"/>
    </row>
    <row r="60" spans="1:31">
      <c r="A60" s="141"/>
      <c r="B60" s="143"/>
      <c r="C60" s="143"/>
      <c r="D60" s="141"/>
      <c r="E60" s="141"/>
      <c r="F60" s="141"/>
      <c r="G60" s="141"/>
      <c r="H60" s="143"/>
      <c r="I60" s="143"/>
      <c r="J60" s="143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</row>
    <row r="61" spans="1:31">
      <c r="A61" s="141"/>
      <c r="B61" s="143"/>
      <c r="C61" s="143"/>
      <c r="D61" s="141"/>
      <c r="E61" s="141"/>
      <c r="F61" s="141"/>
      <c r="G61" s="141"/>
      <c r="H61" s="143"/>
      <c r="I61" s="143"/>
      <c r="J61" s="143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</row>
    <row r="62" spans="1:31">
      <c r="A62" s="141"/>
      <c r="B62" s="143"/>
      <c r="C62" s="143"/>
      <c r="D62" s="141"/>
      <c r="E62" s="141"/>
      <c r="F62" s="141"/>
      <c r="G62" s="141"/>
      <c r="H62" s="143"/>
      <c r="I62" s="143"/>
      <c r="J62" s="143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</row>
    <row r="63" spans="1:31">
      <c r="A63" s="141"/>
      <c r="B63" s="143"/>
      <c r="C63" s="143"/>
      <c r="D63" s="141"/>
      <c r="E63" s="141"/>
      <c r="F63" s="141"/>
      <c r="G63" s="141"/>
      <c r="H63" s="143"/>
      <c r="I63" s="143"/>
      <c r="J63" s="143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  <c r="AA63" s="141"/>
      <c r="AB63" s="141"/>
      <c r="AC63" s="141"/>
      <c r="AD63" s="141"/>
      <c r="AE63" s="141"/>
    </row>
    <row r="64" spans="1:31">
      <c r="A64" s="141"/>
      <c r="B64" s="143"/>
      <c r="C64" s="143"/>
      <c r="D64" s="141"/>
      <c r="E64" s="141"/>
      <c r="F64" s="141"/>
      <c r="G64" s="141"/>
      <c r="H64" s="143"/>
      <c r="I64" s="143"/>
      <c r="J64" s="143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</row>
    <row r="65" spans="1:31">
      <c r="A65" s="141"/>
      <c r="B65" s="143"/>
      <c r="C65" s="143"/>
      <c r="D65" s="141"/>
      <c r="E65" s="141"/>
      <c r="F65" s="141"/>
      <c r="G65" s="141"/>
      <c r="H65" s="143"/>
      <c r="I65" s="143"/>
      <c r="J65" s="143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</row>
    <row r="66" spans="1:31">
      <c r="A66" s="141"/>
      <c r="B66" s="143"/>
      <c r="C66" s="143"/>
      <c r="D66" s="141"/>
      <c r="E66" s="141"/>
      <c r="F66" s="141"/>
      <c r="G66" s="141"/>
      <c r="H66" s="143"/>
      <c r="I66" s="143"/>
      <c r="J66" s="143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</row>
    <row r="67" spans="1:31">
      <c r="A67" s="141"/>
      <c r="B67" s="143"/>
      <c r="C67" s="143"/>
      <c r="D67" s="141"/>
      <c r="E67" s="141"/>
      <c r="F67" s="141"/>
      <c r="G67" s="141"/>
      <c r="H67" s="143"/>
      <c r="I67" s="143"/>
      <c r="J67" s="143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</row>
    <row r="68" spans="1:31">
      <c r="A68" s="141"/>
      <c r="B68" s="143"/>
      <c r="C68" s="143"/>
      <c r="D68" s="141"/>
      <c r="E68" s="141"/>
      <c r="F68" s="141"/>
      <c r="G68" s="141"/>
      <c r="H68" s="143"/>
      <c r="I68" s="143"/>
      <c r="J68" s="143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</row>
    <row r="69" spans="1:31">
      <c r="A69" s="141"/>
      <c r="B69" s="143"/>
      <c r="C69" s="143"/>
      <c r="D69" s="141"/>
      <c r="E69" s="141"/>
      <c r="F69" s="141"/>
      <c r="G69" s="141"/>
      <c r="H69" s="143"/>
      <c r="I69" s="143"/>
      <c r="J69" s="143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</row>
    <row r="70" spans="1:31">
      <c r="A70" s="141"/>
      <c r="B70" s="143"/>
      <c r="C70" s="143"/>
      <c r="D70" s="141"/>
      <c r="E70" s="141"/>
      <c r="F70" s="141"/>
      <c r="G70" s="141"/>
      <c r="H70" s="143"/>
      <c r="I70" s="143"/>
      <c r="J70" s="143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</row>
    <row r="71" spans="1:31">
      <c r="A71" s="141"/>
      <c r="B71" s="143"/>
      <c r="C71" s="143"/>
      <c r="D71" s="141"/>
      <c r="E71" s="141"/>
      <c r="F71" s="141"/>
      <c r="G71" s="141"/>
      <c r="H71" s="143"/>
      <c r="I71" s="143"/>
      <c r="J71" s="143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</row>
    <row r="72" spans="1:31">
      <c r="A72" s="141"/>
      <c r="B72" s="143"/>
      <c r="C72" s="143"/>
      <c r="D72" s="141"/>
      <c r="E72" s="141"/>
      <c r="F72" s="141"/>
      <c r="G72" s="141"/>
      <c r="H72" s="143"/>
      <c r="I72" s="143"/>
      <c r="J72" s="143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</row>
    <row r="73" spans="1:31">
      <c r="A73" s="141"/>
      <c r="B73" s="143"/>
      <c r="C73" s="143"/>
      <c r="D73" s="141"/>
      <c r="E73" s="141"/>
      <c r="F73" s="141"/>
      <c r="G73" s="141"/>
      <c r="H73" s="143"/>
      <c r="I73" s="143"/>
      <c r="J73" s="143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</row>
    <row r="74" spans="1:31">
      <c r="A74" s="141"/>
      <c r="B74" s="143"/>
      <c r="C74" s="143"/>
      <c r="D74" s="141"/>
      <c r="E74" s="141"/>
      <c r="F74" s="141"/>
      <c r="G74" s="141"/>
      <c r="H74" s="143"/>
      <c r="I74" s="143"/>
      <c r="J74" s="143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</row>
    <row r="75" spans="1:31">
      <c r="A75" s="141"/>
      <c r="B75" s="143"/>
      <c r="C75" s="143"/>
      <c r="D75" s="141"/>
      <c r="E75" s="141"/>
      <c r="F75" s="141"/>
      <c r="G75" s="141"/>
      <c r="H75" s="143"/>
      <c r="I75" s="143"/>
      <c r="J75" s="143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</row>
    <row r="76" spans="1:31">
      <c r="A76" s="141"/>
      <c r="B76" s="143"/>
      <c r="C76" s="143"/>
      <c r="D76" s="141"/>
      <c r="E76" s="141"/>
      <c r="F76" s="141"/>
      <c r="G76" s="141"/>
      <c r="H76" s="143"/>
      <c r="I76" s="143"/>
      <c r="J76" s="143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</row>
    <row r="77" spans="1:31">
      <c r="A77" s="141"/>
      <c r="B77" s="143"/>
      <c r="C77" s="143"/>
      <c r="D77" s="141"/>
      <c r="E77" s="141"/>
      <c r="F77" s="141"/>
      <c r="G77" s="141"/>
      <c r="H77" s="143"/>
      <c r="I77" s="143"/>
      <c r="J77" s="143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</row>
    <row r="78" spans="1:31">
      <c r="A78" s="141"/>
      <c r="B78" s="143"/>
      <c r="C78" s="143"/>
      <c r="D78" s="141"/>
      <c r="E78" s="141"/>
      <c r="F78" s="141"/>
      <c r="G78" s="141"/>
      <c r="H78" s="143"/>
      <c r="I78" s="143"/>
      <c r="J78" s="143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</row>
    <row r="79" spans="1:31">
      <c r="A79" s="141"/>
      <c r="B79" s="143"/>
      <c r="C79" s="143"/>
      <c r="D79" s="141"/>
      <c r="E79" s="141"/>
      <c r="F79" s="141"/>
      <c r="G79" s="141"/>
      <c r="H79" s="143"/>
      <c r="I79" s="143"/>
      <c r="J79" s="143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</row>
    <row r="80" spans="1:31">
      <c r="A80" s="141"/>
      <c r="B80" s="143"/>
      <c r="C80" s="143"/>
      <c r="D80" s="141"/>
      <c r="E80" s="141"/>
      <c r="F80" s="141"/>
      <c r="G80" s="141"/>
      <c r="H80" s="143"/>
      <c r="I80" s="143"/>
      <c r="J80" s="143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  <c r="AA80" s="141"/>
      <c r="AB80" s="141"/>
      <c r="AC80" s="141"/>
      <c r="AD80" s="141"/>
      <c r="AE80" s="141"/>
    </row>
    <row r="81" spans="1:31">
      <c r="A81" s="141"/>
      <c r="B81" s="143"/>
      <c r="C81" s="143"/>
      <c r="D81" s="141"/>
      <c r="E81" s="141"/>
      <c r="F81" s="141"/>
      <c r="G81" s="141"/>
      <c r="H81" s="143"/>
      <c r="I81" s="143"/>
      <c r="J81" s="143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</row>
    <row r="82" spans="1:31">
      <c r="A82" s="141"/>
      <c r="B82" s="143"/>
      <c r="C82" s="143"/>
      <c r="D82" s="141"/>
      <c r="E82" s="141"/>
      <c r="F82" s="141"/>
      <c r="G82" s="141"/>
      <c r="H82" s="143"/>
      <c r="I82" s="143"/>
      <c r="J82" s="143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</row>
    <row r="83" spans="1:31">
      <c r="A83" s="141"/>
      <c r="B83" s="143"/>
      <c r="C83" s="143"/>
      <c r="D83" s="141"/>
      <c r="E83" s="141"/>
      <c r="F83" s="141"/>
      <c r="G83" s="141"/>
      <c r="H83" s="143"/>
      <c r="I83" s="143"/>
      <c r="J83" s="143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</row>
    <row r="84" spans="1:31">
      <c r="A84" s="141"/>
      <c r="B84" s="143"/>
      <c r="C84" s="143"/>
      <c r="D84" s="141"/>
      <c r="E84" s="141"/>
      <c r="F84" s="141"/>
      <c r="G84" s="141"/>
      <c r="H84" s="143"/>
      <c r="I84" s="143"/>
      <c r="J84" s="143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</row>
    <row r="85" spans="1:31">
      <c r="A85" s="141"/>
      <c r="B85" s="143"/>
      <c r="C85" s="143"/>
      <c r="D85" s="141"/>
      <c r="E85" s="141"/>
      <c r="F85" s="141"/>
      <c r="G85" s="141"/>
      <c r="H85" s="143"/>
      <c r="I85" s="143"/>
      <c r="J85" s="143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</row>
    <row r="86" spans="1:31">
      <c r="A86" s="141"/>
      <c r="B86" s="143"/>
      <c r="C86" s="143"/>
      <c r="D86" s="141"/>
      <c r="E86" s="141"/>
      <c r="F86" s="141"/>
      <c r="G86" s="141"/>
      <c r="H86" s="143"/>
      <c r="I86" s="143"/>
      <c r="J86" s="143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</row>
    <row r="87" spans="1:31">
      <c r="A87" s="141"/>
      <c r="B87" s="143"/>
      <c r="C87" s="143"/>
      <c r="D87" s="141"/>
      <c r="E87" s="141"/>
      <c r="F87" s="141"/>
      <c r="G87" s="141"/>
      <c r="H87" s="143"/>
      <c r="I87" s="143"/>
      <c r="J87" s="143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</row>
    <row r="88" spans="1:31">
      <c r="A88" s="141"/>
      <c r="B88" s="143"/>
      <c r="C88" s="143"/>
      <c r="D88" s="141"/>
      <c r="E88" s="141"/>
      <c r="F88" s="141"/>
      <c r="G88" s="141"/>
      <c r="H88" s="143"/>
      <c r="I88" s="143"/>
      <c r="J88" s="143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</row>
    <row r="89" spans="1:31">
      <c r="A89" s="141"/>
      <c r="B89" s="143"/>
      <c r="C89" s="143"/>
      <c r="D89" s="141"/>
      <c r="E89" s="141"/>
      <c r="F89" s="141"/>
      <c r="G89" s="141"/>
      <c r="H89" s="143"/>
      <c r="I89" s="143"/>
      <c r="J89" s="143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</row>
    <row r="90" spans="1:31">
      <c r="A90" s="141"/>
      <c r="B90" s="143"/>
      <c r="C90" s="143"/>
      <c r="D90" s="141"/>
      <c r="E90" s="141"/>
      <c r="F90" s="141"/>
      <c r="G90" s="141"/>
      <c r="H90" s="143"/>
      <c r="I90" s="143"/>
      <c r="J90" s="143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</row>
    <row r="91" spans="1:31">
      <c r="A91" s="141"/>
      <c r="B91" s="143"/>
      <c r="C91" s="143"/>
      <c r="D91" s="141"/>
      <c r="E91" s="141"/>
      <c r="F91" s="141"/>
      <c r="G91" s="141"/>
      <c r="H91" s="143"/>
      <c r="I91" s="143"/>
      <c r="J91" s="143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</row>
    <row r="92" spans="1:31">
      <c r="A92" s="141"/>
      <c r="B92" s="143"/>
      <c r="C92" s="143"/>
      <c r="D92" s="141"/>
      <c r="E92" s="141"/>
      <c r="F92" s="141"/>
      <c r="G92" s="141"/>
      <c r="H92" s="143"/>
      <c r="I92" s="143"/>
      <c r="J92" s="143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</row>
    <row r="93" spans="1:31">
      <c r="A93" s="141"/>
      <c r="B93" s="143"/>
      <c r="C93" s="143"/>
      <c r="D93" s="141"/>
      <c r="E93" s="141"/>
      <c r="F93" s="141"/>
      <c r="G93" s="141"/>
      <c r="H93" s="143"/>
      <c r="I93" s="143"/>
      <c r="J93" s="143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</row>
    <row r="94" spans="1:31">
      <c r="A94" s="141"/>
      <c r="B94" s="143"/>
      <c r="C94" s="143"/>
      <c r="D94" s="141"/>
      <c r="E94" s="141"/>
      <c r="F94" s="141"/>
      <c r="G94" s="141"/>
      <c r="H94" s="143"/>
      <c r="I94" s="143"/>
      <c r="J94" s="143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</row>
    <row r="95" spans="1:31">
      <c r="A95" s="141"/>
      <c r="B95" s="143"/>
      <c r="C95" s="143"/>
      <c r="D95" s="141"/>
      <c r="E95" s="141"/>
      <c r="F95" s="141"/>
      <c r="G95" s="141"/>
      <c r="H95" s="143"/>
      <c r="I95" s="143"/>
      <c r="J95" s="143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</row>
    <row r="96" spans="1:31">
      <c r="A96" s="141"/>
      <c r="B96" s="143"/>
      <c r="C96" s="143"/>
      <c r="D96" s="141"/>
      <c r="E96" s="141"/>
      <c r="F96" s="141"/>
      <c r="G96" s="141"/>
      <c r="H96" s="143"/>
      <c r="I96" s="143"/>
      <c r="J96" s="143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</row>
    <row r="97" spans="1:31">
      <c r="A97" s="141"/>
      <c r="B97" s="143"/>
      <c r="C97" s="143"/>
      <c r="D97" s="141"/>
      <c r="E97" s="141"/>
      <c r="F97" s="141"/>
      <c r="G97" s="141"/>
      <c r="H97" s="143"/>
      <c r="I97" s="143"/>
      <c r="J97" s="143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</row>
    <row r="98" spans="1:31">
      <c r="A98" s="141"/>
      <c r="B98" s="143"/>
      <c r="C98" s="143"/>
      <c r="D98" s="141"/>
      <c r="E98" s="141"/>
      <c r="F98" s="141"/>
      <c r="G98" s="141"/>
      <c r="H98" s="143"/>
      <c r="I98" s="143"/>
      <c r="J98" s="143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</row>
    <row r="99" spans="1:31">
      <c r="A99" s="141"/>
      <c r="B99" s="143"/>
      <c r="C99" s="143"/>
      <c r="D99" s="141"/>
      <c r="E99" s="141"/>
      <c r="F99" s="141"/>
      <c r="G99" s="141"/>
      <c r="H99" s="143"/>
      <c r="I99" s="143"/>
      <c r="J99" s="143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</row>
    <row r="100" spans="1:31">
      <c r="A100" s="141"/>
      <c r="B100" s="143"/>
      <c r="C100" s="143"/>
      <c r="D100" s="141"/>
      <c r="E100" s="141"/>
      <c r="F100" s="141"/>
      <c r="G100" s="141"/>
      <c r="H100" s="143"/>
      <c r="I100" s="143"/>
      <c r="J100" s="143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</row>
    <row r="101" spans="1:31">
      <c r="A101" s="141"/>
      <c r="B101" s="143"/>
      <c r="C101" s="143"/>
      <c r="D101" s="141"/>
      <c r="E101" s="141"/>
      <c r="F101" s="141"/>
      <c r="G101" s="141"/>
      <c r="H101" s="143"/>
      <c r="I101" s="143"/>
      <c r="J101" s="143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</row>
    <row r="102" spans="1:31">
      <c r="A102" s="141"/>
      <c r="B102" s="143"/>
      <c r="C102" s="143"/>
      <c r="D102" s="141"/>
      <c r="E102" s="141"/>
      <c r="F102" s="141"/>
      <c r="G102" s="141"/>
      <c r="H102" s="143"/>
      <c r="I102" s="143"/>
      <c r="J102" s="143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</row>
    <row r="103" spans="1:31">
      <c r="A103" s="141"/>
      <c r="B103" s="143"/>
      <c r="C103" s="143"/>
      <c r="D103" s="141"/>
      <c r="E103" s="141"/>
      <c r="F103" s="141"/>
      <c r="G103" s="141"/>
      <c r="H103" s="143"/>
      <c r="I103" s="143"/>
      <c r="J103" s="143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</row>
    <row r="104" spans="1:31">
      <c r="A104" s="141"/>
      <c r="B104" s="143"/>
      <c r="C104" s="143"/>
      <c r="D104" s="141"/>
      <c r="E104" s="141"/>
      <c r="F104" s="141"/>
      <c r="G104" s="141"/>
      <c r="H104" s="143"/>
      <c r="I104" s="143"/>
      <c r="J104" s="143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</row>
    <row r="105" spans="1:31">
      <c r="A105" s="141"/>
      <c r="B105" s="143"/>
      <c r="C105" s="143"/>
      <c r="D105" s="141"/>
      <c r="E105" s="141"/>
      <c r="F105" s="141"/>
      <c r="G105" s="141"/>
      <c r="H105" s="143"/>
      <c r="I105" s="143"/>
      <c r="J105" s="143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</row>
    <row r="106" spans="1:31">
      <c r="A106" s="141"/>
      <c r="B106" s="143"/>
      <c r="C106" s="143"/>
      <c r="D106" s="141"/>
      <c r="E106" s="141"/>
      <c r="F106" s="141"/>
      <c r="G106" s="141"/>
      <c r="H106" s="143"/>
      <c r="I106" s="143"/>
      <c r="J106" s="143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  <c r="AA106" s="141"/>
      <c r="AB106" s="141"/>
      <c r="AC106" s="141"/>
      <c r="AD106" s="141"/>
      <c r="AE106" s="141"/>
    </row>
    <row r="107" spans="1:31">
      <c r="A107" s="141"/>
      <c r="B107" s="143"/>
      <c r="C107" s="143"/>
      <c r="D107" s="141"/>
      <c r="E107" s="141"/>
      <c r="F107" s="141"/>
      <c r="G107" s="141"/>
      <c r="H107" s="143"/>
      <c r="I107" s="143"/>
      <c r="J107" s="143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  <c r="AA107" s="141"/>
      <c r="AB107" s="141"/>
      <c r="AC107" s="141"/>
      <c r="AD107" s="141"/>
      <c r="AE107" s="141"/>
    </row>
    <row r="108" spans="1:31">
      <c r="A108" s="141"/>
      <c r="B108" s="143"/>
      <c r="C108" s="143"/>
      <c r="D108" s="141"/>
      <c r="E108" s="141"/>
      <c r="F108" s="141"/>
      <c r="G108" s="141"/>
      <c r="H108" s="143"/>
      <c r="I108" s="143"/>
      <c r="J108" s="143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</row>
    <row r="109" spans="1:31">
      <c r="A109" s="141"/>
      <c r="B109" s="143"/>
      <c r="C109" s="143"/>
      <c r="D109" s="141"/>
      <c r="E109" s="141"/>
      <c r="F109" s="141"/>
      <c r="G109" s="141"/>
      <c r="H109" s="143"/>
      <c r="I109" s="143"/>
      <c r="J109" s="143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  <c r="AA109" s="141"/>
      <c r="AB109" s="141"/>
      <c r="AC109" s="141"/>
      <c r="AD109" s="141"/>
      <c r="AE109" s="141"/>
    </row>
    <row r="110" spans="1:31">
      <c r="A110" s="141"/>
      <c r="B110" s="143"/>
      <c r="C110" s="143"/>
      <c r="D110" s="141"/>
      <c r="E110" s="141"/>
      <c r="F110" s="141"/>
      <c r="G110" s="141"/>
      <c r="H110" s="143"/>
      <c r="I110" s="143"/>
      <c r="J110" s="143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</row>
    <row r="111" spans="1:31">
      <c r="A111" s="141"/>
      <c r="B111" s="143"/>
      <c r="C111" s="143"/>
      <c r="D111" s="141"/>
      <c r="E111" s="141"/>
      <c r="F111" s="141"/>
      <c r="G111" s="141"/>
      <c r="H111" s="143"/>
      <c r="I111" s="143"/>
      <c r="J111" s="143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</row>
    <row r="112" spans="1:31">
      <c r="A112" s="141"/>
      <c r="B112" s="143"/>
      <c r="C112" s="143"/>
      <c r="D112" s="141"/>
      <c r="E112" s="141"/>
      <c r="F112" s="141"/>
      <c r="G112" s="141"/>
      <c r="H112" s="143"/>
      <c r="I112" s="143"/>
      <c r="J112" s="143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</row>
    <row r="113" spans="1:31">
      <c r="A113" s="141"/>
      <c r="B113" s="143"/>
      <c r="C113" s="143"/>
      <c r="D113" s="141"/>
      <c r="E113" s="141"/>
      <c r="F113" s="141"/>
      <c r="G113" s="141"/>
      <c r="H113" s="143"/>
      <c r="I113" s="143"/>
      <c r="J113" s="143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</row>
    <row r="114" spans="1:31">
      <c r="A114" s="141"/>
      <c r="B114" s="143"/>
      <c r="C114" s="143"/>
      <c r="D114" s="141"/>
      <c r="E114" s="141"/>
      <c r="F114" s="141"/>
      <c r="G114" s="141"/>
      <c r="H114" s="143"/>
      <c r="I114" s="143"/>
      <c r="J114" s="143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</row>
    <row r="115" spans="1:31">
      <c r="A115" s="141"/>
      <c r="B115" s="143"/>
      <c r="C115" s="143"/>
      <c r="D115" s="141"/>
      <c r="E115" s="141"/>
      <c r="F115" s="141"/>
      <c r="G115" s="141"/>
      <c r="H115" s="143"/>
      <c r="I115" s="143"/>
      <c r="J115" s="143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  <c r="AA115" s="141"/>
      <c r="AB115" s="141"/>
      <c r="AC115" s="141"/>
      <c r="AD115" s="141"/>
      <c r="AE115" s="141"/>
    </row>
    <row r="116" spans="1:31">
      <c r="A116" s="141"/>
      <c r="B116" s="143"/>
      <c r="C116" s="143"/>
      <c r="D116" s="141"/>
      <c r="E116" s="141"/>
      <c r="F116" s="141"/>
      <c r="G116" s="141"/>
      <c r="H116" s="143"/>
      <c r="I116" s="143"/>
      <c r="J116" s="143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  <c r="AA116" s="141"/>
      <c r="AB116" s="141"/>
      <c r="AC116" s="141"/>
      <c r="AD116" s="141"/>
      <c r="AE116" s="141"/>
    </row>
    <row r="117" spans="1:31">
      <c r="A117" s="141"/>
      <c r="B117" s="143"/>
      <c r="C117" s="143"/>
      <c r="D117" s="141"/>
      <c r="E117" s="141"/>
      <c r="F117" s="141"/>
      <c r="G117" s="141"/>
      <c r="H117" s="143"/>
      <c r="I117" s="143"/>
      <c r="J117" s="143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</row>
    <row r="118" spans="1:31">
      <c r="A118" s="141"/>
      <c r="B118" s="143"/>
      <c r="C118" s="143"/>
      <c r="D118" s="141"/>
      <c r="E118" s="141"/>
      <c r="F118" s="141"/>
      <c r="G118" s="141"/>
      <c r="H118" s="143"/>
      <c r="I118" s="143"/>
      <c r="J118" s="143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  <c r="AA118" s="141"/>
      <c r="AB118" s="141"/>
      <c r="AC118" s="141"/>
      <c r="AD118" s="141"/>
      <c r="AE118" s="141"/>
    </row>
    <row r="119" spans="1:31">
      <c r="A119" s="141"/>
      <c r="B119" s="143"/>
      <c r="C119" s="143"/>
      <c r="D119" s="141"/>
      <c r="E119" s="141"/>
      <c r="F119" s="141"/>
      <c r="G119" s="141"/>
      <c r="H119" s="143"/>
      <c r="I119" s="143"/>
      <c r="J119" s="143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  <c r="AA119" s="141"/>
      <c r="AB119" s="141"/>
      <c r="AC119" s="141"/>
      <c r="AD119" s="141"/>
      <c r="AE119" s="141"/>
    </row>
    <row r="120" spans="1:31">
      <c r="A120" s="141"/>
      <c r="B120" s="143"/>
      <c r="C120" s="143"/>
      <c r="D120" s="141"/>
      <c r="E120" s="141"/>
      <c r="F120" s="141"/>
      <c r="G120" s="141"/>
      <c r="H120" s="143"/>
      <c r="I120" s="143"/>
      <c r="J120" s="143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  <c r="AA120" s="141"/>
      <c r="AB120" s="141"/>
      <c r="AC120" s="141"/>
      <c r="AD120" s="141"/>
      <c r="AE120" s="141"/>
    </row>
    <row r="121" spans="1:31">
      <c r="A121" s="141"/>
      <c r="B121" s="143"/>
      <c r="C121" s="143"/>
      <c r="D121" s="141"/>
      <c r="E121" s="141"/>
      <c r="F121" s="141"/>
      <c r="G121" s="141"/>
      <c r="H121" s="143"/>
      <c r="I121" s="143"/>
      <c r="J121" s="143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</row>
    <row r="122" spans="1:31">
      <c r="A122" s="141"/>
      <c r="B122" s="143"/>
      <c r="C122" s="143"/>
      <c r="D122" s="141"/>
      <c r="E122" s="141"/>
      <c r="F122" s="141"/>
      <c r="G122" s="141"/>
      <c r="H122" s="143"/>
      <c r="I122" s="143"/>
      <c r="J122" s="143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</row>
    <row r="123" spans="1:31">
      <c r="A123" s="141"/>
      <c r="B123" s="143"/>
      <c r="C123" s="143"/>
      <c r="D123" s="141"/>
      <c r="E123" s="141"/>
      <c r="F123" s="141"/>
      <c r="G123" s="141"/>
      <c r="H123" s="143"/>
      <c r="I123" s="143"/>
      <c r="J123" s="143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  <c r="AA123" s="141"/>
      <c r="AB123" s="141"/>
      <c r="AC123" s="141"/>
      <c r="AD123" s="141"/>
      <c r="AE123" s="141"/>
    </row>
    <row r="124" spans="1:31">
      <c r="A124" s="141"/>
      <c r="B124" s="143"/>
      <c r="C124" s="143"/>
      <c r="D124" s="141"/>
      <c r="E124" s="141"/>
      <c r="F124" s="141"/>
      <c r="G124" s="141"/>
      <c r="H124" s="143"/>
      <c r="I124" s="143"/>
      <c r="J124" s="143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  <c r="AA124" s="141"/>
      <c r="AB124" s="141"/>
      <c r="AC124" s="141"/>
      <c r="AD124" s="141"/>
      <c r="AE124" s="141"/>
    </row>
    <row r="125" spans="1:31">
      <c r="A125" s="141"/>
      <c r="B125" s="143"/>
      <c r="C125" s="143"/>
      <c r="D125" s="141"/>
      <c r="E125" s="141"/>
      <c r="F125" s="141"/>
      <c r="G125" s="141"/>
      <c r="H125" s="143"/>
      <c r="I125" s="143"/>
      <c r="J125" s="143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  <c r="AA125" s="141"/>
      <c r="AB125" s="141"/>
      <c r="AC125" s="141"/>
      <c r="AD125" s="141"/>
      <c r="AE125" s="141"/>
    </row>
    <row r="126" spans="1:31">
      <c r="A126" s="141"/>
      <c r="B126" s="143"/>
      <c r="C126" s="143"/>
      <c r="D126" s="141"/>
      <c r="E126" s="141"/>
      <c r="F126" s="141"/>
      <c r="G126" s="141"/>
      <c r="H126" s="143"/>
      <c r="I126" s="143"/>
      <c r="J126" s="143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  <c r="AA126" s="141"/>
      <c r="AB126" s="141"/>
      <c r="AC126" s="141"/>
      <c r="AD126" s="141"/>
      <c r="AE126" s="141"/>
    </row>
    <row r="127" spans="1:31">
      <c r="A127" s="141"/>
      <c r="B127" s="143"/>
      <c r="C127" s="143"/>
      <c r="D127" s="141"/>
      <c r="E127" s="141"/>
      <c r="F127" s="141"/>
      <c r="G127" s="141"/>
      <c r="H127" s="143"/>
      <c r="I127" s="143"/>
      <c r="J127" s="143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141"/>
    </row>
    <row r="128" spans="1:31">
      <c r="A128" s="141"/>
      <c r="B128" s="143"/>
      <c r="C128" s="143"/>
      <c r="D128" s="141"/>
      <c r="E128" s="141"/>
      <c r="F128" s="141"/>
      <c r="G128" s="141"/>
      <c r="H128" s="143"/>
      <c r="I128" s="143"/>
      <c r="J128" s="143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  <c r="AA128" s="141"/>
      <c r="AB128" s="141"/>
      <c r="AC128" s="141"/>
      <c r="AD128" s="141"/>
      <c r="AE128" s="141"/>
    </row>
    <row r="129" spans="1:31">
      <c r="A129" s="141"/>
      <c r="B129" s="143"/>
      <c r="C129" s="143"/>
      <c r="D129" s="141"/>
      <c r="E129" s="141"/>
      <c r="F129" s="141"/>
      <c r="G129" s="141"/>
      <c r="H129" s="143"/>
      <c r="I129" s="143"/>
      <c r="J129" s="143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  <c r="AA129" s="141"/>
      <c r="AB129" s="141"/>
      <c r="AC129" s="141"/>
      <c r="AD129" s="141"/>
      <c r="AE129" s="141"/>
    </row>
    <row r="130" spans="1:31">
      <c r="A130" s="141"/>
      <c r="B130" s="143"/>
      <c r="C130" s="143"/>
      <c r="D130" s="141"/>
      <c r="E130" s="141"/>
      <c r="F130" s="141"/>
      <c r="G130" s="141"/>
      <c r="H130" s="143"/>
      <c r="I130" s="143"/>
      <c r="J130" s="143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  <c r="AA130" s="141"/>
      <c r="AB130" s="141"/>
      <c r="AC130" s="141"/>
      <c r="AD130" s="141"/>
      <c r="AE130" s="141"/>
    </row>
    <row r="131" spans="1:31">
      <c r="A131" s="141"/>
      <c r="B131" s="143"/>
      <c r="C131" s="143"/>
      <c r="D131" s="141"/>
      <c r="E131" s="141"/>
      <c r="F131" s="141"/>
      <c r="G131" s="141"/>
      <c r="H131" s="143"/>
      <c r="I131" s="143"/>
      <c r="J131" s="143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  <c r="AA131" s="141"/>
      <c r="AB131" s="141"/>
      <c r="AC131" s="141"/>
      <c r="AD131" s="141"/>
      <c r="AE131" s="141"/>
    </row>
    <row r="132" spans="1:31">
      <c r="A132" s="141"/>
      <c r="B132" s="143"/>
      <c r="C132" s="143"/>
      <c r="D132" s="141"/>
      <c r="E132" s="141"/>
      <c r="F132" s="141"/>
      <c r="G132" s="141"/>
      <c r="H132" s="143"/>
      <c r="I132" s="143"/>
      <c r="J132" s="143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  <c r="AA132" s="141"/>
      <c r="AB132" s="141"/>
      <c r="AC132" s="141"/>
      <c r="AD132" s="141"/>
      <c r="AE132" s="141"/>
    </row>
    <row r="133" spans="1:31">
      <c r="A133" s="141"/>
      <c r="B133" s="143"/>
      <c r="C133" s="143"/>
      <c r="D133" s="141"/>
      <c r="E133" s="141"/>
      <c r="F133" s="141"/>
      <c r="G133" s="141"/>
      <c r="H133" s="143"/>
      <c r="I133" s="143"/>
      <c r="J133" s="143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</row>
    <row r="134" spans="1:31">
      <c r="A134" s="141"/>
      <c r="B134" s="143"/>
      <c r="C134" s="143"/>
      <c r="D134" s="141"/>
      <c r="E134" s="141"/>
      <c r="F134" s="141"/>
      <c r="G134" s="141"/>
      <c r="H134" s="143"/>
      <c r="I134" s="143"/>
      <c r="J134" s="143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</row>
    <row r="135" spans="1:31">
      <c r="A135" s="141"/>
      <c r="B135" s="143"/>
      <c r="C135" s="143"/>
      <c r="D135" s="141"/>
      <c r="E135" s="141"/>
      <c r="F135" s="141"/>
      <c r="G135" s="141"/>
      <c r="H135" s="143"/>
      <c r="I135" s="143"/>
      <c r="J135" s="143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</row>
    <row r="136" spans="1:31">
      <c r="A136" s="141"/>
      <c r="B136" s="143"/>
      <c r="C136" s="143"/>
      <c r="D136" s="141"/>
      <c r="E136" s="141"/>
      <c r="F136" s="141"/>
      <c r="G136" s="141"/>
      <c r="H136" s="143"/>
      <c r="I136" s="143"/>
      <c r="J136" s="143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</row>
    <row r="137" spans="1:31">
      <c r="A137" s="141"/>
      <c r="B137" s="143"/>
      <c r="C137" s="143"/>
      <c r="D137" s="141"/>
      <c r="E137" s="141"/>
      <c r="F137" s="141"/>
      <c r="G137" s="141"/>
      <c r="H137" s="143"/>
      <c r="I137" s="143"/>
      <c r="J137" s="143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</row>
    <row r="138" spans="1:31">
      <c r="A138" s="141"/>
      <c r="B138" s="143"/>
      <c r="C138" s="143"/>
      <c r="D138" s="141"/>
      <c r="E138" s="141"/>
      <c r="F138" s="141"/>
      <c r="G138" s="141"/>
      <c r="H138" s="143"/>
      <c r="I138" s="143"/>
      <c r="J138" s="143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</row>
    <row r="139" spans="1:31">
      <c r="A139" s="141"/>
      <c r="B139" s="143"/>
      <c r="C139" s="143"/>
      <c r="D139" s="141"/>
      <c r="E139" s="141"/>
      <c r="F139" s="141"/>
      <c r="G139" s="141"/>
      <c r="H139" s="143"/>
      <c r="I139" s="143"/>
      <c r="J139" s="143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</row>
    <row r="140" spans="1:31">
      <c r="A140" s="141"/>
      <c r="B140" s="143"/>
      <c r="C140" s="143"/>
      <c r="D140" s="141"/>
      <c r="E140" s="141"/>
      <c r="F140" s="141"/>
      <c r="G140" s="141"/>
      <c r="H140" s="143"/>
      <c r="I140" s="143"/>
      <c r="J140" s="143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</row>
    <row r="141" spans="1:31">
      <c r="A141" s="141"/>
      <c r="B141" s="143"/>
      <c r="C141" s="143"/>
      <c r="D141" s="141"/>
      <c r="E141" s="141"/>
      <c r="F141" s="141"/>
      <c r="G141" s="141"/>
      <c r="H141" s="143"/>
      <c r="I141" s="143"/>
      <c r="J141" s="143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</row>
    <row r="142" spans="1:31">
      <c r="A142" s="141"/>
      <c r="B142" s="143"/>
      <c r="C142" s="143"/>
      <c r="D142" s="141"/>
      <c r="E142" s="141"/>
      <c r="F142" s="141"/>
      <c r="G142" s="141"/>
      <c r="H142" s="143"/>
      <c r="I142" s="143"/>
      <c r="J142" s="143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</row>
    <row r="143" spans="1:31">
      <c r="A143" s="141"/>
      <c r="B143" s="143"/>
      <c r="C143" s="143"/>
      <c r="D143" s="141"/>
      <c r="E143" s="141"/>
      <c r="F143" s="141"/>
      <c r="G143" s="141"/>
      <c r="H143" s="143"/>
      <c r="I143" s="143"/>
      <c r="J143" s="143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</row>
    <row r="144" spans="1:31">
      <c r="A144" s="141"/>
      <c r="B144" s="143"/>
      <c r="C144" s="143"/>
      <c r="D144" s="141"/>
      <c r="E144" s="141"/>
      <c r="F144" s="141"/>
      <c r="G144" s="141"/>
      <c r="H144" s="143"/>
      <c r="I144" s="143"/>
      <c r="J144" s="143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</row>
    <row r="145" spans="1:31">
      <c r="A145" s="141"/>
      <c r="B145" s="143"/>
      <c r="C145" s="143"/>
      <c r="D145" s="141"/>
      <c r="E145" s="141"/>
      <c r="F145" s="141"/>
      <c r="G145" s="141"/>
      <c r="H145" s="143"/>
      <c r="I145" s="143"/>
      <c r="J145" s="143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</row>
    <row r="146" spans="1:31">
      <c r="A146" s="141"/>
      <c r="B146" s="143"/>
      <c r="C146" s="143"/>
      <c r="D146" s="141"/>
      <c r="E146" s="141"/>
      <c r="F146" s="141"/>
      <c r="G146" s="141"/>
      <c r="H146" s="143"/>
      <c r="I146" s="143"/>
      <c r="J146" s="143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</row>
  </sheetData>
  <mergeCells count="155">
    <mergeCell ref="H20:H23"/>
    <mergeCell ref="M36:N36"/>
    <mergeCell ref="H27:J27"/>
    <mergeCell ref="M27:N27"/>
    <mergeCell ref="M28:N28"/>
    <mergeCell ref="M29:N29"/>
    <mergeCell ref="M30:N30"/>
    <mergeCell ref="M31:N31"/>
    <mergeCell ref="K30:L30"/>
    <mergeCell ref="K31:L31"/>
    <mergeCell ref="K33:L33"/>
    <mergeCell ref="K34:L34"/>
    <mergeCell ref="K35:L35"/>
    <mergeCell ref="D3:E4"/>
    <mergeCell ref="B5:C5"/>
    <mergeCell ref="B6:C6"/>
    <mergeCell ref="O27:P27"/>
    <mergeCell ref="O28:P28"/>
    <mergeCell ref="O29:P29"/>
    <mergeCell ref="O30:P30"/>
    <mergeCell ref="M23:N23"/>
    <mergeCell ref="O23:P23"/>
    <mergeCell ref="M20:N20"/>
    <mergeCell ref="M21:N21"/>
    <mergeCell ref="M22:N22"/>
    <mergeCell ref="M14:N14"/>
    <mergeCell ref="B9:E9"/>
    <mergeCell ref="H9:N9"/>
    <mergeCell ref="F27:G27"/>
    <mergeCell ref="K16:L16"/>
    <mergeCell ref="K17:L17"/>
    <mergeCell ref="K18:L18"/>
    <mergeCell ref="K19:L19"/>
    <mergeCell ref="K20:L20"/>
    <mergeCell ref="K21:L21"/>
    <mergeCell ref="M15:N15"/>
    <mergeCell ref="K22:L22"/>
    <mergeCell ref="H11:J11"/>
    <mergeCell ref="I12:J12"/>
    <mergeCell ref="I13:J13"/>
    <mergeCell ref="I14:J14"/>
    <mergeCell ref="O32:P32"/>
    <mergeCell ref="M18:N18"/>
    <mergeCell ref="M19:N19"/>
    <mergeCell ref="O33:P33"/>
    <mergeCell ref="K15:L15"/>
    <mergeCell ref="K23:L23"/>
    <mergeCell ref="K24:L24"/>
    <mergeCell ref="M16:N16"/>
    <mergeCell ref="M17:N17"/>
    <mergeCell ref="O21:P21"/>
    <mergeCell ref="O22:P22"/>
    <mergeCell ref="O24:P24"/>
    <mergeCell ref="K32:L32"/>
    <mergeCell ref="M12:N12"/>
    <mergeCell ref="I19:J19"/>
    <mergeCell ref="I20:J20"/>
    <mergeCell ref="I21:J21"/>
    <mergeCell ref="I22:J22"/>
    <mergeCell ref="I23:J23"/>
    <mergeCell ref="O31:P31"/>
    <mergeCell ref="B1:I1"/>
    <mergeCell ref="B2:I2"/>
    <mergeCell ref="K3:L4"/>
    <mergeCell ref="K5:L6"/>
    <mergeCell ref="K2:L2"/>
    <mergeCell ref="F6:G6"/>
    <mergeCell ref="B20:B23"/>
    <mergeCell ref="B16:B19"/>
    <mergeCell ref="B11:C11"/>
    <mergeCell ref="B12:B15"/>
    <mergeCell ref="B8:D8"/>
    <mergeCell ref="F5:J5"/>
    <mergeCell ref="B10:F10"/>
    <mergeCell ref="H10:P10"/>
    <mergeCell ref="E8:F8"/>
    <mergeCell ref="M8:P8"/>
    <mergeCell ref="H8:L8"/>
    <mergeCell ref="O17:P17"/>
    <mergeCell ref="O18:P18"/>
    <mergeCell ref="O19:P19"/>
    <mergeCell ref="M13:N13"/>
    <mergeCell ref="K14:L14"/>
    <mergeCell ref="K11:L11"/>
    <mergeCell ref="O20:P20"/>
    <mergeCell ref="M38:N38"/>
    <mergeCell ref="H16:H19"/>
    <mergeCell ref="H12:H15"/>
    <mergeCell ref="K12:L12"/>
    <mergeCell ref="K13:L13"/>
    <mergeCell ref="K28:L28"/>
    <mergeCell ref="K29:L29"/>
    <mergeCell ref="K27:L27"/>
    <mergeCell ref="F26:L26"/>
    <mergeCell ref="I18:J18"/>
    <mergeCell ref="I15:J15"/>
    <mergeCell ref="I16:J16"/>
    <mergeCell ref="I17:J17"/>
    <mergeCell ref="F31:G33"/>
    <mergeCell ref="F28:G30"/>
    <mergeCell ref="M32:N32"/>
    <mergeCell ref="M33:N33"/>
    <mergeCell ref="I24:J24"/>
    <mergeCell ref="M26:P26"/>
    <mergeCell ref="O34:P34"/>
    <mergeCell ref="O35:P35"/>
    <mergeCell ref="O36:P36"/>
    <mergeCell ref="M34:N34"/>
    <mergeCell ref="M35:N35"/>
    <mergeCell ref="O43:P43"/>
    <mergeCell ref="C44:D45"/>
    <mergeCell ref="E44:E45"/>
    <mergeCell ref="F44:J45"/>
    <mergeCell ref="K44:K45"/>
    <mergeCell ref="L44:N45"/>
    <mergeCell ref="O44:P45"/>
    <mergeCell ref="K36:L36"/>
    <mergeCell ref="K37:L37"/>
    <mergeCell ref="K38:L38"/>
    <mergeCell ref="K39:L39"/>
    <mergeCell ref="C41:E41"/>
    <mergeCell ref="F41:K41"/>
    <mergeCell ref="L41:P41"/>
    <mergeCell ref="B36:E36"/>
    <mergeCell ref="B37:E37"/>
    <mergeCell ref="B38:E38"/>
    <mergeCell ref="B39:E39"/>
    <mergeCell ref="H37:J39"/>
    <mergeCell ref="M37:N37"/>
    <mergeCell ref="O39:P39"/>
    <mergeCell ref="O38:P38"/>
    <mergeCell ref="O37:P37"/>
    <mergeCell ref="M39:N39"/>
    <mergeCell ref="M11:N11"/>
    <mergeCell ref="O11:P11"/>
    <mergeCell ref="O9:P9"/>
    <mergeCell ref="M24:N24"/>
    <mergeCell ref="O12:P12"/>
    <mergeCell ref="O13:P13"/>
    <mergeCell ref="O14:P14"/>
    <mergeCell ref="O15:P15"/>
    <mergeCell ref="O16:P16"/>
    <mergeCell ref="K50:L50"/>
    <mergeCell ref="F49:J49"/>
    <mergeCell ref="B31:E31"/>
    <mergeCell ref="B32:E32"/>
    <mergeCell ref="B33:E33"/>
    <mergeCell ref="B34:E34"/>
    <mergeCell ref="B35:E35"/>
    <mergeCell ref="B26:E26"/>
    <mergeCell ref="B27:E27"/>
    <mergeCell ref="B28:E28"/>
    <mergeCell ref="B29:E29"/>
    <mergeCell ref="B30:E30"/>
    <mergeCell ref="F34:G36"/>
  </mergeCells>
  <conditionalFormatting sqref="D12:E24 K12:K23 M12:M23">
    <cfRule type="cellIs" dxfId="25" priority="45" stopIfTrue="1" operator="equal">
      <formula>#N/A</formula>
    </cfRule>
  </conditionalFormatting>
  <conditionalFormatting sqref="K24">
    <cfRule type="cellIs" dxfId="24" priority="22" stopIfTrue="1" operator="equal">
      <formula>#N/A</formula>
    </cfRule>
  </conditionalFormatting>
  <conditionalFormatting sqref="M28:P36">
    <cfRule type="cellIs" dxfId="23" priority="9" operator="between">
      <formula>1</formula>
      <formula>12</formula>
    </cfRule>
    <cfRule type="cellIs" dxfId="22" priority="11" operator="greaterThan">
      <formula>13</formula>
    </cfRule>
    <cfRule type="cellIs" dxfId="21" priority="21" operator="equal">
      <formula>13</formula>
    </cfRule>
  </conditionalFormatting>
  <conditionalFormatting sqref="F12:F23">
    <cfRule type="duplicateValues" dxfId="20" priority="20"/>
  </conditionalFormatting>
  <conditionalFormatting sqref="O12:P23">
    <cfRule type="duplicateValues" dxfId="19" priority="19"/>
  </conditionalFormatting>
  <conditionalFormatting sqref="M39:P39">
    <cfRule type="cellIs" dxfId="18" priority="16" operator="lessThanOrEqual">
      <formula>4</formula>
    </cfRule>
    <cfRule type="cellIs" dxfId="17" priority="17" operator="greaterThanOrEqual">
      <formula>5</formula>
    </cfRule>
  </conditionalFormatting>
  <conditionalFormatting sqref="H9:N9">
    <cfRule type="cellIs" dxfId="16" priority="1" operator="equal">
      <formula>0</formula>
    </cfRule>
  </conditionalFormatting>
  <hyperlinks>
    <hyperlink ref="D50" r:id="rId1" xr:uid="{FE3D9758-CA80-4929-85AE-8BFA32B9290C}"/>
    <hyperlink ref="K50" r:id="rId2" xr:uid="{92B7D20D-8019-469D-8473-D88A5517F79A}"/>
  </hyperlinks>
  <pageMargins left="0" right="0" top="0" bottom="0" header="0.31496062992125984" footer="0.31496062992125984"/>
  <pageSetup paperSize="9" scale="85" orientation="portrait" horizontalDpi="4294967294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START">
                <anchor moveWithCells="1" sizeWithCells="1">
                  <from>
                    <xdr:col>17</xdr:col>
                    <xdr:colOff>333375</xdr:colOff>
                    <xdr:row>4</xdr:row>
                    <xdr:rowOff>142875</xdr:rowOff>
                  </from>
                  <to>
                    <xdr:col>19</xdr:col>
                    <xdr:colOff>609600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2588B11E-4B3D-4FB8-834A-CB8F2052B039}">
            <xm:f>Feuil5!$L$17&lt;9</xm:f>
            <x14:dxf>
              <fill>
                <patternFill>
                  <bgColor rgb="FFFF99FF"/>
                </patternFill>
              </fill>
            </x14:dxf>
          </x14:cfRule>
          <x14:cfRule type="expression" priority="7" id="{F1A5A4CA-420B-4AEA-82F1-CAB11BE60BEC}">
            <xm:f>Feuil5!$L$17&gt;9</xm:f>
            <x14:dxf>
              <fill>
                <patternFill>
                  <bgColor rgb="FFFF5050"/>
                </patternFill>
              </fill>
            </x14:dxf>
          </x14:cfRule>
          <xm:sqref>K39:P39</xm:sqref>
        </x14:conditionalFormatting>
        <x14:conditionalFormatting xmlns:xm="http://schemas.microsoft.com/office/excel/2006/main">
          <x14:cfRule type="cellIs" priority="46" operator="equal" id="{3E957613-C8C3-44AB-A25C-31F616818A38}">
            <xm:f>START!$C$4</xm:f>
            <x14:dxf>
              <font>
                <b/>
                <i val="0"/>
                <strike val="0"/>
                <color theme="1"/>
              </font>
              <fill>
                <patternFill>
                  <bgColor theme="7" tint="0.59996337778862885"/>
                </patternFill>
              </fill>
            </x14:dxf>
          </x14:cfRule>
          <xm:sqref>K2:L6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75DD7-313D-421F-AF73-51BF1D2F53CA}">
  <sheetPr codeName="Feuil11">
    <tabColor theme="8" tint="0.39997558519241921"/>
  </sheetPr>
  <dimension ref="A1:G25"/>
  <sheetViews>
    <sheetView zoomScale="90" zoomScaleNormal="90" workbookViewId="0">
      <selection activeCell="J16" sqref="J16"/>
    </sheetView>
  </sheetViews>
  <sheetFormatPr baseColWidth="10" defaultRowHeight="15"/>
  <cols>
    <col min="1" max="1" width="16.5703125" style="1" bestFit="1" customWidth="1"/>
    <col min="2" max="2" width="11" style="1" bestFit="1" customWidth="1"/>
    <col min="3" max="3" width="11.42578125" style="1"/>
    <col min="4" max="5" width="28.7109375" style="1" customWidth="1"/>
    <col min="6" max="16384" width="11.42578125" style="1"/>
  </cols>
  <sheetData>
    <row r="1" spans="1:7" ht="30" customHeight="1">
      <c r="A1" s="322" t="str">
        <f>'Feuille de Match'!B9</f>
        <v xml:space="preserve">New XL  C </v>
      </c>
      <c r="B1" s="322"/>
      <c r="C1" s="322"/>
      <c r="D1" s="322"/>
      <c r="E1" s="322"/>
      <c r="F1" s="322"/>
      <c r="G1" s="322"/>
    </row>
    <row r="2" spans="1:7" ht="9.9499999999999993" customHeight="1" thickBot="1">
      <c r="A2" s="145"/>
      <c r="B2" s="145"/>
      <c r="C2" s="145"/>
      <c r="D2" s="145"/>
      <c r="E2" s="145"/>
      <c r="F2" s="145"/>
      <c r="G2" s="145"/>
    </row>
    <row r="3" spans="1:7" ht="20.100000000000001" customHeight="1" thickBot="1">
      <c r="A3" s="146" t="s">
        <v>1940</v>
      </c>
      <c r="B3" s="323" t="s">
        <v>1941</v>
      </c>
      <c r="C3" s="324"/>
      <c r="D3" s="325"/>
      <c r="E3" s="147" t="s">
        <v>1750</v>
      </c>
      <c r="F3" s="148">
        <v>1</v>
      </c>
      <c r="G3" s="149"/>
    </row>
    <row r="4" spans="1:7" ht="9.9499999999999993" customHeight="1" thickBot="1">
      <c r="A4" s="149"/>
      <c r="B4" s="149"/>
      <c r="C4" s="149"/>
      <c r="D4" s="149"/>
      <c r="E4" s="149"/>
      <c r="F4" s="149"/>
      <c r="G4" s="149"/>
    </row>
    <row r="5" spans="1:7" ht="20.100000000000001" customHeight="1" thickBot="1">
      <c r="A5" s="146" t="s">
        <v>1942</v>
      </c>
      <c r="B5" s="323" t="str">
        <f>'Feuille de Match'!H9</f>
        <v xml:space="preserve">R. Elite  C </v>
      </c>
      <c r="C5" s="324"/>
      <c r="D5" s="326"/>
      <c r="E5" s="149"/>
      <c r="F5" s="149"/>
      <c r="G5" s="149"/>
    </row>
    <row r="6" spans="1:7" ht="9.9499999999999993" customHeight="1" thickBot="1">
      <c r="A6" s="149"/>
      <c r="B6" s="149"/>
      <c r="C6" s="149"/>
      <c r="D6" s="149"/>
      <c r="E6" s="149"/>
      <c r="F6" s="149"/>
      <c r="G6" s="149"/>
    </row>
    <row r="7" spans="1:7" ht="20.100000000000001" customHeight="1" thickBot="1">
      <c r="A7" s="146" t="s">
        <v>1943</v>
      </c>
      <c r="B7" s="327">
        <f ca="1">'Feuille de Match'!D6</f>
        <v>43448.627628009257</v>
      </c>
      <c r="C7" s="328"/>
      <c r="D7" s="329"/>
      <c r="E7" s="149"/>
      <c r="F7" s="149"/>
      <c r="G7" s="149"/>
    </row>
    <row r="8" spans="1:7" ht="9.9499999999999993" customHeight="1" thickBot="1">
      <c r="A8" s="149"/>
      <c r="B8" s="149"/>
      <c r="C8" s="149"/>
      <c r="D8" s="149"/>
      <c r="E8" s="149"/>
      <c r="F8" s="149"/>
      <c r="G8" s="149"/>
    </row>
    <row r="9" spans="1:7" ht="20.100000000000001" customHeight="1" thickBot="1">
      <c r="A9" s="146" t="s">
        <v>1944</v>
      </c>
      <c r="B9" s="147" t="s">
        <v>1945</v>
      </c>
      <c r="C9" s="147" t="s">
        <v>1946</v>
      </c>
      <c r="D9" s="330" t="s">
        <v>4</v>
      </c>
      <c r="E9" s="331"/>
      <c r="F9" s="330" t="s">
        <v>1947</v>
      </c>
      <c r="G9" s="332"/>
    </row>
    <row r="10" spans="1:7" ht="9.9499999999999993" customHeight="1" thickBot="1">
      <c r="A10" s="150"/>
      <c r="B10" s="150"/>
      <c r="C10" s="150"/>
      <c r="D10" s="150"/>
      <c r="E10" s="150"/>
      <c r="F10" s="150"/>
      <c r="G10" s="150"/>
    </row>
    <row r="11" spans="1:7" ht="24.95" customHeight="1" thickBot="1">
      <c r="A11" s="151"/>
      <c r="B11" s="152">
        <f>A12</f>
        <v>1</v>
      </c>
      <c r="C11" s="165" t="s">
        <v>1948</v>
      </c>
      <c r="D11" s="169" t="str">
        <f>CONCATENATE('Feuille de Match'!D12,"  ",'Feuille de Match'!E12)</f>
        <v>COULON  MICHEL</v>
      </c>
      <c r="E11" s="170" t="str">
        <f>CONCATENATE('Feuille de Match'!K12,"  ",'Feuille de Match'!M12)</f>
        <v>BUGGENHOUT  JEAN</v>
      </c>
      <c r="F11" s="170"/>
      <c r="G11" s="170"/>
    </row>
    <row r="12" spans="1:7" ht="24.95" customHeight="1" thickBot="1">
      <c r="A12" s="153">
        <f>'Feuille de Match'!F28</f>
        <v>1</v>
      </c>
      <c r="B12" s="154">
        <f>B11+1</f>
        <v>2</v>
      </c>
      <c r="C12" s="166" t="s">
        <v>1949</v>
      </c>
      <c r="D12" s="171" t="str">
        <f>CONCATENATE('Feuille de Match'!D16,"  ",'Feuille de Match'!E16)</f>
        <v>DOUBLET  STEPHANE</v>
      </c>
      <c r="E12" s="172" t="str">
        <f>CONCATENATE('Feuille de Match'!K16,"  ",'Feuille de Match'!M16)</f>
        <v>CHANEY  STEVE</v>
      </c>
      <c r="F12" s="172"/>
      <c r="G12" s="172"/>
    </row>
    <row r="13" spans="1:7" ht="24.95" customHeight="1" thickBot="1">
      <c r="A13" s="151"/>
      <c r="B13" s="155">
        <f>B12+1</f>
        <v>3</v>
      </c>
      <c r="C13" s="167" t="s">
        <v>1950</v>
      </c>
      <c r="D13" s="173" t="str">
        <f>CONCATENATE('Feuille de Match'!D20,"  ",'Feuille de Match'!E20)</f>
        <v>BORGS  DANIEL</v>
      </c>
      <c r="E13" s="174" t="str">
        <f>CONCATENATE('Feuille de Match'!K20,"  ",'Feuille de Match'!M20)</f>
        <v>BECRIAU  GHISLAIN</v>
      </c>
      <c r="F13" s="174"/>
      <c r="G13" s="174"/>
    </row>
    <row r="14" spans="1:7" ht="9.9499999999999993" customHeight="1" thickBot="1">
      <c r="A14" s="151"/>
      <c r="B14" s="156"/>
      <c r="C14" s="157"/>
      <c r="D14" s="168"/>
      <c r="E14" s="150"/>
      <c r="F14" s="150"/>
      <c r="G14" s="150"/>
    </row>
    <row r="15" spans="1:7" ht="24.95" customHeight="1" thickBot="1">
      <c r="A15" s="151"/>
      <c r="B15" s="152">
        <f>A16</f>
        <v>2</v>
      </c>
      <c r="C15" s="165" t="s">
        <v>1951</v>
      </c>
      <c r="D15" s="169" t="str">
        <f>D11</f>
        <v>COULON  MICHEL</v>
      </c>
      <c r="E15" s="170" t="str">
        <f>E13</f>
        <v>BECRIAU  GHISLAIN</v>
      </c>
      <c r="F15" s="170"/>
      <c r="G15" s="170"/>
    </row>
    <row r="16" spans="1:7" ht="24.95" customHeight="1" thickBot="1">
      <c r="A16" s="153">
        <f>A12+1</f>
        <v>2</v>
      </c>
      <c r="B16" s="154">
        <f>B15+1</f>
        <v>3</v>
      </c>
      <c r="C16" s="166" t="s">
        <v>1952</v>
      </c>
      <c r="D16" s="171" t="str">
        <f>D12</f>
        <v>DOUBLET  STEPHANE</v>
      </c>
      <c r="E16" s="172" t="str">
        <f>E11</f>
        <v>BUGGENHOUT  JEAN</v>
      </c>
      <c r="F16" s="172"/>
      <c r="G16" s="172"/>
    </row>
    <row r="17" spans="1:7" ht="24.95" customHeight="1" thickBot="1">
      <c r="A17" s="151"/>
      <c r="B17" s="155">
        <f>B15-1</f>
        <v>1</v>
      </c>
      <c r="C17" s="167" t="s">
        <v>1953</v>
      </c>
      <c r="D17" s="173" t="str">
        <f>D13</f>
        <v>BORGS  DANIEL</v>
      </c>
      <c r="E17" s="174" t="str">
        <f>E12</f>
        <v>CHANEY  STEVE</v>
      </c>
      <c r="F17" s="174"/>
      <c r="G17" s="174"/>
    </row>
    <row r="18" spans="1:7" ht="9.9499999999999993" customHeight="1" thickBot="1">
      <c r="A18" s="151"/>
      <c r="B18" s="156"/>
      <c r="C18" s="157"/>
      <c r="D18" s="168"/>
      <c r="E18" s="150"/>
      <c r="F18" s="150"/>
      <c r="G18" s="150"/>
    </row>
    <row r="19" spans="1:7" ht="24.95" customHeight="1" thickBot="1">
      <c r="A19" s="151"/>
      <c r="B19" s="152">
        <f>A20</f>
        <v>3</v>
      </c>
      <c r="C19" s="165" t="s">
        <v>1954</v>
      </c>
      <c r="D19" s="169" t="str">
        <f>D11</f>
        <v>COULON  MICHEL</v>
      </c>
      <c r="E19" s="170" t="str">
        <f>E17</f>
        <v>CHANEY  STEVE</v>
      </c>
      <c r="F19" s="170"/>
      <c r="G19" s="170"/>
    </row>
    <row r="20" spans="1:7" ht="24.95" customHeight="1" thickBot="1">
      <c r="A20" s="153">
        <f>A16+1</f>
        <v>3</v>
      </c>
      <c r="B20" s="154">
        <f>B19-2</f>
        <v>1</v>
      </c>
      <c r="C20" s="166" t="s">
        <v>1955</v>
      </c>
      <c r="D20" s="171" t="str">
        <f>D12</f>
        <v>DOUBLET  STEPHANE</v>
      </c>
      <c r="E20" s="172" t="str">
        <f>E15</f>
        <v>BECRIAU  GHISLAIN</v>
      </c>
      <c r="F20" s="172"/>
      <c r="G20" s="172"/>
    </row>
    <row r="21" spans="1:7" ht="24.95" customHeight="1" thickBot="1">
      <c r="A21" s="151"/>
      <c r="B21" s="155">
        <f>B19-1</f>
        <v>2</v>
      </c>
      <c r="C21" s="167" t="s">
        <v>1956</v>
      </c>
      <c r="D21" s="173" t="str">
        <f>D13</f>
        <v>BORGS  DANIEL</v>
      </c>
      <c r="E21" s="174" t="str">
        <f>E16</f>
        <v>BUGGENHOUT  JEAN</v>
      </c>
      <c r="F21" s="174"/>
      <c r="G21" s="174"/>
    </row>
    <row r="22" spans="1:7" ht="9.9499999999999993" customHeight="1" thickBot="1">
      <c r="A22" s="158"/>
      <c r="B22" s="158"/>
      <c r="C22" s="158"/>
      <c r="D22" s="158"/>
      <c r="E22" s="158"/>
      <c r="F22" s="158"/>
      <c r="G22" s="158"/>
    </row>
    <row r="23" spans="1:7" ht="20.100000000000001" customHeight="1" thickBot="1">
      <c r="A23" s="158"/>
      <c r="B23" s="320" t="s">
        <v>67</v>
      </c>
      <c r="C23" s="321"/>
      <c r="D23" s="159"/>
      <c r="E23" s="160"/>
      <c r="F23" s="158"/>
      <c r="G23" s="158"/>
    </row>
    <row r="24" spans="1:7" ht="20.100000000000001" customHeight="1" thickBot="1">
      <c r="A24" s="158"/>
      <c r="B24" s="320" t="s">
        <v>1957</v>
      </c>
      <c r="C24" s="321" t="s">
        <v>1957</v>
      </c>
      <c r="D24" s="161"/>
      <c r="E24" s="162"/>
      <c r="F24" s="158"/>
      <c r="G24" s="158"/>
    </row>
    <row r="25" spans="1:7" ht="20.100000000000001" customHeight="1" thickBot="1">
      <c r="A25" s="158"/>
      <c r="B25" s="320" t="s">
        <v>69</v>
      </c>
      <c r="C25" s="321" t="s">
        <v>69</v>
      </c>
      <c r="D25" s="163"/>
      <c r="E25" s="164"/>
      <c r="F25" s="158"/>
      <c r="G25" s="158"/>
    </row>
  </sheetData>
  <mergeCells count="9">
    <mergeCell ref="B23:C23"/>
    <mergeCell ref="B24:C24"/>
    <mergeCell ref="B25:C25"/>
    <mergeCell ref="A1:G1"/>
    <mergeCell ref="B3:D3"/>
    <mergeCell ref="B5:D5"/>
    <mergeCell ref="B7:D7"/>
    <mergeCell ref="D9:E9"/>
    <mergeCell ref="F9:G9"/>
  </mergeCells>
  <conditionalFormatting sqref="B5:D5">
    <cfRule type="cellIs" dxfId="12" priority="1" operator="equal">
      <formula>0</formula>
    </cfRule>
  </conditionalFormatting>
  <printOptions horizontalCentered="1" verticalCentered="1"/>
  <pageMargins left="0" right="0" top="0" bottom="0" header="0.31496062992125984" footer="0.31496062992125984"/>
  <pageSetup paperSize="9" scale="115" orientation="landscape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TART">
                <anchor moveWithCells="1" sizeWithCells="1">
                  <from>
                    <xdr:col>8</xdr:col>
                    <xdr:colOff>0</xdr:colOff>
                    <xdr:row>0</xdr:row>
                    <xdr:rowOff>85725</xdr:rowOff>
                  </from>
                  <to>
                    <xdr:col>9</xdr:col>
                    <xdr:colOff>390525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locked="0" defaultSize="0" print="0" autoFill="0" autoPict="0" macro="[0]!FeuilledeMatch" altText="FEUILLE DE MATCH">
                <anchor moveWithCells="1" sizeWithCells="1">
                  <from>
                    <xdr:col>7</xdr:col>
                    <xdr:colOff>742950</xdr:colOff>
                    <xdr:row>2</xdr:row>
                    <xdr:rowOff>238125</xdr:rowOff>
                  </from>
                  <to>
                    <xdr:col>9</xdr:col>
                    <xdr:colOff>200025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D0907-4168-41DD-B566-BF373F8B2D93}">
  <sheetPr codeName="Blad6">
    <tabColor rgb="FF0070C0"/>
    <pageSetUpPr fitToPage="1"/>
  </sheetPr>
  <dimension ref="A1:L8244"/>
  <sheetViews>
    <sheetView zoomScaleNormal="100" workbookViewId="0">
      <pane ySplit="1" topLeftCell="A23" activePane="bottomLeft" state="frozen"/>
      <selection pane="bottomLeft" activeCell="C13" sqref="C13"/>
    </sheetView>
  </sheetViews>
  <sheetFormatPr baseColWidth="10" defaultColWidth="9.140625" defaultRowHeight="12.75"/>
  <cols>
    <col min="1" max="1" width="18.5703125" style="38" bestFit="1" customWidth="1"/>
    <col min="2" max="2" width="17.28515625" style="39" bestFit="1" customWidth="1"/>
    <col min="3" max="3" width="20" style="39" bestFit="1" customWidth="1"/>
    <col min="4" max="4" width="38.85546875" style="39" bestFit="1" customWidth="1"/>
    <col min="5" max="5" width="23.85546875" style="40" bestFit="1" customWidth="1"/>
    <col min="6" max="6" width="16" style="41" bestFit="1" customWidth="1"/>
    <col min="7" max="8" width="16" style="41" customWidth="1"/>
    <col min="9" max="9" width="26" style="41" bestFit="1" customWidth="1"/>
    <col min="10" max="10" width="22" style="39" bestFit="1" customWidth="1"/>
    <col min="11" max="11" width="12.140625" style="43" bestFit="1" customWidth="1"/>
    <col min="12" max="12" width="2.5703125" style="39" customWidth="1"/>
    <col min="13" max="257" width="9.140625" style="39"/>
    <col min="258" max="258" width="18.5703125" style="39" bestFit="1" customWidth="1"/>
    <col min="259" max="259" width="17.28515625" style="39" bestFit="1" customWidth="1"/>
    <col min="260" max="260" width="20" style="39" bestFit="1" customWidth="1"/>
    <col min="261" max="261" width="23.85546875" style="39" bestFit="1" customWidth="1"/>
    <col min="262" max="262" width="16" style="39" bestFit="1" customWidth="1"/>
    <col min="263" max="264" width="16" style="39" customWidth="1"/>
    <col min="265" max="265" width="26" style="39" bestFit="1" customWidth="1"/>
    <col min="266" max="266" width="22" style="39" bestFit="1" customWidth="1"/>
    <col min="267" max="267" width="12.140625" style="39" bestFit="1" customWidth="1"/>
    <col min="268" max="268" width="2.5703125" style="39" customWidth="1"/>
    <col min="269" max="513" width="9.140625" style="39"/>
    <col min="514" max="514" width="18.5703125" style="39" bestFit="1" customWidth="1"/>
    <col min="515" max="515" width="17.28515625" style="39" bestFit="1" customWidth="1"/>
    <col min="516" max="516" width="20" style="39" bestFit="1" customWidth="1"/>
    <col min="517" max="517" width="23.85546875" style="39" bestFit="1" customWidth="1"/>
    <col min="518" max="518" width="16" style="39" bestFit="1" customWidth="1"/>
    <col min="519" max="520" width="16" style="39" customWidth="1"/>
    <col min="521" max="521" width="26" style="39" bestFit="1" customWidth="1"/>
    <col min="522" max="522" width="22" style="39" bestFit="1" customWidth="1"/>
    <col min="523" max="523" width="12.140625" style="39" bestFit="1" customWidth="1"/>
    <col min="524" max="524" width="2.5703125" style="39" customWidth="1"/>
    <col min="525" max="769" width="9.140625" style="39"/>
    <col min="770" max="770" width="18.5703125" style="39" bestFit="1" customWidth="1"/>
    <col min="771" max="771" width="17.28515625" style="39" bestFit="1" customWidth="1"/>
    <col min="772" max="772" width="20" style="39" bestFit="1" customWidth="1"/>
    <col min="773" max="773" width="23.85546875" style="39" bestFit="1" customWidth="1"/>
    <col min="774" max="774" width="16" style="39" bestFit="1" customWidth="1"/>
    <col min="775" max="776" width="16" style="39" customWidth="1"/>
    <col min="777" max="777" width="26" style="39" bestFit="1" customWidth="1"/>
    <col min="778" max="778" width="22" style="39" bestFit="1" customWidth="1"/>
    <col min="779" max="779" width="12.140625" style="39" bestFit="1" customWidth="1"/>
    <col min="780" max="780" width="2.5703125" style="39" customWidth="1"/>
    <col min="781" max="1025" width="9.140625" style="39"/>
    <col min="1026" max="1026" width="18.5703125" style="39" bestFit="1" customWidth="1"/>
    <col min="1027" max="1027" width="17.28515625" style="39" bestFit="1" customWidth="1"/>
    <col min="1028" max="1028" width="20" style="39" bestFit="1" customWidth="1"/>
    <col min="1029" max="1029" width="23.85546875" style="39" bestFit="1" customWidth="1"/>
    <col min="1030" max="1030" width="16" style="39" bestFit="1" customWidth="1"/>
    <col min="1031" max="1032" width="16" style="39" customWidth="1"/>
    <col min="1033" max="1033" width="26" style="39" bestFit="1" customWidth="1"/>
    <col min="1034" max="1034" width="22" style="39" bestFit="1" customWidth="1"/>
    <col min="1035" max="1035" width="12.140625" style="39" bestFit="1" customWidth="1"/>
    <col min="1036" max="1036" width="2.5703125" style="39" customWidth="1"/>
    <col min="1037" max="1281" width="9.140625" style="39"/>
    <col min="1282" max="1282" width="18.5703125" style="39" bestFit="1" customWidth="1"/>
    <col min="1283" max="1283" width="17.28515625" style="39" bestFit="1" customWidth="1"/>
    <col min="1284" max="1284" width="20" style="39" bestFit="1" customWidth="1"/>
    <col min="1285" max="1285" width="23.85546875" style="39" bestFit="1" customWidth="1"/>
    <col min="1286" max="1286" width="16" style="39" bestFit="1" customWidth="1"/>
    <col min="1287" max="1288" width="16" style="39" customWidth="1"/>
    <col min="1289" max="1289" width="26" style="39" bestFit="1" customWidth="1"/>
    <col min="1290" max="1290" width="22" style="39" bestFit="1" customWidth="1"/>
    <col min="1291" max="1291" width="12.140625" style="39" bestFit="1" customWidth="1"/>
    <col min="1292" max="1292" width="2.5703125" style="39" customWidth="1"/>
    <col min="1293" max="1537" width="9.140625" style="39"/>
    <col min="1538" max="1538" width="18.5703125" style="39" bestFit="1" customWidth="1"/>
    <col min="1539" max="1539" width="17.28515625" style="39" bestFit="1" customWidth="1"/>
    <col min="1540" max="1540" width="20" style="39" bestFit="1" customWidth="1"/>
    <col min="1541" max="1541" width="23.85546875" style="39" bestFit="1" customWidth="1"/>
    <col min="1542" max="1542" width="16" style="39" bestFit="1" customWidth="1"/>
    <col min="1543" max="1544" width="16" style="39" customWidth="1"/>
    <col min="1545" max="1545" width="26" style="39" bestFit="1" customWidth="1"/>
    <col min="1546" max="1546" width="22" style="39" bestFit="1" customWidth="1"/>
    <col min="1547" max="1547" width="12.140625" style="39" bestFit="1" customWidth="1"/>
    <col min="1548" max="1548" width="2.5703125" style="39" customWidth="1"/>
    <col min="1549" max="1793" width="9.140625" style="39"/>
    <col min="1794" max="1794" width="18.5703125" style="39" bestFit="1" customWidth="1"/>
    <col min="1795" max="1795" width="17.28515625" style="39" bestFit="1" customWidth="1"/>
    <col min="1796" max="1796" width="20" style="39" bestFit="1" customWidth="1"/>
    <col min="1797" max="1797" width="23.85546875" style="39" bestFit="1" customWidth="1"/>
    <col min="1798" max="1798" width="16" style="39" bestFit="1" customWidth="1"/>
    <col min="1799" max="1800" width="16" style="39" customWidth="1"/>
    <col min="1801" max="1801" width="26" style="39" bestFit="1" customWidth="1"/>
    <col min="1802" max="1802" width="22" style="39" bestFit="1" customWidth="1"/>
    <col min="1803" max="1803" width="12.140625" style="39" bestFit="1" customWidth="1"/>
    <col min="1804" max="1804" width="2.5703125" style="39" customWidth="1"/>
    <col min="1805" max="2049" width="9.140625" style="39"/>
    <col min="2050" max="2050" width="18.5703125" style="39" bestFit="1" customWidth="1"/>
    <col min="2051" max="2051" width="17.28515625" style="39" bestFit="1" customWidth="1"/>
    <col min="2052" max="2052" width="20" style="39" bestFit="1" customWidth="1"/>
    <col min="2053" max="2053" width="23.85546875" style="39" bestFit="1" customWidth="1"/>
    <col min="2054" max="2054" width="16" style="39" bestFit="1" customWidth="1"/>
    <col min="2055" max="2056" width="16" style="39" customWidth="1"/>
    <col min="2057" max="2057" width="26" style="39" bestFit="1" customWidth="1"/>
    <col min="2058" max="2058" width="22" style="39" bestFit="1" customWidth="1"/>
    <col min="2059" max="2059" width="12.140625" style="39" bestFit="1" customWidth="1"/>
    <col min="2060" max="2060" width="2.5703125" style="39" customWidth="1"/>
    <col min="2061" max="2305" width="9.140625" style="39"/>
    <col min="2306" max="2306" width="18.5703125" style="39" bestFit="1" customWidth="1"/>
    <col min="2307" max="2307" width="17.28515625" style="39" bestFit="1" customWidth="1"/>
    <col min="2308" max="2308" width="20" style="39" bestFit="1" customWidth="1"/>
    <col min="2309" max="2309" width="23.85546875" style="39" bestFit="1" customWidth="1"/>
    <col min="2310" max="2310" width="16" style="39" bestFit="1" customWidth="1"/>
    <col min="2311" max="2312" width="16" style="39" customWidth="1"/>
    <col min="2313" max="2313" width="26" style="39" bestFit="1" customWidth="1"/>
    <col min="2314" max="2314" width="22" style="39" bestFit="1" customWidth="1"/>
    <col min="2315" max="2315" width="12.140625" style="39" bestFit="1" customWidth="1"/>
    <col min="2316" max="2316" width="2.5703125" style="39" customWidth="1"/>
    <col min="2317" max="2561" width="9.140625" style="39"/>
    <col min="2562" max="2562" width="18.5703125" style="39" bestFit="1" customWidth="1"/>
    <col min="2563" max="2563" width="17.28515625" style="39" bestFit="1" customWidth="1"/>
    <col min="2564" max="2564" width="20" style="39" bestFit="1" customWidth="1"/>
    <col min="2565" max="2565" width="23.85546875" style="39" bestFit="1" customWidth="1"/>
    <col min="2566" max="2566" width="16" style="39" bestFit="1" customWidth="1"/>
    <col min="2567" max="2568" width="16" style="39" customWidth="1"/>
    <col min="2569" max="2569" width="26" style="39" bestFit="1" customWidth="1"/>
    <col min="2570" max="2570" width="22" style="39" bestFit="1" customWidth="1"/>
    <col min="2571" max="2571" width="12.140625" style="39" bestFit="1" customWidth="1"/>
    <col min="2572" max="2572" width="2.5703125" style="39" customWidth="1"/>
    <col min="2573" max="2817" width="9.140625" style="39"/>
    <col min="2818" max="2818" width="18.5703125" style="39" bestFit="1" customWidth="1"/>
    <col min="2819" max="2819" width="17.28515625" style="39" bestFit="1" customWidth="1"/>
    <col min="2820" max="2820" width="20" style="39" bestFit="1" customWidth="1"/>
    <col min="2821" max="2821" width="23.85546875" style="39" bestFit="1" customWidth="1"/>
    <col min="2822" max="2822" width="16" style="39" bestFit="1" customWidth="1"/>
    <col min="2823" max="2824" width="16" style="39" customWidth="1"/>
    <col min="2825" max="2825" width="26" style="39" bestFit="1" customWidth="1"/>
    <col min="2826" max="2826" width="22" style="39" bestFit="1" customWidth="1"/>
    <col min="2827" max="2827" width="12.140625" style="39" bestFit="1" customWidth="1"/>
    <col min="2828" max="2828" width="2.5703125" style="39" customWidth="1"/>
    <col min="2829" max="3073" width="9.140625" style="39"/>
    <col min="3074" max="3074" width="18.5703125" style="39" bestFit="1" customWidth="1"/>
    <col min="3075" max="3075" width="17.28515625" style="39" bestFit="1" customWidth="1"/>
    <col min="3076" max="3076" width="20" style="39" bestFit="1" customWidth="1"/>
    <col min="3077" max="3077" width="23.85546875" style="39" bestFit="1" customWidth="1"/>
    <col min="3078" max="3078" width="16" style="39" bestFit="1" customWidth="1"/>
    <col min="3079" max="3080" width="16" style="39" customWidth="1"/>
    <col min="3081" max="3081" width="26" style="39" bestFit="1" customWidth="1"/>
    <col min="3082" max="3082" width="22" style="39" bestFit="1" customWidth="1"/>
    <col min="3083" max="3083" width="12.140625" style="39" bestFit="1" customWidth="1"/>
    <col min="3084" max="3084" width="2.5703125" style="39" customWidth="1"/>
    <col min="3085" max="3329" width="9.140625" style="39"/>
    <col min="3330" max="3330" width="18.5703125" style="39" bestFit="1" customWidth="1"/>
    <col min="3331" max="3331" width="17.28515625" style="39" bestFit="1" customWidth="1"/>
    <col min="3332" max="3332" width="20" style="39" bestFit="1" customWidth="1"/>
    <col min="3333" max="3333" width="23.85546875" style="39" bestFit="1" customWidth="1"/>
    <col min="3334" max="3334" width="16" style="39" bestFit="1" customWidth="1"/>
    <col min="3335" max="3336" width="16" style="39" customWidth="1"/>
    <col min="3337" max="3337" width="26" style="39" bestFit="1" customWidth="1"/>
    <col min="3338" max="3338" width="22" style="39" bestFit="1" customWidth="1"/>
    <col min="3339" max="3339" width="12.140625" style="39" bestFit="1" customWidth="1"/>
    <col min="3340" max="3340" width="2.5703125" style="39" customWidth="1"/>
    <col min="3341" max="3585" width="9.140625" style="39"/>
    <col min="3586" max="3586" width="18.5703125" style="39" bestFit="1" customWidth="1"/>
    <col min="3587" max="3587" width="17.28515625" style="39" bestFit="1" customWidth="1"/>
    <col min="3588" max="3588" width="20" style="39" bestFit="1" customWidth="1"/>
    <col min="3589" max="3589" width="23.85546875" style="39" bestFit="1" customWidth="1"/>
    <col min="3590" max="3590" width="16" style="39" bestFit="1" customWidth="1"/>
    <col min="3591" max="3592" width="16" style="39" customWidth="1"/>
    <col min="3593" max="3593" width="26" style="39" bestFit="1" customWidth="1"/>
    <col min="3594" max="3594" width="22" style="39" bestFit="1" customWidth="1"/>
    <col min="3595" max="3595" width="12.140625" style="39" bestFit="1" customWidth="1"/>
    <col min="3596" max="3596" width="2.5703125" style="39" customWidth="1"/>
    <col min="3597" max="3841" width="9.140625" style="39"/>
    <col min="3842" max="3842" width="18.5703125" style="39" bestFit="1" customWidth="1"/>
    <col min="3843" max="3843" width="17.28515625" style="39" bestFit="1" customWidth="1"/>
    <col min="3844" max="3844" width="20" style="39" bestFit="1" customWidth="1"/>
    <col min="3845" max="3845" width="23.85546875" style="39" bestFit="1" customWidth="1"/>
    <col min="3846" max="3846" width="16" style="39" bestFit="1" customWidth="1"/>
    <col min="3847" max="3848" width="16" style="39" customWidth="1"/>
    <col min="3849" max="3849" width="26" style="39" bestFit="1" customWidth="1"/>
    <col min="3850" max="3850" width="22" style="39" bestFit="1" customWidth="1"/>
    <col min="3851" max="3851" width="12.140625" style="39" bestFit="1" customWidth="1"/>
    <col min="3852" max="3852" width="2.5703125" style="39" customWidth="1"/>
    <col min="3853" max="4097" width="9.140625" style="39"/>
    <col min="4098" max="4098" width="18.5703125" style="39" bestFit="1" customWidth="1"/>
    <col min="4099" max="4099" width="17.28515625" style="39" bestFit="1" customWidth="1"/>
    <col min="4100" max="4100" width="20" style="39" bestFit="1" customWidth="1"/>
    <col min="4101" max="4101" width="23.85546875" style="39" bestFit="1" customWidth="1"/>
    <col min="4102" max="4102" width="16" style="39" bestFit="1" customWidth="1"/>
    <col min="4103" max="4104" width="16" style="39" customWidth="1"/>
    <col min="4105" max="4105" width="26" style="39" bestFit="1" customWidth="1"/>
    <col min="4106" max="4106" width="22" style="39" bestFit="1" customWidth="1"/>
    <col min="4107" max="4107" width="12.140625" style="39" bestFit="1" customWidth="1"/>
    <col min="4108" max="4108" width="2.5703125" style="39" customWidth="1"/>
    <col min="4109" max="4353" width="9.140625" style="39"/>
    <col min="4354" max="4354" width="18.5703125" style="39" bestFit="1" customWidth="1"/>
    <col min="4355" max="4355" width="17.28515625" style="39" bestFit="1" customWidth="1"/>
    <col min="4356" max="4356" width="20" style="39" bestFit="1" customWidth="1"/>
    <col min="4357" max="4357" width="23.85546875" style="39" bestFit="1" customWidth="1"/>
    <col min="4358" max="4358" width="16" style="39" bestFit="1" customWidth="1"/>
    <col min="4359" max="4360" width="16" style="39" customWidth="1"/>
    <col min="4361" max="4361" width="26" style="39" bestFit="1" customWidth="1"/>
    <col min="4362" max="4362" width="22" style="39" bestFit="1" customWidth="1"/>
    <col min="4363" max="4363" width="12.140625" style="39" bestFit="1" customWidth="1"/>
    <col min="4364" max="4364" width="2.5703125" style="39" customWidth="1"/>
    <col min="4365" max="4609" width="9.140625" style="39"/>
    <col min="4610" max="4610" width="18.5703125" style="39" bestFit="1" customWidth="1"/>
    <col min="4611" max="4611" width="17.28515625" style="39" bestFit="1" customWidth="1"/>
    <col min="4612" max="4612" width="20" style="39" bestFit="1" customWidth="1"/>
    <col min="4613" max="4613" width="23.85546875" style="39" bestFit="1" customWidth="1"/>
    <col min="4614" max="4614" width="16" style="39" bestFit="1" customWidth="1"/>
    <col min="4615" max="4616" width="16" style="39" customWidth="1"/>
    <col min="4617" max="4617" width="26" style="39" bestFit="1" customWidth="1"/>
    <col min="4618" max="4618" width="22" style="39" bestFit="1" customWidth="1"/>
    <col min="4619" max="4619" width="12.140625" style="39" bestFit="1" customWidth="1"/>
    <col min="4620" max="4620" width="2.5703125" style="39" customWidth="1"/>
    <col min="4621" max="4865" width="9.140625" style="39"/>
    <col min="4866" max="4866" width="18.5703125" style="39" bestFit="1" customWidth="1"/>
    <col min="4867" max="4867" width="17.28515625" style="39" bestFit="1" customWidth="1"/>
    <col min="4868" max="4868" width="20" style="39" bestFit="1" customWidth="1"/>
    <col min="4869" max="4869" width="23.85546875" style="39" bestFit="1" customWidth="1"/>
    <col min="4870" max="4870" width="16" style="39" bestFit="1" customWidth="1"/>
    <col min="4871" max="4872" width="16" style="39" customWidth="1"/>
    <col min="4873" max="4873" width="26" style="39" bestFit="1" customWidth="1"/>
    <col min="4874" max="4874" width="22" style="39" bestFit="1" customWidth="1"/>
    <col min="4875" max="4875" width="12.140625" style="39" bestFit="1" customWidth="1"/>
    <col min="4876" max="4876" width="2.5703125" style="39" customWidth="1"/>
    <col min="4877" max="5121" width="9.140625" style="39"/>
    <col min="5122" max="5122" width="18.5703125" style="39" bestFit="1" customWidth="1"/>
    <col min="5123" max="5123" width="17.28515625" style="39" bestFit="1" customWidth="1"/>
    <col min="5124" max="5124" width="20" style="39" bestFit="1" customWidth="1"/>
    <col min="5125" max="5125" width="23.85546875" style="39" bestFit="1" customWidth="1"/>
    <col min="5126" max="5126" width="16" style="39" bestFit="1" customWidth="1"/>
    <col min="5127" max="5128" width="16" style="39" customWidth="1"/>
    <col min="5129" max="5129" width="26" style="39" bestFit="1" customWidth="1"/>
    <col min="5130" max="5130" width="22" style="39" bestFit="1" customWidth="1"/>
    <col min="5131" max="5131" width="12.140625" style="39" bestFit="1" customWidth="1"/>
    <col min="5132" max="5132" width="2.5703125" style="39" customWidth="1"/>
    <col min="5133" max="5377" width="9.140625" style="39"/>
    <col min="5378" max="5378" width="18.5703125" style="39" bestFit="1" customWidth="1"/>
    <col min="5379" max="5379" width="17.28515625" style="39" bestFit="1" customWidth="1"/>
    <col min="5380" max="5380" width="20" style="39" bestFit="1" customWidth="1"/>
    <col min="5381" max="5381" width="23.85546875" style="39" bestFit="1" customWidth="1"/>
    <col min="5382" max="5382" width="16" style="39" bestFit="1" customWidth="1"/>
    <col min="5383" max="5384" width="16" style="39" customWidth="1"/>
    <col min="5385" max="5385" width="26" style="39" bestFit="1" customWidth="1"/>
    <col min="5386" max="5386" width="22" style="39" bestFit="1" customWidth="1"/>
    <col min="5387" max="5387" width="12.140625" style="39" bestFit="1" customWidth="1"/>
    <col min="5388" max="5388" width="2.5703125" style="39" customWidth="1"/>
    <col min="5389" max="5633" width="9.140625" style="39"/>
    <col min="5634" max="5634" width="18.5703125" style="39" bestFit="1" customWidth="1"/>
    <col min="5635" max="5635" width="17.28515625" style="39" bestFit="1" customWidth="1"/>
    <col min="5636" max="5636" width="20" style="39" bestFit="1" customWidth="1"/>
    <col min="5637" max="5637" width="23.85546875" style="39" bestFit="1" customWidth="1"/>
    <col min="5638" max="5638" width="16" style="39" bestFit="1" customWidth="1"/>
    <col min="5639" max="5640" width="16" style="39" customWidth="1"/>
    <col min="5641" max="5641" width="26" style="39" bestFit="1" customWidth="1"/>
    <col min="5642" max="5642" width="22" style="39" bestFit="1" customWidth="1"/>
    <col min="5643" max="5643" width="12.140625" style="39" bestFit="1" customWidth="1"/>
    <col min="5644" max="5644" width="2.5703125" style="39" customWidth="1"/>
    <col min="5645" max="5889" width="9.140625" style="39"/>
    <col min="5890" max="5890" width="18.5703125" style="39" bestFit="1" customWidth="1"/>
    <col min="5891" max="5891" width="17.28515625" style="39" bestFit="1" customWidth="1"/>
    <col min="5892" max="5892" width="20" style="39" bestFit="1" customWidth="1"/>
    <col min="5893" max="5893" width="23.85546875" style="39" bestFit="1" customWidth="1"/>
    <col min="5894" max="5894" width="16" style="39" bestFit="1" customWidth="1"/>
    <col min="5895" max="5896" width="16" style="39" customWidth="1"/>
    <col min="5897" max="5897" width="26" style="39" bestFit="1" customWidth="1"/>
    <col min="5898" max="5898" width="22" style="39" bestFit="1" customWidth="1"/>
    <col min="5899" max="5899" width="12.140625" style="39" bestFit="1" customWidth="1"/>
    <col min="5900" max="5900" width="2.5703125" style="39" customWidth="1"/>
    <col min="5901" max="6145" width="9.140625" style="39"/>
    <col min="6146" max="6146" width="18.5703125" style="39" bestFit="1" customWidth="1"/>
    <col min="6147" max="6147" width="17.28515625" style="39" bestFit="1" customWidth="1"/>
    <col min="6148" max="6148" width="20" style="39" bestFit="1" customWidth="1"/>
    <col min="6149" max="6149" width="23.85546875" style="39" bestFit="1" customWidth="1"/>
    <col min="6150" max="6150" width="16" style="39" bestFit="1" customWidth="1"/>
    <col min="6151" max="6152" width="16" style="39" customWidth="1"/>
    <col min="6153" max="6153" width="26" style="39" bestFit="1" customWidth="1"/>
    <col min="6154" max="6154" width="22" style="39" bestFit="1" customWidth="1"/>
    <col min="6155" max="6155" width="12.140625" style="39" bestFit="1" customWidth="1"/>
    <col min="6156" max="6156" width="2.5703125" style="39" customWidth="1"/>
    <col min="6157" max="6401" width="9.140625" style="39"/>
    <col min="6402" max="6402" width="18.5703125" style="39" bestFit="1" customWidth="1"/>
    <col min="6403" max="6403" width="17.28515625" style="39" bestFit="1" customWidth="1"/>
    <col min="6404" max="6404" width="20" style="39" bestFit="1" customWidth="1"/>
    <col min="6405" max="6405" width="23.85546875" style="39" bestFit="1" customWidth="1"/>
    <col min="6406" max="6406" width="16" style="39" bestFit="1" customWidth="1"/>
    <col min="6407" max="6408" width="16" style="39" customWidth="1"/>
    <col min="6409" max="6409" width="26" style="39" bestFit="1" customWidth="1"/>
    <col min="6410" max="6410" width="22" style="39" bestFit="1" customWidth="1"/>
    <col min="6411" max="6411" width="12.140625" style="39" bestFit="1" customWidth="1"/>
    <col min="6412" max="6412" width="2.5703125" style="39" customWidth="1"/>
    <col min="6413" max="6657" width="9.140625" style="39"/>
    <col min="6658" max="6658" width="18.5703125" style="39" bestFit="1" customWidth="1"/>
    <col min="6659" max="6659" width="17.28515625" style="39" bestFit="1" customWidth="1"/>
    <col min="6660" max="6660" width="20" style="39" bestFit="1" customWidth="1"/>
    <col min="6661" max="6661" width="23.85546875" style="39" bestFit="1" customWidth="1"/>
    <col min="6662" max="6662" width="16" style="39" bestFit="1" customWidth="1"/>
    <col min="6663" max="6664" width="16" style="39" customWidth="1"/>
    <col min="6665" max="6665" width="26" style="39" bestFit="1" customWidth="1"/>
    <col min="6666" max="6666" width="22" style="39" bestFit="1" customWidth="1"/>
    <col min="6667" max="6667" width="12.140625" style="39" bestFit="1" customWidth="1"/>
    <col min="6668" max="6668" width="2.5703125" style="39" customWidth="1"/>
    <col min="6669" max="6913" width="9.140625" style="39"/>
    <col min="6914" max="6914" width="18.5703125" style="39" bestFit="1" customWidth="1"/>
    <col min="6915" max="6915" width="17.28515625" style="39" bestFit="1" customWidth="1"/>
    <col min="6916" max="6916" width="20" style="39" bestFit="1" customWidth="1"/>
    <col min="6917" max="6917" width="23.85546875" style="39" bestFit="1" customWidth="1"/>
    <col min="6918" max="6918" width="16" style="39" bestFit="1" customWidth="1"/>
    <col min="6919" max="6920" width="16" style="39" customWidth="1"/>
    <col min="6921" max="6921" width="26" style="39" bestFit="1" customWidth="1"/>
    <col min="6922" max="6922" width="22" style="39" bestFit="1" customWidth="1"/>
    <col min="6923" max="6923" width="12.140625" style="39" bestFit="1" customWidth="1"/>
    <col min="6924" max="6924" width="2.5703125" style="39" customWidth="1"/>
    <col min="6925" max="7169" width="9.140625" style="39"/>
    <col min="7170" max="7170" width="18.5703125" style="39" bestFit="1" customWidth="1"/>
    <col min="7171" max="7171" width="17.28515625" style="39" bestFit="1" customWidth="1"/>
    <col min="7172" max="7172" width="20" style="39" bestFit="1" customWidth="1"/>
    <col min="7173" max="7173" width="23.85546875" style="39" bestFit="1" customWidth="1"/>
    <col min="7174" max="7174" width="16" style="39" bestFit="1" customWidth="1"/>
    <col min="7175" max="7176" width="16" style="39" customWidth="1"/>
    <col min="7177" max="7177" width="26" style="39" bestFit="1" customWidth="1"/>
    <col min="7178" max="7178" width="22" style="39" bestFit="1" customWidth="1"/>
    <col min="7179" max="7179" width="12.140625" style="39" bestFit="1" customWidth="1"/>
    <col min="7180" max="7180" width="2.5703125" style="39" customWidth="1"/>
    <col min="7181" max="7425" width="9.140625" style="39"/>
    <col min="7426" max="7426" width="18.5703125" style="39" bestFit="1" customWidth="1"/>
    <col min="7427" max="7427" width="17.28515625" style="39" bestFit="1" customWidth="1"/>
    <col min="7428" max="7428" width="20" style="39" bestFit="1" customWidth="1"/>
    <col min="7429" max="7429" width="23.85546875" style="39" bestFit="1" customWidth="1"/>
    <col min="7430" max="7430" width="16" style="39" bestFit="1" customWidth="1"/>
    <col min="7431" max="7432" width="16" style="39" customWidth="1"/>
    <col min="7433" max="7433" width="26" style="39" bestFit="1" customWidth="1"/>
    <col min="7434" max="7434" width="22" style="39" bestFit="1" customWidth="1"/>
    <col min="7435" max="7435" width="12.140625" style="39" bestFit="1" customWidth="1"/>
    <col min="7436" max="7436" width="2.5703125" style="39" customWidth="1"/>
    <col min="7437" max="7681" width="9.140625" style="39"/>
    <col min="7682" max="7682" width="18.5703125" style="39" bestFit="1" customWidth="1"/>
    <col min="7683" max="7683" width="17.28515625" style="39" bestFit="1" customWidth="1"/>
    <col min="7684" max="7684" width="20" style="39" bestFit="1" customWidth="1"/>
    <col min="7685" max="7685" width="23.85546875" style="39" bestFit="1" customWidth="1"/>
    <col min="7686" max="7686" width="16" style="39" bestFit="1" customWidth="1"/>
    <col min="7687" max="7688" width="16" style="39" customWidth="1"/>
    <col min="7689" max="7689" width="26" style="39" bestFit="1" customWidth="1"/>
    <col min="7690" max="7690" width="22" style="39" bestFit="1" customWidth="1"/>
    <col min="7691" max="7691" width="12.140625" style="39" bestFit="1" customWidth="1"/>
    <col min="7692" max="7692" width="2.5703125" style="39" customWidth="1"/>
    <col min="7693" max="7937" width="9.140625" style="39"/>
    <col min="7938" max="7938" width="18.5703125" style="39" bestFit="1" customWidth="1"/>
    <col min="7939" max="7939" width="17.28515625" style="39" bestFit="1" customWidth="1"/>
    <col min="7940" max="7940" width="20" style="39" bestFit="1" customWidth="1"/>
    <col min="7941" max="7941" width="23.85546875" style="39" bestFit="1" customWidth="1"/>
    <col min="7942" max="7942" width="16" style="39" bestFit="1" customWidth="1"/>
    <col min="7943" max="7944" width="16" style="39" customWidth="1"/>
    <col min="7945" max="7945" width="26" style="39" bestFit="1" customWidth="1"/>
    <col min="7946" max="7946" width="22" style="39" bestFit="1" customWidth="1"/>
    <col min="7947" max="7947" width="12.140625" style="39" bestFit="1" customWidth="1"/>
    <col min="7948" max="7948" width="2.5703125" style="39" customWidth="1"/>
    <col min="7949" max="8193" width="9.140625" style="39"/>
    <col min="8194" max="8194" width="18.5703125" style="39" bestFit="1" customWidth="1"/>
    <col min="8195" max="8195" width="17.28515625" style="39" bestFit="1" customWidth="1"/>
    <col min="8196" max="8196" width="20" style="39" bestFit="1" customWidth="1"/>
    <col min="8197" max="8197" width="23.85546875" style="39" bestFit="1" customWidth="1"/>
    <col min="8198" max="8198" width="16" style="39" bestFit="1" customWidth="1"/>
    <col min="8199" max="8200" width="16" style="39" customWidth="1"/>
    <col min="8201" max="8201" width="26" style="39" bestFit="1" customWidth="1"/>
    <col min="8202" max="8202" width="22" style="39" bestFit="1" customWidth="1"/>
    <col min="8203" max="8203" width="12.140625" style="39" bestFit="1" customWidth="1"/>
    <col min="8204" max="8204" width="2.5703125" style="39" customWidth="1"/>
    <col min="8205" max="8449" width="9.140625" style="39"/>
    <col min="8450" max="8450" width="18.5703125" style="39" bestFit="1" customWidth="1"/>
    <col min="8451" max="8451" width="17.28515625" style="39" bestFit="1" customWidth="1"/>
    <col min="8452" max="8452" width="20" style="39" bestFit="1" customWidth="1"/>
    <col min="8453" max="8453" width="23.85546875" style="39" bestFit="1" customWidth="1"/>
    <col min="8454" max="8454" width="16" style="39" bestFit="1" customWidth="1"/>
    <col min="8455" max="8456" width="16" style="39" customWidth="1"/>
    <col min="8457" max="8457" width="26" style="39" bestFit="1" customWidth="1"/>
    <col min="8458" max="8458" width="22" style="39" bestFit="1" customWidth="1"/>
    <col min="8459" max="8459" width="12.140625" style="39" bestFit="1" customWidth="1"/>
    <col min="8460" max="8460" width="2.5703125" style="39" customWidth="1"/>
    <col min="8461" max="8705" width="9.140625" style="39"/>
    <col min="8706" max="8706" width="18.5703125" style="39" bestFit="1" customWidth="1"/>
    <col min="8707" max="8707" width="17.28515625" style="39" bestFit="1" customWidth="1"/>
    <col min="8708" max="8708" width="20" style="39" bestFit="1" customWidth="1"/>
    <col min="8709" max="8709" width="23.85546875" style="39" bestFit="1" customWidth="1"/>
    <col min="8710" max="8710" width="16" style="39" bestFit="1" customWidth="1"/>
    <col min="8711" max="8712" width="16" style="39" customWidth="1"/>
    <col min="8713" max="8713" width="26" style="39" bestFit="1" customWidth="1"/>
    <col min="8714" max="8714" width="22" style="39" bestFit="1" customWidth="1"/>
    <col min="8715" max="8715" width="12.140625" style="39" bestFit="1" customWidth="1"/>
    <col min="8716" max="8716" width="2.5703125" style="39" customWidth="1"/>
    <col min="8717" max="8961" width="9.140625" style="39"/>
    <col min="8962" max="8962" width="18.5703125" style="39" bestFit="1" customWidth="1"/>
    <col min="8963" max="8963" width="17.28515625" style="39" bestFit="1" customWidth="1"/>
    <col min="8964" max="8964" width="20" style="39" bestFit="1" customWidth="1"/>
    <col min="8965" max="8965" width="23.85546875" style="39" bestFit="1" customWidth="1"/>
    <col min="8966" max="8966" width="16" style="39" bestFit="1" customWidth="1"/>
    <col min="8967" max="8968" width="16" style="39" customWidth="1"/>
    <col min="8969" max="8969" width="26" style="39" bestFit="1" customWidth="1"/>
    <col min="8970" max="8970" width="22" style="39" bestFit="1" customWidth="1"/>
    <col min="8971" max="8971" width="12.140625" style="39" bestFit="1" customWidth="1"/>
    <col min="8972" max="8972" width="2.5703125" style="39" customWidth="1"/>
    <col min="8973" max="9217" width="9.140625" style="39"/>
    <col min="9218" max="9218" width="18.5703125" style="39" bestFit="1" customWidth="1"/>
    <col min="9219" max="9219" width="17.28515625" style="39" bestFit="1" customWidth="1"/>
    <col min="9220" max="9220" width="20" style="39" bestFit="1" customWidth="1"/>
    <col min="9221" max="9221" width="23.85546875" style="39" bestFit="1" customWidth="1"/>
    <col min="9222" max="9222" width="16" style="39" bestFit="1" customWidth="1"/>
    <col min="9223" max="9224" width="16" style="39" customWidth="1"/>
    <col min="9225" max="9225" width="26" style="39" bestFit="1" customWidth="1"/>
    <col min="9226" max="9226" width="22" style="39" bestFit="1" customWidth="1"/>
    <col min="9227" max="9227" width="12.140625" style="39" bestFit="1" customWidth="1"/>
    <col min="9228" max="9228" width="2.5703125" style="39" customWidth="1"/>
    <col min="9229" max="9473" width="9.140625" style="39"/>
    <col min="9474" max="9474" width="18.5703125" style="39" bestFit="1" customWidth="1"/>
    <col min="9475" max="9475" width="17.28515625" style="39" bestFit="1" customWidth="1"/>
    <col min="9476" max="9476" width="20" style="39" bestFit="1" customWidth="1"/>
    <col min="9477" max="9477" width="23.85546875" style="39" bestFit="1" customWidth="1"/>
    <col min="9478" max="9478" width="16" style="39" bestFit="1" customWidth="1"/>
    <col min="9479" max="9480" width="16" style="39" customWidth="1"/>
    <col min="9481" max="9481" width="26" style="39" bestFit="1" customWidth="1"/>
    <col min="9482" max="9482" width="22" style="39" bestFit="1" customWidth="1"/>
    <col min="9483" max="9483" width="12.140625" style="39" bestFit="1" customWidth="1"/>
    <col min="9484" max="9484" width="2.5703125" style="39" customWidth="1"/>
    <col min="9485" max="9729" width="9.140625" style="39"/>
    <col min="9730" max="9730" width="18.5703125" style="39" bestFit="1" customWidth="1"/>
    <col min="9731" max="9731" width="17.28515625" style="39" bestFit="1" customWidth="1"/>
    <col min="9732" max="9732" width="20" style="39" bestFit="1" customWidth="1"/>
    <col min="9733" max="9733" width="23.85546875" style="39" bestFit="1" customWidth="1"/>
    <col min="9734" max="9734" width="16" style="39" bestFit="1" customWidth="1"/>
    <col min="9735" max="9736" width="16" style="39" customWidth="1"/>
    <col min="9737" max="9737" width="26" style="39" bestFit="1" customWidth="1"/>
    <col min="9738" max="9738" width="22" style="39" bestFit="1" customWidth="1"/>
    <col min="9739" max="9739" width="12.140625" style="39" bestFit="1" customWidth="1"/>
    <col min="9740" max="9740" width="2.5703125" style="39" customWidth="1"/>
    <col min="9741" max="9985" width="9.140625" style="39"/>
    <col min="9986" max="9986" width="18.5703125" style="39" bestFit="1" customWidth="1"/>
    <col min="9987" max="9987" width="17.28515625" style="39" bestFit="1" customWidth="1"/>
    <col min="9988" max="9988" width="20" style="39" bestFit="1" customWidth="1"/>
    <col min="9989" max="9989" width="23.85546875" style="39" bestFit="1" customWidth="1"/>
    <col min="9990" max="9990" width="16" style="39" bestFit="1" customWidth="1"/>
    <col min="9991" max="9992" width="16" style="39" customWidth="1"/>
    <col min="9993" max="9993" width="26" style="39" bestFit="1" customWidth="1"/>
    <col min="9994" max="9994" width="22" style="39" bestFit="1" customWidth="1"/>
    <col min="9995" max="9995" width="12.140625" style="39" bestFit="1" customWidth="1"/>
    <col min="9996" max="9996" width="2.5703125" style="39" customWidth="1"/>
    <col min="9997" max="10241" width="9.140625" style="39"/>
    <col min="10242" max="10242" width="18.5703125" style="39" bestFit="1" customWidth="1"/>
    <col min="10243" max="10243" width="17.28515625" style="39" bestFit="1" customWidth="1"/>
    <col min="10244" max="10244" width="20" style="39" bestFit="1" customWidth="1"/>
    <col min="10245" max="10245" width="23.85546875" style="39" bestFit="1" customWidth="1"/>
    <col min="10246" max="10246" width="16" style="39" bestFit="1" customWidth="1"/>
    <col min="10247" max="10248" width="16" style="39" customWidth="1"/>
    <col min="10249" max="10249" width="26" style="39" bestFit="1" customWidth="1"/>
    <col min="10250" max="10250" width="22" style="39" bestFit="1" customWidth="1"/>
    <col min="10251" max="10251" width="12.140625" style="39" bestFit="1" customWidth="1"/>
    <col min="10252" max="10252" width="2.5703125" style="39" customWidth="1"/>
    <col min="10253" max="10497" width="9.140625" style="39"/>
    <col min="10498" max="10498" width="18.5703125" style="39" bestFit="1" customWidth="1"/>
    <col min="10499" max="10499" width="17.28515625" style="39" bestFit="1" customWidth="1"/>
    <col min="10500" max="10500" width="20" style="39" bestFit="1" customWidth="1"/>
    <col min="10501" max="10501" width="23.85546875" style="39" bestFit="1" customWidth="1"/>
    <col min="10502" max="10502" width="16" style="39" bestFit="1" customWidth="1"/>
    <col min="10503" max="10504" width="16" style="39" customWidth="1"/>
    <col min="10505" max="10505" width="26" style="39" bestFit="1" customWidth="1"/>
    <col min="10506" max="10506" width="22" style="39" bestFit="1" customWidth="1"/>
    <col min="10507" max="10507" width="12.140625" style="39" bestFit="1" customWidth="1"/>
    <col min="10508" max="10508" width="2.5703125" style="39" customWidth="1"/>
    <col min="10509" max="10753" width="9.140625" style="39"/>
    <col min="10754" max="10754" width="18.5703125" style="39" bestFit="1" customWidth="1"/>
    <col min="10755" max="10755" width="17.28515625" style="39" bestFit="1" customWidth="1"/>
    <col min="10756" max="10756" width="20" style="39" bestFit="1" customWidth="1"/>
    <col min="10757" max="10757" width="23.85546875" style="39" bestFit="1" customWidth="1"/>
    <col min="10758" max="10758" width="16" style="39" bestFit="1" customWidth="1"/>
    <col min="10759" max="10760" width="16" style="39" customWidth="1"/>
    <col min="10761" max="10761" width="26" style="39" bestFit="1" customWidth="1"/>
    <col min="10762" max="10762" width="22" style="39" bestFit="1" customWidth="1"/>
    <col min="10763" max="10763" width="12.140625" style="39" bestFit="1" customWidth="1"/>
    <col min="10764" max="10764" width="2.5703125" style="39" customWidth="1"/>
    <col min="10765" max="11009" width="9.140625" style="39"/>
    <col min="11010" max="11010" width="18.5703125" style="39" bestFit="1" customWidth="1"/>
    <col min="11011" max="11011" width="17.28515625" style="39" bestFit="1" customWidth="1"/>
    <col min="11012" max="11012" width="20" style="39" bestFit="1" customWidth="1"/>
    <col min="11013" max="11013" width="23.85546875" style="39" bestFit="1" customWidth="1"/>
    <col min="11014" max="11014" width="16" style="39" bestFit="1" customWidth="1"/>
    <col min="11015" max="11016" width="16" style="39" customWidth="1"/>
    <col min="11017" max="11017" width="26" style="39" bestFit="1" customWidth="1"/>
    <col min="11018" max="11018" width="22" style="39" bestFit="1" customWidth="1"/>
    <col min="11019" max="11019" width="12.140625" style="39" bestFit="1" customWidth="1"/>
    <col min="11020" max="11020" width="2.5703125" style="39" customWidth="1"/>
    <col min="11021" max="11265" width="9.140625" style="39"/>
    <col min="11266" max="11266" width="18.5703125" style="39" bestFit="1" customWidth="1"/>
    <col min="11267" max="11267" width="17.28515625" style="39" bestFit="1" customWidth="1"/>
    <col min="11268" max="11268" width="20" style="39" bestFit="1" customWidth="1"/>
    <col min="11269" max="11269" width="23.85546875" style="39" bestFit="1" customWidth="1"/>
    <col min="11270" max="11270" width="16" style="39" bestFit="1" customWidth="1"/>
    <col min="11271" max="11272" width="16" style="39" customWidth="1"/>
    <col min="11273" max="11273" width="26" style="39" bestFit="1" customWidth="1"/>
    <col min="11274" max="11274" width="22" style="39" bestFit="1" customWidth="1"/>
    <col min="11275" max="11275" width="12.140625" style="39" bestFit="1" customWidth="1"/>
    <col min="11276" max="11276" width="2.5703125" style="39" customWidth="1"/>
    <col min="11277" max="11521" width="9.140625" style="39"/>
    <col min="11522" max="11522" width="18.5703125" style="39" bestFit="1" customWidth="1"/>
    <col min="11523" max="11523" width="17.28515625" style="39" bestFit="1" customWidth="1"/>
    <col min="11524" max="11524" width="20" style="39" bestFit="1" customWidth="1"/>
    <col min="11525" max="11525" width="23.85546875" style="39" bestFit="1" customWidth="1"/>
    <col min="11526" max="11526" width="16" style="39" bestFit="1" customWidth="1"/>
    <col min="11527" max="11528" width="16" style="39" customWidth="1"/>
    <col min="11529" max="11529" width="26" style="39" bestFit="1" customWidth="1"/>
    <col min="11530" max="11530" width="22" style="39" bestFit="1" customWidth="1"/>
    <col min="11531" max="11531" width="12.140625" style="39" bestFit="1" customWidth="1"/>
    <col min="11532" max="11532" width="2.5703125" style="39" customWidth="1"/>
    <col min="11533" max="11777" width="9.140625" style="39"/>
    <col min="11778" max="11778" width="18.5703125" style="39" bestFit="1" customWidth="1"/>
    <col min="11779" max="11779" width="17.28515625" style="39" bestFit="1" customWidth="1"/>
    <col min="11780" max="11780" width="20" style="39" bestFit="1" customWidth="1"/>
    <col min="11781" max="11781" width="23.85546875" style="39" bestFit="1" customWidth="1"/>
    <col min="11782" max="11782" width="16" style="39" bestFit="1" customWidth="1"/>
    <col min="11783" max="11784" width="16" style="39" customWidth="1"/>
    <col min="11785" max="11785" width="26" style="39" bestFit="1" customWidth="1"/>
    <col min="11786" max="11786" width="22" style="39" bestFit="1" customWidth="1"/>
    <col min="11787" max="11787" width="12.140625" style="39" bestFit="1" customWidth="1"/>
    <col min="11788" max="11788" width="2.5703125" style="39" customWidth="1"/>
    <col min="11789" max="12033" width="9.140625" style="39"/>
    <col min="12034" max="12034" width="18.5703125" style="39" bestFit="1" customWidth="1"/>
    <col min="12035" max="12035" width="17.28515625" style="39" bestFit="1" customWidth="1"/>
    <col min="12036" max="12036" width="20" style="39" bestFit="1" customWidth="1"/>
    <col min="12037" max="12037" width="23.85546875" style="39" bestFit="1" customWidth="1"/>
    <col min="12038" max="12038" width="16" style="39" bestFit="1" customWidth="1"/>
    <col min="12039" max="12040" width="16" style="39" customWidth="1"/>
    <col min="12041" max="12041" width="26" style="39" bestFit="1" customWidth="1"/>
    <col min="12042" max="12042" width="22" style="39" bestFit="1" customWidth="1"/>
    <col min="12043" max="12043" width="12.140625" style="39" bestFit="1" customWidth="1"/>
    <col min="12044" max="12044" width="2.5703125" style="39" customWidth="1"/>
    <col min="12045" max="12289" width="9.140625" style="39"/>
    <col min="12290" max="12290" width="18.5703125" style="39" bestFit="1" customWidth="1"/>
    <col min="12291" max="12291" width="17.28515625" style="39" bestFit="1" customWidth="1"/>
    <col min="12292" max="12292" width="20" style="39" bestFit="1" customWidth="1"/>
    <col min="12293" max="12293" width="23.85546875" style="39" bestFit="1" customWidth="1"/>
    <col min="12294" max="12294" width="16" style="39" bestFit="1" customWidth="1"/>
    <col min="12295" max="12296" width="16" style="39" customWidth="1"/>
    <col min="12297" max="12297" width="26" style="39" bestFit="1" customWidth="1"/>
    <col min="12298" max="12298" width="22" style="39" bestFit="1" customWidth="1"/>
    <col min="12299" max="12299" width="12.140625" style="39" bestFit="1" customWidth="1"/>
    <col min="12300" max="12300" width="2.5703125" style="39" customWidth="1"/>
    <col min="12301" max="12545" width="9.140625" style="39"/>
    <col min="12546" max="12546" width="18.5703125" style="39" bestFit="1" customWidth="1"/>
    <col min="12547" max="12547" width="17.28515625" style="39" bestFit="1" customWidth="1"/>
    <col min="12548" max="12548" width="20" style="39" bestFit="1" customWidth="1"/>
    <col min="12549" max="12549" width="23.85546875" style="39" bestFit="1" customWidth="1"/>
    <col min="12550" max="12550" width="16" style="39" bestFit="1" customWidth="1"/>
    <col min="12551" max="12552" width="16" style="39" customWidth="1"/>
    <col min="12553" max="12553" width="26" style="39" bestFit="1" customWidth="1"/>
    <col min="12554" max="12554" width="22" style="39" bestFit="1" customWidth="1"/>
    <col min="12555" max="12555" width="12.140625" style="39" bestFit="1" customWidth="1"/>
    <col min="12556" max="12556" width="2.5703125" style="39" customWidth="1"/>
    <col min="12557" max="12801" width="9.140625" style="39"/>
    <col min="12802" max="12802" width="18.5703125" style="39" bestFit="1" customWidth="1"/>
    <col min="12803" max="12803" width="17.28515625" style="39" bestFit="1" customWidth="1"/>
    <col min="12804" max="12804" width="20" style="39" bestFit="1" customWidth="1"/>
    <col min="12805" max="12805" width="23.85546875" style="39" bestFit="1" customWidth="1"/>
    <col min="12806" max="12806" width="16" style="39" bestFit="1" customWidth="1"/>
    <col min="12807" max="12808" width="16" style="39" customWidth="1"/>
    <col min="12809" max="12809" width="26" style="39" bestFit="1" customWidth="1"/>
    <col min="12810" max="12810" width="22" style="39" bestFit="1" customWidth="1"/>
    <col min="12811" max="12811" width="12.140625" style="39" bestFit="1" customWidth="1"/>
    <col min="12812" max="12812" width="2.5703125" style="39" customWidth="1"/>
    <col min="12813" max="13057" width="9.140625" style="39"/>
    <col min="13058" max="13058" width="18.5703125" style="39" bestFit="1" customWidth="1"/>
    <col min="13059" max="13059" width="17.28515625" style="39" bestFit="1" customWidth="1"/>
    <col min="13060" max="13060" width="20" style="39" bestFit="1" customWidth="1"/>
    <col min="13061" max="13061" width="23.85546875" style="39" bestFit="1" customWidth="1"/>
    <col min="13062" max="13062" width="16" style="39" bestFit="1" customWidth="1"/>
    <col min="13063" max="13064" width="16" style="39" customWidth="1"/>
    <col min="13065" max="13065" width="26" style="39" bestFit="1" customWidth="1"/>
    <col min="13066" max="13066" width="22" style="39" bestFit="1" customWidth="1"/>
    <col min="13067" max="13067" width="12.140625" style="39" bestFit="1" customWidth="1"/>
    <col min="13068" max="13068" width="2.5703125" style="39" customWidth="1"/>
    <col min="13069" max="13313" width="9.140625" style="39"/>
    <col min="13314" max="13314" width="18.5703125" style="39" bestFit="1" customWidth="1"/>
    <col min="13315" max="13315" width="17.28515625" style="39" bestFit="1" customWidth="1"/>
    <col min="13316" max="13316" width="20" style="39" bestFit="1" customWidth="1"/>
    <col min="13317" max="13317" width="23.85546875" style="39" bestFit="1" customWidth="1"/>
    <col min="13318" max="13318" width="16" style="39" bestFit="1" customWidth="1"/>
    <col min="13319" max="13320" width="16" style="39" customWidth="1"/>
    <col min="13321" max="13321" width="26" style="39" bestFit="1" customWidth="1"/>
    <col min="13322" max="13322" width="22" style="39" bestFit="1" customWidth="1"/>
    <col min="13323" max="13323" width="12.140625" style="39" bestFit="1" customWidth="1"/>
    <col min="13324" max="13324" width="2.5703125" style="39" customWidth="1"/>
    <col min="13325" max="13569" width="9.140625" style="39"/>
    <col min="13570" max="13570" width="18.5703125" style="39" bestFit="1" customWidth="1"/>
    <col min="13571" max="13571" width="17.28515625" style="39" bestFit="1" customWidth="1"/>
    <col min="13572" max="13572" width="20" style="39" bestFit="1" customWidth="1"/>
    <col min="13573" max="13573" width="23.85546875" style="39" bestFit="1" customWidth="1"/>
    <col min="13574" max="13574" width="16" style="39" bestFit="1" customWidth="1"/>
    <col min="13575" max="13576" width="16" style="39" customWidth="1"/>
    <col min="13577" max="13577" width="26" style="39" bestFit="1" customWidth="1"/>
    <col min="13578" max="13578" width="22" style="39" bestFit="1" customWidth="1"/>
    <col min="13579" max="13579" width="12.140625" style="39" bestFit="1" customWidth="1"/>
    <col min="13580" max="13580" width="2.5703125" style="39" customWidth="1"/>
    <col min="13581" max="13825" width="9.140625" style="39"/>
    <col min="13826" max="13826" width="18.5703125" style="39" bestFit="1" customWidth="1"/>
    <col min="13827" max="13827" width="17.28515625" style="39" bestFit="1" customWidth="1"/>
    <col min="13828" max="13828" width="20" style="39" bestFit="1" customWidth="1"/>
    <col min="13829" max="13829" width="23.85546875" style="39" bestFit="1" customWidth="1"/>
    <col min="13830" max="13830" width="16" style="39" bestFit="1" customWidth="1"/>
    <col min="13831" max="13832" width="16" style="39" customWidth="1"/>
    <col min="13833" max="13833" width="26" style="39" bestFit="1" customWidth="1"/>
    <col min="13834" max="13834" width="22" style="39" bestFit="1" customWidth="1"/>
    <col min="13835" max="13835" width="12.140625" style="39" bestFit="1" customWidth="1"/>
    <col min="13836" max="13836" width="2.5703125" style="39" customWidth="1"/>
    <col min="13837" max="14081" width="9.140625" style="39"/>
    <col min="14082" max="14082" width="18.5703125" style="39" bestFit="1" customWidth="1"/>
    <col min="14083" max="14083" width="17.28515625" style="39" bestFit="1" customWidth="1"/>
    <col min="14084" max="14084" width="20" style="39" bestFit="1" customWidth="1"/>
    <col min="14085" max="14085" width="23.85546875" style="39" bestFit="1" customWidth="1"/>
    <col min="14086" max="14086" width="16" style="39" bestFit="1" customWidth="1"/>
    <col min="14087" max="14088" width="16" style="39" customWidth="1"/>
    <col min="14089" max="14089" width="26" style="39" bestFit="1" customWidth="1"/>
    <col min="14090" max="14090" width="22" style="39" bestFit="1" customWidth="1"/>
    <col min="14091" max="14091" width="12.140625" style="39" bestFit="1" customWidth="1"/>
    <col min="14092" max="14092" width="2.5703125" style="39" customWidth="1"/>
    <col min="14093" max="14337" width="9.140625" style="39"/>
    <col min="14338" max="14338" width="18.5703125" style="39" bestFit="1" customWidth="1"/>
    <col min="14339" max="14339" width="17.28515625" style="39" bestFit="1" customWidth="1"/>
    <col min="14340" max="14340" width="20" style="39" bestFit="1" customWidth="1"/>
    <col min="14341" max="14341" width="23.85546875" style="39" bestFit="1" customWidth="1"/>
    <col min="14342" max="14342" width="16" style="39" bestFit="1" customWidth="1"/>
    <col min="14343" max="14344" width="16" style="39" customWidth="1"/>
    <col min="14345" max="14345" width="26" style="39" bestFit="1" customWidth="1"/>
    <col min="14346" max="14346" width="22" style="39" bestFit="1" customWidth="1"/>
    <col min="14347" max="14347" width="12.140625" style="39" bestFit="1" customWidth="1"/>
    <col min="14348" max="14348" width="2.5703125" style="39" customWidth="1"/>
    <col min="14349" max="14593" width="9.140625" style="39"/>
    <col min="14594" max="14594" width="18.5703125" style="39" bestFit="1" customWidth="1"/>
    <col min="14595" max="14595" width="17.28515625" style="39" bestFit="1" customWidth="1"/>
    <col min="14596" max="14596" width="20" style="39" bestFit="1" customWidth="1"/>
    <col min="14597" max="14597" width="23.85546875" style="39" bestFit="1" customWidth="1"/>
    <col min="14598" max="14598" width="16" style="39" bestFit="1" customWidth="1"/>
    <col min="14599" max="14600" width="16" style="39" customWidth="1"/>
    <col min="14601" max="14601" width="26" style="39" bestFit="1" customWidth="1"/>
    <col min="14602" max="14602" width="22" style="39" bestFit="1" customWidth="1"/>
    <col min="14603" max="14603" width="12.140625" style="39" bestFit="1" customWidth="1"/>
    <col min="14604" max="14604" width="2.5703125" style="39" customWidth="1"/>
    <col min="14605" max="14849" width="9.140625" style="39"/>
    <col min="14850" max="14850" width="18.5703125" style="39" bestFit="1" customWidth="1"/>
    <col min="14851" max="14851" width="17.28515625" style="39" bestFit="1" customWidth="1"/>
    <col min="14852" max="14852" width="20" style="39" bestFit="1" customWidth="1"/>
    <col min="14853" max="14853" width="23.85546875" style="39" bestFit="1" customWidth="1"/>
    <col min="14854" max="14854" width="16" style="39" bestFit="1" customWidth="1"/>
    <col min="14855" max="14856" width="16" style="39" customWidth="1"/>
    <col min="14857" max="14857" width="26" style="39" bestFit="1" customWidth="1"/>
    <col min="14858" max="14858" width="22" style="39" bestFit="1" customWidth="1"/>
    <col min="14859" max="14859" width="12.140625" style="39" bestFit="1" customWidth="1"/>
    <col min="14860" max="14860" width="2.5703125" style="39" customWidth="1"/>
    <col min="14861" max="15105" width="9.140625" style="39"/>
    <col min="15106" max="15106" width="18.5703125" style="39" bestFit="1" customWidth="1"/>
    <col min="15107" max="15107" width="17.28515625" style="39" bestFit="1" customWidth="1"/>
    <col min="15108" max="15108" width="20" style="39" bestFit="1" customWidth="1"/>
    <col min="15109" max="15109" width="23.85546875" style="39" bestFit="1" customWidth="1"/>
    <col min="15110" max="15110" width="16" style="39" bestFit="1" customWidth="1"/>
    <col min="15111" max="15112" width="16" style="39" customWidth="1"/>
    <col min="15113" max="15113" width="26" style="39" bestFit="1" customWidth="1"/>
    <col min="15114" max="15114" width="22" style="39" bestFit="1" customWidth="1"/>
    <col min="15115" max="15115" width="12.140625" style="39" bestFit="1" customWidth="1"/>
    <col min="15116" max="15116" width="2.5703125" style="39" customWidth="1"/>
    <col min="15117" max="15361" width="9.140625" style="39"/>
    <col min="15362" max="15362" width="18.5703125" style="39" bestFit="1" customWidth="1"/>
    <col min="15363" max="15363" width="17.28515625" style="39" bestFit="1" customWidth="1"/>
    <col min="15364" max="15364" width="20" style="39" bestFit="1" customWidth="1"/>
    <col min="15365" max="15365" width="23.85546875" style="39" bestFit="1" customWidth="1"/>
    <col min="15366" max="15366" width="16" style="39" bestFit="1" customWidth="1"/>
    <col min="15367" max="15368" width="16" style="39" customWidth="1"/>
    <col min="15369" max="15369" width="26" style="39" bestFit="1" customWidth="1"/>
    <col min="15370" max="15370" width="22" style="39" bestFit="1" customWidth="1"/>
    <col min="15371" max="15371" width="12.140625" style="39" bestFit="1" customWidth="1"/>
    <col min="15372" max="15372" width="2.5703125" style="39" customWidth="1"/>
    <col min="15373" max="15617" width="9.140625" style="39"/>
    <col min="15618" max="15618" width="18.5703125" style="39" bestFit="1" customWidth="1"/>
    <col min="15619" max="15619" width="17.28515625" style="39" bestFit="1" customWidth="1"/>
    <col min="15620" max="15620" width="20" style="39" bestFit="1" customWidth="1"/>
    <col min="15621" max="15621" width="23.85546875" style="39" bestFit="1" customWidth="1"/>
    <col min="15622" max="15622" width="16" style="39" bestFit="1" customWidth="1"/>
    <col min="15623" max="15624" width="16" style="39" customWidth="1"/>
    <col min="15625" max="15625" width="26" style="39" bestFit="1" customWidth="1"/>
    <col min="15626" max="15626" width="22" style="39" bestFit="1" customWidth="1"/>
    <col min="15627" max="15627" width="12.140625" style="39" bestFit="1" customWidth="1"/>
    <col min="15628" max="15628" width="2.5703125" style="39" customWidth="1"/>
    <col min="15629" max="15873" width="9.140625" style="39"/>
    <col min="15874" max="15874" width="18.5703125" style="39" bestFit="1" customWidth="1"/>
    <col min="15875" max="15875" width="17.28515625" style="39" bestFit="1" customWidth="1"/>
    <col min="15876" max="15876" width="20" style="39" bestFit="1" customWidth="1"/>
    <col min="15877" max="15877" width="23.85546875" style="39" bestFit="1" customWidth="1"/>
    <col min="15878" max="15878" width="16" style="39" bestFit="1" customWidth="1"/>
    <col min="15879" max="15880" width="16" style="39" customWidth="1"/>
    <col min="15881" max="15881" width="26" style="39" bestFit="1" customWidth="1"/>
    <col min="15882" max="15882" width="22" style="39" bestFit="1" customWidth="1"/>
    <col min="15883" max="15883" width="12.140625" style="39" bestFit="1" customWidth="1"/>
    <col min="15884" max="15884" width="2.5703125" style="39" customWidth="1"/>
    <col min="15885" max="16129" width="9.140625" style="39"/>
    <col min="16130" max="16130" width="18.5703125" style="39" bestFit="1" customWidth="1"/>
    <col min="16131" max="16131" width="17.28515625" style="39" bestFit="1" customWidth="1"/>
    <col min="16132" max="16132" width="20" style="39" bestFit="1" customWidth="1"/>
    <col min="16133" max="16133" width="23.85546875" style="39" bestFit="1" customWidth="1"/>
    <col min="16134" max="16134" width="16" style="39" bestFit="1" customWidth="1"/>
    <col min="16135" max="16136" width="16" style="39" customWidth="1"/>
    <col min="16137" max="16137" width="26" style="39" bestFit="1" customWidth="1"/>
    <col min="16138" max="16138" width="22" style="39" bestFit="1" customWidth="1"/>
    <col min="16139" max="16139" width="12.140625" style="39" bestFit="1" customWidth="1"/>
    <col min="16140" max="16140" width="2.5703125" style="39" customWidth="1"/>
    <col min="16141" max="16384" width="9.140625" style="39"/>
  </cols>
  <sheetData>
    <row r="1" spans="1:11" s="37" customFormat="1" ht="15.75">
      <c r="A1" s="35" t="s">
        <v>1710</v>
      </c>
      <c r="B1" s="36" t="s">
        <v>1711</v>
      </c>
      <c r="C1" s="36" t="s">
        <v>82</v>
      </c>
      <c r="D1" s="36" t="s">
        <v>1716</v>
      </c>
      <c r="E1" s="36" t="s">
        <v>1712</v>
      </c>
      <c r="F1" s="36" t="s">
        <v>256</v>
      </c>
      <c r="G1" s="36" t="s">
        <v>1713</v>
      </c>
      <c r="H1" s="36" t="s">
        <v>1714</v>
      </c>
      <c r="I1" s="36" t="s">
        <v>1715</v>
      </c>
      <c r="J1" s="36" t="s">
        <v>257</v>
      </c>
      <c r="K1" s="36" t="s">
        <v>258</v>
      </c>
    </row>
    <row r="2" spans="1:11" s="82" customFormat="1" hidden="1">
      <c r="A2" s="78">
        <v>0</v>
      </c>
      <c r="B2" s="79">
        <v>0</v>
      </c>
      <c r="C2" s="79">
        <v>0</v>
      </c>
      <c r="D2" s="79" t="str">
        <f>CONCATENATE(tabSpelersBWBC[[#This Row],[Prénom]],"  ",tabSpelersBWBC[[#This Row],[Nom]])</f>
        <v>0  0</v>
      </c>
      <c r="E2" s="78">
        <v>0</v>
      </c>
      <c r="F2" s="78">
        <v>0</v>
      </c>
      <c r="G2" s="78">
        <v>0</v>
      </c>
      <c r="H2" s="78">
        <v>0</v>
      </c>
      <c r="I2" s="80">
        <v>0</v>
      </c>
      <c r="J2" s="81">
        <v>0</v>
      </c>
      <c r="K2" s="79">
        <v>0</v>
      </c>
    </row>
    <row r="3" spans="1:11" s="44" customFormat="1" hidden="1">
      <c r="A3" s="38">
        <v>7</v>
      </c>
      <c r="B3" s="39" t="s">
        <v>1207</v>
      </c>
      <c r="C3" s="39" t="s">
        <v>1402</v>
      </c>
      <c r="D3" s="39" t="str">
        <f>CONCATENATE(tabSpelersBWBC[[#This Row],[Prénom]],"  ",tabSpelersBWBC[[#This Row],[Nom]])</f>
        <v>MARIE-JEANNE  PETERS</v>
      </c>
      <c r="E3" s="40">
        <v>17474</v>
      </c>
      <c r="F3" s="39"/>
      <c r="G3" s="39"/>
      <c r="H3" s="39"/>
      <c r="I3" s="41" t="s">
        <v>1252</v>
      </c>
      <c r="J3" s="46"/>
      <c r="K3" s="45" t="str">
        <f>IF(ISERROR(VLOOKUP(A3,[1]Spelers_PFV!$A$2:$J$5016,1,0)),"",VLOOKUP(A3,[1]Spelers_PFV!$A$2:$J$5016,1,0))</f>
        <v/>
      </c>
    </row>
    <row r="4" spans="1:11" s="44" customFormat="1" hidden="1">
      <c r="A4" s="38">
        <v>15</v>
      </c>
      <c r="B4" s="39" t="s">
        <v>504</v>
      </c>
      <c r="C4" s="39" t="s">
        <v>503</v>
      </c>
      <c r="D4" s="39" t="str">
        <f>CONCATENATE(tabSpelersBWBC[[#This Row],[Prénom]],"  ",tabSpelersBWBC[[#This Row],[Nom]])</f>
        <v>YVES  FREMINEUR</v>
      </c>
      <c r="E4" s="40">
        <v>27446</v>
      </c>
      <c r="F4" s="39"/>
      <c r="G4" s="39"/>
      <c r="H4" s="39"/>
      <c r="I4" s="41" t="s">
        <v>413</v>
      </c>
      <c r="J4" s="46"/>
      <c r="K4" s="45" t="str">
        <f>IF(ISERROR(VLOOKUP(A4,[1]Spelers_PFV!$A$2:$J$5016,1,0)),"",VLOOKUP(A4,[1]Spelers_PFV!$A$2:$J$5016,1,0))</f>
        <v/>
      </c>
    </row>
    <row r="5" spans="1:11" s="44" customFormat="1" hidden="1">
      <c r="A5" s="38">
        <v>45</v>
      </c>
      <c r="B5" s="39" t="s">
        <v>603</v>
      </c>
      <c r="C5" s="39" t="s">
        <v>1451</v>
      </c>
      <c r="D5" s="39" t="str">
        <f>CONCATENATE(tabSpelersBWBC[[#This Row],[Prénom]],"  ",tabSpelersBWBC[[#This Row],[Nom]])</f>
        <v>CLAUDE  VAN LOO</v>
      </c>
      <c r="E5" s="40">
        <v>26801</v>
      </c>
      <c r="F5" s="39"/>
      <c r="G5" s="39"/>
      <c r="H5" s="39"/>
      <c r="I5" s="41" t="s">
        <v>1550</v>
      </c>
      <c r="J5" s="46"/>
      <c r="K5" s="45" t="str">
        <f>IF(ISERROR(VLOOKUP(A5,[1]Spelers_PFV!$A$2:$J$5016,1,0)),"",VLOOKUP(A5,[1]Spelers_PFV!$A$2:$J$5016,1,0))</f>
        <v/>
      </c>
    </row>
    <row r="6" spans="1:11" s="44" customFormat="1" hidden="1">
      <c r="A6" s="38">
        <v>125</v>
      </c>
      <c r="B6" s="39" t="s">
        <v>564</v>
      </c>
      <c r="C6" s="39" t="s">
        <v>565</v>
      </c>
      <c r="D6" s="39" t="str">
        <f>CONCATENATE(tabSpelersBWBC[[#This Row],[Prénom]],"  ",tabSpelersBWBC[[#This Row],[Nom]])</f>
        <v>EMIDIO  MARCUCCI</v>
      </c>
      <c r="E6" s="40">
        <v>18767</v>
      </c>
      <c r="F6" s="39"/>
      <c r="G6" s="39"/>
      <c r="H6" s="39"/>
      <c r="I6" s="41" t="s">
        <v>413</v>
      </c>
      <c r="J6" s="46"/>
      <c r="K6" s="45" t="str">
        <f>IF(ISERROR(VLOOKUP(A6,[1]Spelers_PFV!$A$2:$J$5016,1,0)),"",VLOOKUP(A6,[1]Spelers_PFV!$A$2:$J$5016,1,0))</f>
        <v/>
      </c>
    </row>
    <row r="7" spans="1:11" s="44" customFormat="1" hidden="1">
      <c r="A7" s="38">
        <v>127</v>
      </c>
      <c r="B7" s="39" t="s">
        <v>967</v>
      </c>
      <c r="C7" s="39" t="s">
        <v>1128</v>
      </c>
      <c r="D7" s="39" t="str">
        <f>CONCATENATE(tabSpelersBWBC[[#This Row],[Prénom]],"  ",tabSpelersBWBC[[#This Row],[Nom]])</f>
        <v>BERNARD  PLENECASSAGNE</v>
      </c>
      <c r="E7" s="40">
        <v>16451</v>
      </c>
      <c r="F7" s="39"/>
      <c r="G7" s="39"/>
      <c r="H7" s="39"/>
      <c r="I7" s="41" t="s">
        <v>1036</v>
      </c>
      <c r="J7" s="46"/>
      <c r="K7" s="45" t="str">
        <f>IF(ISERROR(VLOOKUP(A7,[1]Spelers_PFV!$A$2:$J$5016,1,0)),"",VLOOKUP(A7,[1]Spelers_PFV!$A$2:$J$5016,1,0))</f>
        <v/>
      </c>
    </row>
    <row r="8" spans="1:11" s="44" customFormat="1" hidden="1">
      <c r="A8" s="38">
        <v>135</v>
      </c>
      <c r="B8" s="39" t="s">
        <v>443</v>
      </c>
      <c r="C8" s="39" t="s">
        <v>1127</v>
      </c>
      <c r="D8" s="39" t="str">
        <f>CONCATENATE(tabSpelersBWBC[[#This Row],[Prénom]],"  ",tabSpelersBWBC[[#This Row],[Nom]])</f>
        <v>GEORGES  PIRON</v>
      </c>
      <c r="E8" s="40">
        <v>18251</v>
      </c>
      <c r="F8" s="39"/>
      <c r="G8" s="39"/>
      <c r="H8" s="39"/>
      <c r="I8" s="41" t="s">
        <v>1036</v>
      </c>
      <c r="J8" s="46"/>
      <c r="K8" s="45" t="str">
        <f>IF(ISERROR(VLOOKUP(A8,[1]Spelers_PFV!$A$2:$J$5016,1,0)),"",VLOOKUP(A8,[1]Spelers_PFV!$A$2:$J$5016,1,0))</f>
        <v/>
      </c>
    </row>
    <row r="9" spans="1:11" s="44" customFormat="1" hidden="1">
      <c r="A9" s="38">
        <v>159</v>
      </c>
      <c r="B9" s="39" t="s">
        <v>532</v>
      </c>
      <c r="C9" s="39" t="s">
        <v>1609</v>
      </c>
      <c r="D9" s="39" t="str">
        <f>CONCATENATE(tabSpelersBWBC[[#This Row],[Prénom]],"  ",tabSpelersBWBC[[#This Row],[Nom]])</f>
        <v>DOMINIQUE  JACQUEMIN</v>
      </c>
      <c r="E9" s="40">
        <v>23732</v>
      </c>
      <c r="F9" s="39"/>
      <c r="G9" s="39"/>
      <c r="H9" s="39"/>
      <c r="I9" s="41" t="s">
        <v>1550</v>
      </c>
      <c r="J9" s="46"/>
      <c r="K9" s="45" t="str">
        <f>IF(ISERROR(VLOOKUP(A9,[1]Spelers_PFV!$A$2:$J$5016,1,0)),"",VLOOKUP(A9,[1]Spelers_PFV!$A$2:$J$5016,1,0))</f>
        <v/>
      </c>
    </row>
    <row r="10" spans="1:11" s="44" customFormat="1" hidden="1">
      <c r="A10" s="38">
        <v>167</v>
      </c>
      <c r="B10" s="39" t="s">
        <v>1330</v>
      </c>
      <c r="C10" s="39" t="s">
        <v>1331</v>
      </c>
      <c r="D10" s="39" t="str">
        <f>CONCATENATE(tabSpelersBWBC[[#This Row],[Prénom]],"  ",tabSpelersBWBC[[#This Row],[Nom]])</f>
        <v>ANGELA  DI-CARLO</v>
      </c>
      <c r="E10" s="40">
        <v>18364</v>
      </c>
      <c r="F10" s="39"/>
      <c r="G10" s="39"/>
      <c r="H10" s="39"/>
      <c r="I10" s="41" t="s">
        <v>1252</v>
      </c>
      <c r="J10" s="46"/>
      <c r="K10" s="45" t="str">
        <f>IF(ISERROR(VLOOKUP(A10,[1]Spelers_PFV!$A$2:$J$5016,1,0)),"",VLOOKUP(A10,[1]Spelers_PFV!$A$2:$J$5016,1,0))</f>
        <v/>
      </c>
    </row>
    <row r="11" spans="1:11" s="44" customFormat="1" hidden="1">
      <c r="A11" s="38">
        <v>188</v>
      </c>
      <c r="B11" s="39" t="s">
        <v>385</v>
      </c>
      <c r="C11" s="39" t="s">
        <v>736</v>
      </c>
      <c r="D11" s="39" t="str">
        <f>CONCATENATE(tabSpelersBWBC[[#This Row],[Prénom]],"  ",tabSpelersBWBC[[#This Row],[Nom]])</f>
        <v>DIDIER  HAMELRIJCKX</v>
      </c>
      <c r="E11" s="40">
        <v>25414</v>
      </c>
      <c r="F11" s="39"/>
      <c r="G11" s="39"/>
      <c r="H11" s="39"/>
      <c r="I11" s="41" t="s">
        <v>678</v>
      </c>
      <c r="J11" s="46"/>
      <c r="K11" s="45" t="str">
        <f>IF(ISERROR(VLOOKUP(A11,[1]Spelers_PFV!$A$2:$J$5016,1,0)),"",VLOOKUP(A11,[1]Spelers_PFV!$A$2:$J$5016,1,0))</f>
        <v/>
      </c>
    </row>
    <row r="12" spans="1:11" s="44" customFormat="1" hidden="1">
      <c r="A12" s="38">
        <v>204</v>
      </c>
      <c r="B12" s="39" t="s">
        <v>1649</v>
      </c>
      <c r="C12" s="39" t="s">
        <v>1650</v>
      </c>
      <c r="D12" s="39" t="str">
        <f>CONCATENATE(tabSpelersBWBC[[#This Row],[Prénom]],"  ",tabSpelersBWBC[[#This Row],[Nom]])</f>
        <v>KALAMBAY  TSHIENGE</v>
      </c>
      <c r="E12" s="40">
        <v>24410</v>
      </c>
      <c r="F12" s="39"/>
      <c r="G12" s="39"/>
      <c r="H12" s="39"/>
      <c r="I12" s="41" t="s">
        <v>1550</v>
      </c>
      <c r="J12" s="46"/>
      <c r="K12" s="45" t="str">
        <f>IF(ISERROR(VLOOKUP(A12,[1]Spelers_PFV!$A$2:$J$5016,1,0)),"",VLOOKUP(A12,[1]Spelers_PFV!$A$2:$J$5016,1,0))</f>
        <v/>
      </c>
    </row>
    <row r="13" spans="1:11" s="44" customFormat="1" hidden="1">
      <c r="A13" s="38">
        <v>220</v>
      </c>
      <c r="B13" s="39" t="s">
        <v>345</v>
      </c>
      <c r="C13" s="39" t="s">
        <v>346</v>
      </c>
      <c r="D13" s="39" t="str">
        <f>CONCATENATE(tabSpelersBWBC[[#This Row],[Prénom]],"  ",tabSpelersBWBC[[#This Row],[Nom]])</f>
        <v>MICHAEL  LEVENT</v>
      </c>
      <c r="E13" s="40">
        <v>27067</v>
      </c>
      <c r="F13" s="39"/>
      <c r="G13" s="39"/>
      <c r="H13" s="39"/>
      <c r="I13" s="41" t="s">
        <v>261</v>
      </c>
      <c r="J13" s="46"/>
      <c r="K13" s="45" t="str">
        <f>IF(ISERROR(VLOOKUP(A13,[1]Spelers_PFV!$A$2:$J$5016,1,0)),"",VLOOKUP(A13,[1]Spelers_PFV!$A$2:$J$5016,1,0))</f>
        <v/>
      </c>
    </row>
    <row r="14" spans="1:11" s="44" customFormat="1" hidden="1">
      <c r="A14" s="38">
        <v>232</v>
      </c>
      <c r="B14" s="39" t="s">
        <v>1187</v>
      </c>
      <c r="C14" s="39" t="s">
        <v>1414</v>
      </c>
      <c r="D14" s="39" t="str">
        <f>CONCATENATE(tabSpelersBWBC[[#This Row],[Prénom]],"  ",tabSpelersBWBC[[#This Row],[Nom]])</f>
        <v>GIANFRANCO  ROLLE</v>
      </c>
      <c r="E14" s="40">
        <v>16869</v>
      </c>
      <c r="F14" s="39"/>
      <c r="G14" s="39"/>
      <c r="H14" s="39"/>
      <c r="I14" s="41" t="s">
        <v>1252</v>
      </c>
      <c r="J14" s="46"/>
      <c r="K14" s="45" t="str">
        <f>IF(ISERROR(VLOOKUP(A14,[1]Spelers_PFV!$A$2:$J$5016,1,0)),"",VLOOKUP(A14,[1]Spelers_PFV!$A$2:$J$5016,1,0))</f>
        <v/>
      </c>
    </row>
    <row r="15" spans="1:11" s="44" customFormat="1" hidden="1">
      <c r="A15" s="38">
        <v>242</v>
      </c>
      <c r="B15" s="39" t="s">
        <v>272</v>
      </c>
      <c r="C15" s="39" t="s">
        <v>1072</v>
      </c>
      <c r="D15" s="39" t="str">
        <f>CONCATENATE(tabSpelersBWBC[[#This Row],[Prénom]],"  ",tabSpelersBWBC[[#This Row],[Nom]])</f>
        <v>JACQUES  DE NOYETTE</v>
      </c>
      <c r="E15" s="40">
        <v>20320</v>
      </c>
      <c r="F15" s="39"/>
      <c r="G15" s="39"/>
      <c r="H15" s="39"/>
      <c r="I15" s="41" t="s">
        <v>1036</v>
      </c>
      <c r="J15" s="46"/>
      <c r="K15" s="45" t="str">
        <f>IF(ISERROR(VLOOKUP(A15,[1]Spelers_PFV!$A$2:$J$5016,1,0)),"",VLOOKUP(A15,[1]Spelers_PFV!$A$2:$J$5016,1,0))</f>
        <v/>
      </c>
    </row>
    <row r="16" spans="1:11" hidden="1">
      <c r="A16" s="38">
        <v>245</v>
      </c>
      <c r="B16" s="39" t="s">
        <v>712</v>
      </c>
      <c r="C16" s="39" t="s">
        <v>713</v>
      </c>
      <c r="D16" s="39" t="str">
        <f>CONCATENATE(tabSpelersBWBC[[#This Row],[Prénom]],"  ",tabSpelersBWBC[[#This Row],[Nom]])</f>
        <v>PATRICIA  DESMET</v>
      </c>
      <c r="E16" s="40">
        <v>23659</v>
      </c>
      <c r="F16" s="39"/>
      <c r="G16" s="39"/>
      <c r="H16" s="39"/>
      <c r="I16" s="41" t="s">
        <v>678</v>
      </c>
      <c r="J16" s="46"/>
      <c r="K16" s="45" t="str">
        <f>IF(ISERROR(VLOOKUP(A16,[1]Spelers_PFV!$A$2:$J$5016,1,0)),"",VLOOKUP(A16,[1]Spelers_PFV!$A$2:$J$5016,1,0))</f>
        <v/>
      </c>
    </row>
    <row r="17" spans="1:11" s="44" customFormat="1" hidden="1">
      <c r="A17" s="38">
        <v>246</v>
      </c>
      <c r="B17" s="39" t="s">
        <v>1171</v>
      </c>
      <c r="C17" s="39" t="s">
        <v>1172</v>
      </c>
      <c r="D17" s="39" t="str">
        <f>CONCATENATE(tabSpelersBWBC[[#This Row],[Prénom]],"  ",tabSpelersBWBC[[#This Row],[Nom]])</f>
        <v>LINDA  VAN GANSBEKE</v>
      </c>
      <c r="E17" s="40">
        <v>20249</v>
      </c>
      <c r="F17" s="39"/>
      <c r="G17" s="39"/>
      <c r="H17" s="39"/>
      <c r="I17" s="41" t="s">
        <v>1036</v>
      </c>
      <c r="J17" s="46"/>
      <c r="K17" s="45" t="str">
        <f>IF(ISERROR(VLOOKUP(A17,[1]Spelers_PFV!$A$2:$J$5016,1,0)),"",VLOOKUP(A17,[1]Spelers_PFV!$A$2:$J$5016,1,0))</f>
        <v/>
      </c>
    </row>
    <row r="18" spans="1:11" s="44" customFormat="1" hidden="1">
      <c r="A18" s="38">
        <v>249</v>
      </c>
      <c r="B18" s="39" t="s">
        <v>345</v>
      </c>
      <c r="C18" s="39" t="s">
        <v>764</v>
      </c>
      <c r="D18" s="39" t="str">
        <f>CONCATENATE(tabSpelersBWBC[[#This Row],[Prénom]],"  ",tabSpelersBWBC[[#This Row],[Nom]])</f>
        <v>MICHAEL  NICHOLLS</v>
      </c>
      <c r="E18" s="40">
        <v>30221</v>
      </c>
      <c r="F18" s="39"/>
      <c r="G18" s="39"/>
      <c r="H18" s="39"/>
      <c r="I18" s="41" t="s">
        <v>678</v>
      </c>
      <c r="J18" s="46"/>
      <c r="K18" s="45" t="str">
        <f>IF(ISERROR(VLOOKUP(A18,[1]Spelers_PFV!$A$2:$J$5016,1,0)),"",VLOOKUP(A18,[1]Spelers_PFV!$A$2:$J$5016,1,0))</f>
        <v/>
      </c>
    </row>
    <row r="19" spans="1:11" s="44" customFormat="1">
      <c r="A19" s="38">
        <v>259</v>
      </c>
      <c r="B19" s="39" t="s">
        <v>47</v>
      </c>
      <c r="C19" s="39" t="s">
        <v>427</v>
      </c>
      <c r="D19" s="39" t="str">
        <f>CONCATENATE(tabSpelersBWBC[[#This Row],[Prénom]],"  ",tabSpelersBWBC[[#This Row],[Nom]])</f>
        <v>JEAN  BUGGENHOUT</v>
      </c>
      <c r="E19" s="40">
        <v>17945</v>
      </c>
      <c r="F19" s="39"/>
      <c r="G19" s="39"/>
      <c r="H19" s="39"/>
      <c r="I19" s="41" t="s">
        <v>957</v>
      </c>
      <c r="J19" s="46"/>
      <c r="K19" s="45" t="str">
        <f>IF(ISERROR(VLOOKUP(A19,[1]Spelers_PFV!$A$2:$J$5016,1,0)),"",VLOOKUP(A19,[1]Spelers_PFV!$A$2:$J$5016,1,0))</f>
        <v/>
      </c>
    </row>
    <row r="20" spans="1:11" s="44" customFormat="1" hidden="1">
      <c r="A20" s="38">
        <v>265</v>
      </c>
      <c r="B20" s="39" t="s">
        <v>1372</v>
      </c>
      <c r="C20" s="39" t="s">
        <v>1373</v>
      </c>
      <c r="D20" s="39" t="str">
        <f>CONCATENATE(tabSpelersBWBC[[#This Row],[Prénom]],"  ",tabSpelersBWBC[[#This Row],[Nom]])</f>
        <v>GASTON  LAES</v>
      </c>
      <c r="E20" s="40">
        <v>13218</v>
      </c>
      <c r="F20" s="39"/>
      <c r="G20" s="39"/>
      <c r="H20" s="39"/>
      <c r="I20" s="41" t="s">
        <v>1252</v>
      </c>
      <c r="J20" s="46"/>
      <c r="K20" s="45">
        <f>IF(ISERROR(VLOOKUP(A20,[1]Spelers_PFV!$A$2:$J$5016,1,0)),"",VLOOKUP(A20,[1]Spelers_PFV!$A$2:$J$5016,1,0))</f>
        <v>265</v>
      </c>
    </row>
    <row r="21" spans="1:11" s="45" customFormat="1">
      <c r="A21" s="38">
        <v>271</v>
      </c>
      <c r="B21" s="39" t="s">
        <v>997</v>
      </c>
      <c r="C21" s="39" t="s">
        <v>998</v>
      </c>
      <c r="D21" s="39" t="str">
        <f>CONCATENATE(tabSpelersBWBC[[#This Row],[Prénom]],"  ",tabSpelersBWBC[[#This Row],[Nom]])</f>
        <v>JEAN-LOUIS  HAVEZ</v>
      </c>
      <c r="E21" s="40">
        <v>19652</v>
      </c>
      <c r="F21" s="39"/>
      <c r="G21" s="39"/>
      <c r="H21" s="39"/>
      <c r="I21" s="41" t="s">
        <v>957</v>
      </c>
      <c r="J21" s="46"/>
      <c r="K21" s="45" t="str">
        <f>IF(ISERROR(VLOOKUP(A21,[1]Spelers_PFV!$A$2:$J$5016,1,0)),"",VLOOKUP(A21,[1]Spelers_PFV!$A$2:$J$5016,1,0))</f>
        <v/>
      </c>
    </row>
    <row r="22" spans="1:11" s="45" customFormat="1" hidden="1">
      <c r="A22" s="38">
        <v>275</v>
      </c>
      <c r="B22" s="39" t="s">
        <v>600</v>
      </c>
      <c r="C22" s="39" t="s">
        <v>601</v>
      </c>
      <c r="D22" s="39" t="str">
        <f>CONCATENATE(tabSpelersBWBC[[#This Row],[Prénom]],"  ",tabSpelersBWBC[[#This Row],[Nom]])</f>
        <v>PAOLO  PERISSINOTTO</v>
      </c>
      <c r="E22" s="40">
        <v>13707</v>
      </c>
      <c r="F22" s="39"/>
      <c r="G22" s="39"/>
      <c r="H22" s="39"/>
      <c r="I22" s="41" t="s">
        <v>413</v>
      </c>
      <c r="J22" s="46"/>
      <c r="K22" s="45" t="str">
        <f>IF(ISERROR(VLOOKUP(A22,[1]Spelers_PFV!$A$2:$J$5016,1,0)),"",VLOOKUP(A22,[1]Spelers_PFV!$A$2:$J$5016,1,0))</f>
        <v/>
      </c>
    </row>
    <row r="23" spans="1:11" s="45" customFormat="1">
      <c r="A23" s="38">
        <v>282</v>
      </c>
      <c r="B23" s="39" t="s">
        <v>1014</v>
      </c>
      <c r="C23" s="39" t="s">
        <v>1015</v>
      </c>
      <c r="D23" s="39" t="str">
        <f>CONCATENATE(tabSpelersBWBC[[#This Row],[Prénom]],"  ",tabSpelersBWBC[[#This Row],[Nom]])</f>
        <v>MODESTE  RAPS</v>
      </c>
      <c r="E23" s="40">
        <v>20791</v>
      </c>
      <c r="F23" s="39"/>
      <c r="G23" s="39"/>
      <c r="H23" s="39"/>
      <c r="I23" s="41" t="s">
        <v>957</v>
      </c>
      <c r="J23" s="46"/>
      <c r="K23" s="45" t="str">
        <f>IF(ISERROR(VLOOKUP(A23,[1]Spelers_PFV!$A$2:$J$5016,1,0)),"",VLOOKUP(A23,[1]Spelers_PFV!$A$2:$J$5016,1,0))</f>
        <v/>
      </c>
    </row>
    <row r="24" spans="1:11" s="45" customFormat="1" hidden="1">
      <c r="A24" s="38">
        <v>306</v>
      </c>
      <c r="B24" s="39" t="s">
        <v>385</v>
      </c>
      <c r="C24" s="39" t="s">
        <v>1213</v>
      </c>
      <c r="D24" s="39" t="str">
        <f>CONCATENATE(tabSpelersBWBC[[#This Row],[Prénom]],"  ",tabSpelersBWBC[[#This Row],[Nom]])</f>
        <v>DIDIER  JABE</v>
      </c>
      <c r="E24" s="40">
        <v>24328</v>
      </c>
      <c r="F24" s="39"/>
      <c r="G24" s="39"/>
      <c r="H24" s="39"/>
      <c r="I24" s="41" t="s">
        <v>1193</v>
      </c>
      <c r="J24" s="46"/>
      <c r="K24" s="45" t="str">
        <f>IF(ISERROR(VLOOKUP(A24,[1]Spelers_PFV!$A$2:$J$5016,1,0)),"",VLOOKUP(A24,[1]Spelers_PFV!$A$2:$J$5016,1,0))</f>
        <v/>
      </c>
    </row>
    <row r="25" spans="1:11" s="45" customFormat="1" hidden="1">
      <c r="A25" s="38">
        <v>344</v>
      </c>
      <c r="B25" s="39" t="s">
        <v>1204</v>
      </c>
      <c r="C25" s="39" t="s">
        <v>475</v>
      </c>
      <c r="D25" s="39" t="str">
        <f>CONCATENATE(tabSpelersBWBC[[#This Row],[Prénom]],"  ",tabSpelersBWBC[[#This Row],[Nom]])</f>
        <v>ROGER JEAN  DE TROEYE</v>
      </c>
      <c r="E25" s="40">
        <v>19032</v>
      </c>
      <c r="F25" s="39"/>
      <c r="G25" s="39"/>
      <c r="H25" s="39"/>
      <c r="I25" s="41" t="s">
        <v>1193</v>
      </c>
      <c r="J25" s="46"/>
      <c r="K25" s="45" t="str">
        <f>IF(ISERROR(VLOOKUP(A25,[1]Spelers_PFV!$A$2:$J$5016,1,0)),"",VLOOKUP(A25,[1]Spelers_PFV!$A$2:$J$5016,1,0))</f>
        <v/>
      </c>
    </row>
    <row r="26" spans="1:11" s="45" customFormat="1" hidden="1">
      <c r="A26" s="38">
        <v>361</v>
      </c>
      <c r="B26" s="39" t="s">
        <v>688</v>
      </c>
      <c r="C26" s="39" t="s">
        <v>1010</v>
      </c>
      <c r="D26" s="39" t="str">
        <f>CONCATENATE(tabSpelersBWBC[[#This Row],[Prénom]],"  ",tabSpelersBWBC[[#This Row],[Nom]])</f>
        <v>ARNAUD  MULLER</v>
      </c>
      <c r="E26" s="40">
        <v>34482</v>
      </c>
      <c r="F26" s="39"/>
      <c r="G26" s="39"/>
      <c r="H26" s="39"/>
      <c r="I26" s="41" t="s">
        <v>1550</v>
      </c>
      <c r="J26" s="46"/>
      <c r="K26" s="45" t="str">
        <f>IF(ISERROR(VLOOKUP(A26,[1]Spelers_PFV!$A$2:$J$5016,1,0)),"",VLOOKUP(A26,[1]Spelers_PFV!$A$2:$J$5016,1,0))</f>
        <v/>
      </c>
    </row>
    <row r="27" spans="1:11" s="45" customFormat="1" hidden="1">
      <c r="A27" s="38">
        <v>363</v>
      </c>
      <c r="B27" s="39" t="s">
        <v>1235</v>
      </c>
      <c r="C27" s="39" t="s">
        <v>1236</v>
      </c>
      <c r="D27" s="39" t="str">
        <f>CONCATENATE(tabSpelersBWBC[[#This Row],[Prénom]],"  ",tabSpelersBWBC[[#This Row],[Nom]])</f>
        <v>CLAIRE J.M.A.  STERKEN</v>
      </c>
      <c r="E27" s="40">
        <v>17186</v>
      </c>
      <c r="F27" s="39"/>
      <c r="G27" s="39"/>
      <c r="H27" s="39"/>
      <c r="I27" s="41" t="s">
        <v>1193</v>
      </c>
      <c r="J27" s="46"/>
      <c r="K27" s="45">
        <f>IF(ISERROR(VLOOKUP(A27,[1]Spelers_PFV!$A$2:$J$5016,1,0)),"",VLOOKUP(A27,[1]Spelers_PFV!$A$2:$J$5016,1,0))</f>
        <v>363</v>
      </c>
    </row>
    <row r="28" spans="1:11" s="45" customFormat="1" hidden="1">
      <c r="A28" s="38">
        <v>364</v>
      </c>
      <c r="B28" s="39" t="s">
        <v>494</v>
      </c>
      <c r="C28" s="39" t="s">
        <v>772</v>
      </c>
      <c r="D28" s="39" t="str">
        <f>CONCATENATE(tabSpelersBWBC[[#This Row],[Prénom]],"  ",tabSpelersBWBC[[#This Row],[Nom]])</f>
        <v>ANDRE  SCHMITZ</v>
      </c>
      <c r="E28" s="40">
        <v>18508</v>
      </c>
      <c r="F28" s="39"/>
      <c r="G28" s="39"/>
      <c r="H28" s="39"/>
      <c r="I28" s="41" t="s">
        <v>678</v>
      </c>
      <c r="J28" s="46"/>
      <c r="K28" s="45" t="str">
        <f>IF(ISERROR(VLOOKUP(A28,[1]Spelers_PFV!$A$2:$J$5016,1,0)),"",VLOOKUP(A28,[1]Spelers_PFV!$A$2:$J$5016,1,0))</f>
        <v/>
      </c>
    </row>
    <row r="29" spans="1:11" s="45" customFormat="1" hidden="1">
      <c r="A29" s="38">
        <v>366</v>
      </c>
      <c r="B29" s="39" t="s">
        <v>351</v>
      </c>
      <c r="C29" s="39" t="s">
        <v>352</v>
      </c>
      <c r="D29" s="39" t="str">
        <f>CONCATENATE(tabSpelersBWBC[[#This Row],[Prénom]],"  ",tabSpelersBWBC[[#This Row],[Nom]])</f>
        <v>JULIO  LOZANO GONZALEZ</v>
      </c>
      <c r="E29" s="40">
        <v>28968</v>
      </c>
      <c r="F29" s="39"/>
      <c r="G29" s="39"/>
      <c r="H29" s="39"/>
      <c r="I29" s="41" t="s">
        <v>261</v>
      </c>
      <c r="J29" s="46"/>
      <c r="K29" s="45" t="str">
        <f>IF(ISERROR(VLOOKUP(A29,[1]Spelers_PFV!$A$2:$J$5016,1,0)),"",VLOOKUP(A29,[1]Spelers_PFV!$A$2:$J$5016,1,0))</f>
        <v/>
      </c>
    </row>
    <row r="30" spans="1:11" s="45" customFormat="1" hidden="1">
      <c r="A30" s="38">
        <v>368</v>
      </c>
      <c r="B30" s="39" t="s">
        <v>603</v>
      </c>
      <c r="C30" s="39" t="s">
        <v>722</v>
      </c>
      <c r="D30" s="39" t="str">
        <f>CONCATENATE(tabSpelersBWBC[[#This Row],[Prénom]],"  ",tabSpelersBWBC[[#This Row],[Nom]])</f>
        <v>CLAUDE  DUPONT</v>
      </c>
      <c r="E30" s="40">
        <v>20704</v>
      </c>
      <c r="F30" s="39"/>
      <c r="G30" s="39"/>
      <c r="H30" s="39"/>
      <c r="I30" s="41" t="s">
        <v>1463</v>
      </c>
      <c r="J30" s="46"/>
      <c r="K30" s="45" t="str">
        <f>IF(ISERROR(VLOOKUP(A30,[1]Spelers_PFV!$A$2:$J$5016,1,0)),"",VLOOKUP(A30,[1]Spelers_PFV!$A$2:$J$5016,1,0))</f>
        <v/>
      </c>
    </row>
    <row r="31" spans="1:11" s="45" customFormat="1" hidden="1">
      <c r="A31" s="38">
        <v>394</v>
      </c>
      <c r="B31" s="39" t="s">
        <v>35</v>
      </c>
      <c r="C31" s="39" t="s">
        <v>34</v>
      </c>
      <c r="D31" s="39" t="str">
        <f>CONCATENATE(tabSpelersBWBC[[#This Row],[Prénom]],"  ",tabSpelersBWBC[[#This Row],[Nom]])</f>
        <v>MICHEL  COULON</v>
      </c>
      <c r="E31" s="40">
        <v>23736</v>
      </c>
      <c r="F31" s="39"/>
      <c r="G31" s="39"/>
      <c r="H31" s="39"/>
      <c r="I31" s="41" t="s">
        <v>678</v>
      </c>
      <c r="J31" s="46"/>
      <c r="K31" s="45" t="str">
        <f>IF(ISERROR(VLOOKUP(A31,[1]Spelers_PFV!$A$2:$J$5016,1,0)),"",VLOOKUP(A31,[1]Spelers_PFV!$A$2:$J$5016,1,0))</f>
        <v/>
      </c>
    </row>
    <row r="32" spans="1:11" s="45" customFormat="1" hidden="1">
      <c r="A32" s="38">
        <v>406</v>
      </c>
      <c r="B32" s="39" t="s">
        <v>585</v>
      </c>
      <c r="C32" s="39" t="s">
        <v>584</v>
      </c>
      <c r="D32" s="39" t="str">
        <f>CONCATENATE(tabSpelersBWBC[[#This Row],[Prénom]],"  ",tabSpelersBWBC[[#This Row],[Nom]])</f>
        <v>LUCAS  MOREELS</v>
      </c>
      <c r="E32" s="40">
        <v>37419</v>
      </c>
      <c r="F32" s="39"/>
      <c r="G32" s="39"/>
      <c r="H32" s="39"/>
      <c r="I32" s="41" t="s">
        <v>413</v>
      </c>
      <c r="J32" s="46"/>
      <c r="K32" s="45" t="str">
        <f>IF(ISERROR(VLOOKUP(A32,[1]Spelers_PFV!$A$2:$J$5016,1,0)),"",VLOOKUP(A32,[1]Spelers_PFV!$A$2:$J$5016,1,0))</f>
        <v/>
      </c>
    </row>
    <row r="33" spans="1:11" s="45" customFormat="1" hidden="1">
      <c r="A33" s="38">
        <v>407</v>
      </c>
      <c r="B33" s="39" t="s">
        <v>605</v>
      </c>
      <c r="C33" s="39" t="s">
        <v>606</v>
      </c>
      <c r="D33" s="39" t="str">
        <f>CONCATENATE(tabSpelersBWBC[[#This Row],[Prénom]],"  ",tabSpelersBWBC[[#This Row],[Nom]])</f>
        <v>LILIANE MARIE  PLUVINAGE</v>
      </c>
      <c r="E33" s="40">
        <v>17136</v>
      </c>
      <c r="F33" s="39"/>
      <c r="G33" s="39"/>
      <c r="H33" s="39"/>
      <c r="I33" s="41" t="s">
        <v>413</v>
      </c>
      <c r="J33" s="46"/>
      <c r="K33" s="45">
        <f>IF(ISERROR(VLOOKUP(A33,[1]Spelers_PFV!$A$2:$J$5016,1,0)),"",VLOOKUP(A33,[1]Spelers_PFV!$A$2:$J$5016,1,0))</f>
        <v>407</v>
      </c>
    </row>
    <row r="34" spans="1:11" s="45" customFormat="1" hidden="1">
      <c r="A34" s="38">
        <v>408</v>
      </c>
      <c r="B34" s="39" t="s">
        <v>629</v>
      </c>
      <c r="C34" s="39" t="s">
        <v>630</v>
      </c>
      <c r="D34" s="39" t="str">
        <f>CONCATENATE(tabSpelersBWBC[[#This Row],[Prénom]],"  ",tabSpelersBWBC[[#This Row],[Nom]])</f>
        <v>LEOPOLD  SCULIER</v>
      </c>
      <c r="E34" s="40">
        <v>15348</v>
      </c>
      <c r="F34" s="39"/>
      <c r="G34" s="39"/>
      <c r="H34" s="39"/>
      <c r="I34" s="41" t="s">
        <v>413</v>
      </c>
      <c r="J34" s="46"/>
      <c r="K34" s="45" t="str">
        <f>IF(ISERROR(VLOOKUP(A34,[1]Spelers_PFV!$A$2:$J$5016,1,0)),"",VLOOKUP(A34,[1]Spelers_PFV!$A$2:$J$5016,1,0))</f>
        <v/>
      </c>
    </row>
    <row r="35" spans="1:11" s="45" customFormat="1" hidden="1">
      <c r="A35" s="38">
        <v>413</v>
      </c>
      <c r="B35" s="39" t="s">
        <v>967</v>
      </c>
      <c r="C35" s="39" t="s">
        <v>1424</v>
      </c>
      <c r="D35" s="39" t="str">
        <f>CONCATENATE(tabSpelersBWBC[[#This Row],[Prénom]],"  ",tabSpelersBWBC[[#This Row],[Nom]])</f>
        <v>BERNARD  STEYAERT</v>
      </c>
      <c r="E35" s="40">
        <v>21566</v>
      </c>
      <c r="F35" s="39"/>
      <c r="G35" s="39"/>
      <c r="H35" s="39"/>
      <c r="I35" s="41" t="s">
        <v>1252</v>
      </c>
      <c r="J35" s="46"/>
      <c r="K35" s="45" t="str">
        <f>IF(ISERROR(VLOOKUP(A35,[1]Spelers_PFV!$A$2:$J$5016,1,0)),"",VLOOKUP(A35,[1]Spelers_PFV!$A$2:$J$5016,1,0))</f>
        <v/>
      </c>
    </row>
    <row r="36" spans="1:11" s="45" customFormat="1" hidden="1">
      <c r="A36" s="38">
        <v>420</v>
      </c>
      <c r="B36" s="39" t="s">
        <v>653</v>
      </c>
      <c r="C36" s="39" t="s">
        <v>654</v>
      </c>
      <c r="D36" s="39" t="str">
        <f>CONCATENATE(tabSpelersBWBC[[#This Row],[Prénom]],"  ",tabSpelersBWBC[[#This Row],[Nom]])</f>
        <v>HUGO  VANDERHAEGEN</v>
      </c>
      <c r="E36" s="40">
        <v>19583</v>
      </c>
      <c r="F36" s="39"/>
      <c r="G36" s="39"/>
      <c r="H36" s="39"/>
      <c r="I36" s="41" t="s">
        <v>413</v>
      </c>
      <c r="J36" s="46"/>
      <c r="K36" s="45">
        <f>IF(ISERROR(VLOOKUP(A36,[1]Spelers_PFV!$A$2:$J$5016,1,0)),"",VLOOKUP(A36,[1]Spelers_PFV!$A$2:$J$5016,1,0))</f>
        <v>420</v>
      </c>
    </row>
    <row r="37" spans="1:11" s="45" customFormat="1" hidden="1">
      <c r="A37" s="38">
        <v>423</v>
      </c>
      <c r="B37" s="39" t="s">
        <v>375</v>
      </c>
      <c r="C37" s="39" t="s">
        <v>1039</v>
      </c>
      <c r="D37" s="39" t="str">
        <f>CONCATENATE(tabSpelersBWBC[[#This Row],[Prénom]],"  ",tabSpelersBWBC[[#This Row],[Nom]])</f>
        <v>JOEL  BACQUET</v>
      </c>
      <c r="E37" s="40">
        <v>19096</v>
      </c>
      <c r="F37" s="39"/>
      <c r="G37" s="39"/>
      <c r="H37" s="39"/>
      <c r="I37" s="41" t="s">
        <v>1036</v>
      </c>
      <c r="J37" s="46"/>
      <c r="K37" s="45" t="str">
        <f>IF(ISERROR(VLOOKUP(A37,[1]Spelers_PFV!$A$2:$J$5016,1,0)),"",VLOOKUP(A37,[1]Spelers_PFV!$A$2:$J$5016,1,0))</f>
        <v/>
      </c>
    </row>
    <row r="38" spans="1:11" s="45" customFormat="1" hidden="1">
      <c r="A38" s="38">
        <v>425</v>
      </c>
      <c r="B38" s="39" t="s">
        <v>779</v>
      </c>
      <c r="C38" s="39" t="s">
        <v>780</v>
      </c>
      <c r="D38" s="39" t="str">
        <f>CONCATENATE(tabSpelersBWBC[[#This Row],[Prénom]],"  ",tabSpelersBWBC[[#This Row],[Nom]])</f>
        <v>NICOLAS  SOYEZ</v>
      </c>
      <c r="E38" s="40">
        <v>30036</v>
      </c>
      <c r="F38" s="39"/>
      <c r="G38" s="39"/>
      <c r="H38" s="39"/>
      <c r="I38" s="41" t="s">
        <v>678</v>
      </c>
      <c r="J38" s="46"/>
      <c r="K38" s="45">
        <f>IF(ISERROR(VLOOKUP(A38,[1]Spelers_PFV!$A$2:$J$5016,1,0)),"",VLOOKUP(A38,[1]Spelers_PFV!$A$2:$J$5016,1,0))</f>
        <v>425</v>
      </c>
    </row>
    <row r="39" spans="1:11" s="45" customFormat="1" hidden="1">
      <c r="A39" s="38">
        <v>429</v>
      </c>
      <c r="B39" s="39" t="s">
        <v>1054</v>
      </c>
      <c r="C39" s="39" t="s">
        <v>1055</v>
      </c>
      <c r="D39" s="39" t="str">
        <f>CONCATENATE(tabSpelersBWBC[[#This Row],[Prénom]],"  ",tabSpelersBWBC[[#This Row],[Nom]])</f>
        <v>IMAN  BOUKER DOUKKALI</v>
      </c>
      <c r="E39" s="40">
        <v>25474</v>
      </c>
      <c r="F39" s="39"/>
      <c r="G39" s="39"/>
      <c r="H39" s="39"/>
      <c r="I39" s="41" t="s">
        <v>1036</v>
      </c>
      <c r="J39" s="46"/>
      <c r="K39" s="45" t="str">
        <f>IF(ISERROR(VLOOKUP(A39,[1]Spelers_PFV!$A$2:$J$5016,1,0)),"",VLOOKUP(A39,[1]Spelers_PFV!$A$2:$J$5016,1,0))</f>
        <v/>
      </c>
    </row>
    <row r="40" spans="1:11" s="45" customFormat="1" hidden="1">
      <c r="A40" s="38">
        <v>446</v>
      </c>
      <c r="B40" s="39" t="s">
        <v>535</v>
      </c>
      <c r="C40" s="39" t="s">
        <v>536</v>
      </c>
      <c r="D40" s="39" t="str">
        <f>CONCATENATE(tabSpelersBWBC[[#This Row],[Prénom]],"  ",tabSpelersBWBC[[#This Row],[Nom]])</f>
        <v>GIOVANNI  KIEKENS</v>
      </c>
      <c r="E40" s="40">
        <v>35928</v>
      </c>
      <c r="F40" s="39"/>
      <c r="G40" s="39"/>
      <c r="H40" s="39"/>
      <c r="I40" s="41" t="s">
        <v>413</v>
      </c>
      <c r="J40" s="46"/>
      <c r="K40" s="45">
        <f>IF(ISERROR(VLOOKUP(A40,[1]Spelers_PFV!$A$2:$J$5016,1,0)),"",VLOOKUP(A40,[1]Spelers_PFV!$A$2:$J$5016,1,0))</f>
        <v>446</v>
      </c>
    </row>
    <row r="41" spans="1:11" s="45" customFormat="1" hidden="1">
      <c r="A41" s="38">
        <v>453</v>
      </c>
      <c r="B41" s="39" t="s">
        <v>1132</v>
      </c>
      <c r="C41" s="39" t="s">
        <v>1133</v>
      </c>
      <c r="D41" s="39" t="str">
        <f>CONCATENATE(tabSpelersBWBC[[#This Row],[Prénom]],"  ",tabSpelersBWBC[[#This Row],[Nom]])</f>
        <v>CATHY  RAMIREZ-FLORES</v>
      </c>
      <c r="E41" s="40">
        <v>25416</v>
      </c>
      <c r="F41" s="39"/>
      <c r="G41" s="39"/>
      <c r="H41" s="39"/>
      <c r="I41" s="41" t="s">
        <v>1036</v>
      </c>
      <c r="J41" s="46"/>
      <c r="K41" s="45" t="str">
        <f>IF(ISERROR(VLOOKUP(A41,[1]Spelers_PFV!$A$2:$J$5016,1,0)),"",VLOOKUP(A41,[1]Spelers_PFV!$A$2:$J$5016,1,0))</f>
        <v/>
      </c>
    </row>
    <row r="42" spans="1:11" s="45" customFormat="1" hidden="1">
      <c r="A42" s="38">
        <v>455</v>
      </c>
      <c r="B42" s="39" t="s">
        <v>345</v>
      </c>
      <c r="C42" s="39" t="s">
        <v>1131</v>
      </c>
      <c r="D42" s="39" t="str">
        <f>CONCATENATE(tabSpelersBWBC[[#This Row],[Prénom]],"  ",tabSpelersBWBC[[#This Row],[Nom]])</f>
        <v>MICHAEL  PURNELLE</v>
      </c>
      <c r="E42" s="40">
        <v>30027</v>
      </c>
      <c r="F42" s="39"/>
      <c r="G42" s="39"/>
      <c r="H42" s="39"/>
      <c r="I42" s="41" t="s">
        <v>1036</v>
      </c>
      <c r="J42" s="46"/>
      <c r="K42" s="45" t="str">
        <f>IF(ISERROR(VLOOKUP(A42,[1]Spelers_PFV!$A$2:$J$5016,1,0)),"",VLOOKUP(A42,[1]Spelers_PFV!$A$2:$J$5016,1,0))</f>
        <v/>
      </c>
    </row>
    <row r="43" spans="1:11" s="45" customFormat="1" hidden="1">
      <c r="A43" s="38">
        <v>456</v>
      </c>
      <c r="B43" s="39" t="s">
        <v>517</v>
      </c>
      <c r="C43" s="39" t="s">
        <v>1303</v>
      </c>
      <c r="D43" s="39" t="str">
        <f>CONCATENATE(tabSpelersBWBC[[#This Row],[Prénom]],"  ",tabSpelersBWBC[[#This Row],[Nom]])</f>
        <v>JEANINE  DE GREEF</v>
      </c>
      <c r="E43" s="40">
        <v>19349</v>
      </c>
      <c r="F43" s="39"/>
      <c r="G43" s="39"/>
      <c r="H43" s="39"/>
      <c r="I43" s="41" t="s">
        <v>1252</v>
      </c>
      <c r="J43" s="46"/>
      <c r="K43" s="45" t="str">
        <f>IF(ISERROR(VLOOKUP(A43,[1]Spelers_PFV!$A$2:$J$5016,1,0)),"",VLOOKUP(A43,[1]Spelers_PFV!$A$2:$J$5016,1,0))</f>
        <v/>
      </c>
    </row>
    <row r="44" spans="1:11" s="45" customFormat="1" hidden="1">
      <c r="A44" s="38">
        <v>457</v>
      </c>
      <c r="B44" s="39" t="s">
        <v>33</v>
      </c>
      <c r="C44" s="39" t="s">
        <v>1502</v>
      </c>
      <c r="D44" s="39" t="str">
        <f>CONCATENATE(tabSpelersBWBC[[#This Row],[Prénom]],"  ",tabSpelersBWBC[[#This Row],[Nom]])</f>
        <v>MARC  JACQMOTTE</v>
      </c>
      <c r="E44" s="40">
        <v>16614</v>
      </c>
      <c r="F44" s="39"/>
      <c r="G44" s="39"/>
      <c r="H44" s="39"/>
      <c r="I44" s="41" t="s">
        <v>1463</v>
      </c>
      <c r="J44" s="46"/>
      <c r="K44" s="45" t="str">
        <f>IF(ISERROR(VLOOKUP(A44,[1]Spelers_PFV!$A$2:$J$5016,1,0)),"",VLOOKUP(A44,[1]Spelers_PFV!$A$2:$J$5016,1,0))</f>
        <v/>
      </c>
    </row>
    <row r="45" spans="1:11" s="45" customFormat="1" hidden="1">
      <c r="A45" s="38">
        <v>467</v>
      </c>
      <c r="B45" s="39" t="s">
        <v>349</v>
      </c>
      <c r="C45" s="39" t="s">
        <v>350</v>
      </c>
      <c r="D45" s="39" t="str">
        <f>CONCATENATE(tabSpelersBWBC[[#This Row],[Prénom]],"  ",tabSpelersBWBC[[#This Row],[Nom]])</f>
        <v>JACKIE  LOUCHE</v>
      </c>
      <c r="E45" s="40">
        <v>14059</v>
      </c>
      <c r="F45" s="39"/>
      <c r="G45" s="39"/>
      <c r="H45" s="39"/>
      <c r="I45" s="41" t="s">
        <v>261</v>
      </c>
      <c r="J45" s="46"/>
      <c r="K45" s="45" t="str">
        <f>IF(ISERROR(VLOOKUP(A45,[1]Spelers_PFV!$A$2:$J$5016,1,0)),"",VLOOKUP(A45,[1]Spelers_PFV!$A$2:$J$5016,1,0))</f>
        <v/>
      </c>
    </row>
    <row r="46" spans="1:11" s="45" customFormat="1" hidden="1">
      <c r="A46" s="38">
        <v>476</v>
      </c>
      <c r="B46" s="39" t="s">
        <v>659</v>
      </c>
      <c r="C46" s="39" t="s">
        <v>1098</v>
      </c>
      <c r="D46" s="39" t="str">
        <f>CONCATENATE(tabSpelersBWBC[[#This Row],[Prénom]],"  ",tabSpelersBWBC[[#This Row],[Nom]])</f>
        <v>CATHERINE  GLASER</v>
      </c>
      <c r="E46" s="40">
        <v>20950</v>
      </c>
      <c r="F46" s="39"/>
      <c r="G46" s="39"/>
      <c r="H46" s="39"/>
      <c r="I46" s="41" t="s">
        <v>1036</v>
      </c>
      <c r="J46" s="46"/>
      <c r="K46" s="45" t="str">
        <f>IF(ISERROR(VLOOKUP(A46,[1]Spelers_PFV!$A$2:$J$5016,1,0)),"",VLOOKUP(A46,[1]Spelers_PFV!$A$2:$J$5016,1,0))</f>
        <v/>
      </c>
    </row>
    <row r="47" spans="1:11" s="45" customFormat="1" hidden="1">
      <c r="A47" s="38">
        <v>484</v>
      </c>
      <c r="B47" s="39" t="s">
        <v>300</v>
      </c>
      <c r="C47" s="39" t="s">
        <v>1559</v>
      </c>
      <c r="D47" s="39" t="str">
        <f>CONCATENATE(tabSpelersBWBC[[#This Row],[Prénom]],"  ",tabSpelersBWBC[[#This Row],[Nom]])</f>
        <v>DAVID  CLARA</v>
      </c>
      <c r="E47" s="40">
        <v>24716</v>
      </c>
      <c r="F47" s="39"/>
      <c r="G47" s="39"/>
      <c r="H47" s="39"/>
      <c r="I47" s="41" t="s">
        <v>1550</v>
      </c>
      <c r="J47" s="46"/>
      <c r="K47" s="45">
        <f>IF(ISERROR(VLOOKUP(A47,[1]Spelers_PFV!$A$2:$J$5016,1,0)),"",VLOOKUP(A47,[1]Spelers_PFV!$A$2:$J$5016,1,0))</f>
        <v>484</v>
      </c>
    </row>
    <row r="48" spans="1:11" s="45" customFormat="1" hidden="1">
      <c r="A48" s="38">
        <v>485</v>
      </c>
      <c r="B48" s="39" t="s">
        <v>370</v>
      </c>
      <c r="C48" s="39" t="s">
        <v>918</v>
      </c>
      <c r="D48" s="39" t="str">
        <f>CONCATENATE(tabSpelersBWBC[[#This Row],[Prénom]],"  ",tabSpelersBWBC[[#This Row],[Nom]])</f>
        <v>CHRISTOPHE  TRIQUENEAUX</v>
      </c>
      <c r="E48" s="40">
        <v>25336</v>
      </c>
      <c r="F48" s="39"/>
      <c r="G48" s="39"/>
      <c r="H48" s="39"/>
      <c r="I48" s="41" t="s">
        <v>811</v>
      </c>
      <c r="J48" s="46"/>
      <c r="K48" s="45" t="str">
        <f>IF(ISERROR(VLOOKUP(A48,[1]Spelers_PFV!$A$2:$J$5016,1,0)),"",VLOOKUP(A48,[1]Spelers_PFV!$A$2:$J$5016,1,0))</f>
        <v/>
      </c>
    </row>
    <row r="49" spans="1:11" s="45" customFormat="1" hidden="1">
      <c r="A49" s="38">
        <v>491</v>
      </c>
      <c r="B49" s="39" t="s">
        <v>35</v>
      </c>
      <c r="C49" s="39" t="s">
        <v>881</v>
      </c>
      <c r="D49" s="39" t="str">
        <f>CONCATENATE(tabSpelersBWBC[[#This Row],[Prénom]],"  ",tabSpelersBWBC[[#This Row],[Nom]])</f>
        <v>MICHEL  MERTENS</v>
      </c>
      <c r="E49" s="40">
        <v>19038</v>
      </c>
      <c r="F49" s="39"/>
      <c r="G49" s="39"/>
      <c r="H49" s="39"/>
      <c r="I49" s="41" t="s">
        <v>811</v>
      </c>
      <c r="J49" s="46"/>
      <c r="K49" s="45" t="str">
        <f>IF(ISERROR(VLOOKUP(A49,[1]Spelers_PFV!$A$2:$J$5016,1,0)),"",VLOOKUP(A49,[1]Spelers_PFV!$A$2:$J$5016,1,0))</f>
        <v/>
      </c>
    </row>
    <row r="50" spans="1:11" s="45" customFormat="1" hidden="1">
      <c r="A50" s="38">
        <v>499</v>
      </c>
      <c r="B50" s="39" t="s">
        <v>287</v>
      </c>
      <c r="C50" s="39" t="s">
        <v>897</v>
      </c>
      <c r="D50" s="39" t="str">
        <f>CONCATENATE(tabSpelersBWBC[[#This Row],[Prénom]],"  ",tabSpelersBWBC[[#This Row],[Nom]])</f>
        <v>BRUNO  PLAZZER</v>
      </c>
      <c r="E50" s="40">
        <v>20016</v>
      </c>
      <c r="F50" s="39"/>
      <c r="G50" s="39"/>
      <c r="H50" s="39"/>
      <c r="I50" s="41" t="s">
        <v>811</v>
      </c>
      <c r="J50" s="46"/>
      <c r="K50" s="45" t="str">
        <f>IF(ISERROR(VLOOKUP(A50,[1]Spelers_PFV!$A$2:$J$5016,1,0)),"",VLOOKUP(A50,[1]Spelers_PFV!$A$2:$J$5016,1,0))</f>
        <v/>
      </c>
    </row>
    <row r="51" spans="1:11" s="44" customFormat="1" hidden="1">
      <c r="A51" s="38">
        <v>533</v>
      </c>
      <c r="B51" s="39" t="s">
        <v>1169</v>
      </c>
      <c r="C51" s="39" t="s">
        <v>1168</v>
      </c>
      <c r="D51" s="39" t="str">
        <f>CONCATENATE(tabSpelersBWBC[[#This Row],[Prénom]],"  ",tabSpelersBWBC[[#This Row],[Nom]])</f>
        <v>MARIE ANNE  VAN ESBEEN</v>
      </c>
      <c r="E51" s="40">
        <v>26754</v>
      </c>
      <c r="F51" s="39"/>
      <c r="G51" s="39"/>
      <c r="H51" s="39"/>
      <c r="I51" s="41" t="s">
        <v>1036</v>
      </c>
      <c r="J51" s="46"/>
      <c r="K51" s="45" t="str">
        <f>IF(ISERROR(VLOOKUP(A51,[1]Spelers_PFV!$A$2:$J$5016,1,0)),"",VLOOKUP(A51,[1]Spelers_PFV!$A$2:$J$5016,1,0))</f>
        <v/>
      </c>
    </row>
    <row r="52" spans="1:11" s="44" customFormat="1" hidden="1">
      <c r="A52" s="38">
        <v>543</v>
      </c>
      <c r="B52" s="39" t="s">
        <v>809</v>
      </c>
      <c r="C52" s="39" t="s">
        <v>1688</v>
      </c>
      <c r="D52" s="39" t="str">
        <f>CONCATENATE(tabSpelersBWBC[[#This Row],[Prénom]],"  ",tabSpelersBWBC[[#This Row],[Nom]])</f>
        <v>EDWARD  KOECK</v>
      </c>
      <c r="E52" s="40">
        <v>22052</v>
      </c>
      <c r="F52" s="39"/>
      <c r="G52" s="39"/>
      <c r="H52" s="39"/>
      <c r="I52" s="41" t="s">
        <v>1672</v>
      </c>
      <c r="J52" s="46"/>
      <c r="K52" s="45" t="str">
        <f>IF(ISERROR(VLOOKUP(A52,[1]Spelers_PFV!$A$2:$J$5016,1,0)),"",VLOOKUP(A52,[1]Spelers_PFV!$A$2:$J$5016,1,0))</f>
        <v/>
      </c>
    </row>
    <row r="53" spans="1:11" s="44" customFormat="1" hidden="1">
      <c r="A53" s="38">
        <v>550</v>
      </c>
      <c r="B53" s="39" t="s">
        <v>504</v>
      </c>
      <c r="C53" s="39" t="s">
        <v>830</v>
      </c>
      <c r="D53" s="39" t="str">
        <f>CONCATENATE(tabSpelersBWBC[[#This Row],[Prénom]],"  ",tabSpelersBWBC[[#This Row],[Nom]])</f>
        <v>YVES  DECOSTER</v>
      </c>
      <c r="E53" s="40">
        <v>25994</v>
      </c>
      <c r="F53" s="39"/>
      <c r="G53" s="39"/>
      <c r="H53" s="39"/>
      <c r="I53" s="41" t="s">
        <v>1252</v>
      </c>
      <c r="J53" s="46"/>
      <c r="K53" s="45" t="str">
        <f>IF(ISERROR(VLOOKUP(A53,[1]Spelers_PFV!$A$2:$J$5016,1,0)),"",VLOOKUP(A53,[1]Spelers_PFV!$A$2:$J$5016,1,0))</f>
        <v/>
      </c>
    </row>
    <row r="54" spans="1:11" s="44" customFormat="1" hidden="1">
      <c r="A54" s="38">
        <v>553</v>
      </c>
      <c r="B54" s="39" t="s">
        <v>1106</v>
      </c>
      <c r="C54" s="39" t="s">
        <v>1497</v>
      </c>
      <c r="D54" s="39" t="str">
        <f>CONCATENATE(tabSpelersBWBC[[#This Row],[Prénom]],"  ",tabSpelersBWBC[[#This Row],[Nom]])</f>
        <v>ALBERT  HOLBRECHT</v>
      </c>
      <c r="E54" s="40">
        <v>17449</v>
      </c>
      <c r="F54" s="39"/>
      <c r="G54" s="39"/>
      <c r="H54" s="39"/>
      <c r="I54" s="41" t="s">
        <v>1463</v>
      </c>
      <c r="J54" s="46"/>
      <c r="K54" s="45" t="str">
        <f>IF(ISERROR(VLOOKUP(A54,[1]Spelers_PFV!$A$2:$J$5016,1,0)),"",VLOOKUP(A54,[1]Spelers_PFV!$A$2:$J$5016,1,0))</f>
        <v/>
      </c>
    </row>
    <row r="55" spans="1:11" s="44" customFormat="1" hidden="1">
      <c r="A55" s="38">
        <v>555</v>
      </c>
      <c r="B55" s="39" t="s">
        <v>404</v>
      </c>
      <c r="C55" s="39" t="s">
        <v>940</v>
      </c>
      <c r="D55" s="39" t="str">
        <f>CONCATENATE(tabSpelersBWBC[[#This Row],[Prénom]],"  ",tabSpelersBWBC[[#This Row],[Nom]])</f>
        <v>WILLY  VERBIESE</v>
      </c>
      <c r="E55" s="40">
        <v>15523</v>
      </c>
      <c r="F55" s="39"/>
      <c r="G55" s="39"/>
      <c r="H55" s="39"/>
      <c r="I55" s="41" t="s">
        <v>811</v>
      </c>
      <c r="J55" s="46"/>
      <c r="K55" s="45" t="str">
        <f>IF(ISERROR(VLOOKUP(A55,[1]Spelers_PFV!$A$2:$J$5016,1,0)),"",VLOOKUP(A55,[1]Spelers_PFV!$A$2:$J$5016,1,0))</f>
        <v/>
      </c>
    </row>
    <row r="56" spans="1:11" s="44" customFormat="1">
      <c r="A56" s="38">
        <v>558</v>
      </c>
      <c r="B56" s="39" t="s">
        <v>792</v>
      </c>
      <c r="C56" s="39" t="s">
        <v>964</v>
      </c>
      <c r="D56" s="39" t="str">
        <f>CONCATENATE(tabSpelersBWBC[[#This Row],[Prénom]],"  ",tabSpelersBWBC[[#This Row],[Nom]])</f>
        <v>STEVE  CHANEY</v>
      </c>
      <c r="E56" s="40">
        <v>29512</v>
      </c>
      <c r="F56" s="39"/>
      <c r="G56" s="39"/>
      <c r="H56" s="39"/>
      <c r="I56" s="41" t="s">
        <v>957</v>
      </c>
      <c r="J56" s="46"/>
      <c r="K56" s="45" t="str">
        <f>IF(ISERROR(VLOOKUP(A56,[1]Spelers_PFV!$A$2:$J$5016,1,0)),"",VLOOKUP(A56,[1]Spelers_PFV!$A$2:$J$5016,1,0))</f>
        <v/>
      </c>
    </row>
    <row r="57" spans="1:11" s="44" customFormat="1">
      <c r="A57" s="38">
        <v>563</v>
      </c>
      <c r="B57" s="39" t="s">
        <v>991</v>
      </c>
      <c r="C57" s="39" t="s">
        <v>992</v>
      </c>
      <c r="D57" s="39" t="str">
        <f>CONCATENATE(tabSpelersBWBC[[#This Row],[Prénom]],"  ",tabSpelersBWBC[[#This Row],[Nom]])</f>
        <v>GIUSEPPE  GENTILE</v>
      </c>
      <c r="E57" s="40">
        <v>16704</v>
      </c>
      <c r="F57" s="39"/>
      <c r="G57" s="39"/>
      <c r="H57" s="39"/>
      <c r="I57" s="41" t="s">
        <v>957</v>
      </c>
      <c r="J57" s="46"/>
      <c r="K57" s="45" t="str">
        <f>IF(ISERROR(VLOOKUP(A57,[1]Spelers_PFV!$A$2:$J$5016,1,0)),"",VLOOKUP(A57,[1]Spelers_PFV!$A$2:$J$5016,1,0))</f>
        <v/>
      </c>
    </row>
    <row r="58" spans="1:11" s="44" customFormat="1" hidden="1">
      <c r="A58" s="38">
        <v>565</v>
      </c>
      <c r="B58" s="39" t="s">
        <v>558</v>
      </c>
      <c r="C58" s="39" t="s">
        <v>1261</v>
      </c>
      <c r="D58" s="39" t="str">
        <f>CONCATENATE(tabSpelersBWBC[[#This Row],[Prénom]],"  ",tabSpelersBWBC[[#This Row],[Nom]])</f>
        <v>PHILIPPE  BERGER</v>
      </c>
      <c r="E58" s="40">
        <v>19503</v>
      </c>
      <c r="F58" s="39"/>
      <c r="G58" s="39"/>
      <c r="H58" s="39"/>
      <c r="I58" s="41" t="s">
        <v>1252</v>
      </c>
      <c r="J58" s="46"/>
      <c r="K58" s="45" t="str">
        <f>IF(ISERROR(VLOOKUP(A58,[1]Spelers_PFV!$A$2:$J$5016,1,0)),"",VLOOKUP(A58,[1]Spelers_PFV!$A$2:$J$5016,1,0))</f>
        <v/>
      </c>
    </row>
    <row r="59" spans="1:11" s="44" customFormat="1" hidden="1">
      <c r="A59" s="38">
        <v>567</v>
      </c>
      <c r="B59" s="39" t="s">
        <v>738</v>
      </c>
      <c r="C59" s="39" t="s">
        <v>1536</v>
      </c>
      <c r="D59" s="39" t="str">
        <f>CONCATENATE(tabSpelersBWBC[[#This Row],[Prénom]],"  ",tabSpelersBWBC[[#This Row],[Nom]])</f>
        <v>EMILE  VAN BELLE</v>
      </c>
      <c r="E59" s="40">
        <v>21567</v>
      </c>
      <c r="F59" s="39"/>
      <c r="G59" s="39"/>
      <c r="H59" s="39"/>
      <c r="I59" s="41" t="s">
        <v>1463</v>
      </c>
      <c r="J59" s="46"/>
      <c r="K59" s="45" t="str">
        <f>IF(ISERROR(VLOOKUP(A59,[1]Spelers_PFV!$A$2:$J$5016,1,0)),"",VLOOKUP(A59,[1]Spelers_PFV!$A$2:$J$5016,1,0))</f>
        <v/>
      </c>
    </row>
    <row r="60" spans="1:11">
      <c r="A60" s="38">
        <v>579</v>
      </c>
      <c r="B60" s="39" t="s">
        <v>545</v>
      </c>
      <c r="C60" s="39" t="s">
        <v>512</v>
      </c>
      <c r="D60" s="39" t="str">
        <f>CONCATENATE(tabSpelersBWBC[[#This Row],[Prénom]],"  ",tabSpelersBWBC[[#This Row],[Nom]])</f>
        <v>THIERRY  GILIS</v>
      </c>
      <c r="E60" s="40">
        <v>37747</v>
      </c>
      <c r="F60" s="39"/>
      <c r="G60" s="39"/>
      <c r="H60" s="39"/>
      <c r="I60" s="41" t="s">
        <v>957</v>
      </c>
      <c r="J60" s="46"/>
      <c r="K60" s="45" t="str">
        <f>IF(ISERROR(VLOOKUP(A60,[1]Spelers_PFV!$A$2:$J$5016,1,0)),"",VLOOKUP(A60,[1]Spelers_PFV!$A$2:$J$5016,1,0))</f>
        <v/>
      </c>
    </row>
    <row r="61" spans="1:11" s="44" customFormat="1" hidden="1">
      <c r="A61" s="38">
        <v>599</v>
      </c>
      <c r="B61" s="39" t="s">
        <v>33</v>
      </c>
      <c r="C61" s="39" t="s">
        <v>338</v>
      </c>
      <c r="D61" s="39" t="str">
        <f>CONCATENATE(tabSpelersBWBC[[#This Row],[Prénom]],"  ",tabSpelersBWBC[[#This Row],[Nom]])</f>
        <v>MARC  JANSSENS</v>
      </c>
      <c r="E61" s="40">
        <v>23245</v>
      </c>
      <c r="F61" s="39"/>
      <c r="G61" s="39"/>
      <c r="H61" s="39"/>
      <c r="I61" s="41" t="s">
        <v>811</v>
      </c>
      <c r="J61" s="46"/>
      <c r="K61" s="45" t="str">
        <f>IF(ISERROR(VLOOKUP(A61,[1]Spelers_PFV!$A$2:$J$5016,1,0)),"",VLOOKUP(A61,[1]Spelers_PFV!$A$2:$J$5016,1,0))</f>
        <v/>
      </c>
    </row>
    <row r="62" spans="1:11" s="44" customFormat="1" hidden="1">
      <c r="A62" s="38">
        <v>612</v>
      </c>
      <c r="B62" s="39" t="s">
        <v>272</v>
      </c>
      <c r="C62" s="39" t="s">
        <v>892</v>
      </c>
      <c r="D62" s="39" t="str">
        <f>CONCATENATE(tabSpelersBWBC[[#This Row],[Prénom]],"  ",tabSpelersBWBC[[#This Row],[Nom]])</f>
        <v>JACQUES  PAULISSEN</v>
      </c>
      <c r="E62" s="40">
        <v>23590</v>
      </c>
      <c r="F62" s="39"/>
      <c r="G62" s="39"/>
      <c r="H62" s="39"/>
      <c r="I62" s="41" t="s">
        <v>811</v>
      </c>
      <c r="J62" s="46"/>
      <c r="K62" s="45" t="str">
        <f>IF(ISERROR(VLOOKUP(A62,[1]Spelers_PFV!$A$2:$J$5016,1,0)),"",VLOOKUP(A62,[1]Spelers_PFV!$A$2:$J$5016,1,0))</f>
        <v/>
      </c>
    </row>
    <row r="63" spans="1:11" s="44" customFormat="1" hidden="1">
      <c r="A63" s="38">
        <v>615</v>
      </c>
      <c r="B63" s="39" t="s">
        <v>705</v>
      </c>
      <c r="C63" s="39" t="s">
        <v>706</v>
      </c>
      <c r="D63" s="39" t="str">
        <f>CONCATENATE(tabSpelersBWBC[[#This Row],[Prénom]],"  ",tabSpelersBWBC[[#This Row],[Nom]])</f>
        <v>MARIUS  DELVAUX</v>
      </c>
      <c r="E63" s="40">
        <v>16229</v>
      </c>
      <c r="F63" s="39"/>
      <c r="G63" s="39"/>
      <c r="H63" s="39"/>
      <c r="I63" s="41" t="s">
        <v>678</v>
      </c>
      <c r="J63" s="46"/>
      <c r="K63" s="45" t="str">
        <f>IF(ISERROR(VLOOKUP(A63,[1]Spelers_PFV!$A$2:$J$5016,1,0)),"",VLOOKUP(A63,[1]Spelers_PFV!$A$2:$J$5016,1,0))</f>
        <v/>
      </c>
    </row>
    <row r="64" spans="1:11" s="44" customFormat="1" hidden="1">
      <c r="A64" s="38">
        <v>622</v>
      </c>
      <c r="B64" s="39" t="s">
        <v>781</v>
      </c>
      <c r="C64" s="39" t="s">
        <v>1639</v>
      </c>
      <c r="D64" s="39" t="str">
        <f>CONCATENATE(tabSpelersBWBC[[#This Row],[Prénom]],"  ",tabSpelersBWBC[[#This Row],[Nom]])</f>
        <v>JEAN-LUC  ROOMS</v>
      </c>
      <c r="E64" s="40">
        <v>21153</v>
      </c>
      <c r="F64" s="39"/>
      <c r="G64" s="39"/>
      <c r="H64" s="39"/>
      <c r="I64" s="41" t="s">
        <v>1550</v>
      </c>
      <c r="J64" s="46"/>
      <c r="K64" s="45" t="str">
        <f>IF(ISERROR(VLOOKUP(A64,[1]Spelers_PFV!$A$2:$J$5016,1,0)),"",VLOOKUP(A64,[1]Spelers_PFV!$A$2:$J$5016,1,0))</f>
        <v/>
      </c>
    </row>
    <row r="65" spans="1:11" s="44" customFormat="1" hidden="1">
      <c r="A65" s="38">
        <v>630</v>
      </c>
      <c r="B65" s="39" t="s">
        <v>416</v>
      </c>
      <c r="C65" s="39" t="s">
        <v>727</v>
      </c>
      <c r="D65" s="39" t="str">
        <f>CONCATENATE(tabSpelersBWBC[[#This Row],[Prénom]],"  ",tabSpelersBWBC[[#This Row],[Nom]])</f>
        <v>FREDERIC  FIRQUET</v>
      </c>
      <c r="E65" s="40">
        <v>27312</v>
      </c>
      <c r="F65" s="39"/>
      <c r="G65" s="39"/>
      <c r="H65" s="39"/>
      <c r="I65" s="41" t="s">
        <v>678</v>
      </c>
      <c r="J65" s="46"/>
      <c r="K65" s="45" t="str">
        <f>IF(ISERROR(VLOOKUP(A65,[1]Spelers_PFV!$A$2:$J$5016,1,0)),"",VLOOKUP(A65,[1]Spelers_PFV!$A$2:$J$5016,1,0))</f>
        <v/>
      </c>
    </row>
    <row r="66" spans="1:11" s="44" customFormat="1" hidden="1">
      <c r="A66" s="38">
        <v>645</v>
      </c>
      <c r="B66" s="39" t="s">
        <v>308</v>
      </c>
      <c r="C66" s="39" t="s">
        <v>309</v>
      </c>
      <c r="D66" s="39" t="str">
        <f>CONCATENATE(tabSpelersBWBC[[#This Row],[Prénom]],"  ",tabSpelersBWBC[[#This Row],[Nom]])</f>
        <v>MARGUERITE  DE KNOP</v>
      </c>
      <c r="E66" s="40">
        <v>12753</v>
      </c>
      <c r="F66" s="39"/>
      <c r="G66" s="39"/>
      <c r="H66" s="39"/>
      <c r="I66" s="41" t="s">
        <v>261</v>
      </c>
      <c r="J66" s="42"/>
      <c r="K66" s="43" t="str">
        <f>IF(ISERROR(VLOOKUP(A66,[1]Spelers_PFV!$A$2:$J$5016,1,0)),"",VLOOKUP(A66,[1]Spelers_PFV!$A$2:$J$5016,1,0))</f>
        <v/>
      </c>
    </row>
    <row r="67" spans="1:11" s="44" customFormat="1" hidden="1">
      <c r="A67" s="38">
        <v>674</v>
      </c>
      <c r="B67" s="39" t="s">
        <v>295</v>
      </c>
      <c r="C67" s="39" t="s">
        <v>1181</v>
      </c>
      <c r="D67" s="39" t="str">
        <f>CONCATENATE(tabSpelersBWBC[[#This Row],[Prénom]],"  ",tabSpelersBWBC[[#This Row],[Nom]])</f>
        <v>JEAN-PIERRE  VERDIKT</v>
      </c>
      <c r="E67" s="40">
        <v>38666</v>
      </c>
      <c r="F67" s="39"/>
      <c r="G67" s="39"/>
      <c r="H67" s="39"/>
      <c r="I67" s="41" t="s">
        <v>1036</v>
      </c>
      <c r="J67" s="46"/>
      <c r="K67" s="45">
        <f>IF(ISERROR(VLOOKUP(A67,[1]Spelers_PFV!$A$2:$J$5016,1,0)),"",VLOOKUP(A67,[1]Spelers_PFV!$A$2:$J$5016,1,0))</f>
        <v>674</v>
      </c>
    </row>
    <row r="68" spans="1:11" s="44" customFormat="1" hidden="1">
      <c r="A68" s="38">
        <v>686</v>
      </c>
      <c r="B68" s="39" t="s">
        <v>44</v>
      </c>
      <c r="C68" s="39" t="s">
        <v>874</v>
      </c>
      <c r="D68" s="39" t="str">
        <f>CONCATENATE(tabSpelersBWBC[[#This Row],[Prénom]],"  ",tabSpelersBWBC[[#This Row],[Nom]])</f>
        <v>PATRICK  LINTERMANS</v>
      </c>
      <c r="E68" s="40">
        <v>25084</v>
      </c>
      <c r="F68" s="39"/>
      <c r="G68" s="39"/>
      <c r="H68" s="39"/>
      <c r="I68" s="41" t="s">
        <v>811</v>
      </c>
      <c r="J68" s="46"/>
      <c r="K68" s="45" t="str">
        <f>IF(ISERROR(VLOOKUP(A68,[1]Spelers_PFV!$A$2:$J$5016,1,0)),"",VLOOKUP(A68,[1]Spelers_PFV!$A$2:$J$5016,1,0))</f>
        <v/>
      </c>
    </row>
    <row r="69" spans="1:11" s="44" customFormat="1" hidden="1">
      <c r="A69" s="38">
        <v>713</v>
      </c>
      <c r="B69" s="39" t="s">
        <v>385</v>
      </c>
      <c r="C69" s="39" t="s">
        <v>400</v>
      </c>
      <c r="D69" s="39" t="str">
        <f>CONCATENATE(tabSpelersBWBC[[#This Row],[Prénom]],"  ",tabSpelersBWBC[[#This Row],[Nom]])</f>
        <v>DIDIER  VAN MALDERGHEM</v>
      </c>
      <c r="E69" s="40">
        <v>27477</v>
      </c>
      <c r="F69" s="39"/>
      <c r="G69" s="39"/>
      <c r="H69" s="39"/>
      <c r="I69" s="41" t="s">
        <v>261</v>
      </c>
      <c r="J69" s="46"/>
      <c r="K69" s="45" t="str">
        <f>IF(ISERROR(VLOOKUP(A69,[1]Spelers_PFV!$A$2:$J$5016,1,0)),"",VLOOKUP(A69,[1]Spelers_PFV!$A$2:$J$5016,1,0))</f>
        <v/>
      </c>
    </row>
    <row r="70" spans="1:11" hidden="1">
      <c r="A70" s="38">
        <v>749</v>
      </c>
      <c r="B70" s="39" t="s">
        <v>474</v>
      </c>
      <c r="C70" s="39" t="s">
        <v>475</v>
      </c>
      <c r="D70" s="39" t="str">
        <f>CONCATENATE(tabSpelersBWBC[[#This Row],[Prénom]],"  ",tabSpelersBWBC[[#This Row],[Nom]])</f>
        <v>MAURICE  DE TROEYE</v>
      </c>
      <c r="E70" s="40">
        <v>20536</v>
      </c>
      <c r="F70" s="39"/>
      <c r="G70" s="39"/>
      <c r="H70" s="39"/>
      <c r="I70" s="41" t="s">
        <v>413</v>
      </c>
      <c r="J70" s="46"/>
      <c r="K70" s="45" t="str">
        <f>IF(ISERROR(VLOOKUP(A70,[1]Spelers_PFV!$A$2:$J$5016,1,0)),"",VLOOKUP(A70,[1]Spelers_PFV!$A$2:$J$5016,1,0))</f>
        <v/>
      </c>
    </row>
    <row r="71" spans="1:11" s="44" customFormat="1" hidden="1">
      <c r="A71" s="38">
        <v>800</v>
      </c>
      <c r="B71" s="39" t="s">
        <v>1554</v>
      </c>
      <c r="C71" s="39" t="s">
        <v>1555</v>
      </c>
      <c r="D71" s="39" t="str">
        <f>CONCATENATE(tabSpelersBWBC[[#This Row],[Prénom]],"  ",tabSpelersBWBC[[#This Row],[Nom]])</f>
        <v>JEAN JACQUES  BILLIET</v>
      </c>
      <c r="E71" s="40">
        <v>21206</v>
      </c>
      <c r="F71" s="39"/>
      <c r="G71" s="39"/>
      <c r="H71" s="39"/>
      <c r="I71" s="41" t="s">
        <v>1550</v>
      </c>
      <c r="J71" s="46"/>
      <c r="K71" s="45" t="str">
        <f>IF(ISERROR(VLOOKUP(A71,[1]Spelers_PFV!$A$2:$J$5016,1,0)),"",VLOOKUP(A71,[1]Spelers_PFV!$A$2:$J$5016,1,0))</f>
        <v/>
      </c>
    </row>
    <row r="72" spans="1:11" s="44" customFormat="1" hidden="1">
      <c r="A72" s="38">
        <v>804</v>
      </c>
      <c r="B72" s="39" t="s">
        <v>1240</v>
      </c>
      <c r="C72" s="39" t="s">
        <v>1241</v>
      </c>
      <c r="D72" s="39" t="str">
        <f>CONCATENATE(tabSpelersBWBC[[#This Row],[Prénom]],"  ",tabSpelersBWBC[[#This Row],[Nom]])</f>
        <v>LUDOVIC  VANDAELE</v>
      </c>
      <c r="E72" s="40">
        <v>32140</v>
      </c>
      <c r="F72" s="39"/>
      <c r="G72" s="39"/>
      <c r="H72" s="39"/>
      <c r="I72" s="41" t="s">
        <v>1193</v>
      </c>
      <c r="J72" s="46"/>
      <c r="K72" s="45" t="str">
        <f>IF(ISERROR(VLOOKUP(A72,[1]Spelers_PFV!$A$2:$J$5016,1,0)),"",VLOOKUP(A72,[1]Spelers_PFV!$A$2:$J$5016,1,0))</f>
        <v/>
      </c>
    </row>
    <row r="73" spans="1:11" s="44" customFormat="1">
      <c r="A73" s="38">
        <v>837</v>
      </c>
      <c r="B73" s="39" t="s">
        <v>28</v>
      </c>
      <c r="C73" s="39" t="s">
        <v>962</v>
      </c>
      <c r="D73" s="39" t="str">
        <f>CONCATENATE(tabSpelersBWBC[[#This Row],[Prénom]],"  ",tabSpelersBWBC[[#This Row],[Nom]])</f>
        <v>DANIEL  BRANKAER</v>
      </c>
      <c r="E73" s="40">
        <v>20920</v>
      </c>
      <c r="F73" s="39"/>
      <c r="G73" s="39"/>
      <c r="H73" s="39"/>
      <c r="I73" s="41" t="s">
        <v>957</v>
      </c>
      <c r="J73" s="46"/>
      <c r="K73" s="45" t="str">
        <f>IF(ISERROR(VLOOKUP(A73,[1]Spelers_PFV!$A$2:$J$5016,1,0)),"",VLOOKUP(A73,[1]Spelers_PFV!$A$2:$J$5016,1,0))</f>
        <v/>
      </c>
    </row>
    <row r="74" spans="1:11" s="44" customFormat="1" hidden="1">
      <c r="A74" s="38">
        <v>981</v>
      </c>
      <c r="B74" s="39" t="s">
        <v>634</v>
      </c>
      <c r="C74" s="39" t="s">
        <v>1134</v>
      </c>
      <c r="D74" s="39" t="str">
        <f>CONCATENATE(tabSpelersBWBC[[#This Row],[Prénom]],"  ",tabSpelersBWBC[[#This Row],[Nom]])</f>
        <v>GUY  ROMAINVILLE</v>
      </c>
      <c r="E74" s="40">
        <v>12558</v>
      </c>
      <c r="F74" s="39"/>
      <c r="G74" s="39"/>
      <c r="H74" s="39"/>
      <c r="I74" s="41" t="s">
        <v>1036</v>
      </c>
      <c r="J74" s="46"/>
      <c r="K74" s="45">
        <f>IF(ISERROR(VLOOKUP(A74,[1]Spelers_PFV!$A$2:$J$5016,1,0)),"",VLOOKUP(A74,[1]Spelers_PFV!$A$2:$J$5016,1,0))</f>
        <v>981</v>
      </c>
    </row>
    <row r="75" spans="1:11" s="44" customFormat="1" hidden="1">
      <c r="A75" s="38">
        <v>991</v>
      </c>
      <c r="B75" s="39" t="s">
        <v>947</v>
      </c>
      <c r="C75" s="39" t="s">
        <v>948</v>
      </c>
      <c r="D75" s="39" t="str">
        <f>CONCATENATE(tabSpelersBWBC[[#This Row],[Prénom]],"  ",tabSpelersBWBC[[#This Row],[Nom]])</f>
        <v>CHRISTOS  VOUSDOUKOS</v>
      </c>
      <c r="E75" s="40">
        <v>19631</v>
      </c>
      <c r="F75" s="39"/>
      <c r="G75" s="39"/>
      <c r="H75" s="39"/>
      <c r="I75" s="41" t="s">
        <v>811</v>
      </c>
      <c r="J75" s="46"/>
      <c r="K75" s="45" t="str">
        <f>IF(ISERROR(VLOOKUP(A75,[1]Spelers_PFV!$A$2:$J$5016,1,0)),"",VLOOKUP(A75,[1]Spelers_PFV!$A$2:$J$5016,1,0))</f>
        <v/>
      </c>
    </row>
    <row r="76" spans="1:11" s="44" customFormat="1" hidden="1">
      <c r="A76" s="38">
        <v>1005</v>
      </c>
      <c r="B76" s="39" t="s">
        <v>548</v>
      </c>
      <c r="C76" s="39" t="s">
        <v>549</v>
      </c>
      <c r="D76" s="39" t="str">
        <f>CONCATENATE(tabSpelersBWBC[[#This Row],[Prénom]],"  ",tabSpelersBWBC[[#This Row],[Nom]])</f>
        <v>FRANCK  LE CHEVALIER</v>
      </c>
      <c r="E76" s="40">
        <v>21305</v>
      </c>
      <c r="F76" s="39"/>
      <c r="G76" s="39"/>
      <c r="H76" s="39"/>
      <c r="I76" s="41" t="s">
        <v>413</v>
      </c>
      <c r="J76" s="46"/>
      <c r="K76" s="45" t="str">
        <f>IF(ISERROR(VLOOKUP(A76,[1]Spelers_PFV!$A$2:$J$5016,1,0)),"",VLOOKUP(A76,[1]Spelers_PFV!$A$2:$J$5016,1,0))</f>
        <v/>
      </c>
    </row>
    <row r="77" spans="1:11" s="44" customFormat="1" hidden="1">
      <c r="A77" s="38">
        <v>1010</v>
      </c>
      <c r="B77" s="39" t="s">
        <v>914</v>
      </c>
      <c r="C77" s="39" t="s">
        <v>1583</v>
      </c>
      <c r="D77" s="39" t="str">
        <f>CONCATENATE(tabSpelersBWBC[[#This Row],[Prénom]],"  ",tabSpelersBWBC[[#This Row],[Nom]])</f>
        <v>FRANK  DE WAEGENAERE</v>
      </c>
      <c r="E77" s="40">
        <v>23651</v>
      </c>
      <c r="F77" s="39"/>
      <c r="G77" s="39"/>
      <c r="H77" s="39"/>
      <c r="I77" s="41" t="s">
        <v>1550</v>
      </c>
      <c r="J77" s="46"/>
      <c r="K77" s="45" t="str">
        <f>IF(ISERROR(VLOOKUP(A77,[1]Spelers_PFV!$A$2:$J$5016,1,0)),"",VLOOKUP(A77,[1]Spelers_PFV!$A$2:$J$5016,1,0))</f>
        <v/>
      </c>
    </row>
    <row r="78" spans="1:11" s="44" customFormat="1" hidden="1">
      <c r="A78" s="38">
        <v>1014</v>
      </c>
      <c r="B78" s="39" t="s">
        <v>1494</v>
      </c>
      <c r="C78" s="39" t="s">
        <v>1495</v>
      </c>
      <c r="D78" s="39" t="str">
        <f>CONCATENATE(tabSpelersBWBC[[#This Row],[Prénom]],"  ",tabSpelersBWBC[[#This Row],[Nom]])</f>
        <v>MANON  HEERAERDS</v>
      </c>
      <c r="E78" s="40">
        <v>33280</v>
      </c>
      <c r="F78" s="39"/>
      <c r="G78" s="39"/>
      <c r="H78" s="39"/>
      <c r="I78" s="41" t="s">
        <v>1463</v>
      </c>
      <c r="J78" s="46"/>
      <c r="K78" s="45" t="str">
        <f>IF(ISERROR(VLOOKUP(A78,[1]Spelers_PFV!$A$2:$J$5016,1,0)),"",VLOOKUP(A78,[1]Spelers_PFV!$A$2:$J$5016,1,0))</f>
        <v/>
      </c>
    </row>
    <row r="79" spans="1:11" s="44" customFormat="1" hidden="1">
      <c r="A79" s="38">
        <v>1017</v>
      </c>
      <c r="B79" s="39" t="s">
        <v>712</v>
      </c>
      <c r="C79" s="39" t="s">
        <v>848</v>
      </c>
      <c r="D79" s="39" t="str">
        <f>CONCATENATE(tabSpelersBWBC[[#This Row],[Prénom]],"  ",tabSpelersBWBC[[#This Row],[Nom]])</f>
        <v>PATRICIA  DE RIDDER</v>
      </c>
      <c r="E79" s="40">
        <v>26113</v>
      </c>
      <c r="F79" s="39"/>
      <c r="G79" s="39"/>
      <c r="H79" s="39"/>
      <c r="I79" s="41" t="s">
        <v>811</v>
      </c>
      <c r="J79" s="46"/>
      <c r="K79" s="45" t="str">
        <f>IF(ISERROR(VLOOKUP(A79,[1]Spelers_PFV!$A$2:$J$5016,1,0)),"",VLOOKUP(A79,[1]Spelers_PFV!$A$2:$J$5016,1,0))</f>
        <v/>
      </c>
    </row>
    <row r="80" spans="1:11" s="44" customFormat="1">
      <c r="A80" s="38">
        <v>1046</v>
      </c>
      <c r="B80" s="39" t="s">
        <v>342</v>
      </c>
      <c r="C80" s="39" t="s">
        <v>799</v>
      </c>
      <c r="D80" s="39" t="str">
        <f>CONCATENATE(tabSpelersBWBC[[#This Row],[Prénom]],"  ",tabSpelersBWBC[[#This Row],[Nom]])</f>
        <v>JEANNINE  VANHAMME</v>
      </c>
      <c r="E80" s="40">
        <v>17312</v>
      </c>
      <c r="F80" s="39"/>
      <c r="G80" s="39"/>
      <c r="H80" s="39"/>
      <c r="I80" s="41" t="s">
        <v>957</v>
      </c>
      <c r="J80" s="46"/>
      <c r="K80" s="47" t="str">
        <f>IF(ISERROR(VLOOKUP(A80,[1]Spelers_PFV!$A$2:$J$5016,1,0)),"",VLOOKUP(A80,[1]Spelers_PFV!$A$2:$J$5016,1,0))</f>
        <v/>
      </c>
    </row>
    <row r="81" spans="1:11" s="44" customFormat="1" hidden="1">
      <c r="A81" s="38">
        <v>1069</v>
      </c>
      <c r="B81" s="39" t="s">
        <v>315</v>
      </c>
      <c r="C81" s="39" t="s">
        <v>316</v>
      </c>
      <c r="D81" s="39" t="str">
        <f>CONCATENATE(tabSpelersBWBC[[#This Row],[Prénom]],"  ",tabSpelersBWBC[[#This Row],[Nom]])</f>
        <v>ARIANE  DIERICKX</v>
      </c>
      <c r="E81" s="40">
        <v>27678</v>
      </c>
      <c r="F81" s="39"/>
      <c r="G81" s="39"/>
      <c r="H81" s="39"/>
      <c r="I81" s="41" t="s">
        <v>261</v>
      </c>
      <c r="J81" s="42"/>
      <c r="K81" s="43" t="str">
        <f>IF(ISERROR(VLOOKUP(A81,[1]Spelers_PFV!$A$2:$J$5016,1,0)),"",VLOOKUP(A81,[1]Spelers_PFV!$A$2:$J$5016,1,0))</f>
        <v/>
      </c>
    </row>
    <row r="82" spans="1:11" s="44" customFormat="1" hidden="1">
      <c r="A82" s="38">
        <v>1084</v>
      </c>
      <c r="B82" s="39" t="s">
        <v>421</v>
      </c>
      <c r="C82" s="39" t="s">
        <v>383</v>
      </c>
      <c r="D82" s="39" t="str">
        <f>CONCATENATE(tabSpelersBWBC[[#This Row],[Prénom]],"  ",tabSpelersBWBC[[#This Row],[Nom]])</f>
        <v>SABRINA  BENOIT</v>
      </c>
      <c r="E82" s="40">
        <v>29420</v>
      </c>
      <c r="F82" s="39"/>
      <c r="G82" s="39"/>
      <c r="H82" s="39"/>
      <c r="I82" s="41" t="s">
        <v>413</v>
      </c>
      <c r="J82" s="46"/>
      <c r="K82" s="45" t="str">
        <f>IF(ISERROR(VLOOKUP(A82,[1]Spelers_PFV!$A$2:$J$5016,1,0)),"",VLOOKUP(A82,[1]Spelers_PFV!$A$2:$J$5016,1,0))</f>
        <v/>
      </c>
    </row>
    <row r="83" spans="1:11" s="44" customFormat="1" hidden="1">
      <c r="A83" s="38">
        <v>1097</v>
      </c>
      <c r="B83" s="39" t="s">
        <v>44</v>
      </c>
      <c r="C83" s="39" t="s">
        <v>1569</v>
      </c>
      <c r="D83" s="39" t="str">
        <f>CONCATENATE(tabSpelersBWBC[[#This Row],[Prénom]],"  ",tabSpelersBWBC[[#This Row],[Nom]])</f>
        <v>PATRICK  DE COCK</v>
      </c>
      <c r="E83" s="40">
        <v>26794</v>
      </c>
      <c r="F83" s="39"/>
      <c r="G83" s="39"/>
      <c r="H83" s="39"/>
      <c r="I83" s="41" t="s">
        <v>1550</v>
      </c>
      <c r="J83" s="46"/>
      <c r="K83" s="45" t="str">
        <f>IF(ISERROR(VLOOKUP(A83,[1]Spelers_PFV!$A$2:$J$5016,1,0)),"",VLOOKUP(A83,[1]Spelers_PFV!$A$2:$J$5016,1,0))</f>
        <v/>
      </c>
    </row>
    <row r="84" spans="1:11" s="44" customFormat="1" hidden="1">
      <c r="A84" s="38">
        <v>1107</v>
      </c>
      <c r="B84" s="39" t="s">
        <v>532</v>
      </c>
      <c r="C84" s="39" t="s">
        <v>533</v>
      </c>
      <c r="D84" s="39" t="str">
        <f>CONCATENATE(tabSpelersBWBC[[#This Row],[Prénom]],"  ",tabSpelersBWBC[[#This Row],[Nom]])</f>
        <v>DOMINIQUE  INGANNAMORTE</v>
      </c>
      <c r="E84" s="40">
        <v>16910</v>
      </c>
      <c r="F84" s="39"/>
      <c r="G84" s="39"/>
      <c r="H84" s="39"/>
      <c r="I84" s="41" t="s">
        <v>413</v>
      </c>
      <c r="J84" s="46"/>
      <c r="K84" s="45" t="str">
        <f>IF(ISERROR(VLOOKUP(A84,[1]Spelers_PFV!$A$2:$J$5016,1,0)),"",VLOOKUP(A84,[1]Spelers_PFV!$A$2:$J$5016,1,0))</f>
        <v/>
      </c>
    </row>
    <row r="85" spans="1:11" s="44" customFormat="1" hidden="1">
      <c r="A85" s="38">
        <v>1113</v>
      </c>
      <c r="B85" s="39" t="s">
        <v>494</v>
      </c>
      <c r="C85" s="39" t="s">
        <v>857</v>
      </c>
      <c r="D85" s="39" t="str">
        <f>CONCATENATE(tabSpelersBWBC[[#This Row],[Prénom]],"  ",tabSpelersBWBC[[#This Row],[Nom]])</f>
        <v>ANDRE  FLAMAND</v>
      </c>
      <c r="E85" s="40">
        <v>19748</v>
      </c>
      <c r="F85" s="39"/>
      <c r="G85" s="39"/>
      <c r="H85" s="39"/>
      <c r="I85" s="41" t="s">
        <v>811</v>
      </c>
      <c r="J85" s="46"/>
      <c r="K85" s="45" t="str">
        <f>IF(ISERROR(VLOOKUP(A85,[1]Spelers_PFV!$A$2:$J$5016,1,0)),"",VLOOKUP(A85,[1]Spelers_PFV!$A$2:$J$5016,1,0))</f>
        <v/>
      </c>
    </row>
    <row r="86" spans="1:11" s="44" customFormat="1" hidden="1">
      <c r="A86" s="38">
        <v>1176</v>
      </c>
      <c r="B86" s="39" t="s">
        <v>283</v>
      </c>
      <c r="C86" s="39" t="s">
        <v>1432</v>
      </c>
      <c r="D86" s="39" t="str">
        <f>CONCATENATE(tabSpelersBWBC[[#This Row],[Prénom]],"  ",tabSpelersBWBC[[#This Row],[Nom]])</f>
        <v>SUZANNE  VAN BO</v>
      </c>
      <c r="E86" s="40">
        <v>20829</v>
      </c>
      <c r="F86" s="39"/>
      <c r="G86" s="39"/>
      <c r="H86" s="39"/>
      <c r="I86" s="41" t="s">
        <v>1252</v>
      </c>
      <c r="J86" s="46"/>
      <c r="K86" s="45" t="str">
        <f>IF(ISERROR(VLOOKUP(A86,[1]Spelers_PFV!$A$2:$J$5016,1,0)),"",VLOOKUP(A86,[1]Spelers_PFV!$A$2:$J$5016,1,0))</f>
        <v/>
      </c>
    </row>
    <row r="87" spans="1:11" s="44" customFormat="1">
      <c r="A87" s="38">
        <v>1185</v>
      </c>
      <c r="B87" s="39" t="s">
        <v>20</v>
      </c>
      <c r="C87" s="39" t="s">
        <v>324</v>
      </c>
      <c r="D87" s="39" t="str">
        <f>CONCATENATE(tabSpelersBWBC[[#This Row],[Prénom]],"  ",tabSpelersBWBC[[#This Row],[Nom]])</f>
        <v>STEPHANE  EVERBECQ</v>
      </c>
      <c r="E87" s="40">
        <v>27460</v>
      </c>
      <c r="F87" s="39"/>
      <c r="G87" s="39"/>
      <c r="H87" s="39"/>
      <c r="I87" s="41" t="s">
        <v>957</v>
      </c>
      <c r="J87" s="46"/>
      <c r="K87" s="45">
        <f>IF(ISERROR(VLOOKUP(A87,[1]Spelers_PFV!$A$2:$J$5016,1,0)),"",VLOOKUP(A87,[1]Spelers_PFV!$A$2:$J$5016,1,0))</f>
        <v>1185</v>
      </c>
    </row>
    <row r="88" spans="1:11" s="44" customFormat="1" hidden="1">
      <c r="A88" s="38">
        <v>1212</v>
      </c>
      <c r="B88" s="39" t="s">
        <v>517</v>
      </c>
      <c r="C88" s="39" t="s">
        <v>1318</v>
      </c>
      <c r="D88" s="39" t="str">
        <f>CONCATENATE(tabSpelersBWBC[[#This Row],[Prénom]],"  ",tabSpelersBWBC[[#This Row],[Nom]])</f>
        <v>JEANINE  DE REYS</v>
      </c>
      <c r="E88" s="40">
        <v>14879</v>
      </c>
      <c r="F88" s="39"/>
      <c r="G88" s="39"/>
      <c r="H88" s="39"/>
      <c r="I88" s="41" t="s">
        <v>1252</v>
      </c>
      <c r="J88" s="46"/>
      <c r="K88" s="45" t="str">
        <f>IF(ISERROR(VLOOKUP(A88,[1]Spelers_PFV!$A$2:$J$5016,1,0)),"",VLOOKUP(A88,[1]Spelers_PFV!$A$2:$J$5016,1,0))</f>
        <v/>
      </c>
    </row>
    <row r="89" spans="1:11" s="44" customFormat="1" hidden="1">
      <c r="A89" s="38">
        <v>1220</v>
      </c>
      <c r="B89" s="39" t="s">
        <v>800</v>
      </c>
      <c r="C89" s="39" t="s">
        <v>801</v>
      </c>
      <c r="D89" s="39" t="str">
        <f>CONCATENATE(tabSpelersBWBC[[#This Row],[Prénom]],"  ",tabSpelersBWBC[[#This Row],[Nom]])</f>
        <v>DEBORAH  VANHOSMAEL</v>
      </c>
      <c r="E89" s="40">
        <v>29462</v>
      </c>
      <c r="F89" s="39"/>
      <c r="G89" s="39"/>
      <c r="H89" s="39"/>
      <c r="I89" s="41" t="s">
        <v>678</v>
      </c>
      <c r="J89" s="46"/>
      <c r="K89" s="45" t="str">
        <f>IF(ISERROR(VLOOKUP(A89,[1]Spelers_PFV!$A$2:$J$5016,1,0)),"",VLOOKUP(A89,[1]Spelers_PFV!$A$2:$J$5016,1,0))</f>
        <v/>
      </c>
    </row>
    <row r="90" spans="1:11" s="44" customFormat="1" hidden="1">
      <c r="A90" s="38">
        <v>1228</v>
      </c>
      <c r="B90" s="39" t="s">
        <v>682</v>
      </c>
      <c r="C90" s="39" t="s">
        <v>27</v>
      </c>
      <c r="D90" s="39" t="str">
        <f>CONCATENATE(tabSpelersBWBC[[#This Row],[Prénom]],"  ",tabSpelersBWBC[[#This Row],[Nom]])</f>
        <v>VALENTIN  BORGS</v>
      </c>
      <c r="E90" s="40">
        <v>34736</v>
      </c>
      <c r="F90" s="39"/>
      <c r="G90" s="39"/>
      <c r="H90" s="39"/>
      <c r="I90" s="41" t="s">
        <v>678</v>
      </c>
      <c r="J90" s="46"/>
      <c r="K90" s="45" t="str">
        <f>IF(ISERROR(VLOOKUP(A90,[1]Spelers_PFV!$A$2:$J$5016,1,0)),"",VLOOKUP(A90,[1]Spelers_PFV!$A$2:$J$5016,1,0))</f>
        <v/>
      </c>
    </row>
    <row r="91" spans="1:11" s="44" customFormat="1" hidden="1">
      <c r="A91" s="38">
        <v>1246</v>
      </c>
      <c r="B91" s="39" t="s">
        <v>1488</v>
      </c>
      <c r="C91" s="39" t="s">
        <v>1489</v>
      </c>
      <c r="D91" s="39" t="str">
        <f>CONCATENATE(tabSpelersBWBC[[#This Row],[Prénom]],"  ",tabSpelersBWBC[[#This Row],[Nom]])</f>
        <v>NORA  EL MOSTAKIME</v>
      </c>
      <c r="E91" s="40">
        <v>22956</v>
      </c>
      <c r="F91" s="39"/>
      <c r="G91" s="39"/>
      <c r="H91" s="39"/>
      <c r="I91" s="41" t="s">
        <v>1463</v>
      </c>
      <c r="J91" s="46"/>
      <c r="K91" s="45" t="str">
        <f>IF(ISERROR(VLOOKUP(A91,[1]Spelers_PFV!$A$2:$J$5016,1,0)),"",VLOOKUP(A91,[1]Spelers_PFV!$A$2:$J$5016,1,0))</f>
        <v/>
      </c>
    </row>
    <row r="92" spans="1:11" s="44" customFormat="1">
      <c r="A92" s="38">
        <v>1250</v>
      </c>
      <c r="B92" s="39" t="s">
        <v>39</v>
      </c>
      <c r="C92" s="39" t="s">
        <v>799</v>
      </c>
      <c r="D92" s="39" t="str">
        <f>CONCATENATE(tabSpelersBWBC[[#This Row],[Prénom]],"  ",tabSpelersBWBC[[#This Row],[Nom]])</f>
        <v>ALAIN  VANHAMME</v>
      </c>
      <c r="E92" s="40">
        <v>21346</v>
      </c>
      <c r="F92" s="39"/>
      <c r="G92" s="39"/>
      <c r="H92" s="39"/>
      <c r="I92" s="41" t="s">
        <v>957</v>
      </c>
      <c r="J92" s="46"/>
      <c r="K92" s="45" t="str">
        <f>IF(ISERROR(VLOOKUP(A92,[1]Spelers_PFV!$A$2:$J$5016,1,0)),"",VLOOKUP(A92,[1]Spelers_PFV!$A$2:$J$5016,1,0))</f>
        <v/>
      </c>
    </row>
    <row r="93" spans="1:11" s="44" customFormat="1" hidden="1">
      <c r="A93" s="38">
        <v>1261</v>
      </c>
      <c r="B93" s="39" t="s">
        <v>1694</v>
      </c>
      <c r="C93" s="39" t="s">
        <v>1634</v>
      </c>
      <c r="D93" s="39" t="str">
        <f>CONCATENATE(tabSpelersBWBC[[#This Row],[Prénom]],"  ",tabSpelersBWBC[[#This Row],[Nom]])</f>
        <v>ANTONIN  NICOLET</v>
      </c>
      <c r="E93" s="40">
        <v>37567</v>
      </c>
      <c r="F93" s="39"/>
      <c r="G93" s="39"/>
      <c r="H93" s="39"/>
      <c r="I93" s="41" t="s">
        <v>1672</v>
      </c>
      <c r="J93" s="46"/>
      <c r="K93" s="45" t="str">
        <f>IF(ISERROR(VLOOKUP(A93,[1]Spelers_PFV!$A$2:$J$5016,1,0)),"",VLOOKUP(A93,[1]Spelers_PFV!$A$2:$J$5016,1,0))</f>
        <v/>
      </c>
    </row>
    <row r="94" spans="1:11" s="44" customFormat="1" hidden="1">
      <c r="A94" s="38">
        <v>1268</v>
      </c>
      <c r="B94" s="39" t="s">
        <v>28</v>
      </c>
      <c r="C94" s="39" t="s">
        <v>1362</v>
      </c>
      <c r="D94" s="39" t="str">
        <f>CONCATENATE(tabSpelersBWBC[[#This Row],[Prénom]],"  ",tabSpelersBWBC[[#This Row],[Nom]])</f>
        <v>DANIEL  HEREMANS</v>
      </c>
      <c r="E94" s="40">
        <v>17143</v>
      </c>
      <c r="F94" s="39"/>
      <c r="G94" s="39"/>
      <c r="H94" s="39"/>
      <c r="I94" s="41" t="s">
        <v>1252</v>
      </c>
      <c r="J94" s="46"/>
      <c r="K94" s="45" t="str">
        <f>IF(ISERROR(VLOOKUP(A94,[1]Spelers_PFV!$A$2:$J$5016,1,0)),"",VLOOKUP(A94,[1]Spelers_PFV!$A$2:$J$5016,1,0))</f>
        <v/>
      </c>
    </row>
    <row r="95" spans="1:11" s="44" customFormat="1" hidden="1">
      <c r="A95" s="38">
        <v>1277</v>
      </c>
      <c r="B95" s="39" t="s">
        <v>313</v>
      </c>
      <c r="C95" s="39" t="s">
        <v>314</v>
      </c>
      <c r="D95" s="39" t="str">
        <f>CONCATENATE(tabSpelersBWBC[[#This Row],[Prénom]],"  ",tabSpelersBWBC[[#This Row],[Nom]])</f>
        <v>GREGORY  DESCAMPS</v>
      </c>
      <c r="E95" s="40">
        <v>28305</v>
      </c>
      <c r="F95" s="39"/>
      <c r="G95" s="39"/>
      <c r="H95" s="39"/>
      <c r="I95" s="41" t="s">
        <v>261</v>
      </c>
      <c r="J95" s="42"/>
      <c r="K95" s="43" t="str">
        <f>IF(ISERROR(VLOOKUP(A95,[1]Spelers_PFV!$A$2:$J$5016,1,0)),"",VLOOKUP(A95,[1]Spelers_PFV!$A$2:$J$5016,1,0))</f>
        <v/>
      </c>
    </row>
    <row r="96" spans="1:11" s="44" customFormat="1" hidden="1">
      <c r="A96" s="38">
        <v>1288</v>
      </c>
      <c r="B96" s="39" t="s">
        <v>765</v>
      </c>
      <c r="C96" s="39" t="s">
        <v>1287</v>
      </c>
      <c r="D96" s="39" t="str">
        <f>CONCATENATE(tabSpelersBWBC[[#This Row],[Prénom]],"  ",tabSpelersBWBC[[#This Row],[Nom]])</f>
        <v>ANNIE  CLINET</v>
      </c>
      <c r="E96" s="40">
        <v>17845</v>
      </c>
      <c r="F96" s="39"/>
      <c r="G96" s="39"/>
      <c r="H96" s="39"/>
      <c r="I96" s="41" t="s">
        <v>1252</v>
      </c>
      <c r="J96" s="46"/>
      <c r="K96" s="45" t="str">
        <f>IF(ISERROR(VLOOKUP(A96,[1]Spelers_PFV!$A$2:$J$5016,1,0)),"",VLOOKUP(A96,[1]Spelers_PFV!$A$2:$J$5016,1,0))</f>
        <v/>
      </c>
    </row>
    <row r="97" spans="1:11" s="44" customFormat="1" hidden="1">
      <c r="A97" s="38">
        <v>1289</v>
      </c>
      <c r="B97" s="39" t="s">
        <v>1129</v>
      </c>
      <c r="C97" s="39" t="s">
        <v>1319</v>
      </c>
      <c r="D97" s="39" t="str">
        <f>CONCATENATE(tabSpelersBWBC[[#This Row],[Prénom]],"  ",tabSpelersBWBC[[#This Row],[Nom]])</f>
        <v>RAYMOND  DE ROOSE</v>
      </c>
      <c r="E97" s="40">
        <v>17429</v>
      </c>
      <c r="F97" s="39"/>
      <c r="G97" s="39"/>
      <c r="H97" s="39"/>
      <c r="I97" s="41" t="s">
        <v>1252</v>
      </c>
      <c r="J97" s="46"/>
      <c r="K97" s="45" t="str">
        <f>IF(ISERROR(VLOOKUP(A97,[1]Spelers_PFV!$A$2:$J$5016,1,0)),"",VLOOKUP(A97,[1]Spelers_PFV!$A$2:$J$5016,1,0))</f>
        <v/>
      </c>
    </row>
    <row r="98" spans="1:11" s="44" customFormat="1" hidden="1">
      <c r="A98" s="38">
        <v>1296</v>
      </c>
      <c r="B98" s="39" t="s">
        <v>1224</v>
      </c>
      <c r="C98" s="39" t="s">
        <v>1706</v>
      </c>
      <c r="D98" s="39" t="str">
        <f>CONCATENATE(tabSpelersBWBC[[#This Row],[Prénom]],"  ",tabSpelersBWBC[[#This Row],[Nom]])</f>
        <v>YVETTE  VANDRIESSCHE</v>
      </c>
      <c r="E98" s="40">
        <v>19177</v>
      </c>
      <c r="F98" s="39"/>
      <c r="G98" s="39"/>
      <c r="H98" s="39"/>
      <c r="I98" s="41" t="s">
        <v>1672</v>
      </c>
      <c r="J98" s="46"/>
      <c r="K98" s="45" t="str">
        <f>IF(ISERROR(VLOOKUP(A98,[1]Spelers_PFV!$A$2:$J$5016,1,0)),"",VLOOKUP(A98,[1]Spelers_PFV!$A$2:$J$5016,1,0))</f>
        <v/>
      </c>
    </row>
    <row r="99" spans="1:11" s="44" customFormat="1">
      <c r="A99" s="38">
        <v>1306</v>
      </c>
      <c r="B99" s="39" t="s">
        <v>995</v>
      </c>
      <c r="C99" s="39" t="s">
        <v>996</v>
      </c>
      <c r="D99" s="39" t="str">
        <f>CONCATENATE(tabSpelersBWBC[[#This Row],[Prénom]],"  ",tabSpelersBWBC[[#This Row],[Nom]])</f>
        <v>JANINE  HAEMERS</v>
      </c>
      <c r="E99" s="40">
        <v>19058</v>
      </c>
      <c r="F99" s="39"/>
      <c r="G99" s="39"/>
      <c r="H99" s="39"/>
      <c r="I99" s="41" t="s">
        <v>957</v>
      </c>
      <c r="J99" s="46"/>
      <c r="K99" s="45" t="str">
        <f>IF(ISERROR(VLOOKUP(A99,[1]Spelers_PFV!$A$2:$J$5016,1,0)),"",VLOOKUP(A99,[1]Spelers_PFV!$A$2:$J$5016,1,0))</f>
        <v/>
      </c>
    </row>
    <row r="100" spans="1:11" s="44" customFormat="1" hidden="1">
      <c r="A100" s="38">
        <v>1308</v>
      </c>
      <c r="B100" s="39" t="s">
        <v>1020</v>
      </c>
      <c r="C100" s="39" t="s">
        <v>1695</v>
      </c>
      <c r="D100" s="39" t="str">
        <f>CONCATENATE(tabSpelersBWBC[[#This Row],[Prénom]],"  ",tabSpelersBWBC[[#This Row],[Nom]])</f>
        <v>JEAN-CLAUDE  NUELANDT</v>
      </c>
      <c r="E100" s="40">
        <v>21764</v>
      </c>
      <c r="F100" s="39"/>
      <c r="G100" s="39"/>
      <c r="H100" s="39"/>
      <c r="I100" s="41" t="s">
        <v>1672</v>
      </c>
      <c r="J100" s="46"/>
      <c r="K100" s="45" t="str">
        <f>IF(ISERROR(VLOOKUP(A100,[1]Spelers_PFV!$A$2:$J$5016,1,0)),"",VLOOKUP(A100,[1]Spelers_PFV!$A$2:$J$5016,1,0))</f>
        <v/>
      </c>
    </row>
    <row r="101" spans="1:11" s="44" customFormat="1" hidden="1">
      <c r="A101" s="38">
        <v>1313</v>
      </c>
      <c r="B101" s="39" t="s">
        <v>1067</v>
      </c>
      <c r="C101" s="39" t="s">
        <v>1136</v>
      </c>
      <c r="D101" s="39" t="str">
        <f>CONCATENATE(tabSpelersBWBC[[#This Row],[Prénom]],"  ",tabSpelersBWBC[[#This Row],[Nom]])</f>
        <v>MICHELE  ROUTENAER</v>
      </c>
      <c r="E101" s="40">
        <v>19504</v>
      </c>
      <c r="F101" s="39"/>
      <c r="G101" s="39"/>
      <c r="H101" s="39"/>
      <c r="I101" s="41" t="s">
        <v>1036</v>
      </c>
      <c r="J101" s="46"/>
      <c r="K101" s="45">
        <f>IF(ISERROR(VLOOKUP(A101,[1]Spelers_PFV!$A$2:$J$5016,1,0)),"",VLOOKUP(A101,[1]Spelers_PFV!$A$2:$J$5016,1,0))</f>
        <v>1313</v>
      </c>
    </row>
    <row r="102" spans="1:11" s="44" customFormat="1" hidden="1">
      <c r="A102" s="38">
        <v>1314</v>
      </c>
      <c r="B102" s="39" t="s">
        <v>416</v>
      </c>
      <c r="C102" s="39" t="s">
        <v>1102</v>
      </c>
      <c r="D102" s="39" t="str">
        <f>CONCATENATE(tabSpelersBWBC[[#This Row],[Prénom]],"  ",tabSpelersBWBC[[#This Row],[Nom]])</f>
        <v>FREDERIC  GUILLIAMS</v>
      </c>
      <c r="E102" s="40">
        <v>28245</v>
      </c>
      <c r="F102" s="39"/>
      <c r="G102" s="39"/>
      <c r="H102" s="39"/>
      <c r="I102" s="41" t="s">
        <v>1036</v>
      </c>
      <c r="J102" s="46"/>
      <c r="K102" s="45" t="str">
        <f>IF(ISERROR(VLOOKUP(A102,[1]Spelers_PFV!$A$2:$J$5016,1,0)),"",VLOOKUP(A102,[1]Spelers_PFV!$A$2:$J$5016,1,0))</f>
        <v/>
      </c>
    </row>
    <row r="103" spans="1:11" hidden="1">
      <c r="A103" s="38">
        <v>1332</v>
      </c>
      <c r="B103" s="39" t="s">
        <v>558</v>
      </c>
      <c r="C103" s="39" t="s">
        <v>1137</v>
      </c>
      <c r="D103" s="39" t="str">
        <f>CONCATENATE(tabSpelersBWBC[[#This Row],[Prénom]],"  ",tabSpelersBWBC[[#This Row],[Nom]])</f>
        <v>PHILIPPE  ROY</v>
      </c>
      <c r="E103" s="40">
        <v>21192</v>
      </c>
      <c r="F103" s="39"/>
      <c r="G103" s="39"/>
      <c r="H103" s="39"/>
      <c r="I103" s="41" t="s">
        <v>1036</v>
      </c>
      <c r="J103" s="46"/>
      <c r="K103" s="45" t="str">
        <f>IF(ISERROR(VLOOKUP(A103,[1]Spelers_PFV!$A$2:$J$5016,1,0)),"",VLOOKUP(A103,[1]Spelers_PFV!$A$2:$J$5016,1,0))</f>
        <v/>
      </c>
    </row>
    <row r="104" spans="1:11" s="44" customFormat="1" hidden="1">
      <c r="A104" s="38">
        <v>1364</v>
      </c>
      <c r="B104" s="39" t="s">
        <v>1511</v>
      </c>
      <c r="C104" s="39" t="s">
        <v>1513</v>
      </c>
      <c r="D104" s="39" t="str">
        <f>CONCATENATE(tabSpelersBWBC[[#This Row],[Prénom]],"  ",tabSpelersBWBC[[#This Row],[Nom]])</f>
        <v>ANDY  MALCORPS</v>
      </c>
      <c r="E104" s="40">
        <v>38176</v>
      </c>
      <c r="F104" s="39"/>
      <c r="G104" s="39"/>
      <c r="H104" s="39"/>
      <c r="I104" s="41" t="s">
        <v>1463</v>
      </c>
      <c r="J104" s="46"/>
      <c r="K104" s="45" t="str">
        <f>IF(ISERROR(VLOOKUP(A104,[1]Spelers_PFV!$A$2:$J$5016,1,0)),"",VLOOKUP(A104,[1]Spelers_PFV!$A$2:$J$5016,1,0))</f>
        <v/>
      </c>
    </row>
    <row r="105" spans="1:11" s="44" customFormat="1" hidden="1">
      <c r="A105" s="38">
        <v>1406</v>
      </c>
      <c r="B105" s="39" t="s">
        <v>345</v>
      </c>
      <c r="C105" s="39" t="s">
        <v>1525</v>
      </c>
      <c r="D105" s="39" t="str">
        <f>CONCATENATE(tabSpelersBWBC[[#This Row],[Prénom]],"  ",tabSpelersBWBC[[#This Row],[Nom]])</f>
        <v>MICHAEL  SANTI</v>
      </c>
      <c r="E105" s="40">
        <v>31948</v>
      </c>
      <c r="F105" s="39"/>
      <c r="G105" s="39"/>
      <c r="H105" s="39"/>
      <c r="I105" s="41" t="s">
        <v>1463</v>
      </c>
      <c r="J105" s="46"/>
      <c r="K105" s="45">
        <f>IF(ISERROR(VLOOKUP(A105,[1]Spelers_PFV!$A$2:$J$5016,1,0)),"",VLOOKUP(A105,[1]Spelers_PFV!$A$2:$J$5016,1,0))</f>
        <v>1406</v>
      </c>
    </row>
    <row r="106" spans="1:11" s="44" customFormat="1" hidden="1">
      <c r="A106" s="38">
        <v>1410</v>
      </c>
      <c r="B106" s="39" t="s">
        <v>342</v>
      </c>
      <c r="C106" s="39" t="s">
        <v>754</v>
      </c>
      <c r="D106" s="39" t="str">
        <f>CONCATENATE(tabSpelersBWBC[[#This Row],[Prénom]],"  ",tabSpelersBWBC[[#This Row],[Nom]])</f>
        <v>JEANNINE  MEERT</v>
      </c>
      <c r="E106" s="40">
        <v>14736</v>
      </c>
      <c r="F106" s="39"/>
      <c r="G106" s="39"/>
      <c r="H106" s="39"/>
      <c r="I106" s="41" t="s">
        <v>1252</v>
      </c>
      <c r="J106" s="46"/>
      <c r="K106" s="47" t="str">
        <f>IF(ISERROR(VLOOKUP(A106,[1]Spelers_PFV!$A$2:$J$5016,1,0)),"",VLOOKUP(A106,[1]Spelers_PFV!$A$2:$J$5016,1,0))</f>
        <v/>
      </c>
    </row>
    <row r="107" spans="1:11" s="44" customFormat="1" hidden="1">
      <c r="A107" s="38">
        <v>1425</v>
      </c>
      <c r="B107" s="39" t="s">
        <v>370</v>
      </c>
      <c r="C107" s="39" t="s">
        <v>584</v>
      </c>
      <c r="D107" s="39" t="str">
        <f>CONCATENATE(tabSpelersBWBC[[#This Row],[Prénom]],"  ",tabSpelersBWBC[[#This Row],[Nom]])</f>
        <v>CHRISTOPHE  MOREELS</v>
      </c>
      <c r="E107" s="40">
        <v>28112</v>
      </c>
      <c r="F107" s="39"/>
      <c r="G107" s="39"/>
      <c r="H107" s="39"/>
      <c r="I107" s="41" t="s">
        <v>413</v>
      </c>
      <c r="J107" s="46"/>
      <c r="K107" s="45">
        <f>IF(ISERROR(VLOOKUP(A107,[1]Spelers_PFV!$A$2:$J$5016,1,0)),"",VLOOKUP(A107,[1]Spelers_PFV!$A$2:$J$5016,1,0))</f>
        <v>1425</v>
      </c>
    </row>
    <row r="108" spans="1:11" s="44" customFormat="1" hidden="1">
      <c r="A108" s="38">
        <v>1436</v>
      </c>
      <c r="B108" s="39" t="s">
        <v>852</v>
      </c>
      <c r="C108" s="39" t="s">
        <v>1575</v>
      </c>
      <c r="D108" s="39" t="str">
        <f>CONCATENATE(tabSpelersBWBC[[#This Row],[Prénom]],"  ",tabSpelersBWBC[[#This Row],[Nom]])</f>
        <v>SABINE  DEPASSE</v>
      </c>
      <c r="E108" s="40">
        <v>27599</v>
      </c>
      <c r="F108" s="39"/>
      <c r="G108" s="39"/>
      <c r="H108" s="39"/>
      <c r="I108" s="41" t="s">
        <v>1550</v>
      </c>
      <c r="J108" s="46"/>
      <c r="K108" s="45">
        <f>IF(ISERROR(VLOOKUP(A108,[1]Spelers_PFV!$A$2:$J$5016,1,0)),"",VLOOKUP(A108,[1]Spelers_PFV!$A$2:$J$5016,1,0))</f>
        <v>1436</v>
      </c>
    </row>
    <row r="109" spans="1:11" s="44" customFormat="1" hidden="1">
      <c r="A109" s="38">
        <v>1444</v>
      </c>
      <c r="B109" s="39" t="s">
        <v>409</v>
      </c>
      <c r="C109" s="39" t="s">
        <v>1309</v>
      </c>
      <c r="D109" s="39" t="str">
        <f>CONCATENATE(tabSpelersBWBC[[#This Row],[Prénom]],"  ",tabSpelersBWBC[[#This Row],[Nom]])</f>
        <v>MARIANNE  DE LUYCK</v>
      </c>
      <c r="E109" s="40">
        <v>18494</v>
      </c>
      <c r="F109" s="39"/>
      <c r="G109" s="39"/>
      <c r="H109" s="39"/>
      <c r="I109" s="41" t="s">
        <v>1252</v>
      </c>
      <c r="J109" s="46"/>
      <c r="K109" s="45" t="str">
        <f>IF(ISERROR(VLOOKUP(A109,[1]Spelers_PFV!$A$2:$J$5016,1,0)),"",VLOOKUP(A109,[1]Spelers_PFV!$A$2:$J$5016,1,0))</f>
        <v/>
      </c>
    </row>
    <row r="110" spans="1:11" s="44" customFormat="1" hidden="1">
      <c r="A110" s="38">
        <v>1447</v>
      </c>
      <c r="B110" s="39" t="s">
        <v>852</v>
      </c>
      <c r="C110" s="39" t="s">
        <v>853</v>
      </c>
      <c r="D110" s="39" t="str">
        <f>CONCATENATE(tabSpelersBWBC[[#This Row],[Prénom]],"  ",tabSpelersBWBC[[#This Row],[Nom]])</f>
        <v>SABINE  DEWIT</v>
      </c>
      <c r="E110" s="40">
        <v>23021</v>
      </c>
      <c r="F110" s="39"/>
      <c r="G110" s="39"/>
      <c r="H110" s="39"/>
      <c r="I110" s="41" t="s">
        <v>811</v>
      </c>
      <c r="J110" s="46"/>
      <c r="K110" s="45" t="str">
        <f>IF(ISERROR(VLOOKUP(A110,[1]Spelers_PFV!$A$2:$J$5016,1,0)),"",VLOOKUP(A110,[1]Spelers_PFV!$A$2:$J$5016,1,0))</f>
        <v/>
      </c>
    </row>
    <row r="111" spans="1:11" s="44" customFormat="1" hidden="1">
      <c r="A111" s="38">
        <v>1465</v>
      </c>
      <c r="B111" s="39" t="s">
        <v>753</v>
      </c>
      <c r="C111" s="39" t="s">
        <v>912</v>
      </c>
      <c r="D111" s="39" t="str">
        <f>CONCATENATE(tabSpelersBWBC[[#This Row],[Prénom]],"  ",tabSpelersBWBC[[#This Row],[Nom]])</f>
        <v>JEAN PIERRE  STARCK</v>
      </c>
      <c r="E111" s="40">
        <v>18175</v>
      </c>
      <c r="F111" s="39"/>
      <c r="G111" s="39"/>
      <c r="H111" s="39"/>
      <c r="I111" s="41" t="s">
        <v>811</v>
      </c>
      <c r="J111" s="46"/>
      <c r="K111" s="45">
        <f>IF(ISERROR(VLOOKUP(A111,[1]Spelers_PFV!$A$2:$J$5016,1,0)),"",VLOOKUP(A111,[1]Spelers_PFV!$A$2:$J$5016,1,0))</f>
        <v>1465</v>
      </c>
    </row>
    <row r="112" spans="1:11" s="44" customFormat="1" hidden="1">
      <c r="A112" s="38">
        <v>1466</v>
      </c>
      <c r="B112" s="39" t="s">
        <v>480</v>
      </c>
      <c r="C112" s="39" t="s">
        <v>912</v>
      </c>
      <c r="D112" s="39" t="str">
        <f>CONCATENATE(tabSpelersBWBC[[#This Row],[Prénom]],"  ",tabSpelersBWBC[[#This Row],[Nom]])</f>
        <v>NICOLE  STARCK</v>
      </c>
      <c r="E112" s="40">
        <v>19862</v>
      </c>
      <c r="F112" s="39"/>
      <c r="G112" s="39"/>
      <c r="H112" s="39"/>
      <c r="I112" s="41" t="s">
        <v>811</v>
      </c>
      <c r="J112" s="46"/>
      <c r="K112" s="45">
        <f>IF(ISERROR(VLOOKUP(A112,[1]Spelers_PFV!$A$2:$J$5016,1,0)),"",VLOOKUP(A112,[1]Spelers_PFV!$A$2:$J$5016,1,0))</f>
        <v>1466</v>
      </c>
    </row>
    <row r="113" spans="1:11" s="44" customFormat="1" hidden="1">
      <c r="A113" s="38">
        <v>1469</v>
      </c>
      <c r="B113" s="39" t="s">
        <v>33</v>
      </c>
      <c r="C113" s="39" t="s">
        <v>32</v>
      </c>
      <c r="D113" s="39" t="str">
        <f>CONCATENATE(tabSpelersBWBC[[#This Row],[Prénom]],"  ",tabSpelersBWBC[[#This Row],[Nom]])</f>
        <v>MARC  BRASSEUR</v>
      </c>
      <c r="E113" s="40">
        <v>18960</v>
      </c>
      <c r="F113" s="39"/>
      <c r="G113" s="39"/>
      <c r="H113" s="39"/>
      <c r="I113" s="41" t="s">
        <v>678</v>
      </c>
      <c r="J113" s="46"/>
      <c r="K113" s="45" t="str">
        <f>IF(ISERROR(VLOOKUP(A113,[1]Spelers_PFV!$A$2:$J$5016,1,0)),"",VLOOKUP(A113,[1]Spelers_PFV!$A$2:$J$5016,1,0))</f>
        <v/>
      </c>
    </row>
    <row r="114" spans="1:11" s="44" customFormat="1" hidden="1">
      <c r="A114" s="38">
        <v>1475</v>
      </c>
      <c r="B114" s="39" t="s">
        <v>847</v>
      </c>
      <c r="C114" s="39" t="s">
        <v>848</v>
      </c>
      <c r="D114" s="39" t="str">
        <f>CONCATENATE(tabSpelersBWBC[[#This Row],[Prénom]],"  ",tabSpelersBWBC[[#This Row],[Nom]])</f>
        <v>MARYLINE  DE RIDDER</v>
      </c>
      <c r="E114" s="40">
        <v>23977</v>
      </c>
      <c r="F114" s="39"/>
      <c r="G114" s="39"/>
      <c r="H114" s="39"/>
      <c r="I114" s="41" t="s">
        <v>811</v>
      </c>
      <c r="J114" s="46"/>
      <c r="K114" s="45" t="str">
        <f>IF(ISERROR(VLOOKUP(A114,[1]Spelers_PFV!$A$2:$J$5016,1,0)),"",VLOOKUP(A114,[1]Spelers_PFV!$A$2:$J$5016,1,0))</f>
        <v/>
      </c>
    </row>
    <row r="115" spans="1:11" s="45" customFormat="1" hidden="1">
      <c r="A115" s="38">
        <v>1495</v>
      </c>
      <c r="B115" s="39" t="s">
        <v>28</v>
      </c>
      <c r="C115" s="39" t="s">
        <v>1496</v>
      </c>
      <c r="D115" s="39" t="str">
        <f>CONCATENATE(tabSpelersBWBC[[#This Row],[Prénom]],"  ",tabSpelersBWBC[[#This Row],[Nom]])</f>
        <v>DANIEL  HENNEBERT</v>
      </c>
      <c r="E115" s="40">
        <v>21597</v>
      </c>
      <c r="F115" s="39"/>
      <c r="G115" s="39"/>
      <c r="H115" s="39"/>
      <c r="I115" s="41" t="s">
        <v>1463</v>
      </c>
      <c r="J115" s="46"/>
      <c r="K115" s="45" t="str">
        <f>IF(ISERROR(VLOOKUP(A115,[1]Spelers_PFV!$A$2:$J$5016,1,0)),"",VLOOKUP(A115,[1]Spelers_PFV!$A$2:$J$5016,1,0))</f>
        <v/>
      </c>
    </row>
    <row r="116" spans="1:11" s="45" customFormat="1" hidden="1">
      <c r="A116" s="38">
        <v>1509</v>
      </c>
      <c r="B116" s="39" t="s">
        <v>370</v>
      </c>
      <c r="C116" s="39" t="s">
        <v>369</v>
      </c>
      <c r="D116" s="39" t="str">
        <f>CONCATENATE(tabSpelersBWBC[[#This Row],[Prénom]],"  ",tabSpelersBWBC[[#This Row],[Nom]])</f>
        <v>CHRISTOPHE  REMORY</v>
      </c>
      <c r="E116" s="40">
        <v>30787</v>
      </c>
      <c r="F116" s="39"/>
      <c r="G116" s="39"/>
      <c r="H116" s="39"/>
      <c r="I116" s="41" t="s">
        <v>261</v>
      </c>
      <c r="J116" s="46"/>
      <c r="K116" s="45" t="str">
        <f>IF(ISERROR(VLOOKUP(A116,[1]Spelers_PFV!$A$2:$J$5016,1,0)),"",VLOOKUP(A116,[1]Spelers_PFV!$A$2:$J$5016,1,0))</f>
        <v/>
      </c>
    </row>
    <row r="117" spans="1:11" s="45" customFormat="1" hidden="1">
      <c r="A117" s="38">
        <v>1512</v>
      </c>
      <c r="B117" s="39" t="s">
        <v>39</v>
      </c>
      <c r="C117" s="39" t="s">
        <v>1485</v>
      </c>
      <c r="D117" s="39" t="str">
        <f>CONCATENATE(tabSpelersBWBC[[#This Row],[Prénom]],"  ",tabSpelersBWBC[[#This Row],[Nom]])</f>
        <v>ALAIN  DORIA TILLEUX</v>
      </c>
      <c r="E117" s="40">
        <v>24876</v>
      </c>
      <c r="F117" s="39"/>
      <c r="G117" s="39"/>
      <c r="H117" s="39"/>
      <c r="I117" s="41" t="s">
        <v>1463</v>
      </c>
      <c r="J117" s="46"/>
      <c r="K117" s="45" t="str">
        <f>IF(ISERROR(VLOOKUP(A117,[1]Spelers_PFV!$A$2:$J$5016,1,0)),"",VLOOKUP(A117,[1]Spelers_PFV!$A$2:$J$5016,1,0))</f>
        <v/>
      </c>
    </row>
    <row r="118" spans="1:11" s="45" customFormat="1" hidden="1">
      <c r="A118" s="38">
        <v>1514</v>
      </c>
      <c r="B118" s="39" t="s">
        <v>319</v>
      </c>
      <c r="C118" s="39" t="s">
        <v>1526</v>
      </c>
      <c r="D118" s="39" t="str">
        <f>CONCATENATE(tabSpelersBWBC[[#This Row],[Prénom]],"  ",tabSpelersBWBC[[#This Row],[Nom]])</f>
        <v>FRANCOIS  SCHOLDERS</v>
      </c>
      <c r="E118" s="40">
        <v>11488</v>
      </c>
      <c r="F118" s="39"/>
      <c r="G118" s="39"/>
      <c r="H118" s="39"/>
      <c r="I118" s="41" t="s">
        <v>1463</v>
      </c>
      <c r="J118" s="46"/>
      <c r="K118" s="45">
        <f>IF(ISERROR(VLOOKUP(A118,[1]Spelers_PFV!$A$2:$J$5016,1,0)),"",VLOOKUP(A118,[1]Spelers_PFV!$A$2:$J$5016,1,0))</f>
        <v>1514</v>
      </c>
    </row>
    <row r="119" spans="1:11" hidden="1">
      <c r="A119" s="38">
        <v>1516</v>
      </c>
      <c r="B119" s="39" t="s">
        <v>325</v>
      </c>
      <c r="C119" s="39" t="s">
        <v>326</v>
      </c>
      <c r="D119" s="39" t="str">
        <f>CONCATENATE(tabSpelersBWBC[[#This Row],[Prénom]],"  ",tabSpelersBWBC[[#This Row],[Nom]])</f>
        <v>ROSE-MARIE  FETTES</v>
      </c>
      <c r="E119" s="40">
        <v>19529</v>
      </c>
      <c r="F119" s="39"/>
      <c r="G119" s="39"/>
      <c r="H119" s="39"/>
      <c r="I119" s="41" t="s">
        <v>261</v>
      </c>
      <c r="J119" s="46"/>
      <c r="K119" s="45" t="str">
        <f>IF(ISERROR(VLOOKUP(A119,[1]Spelers_PFV!$A$2:$J$5016,1,0)),"",VLOOKUP(A119,[1]Spelers_PFV!$A$2:$J$5016,1,0))</f>
        <v/>
      </c>
    </row>
    <row r="120" spans="1:11" s="45" customFormat="1" hidden="1">
      <c r="A120" s="38">
        <v>1529</v>
      </c>
      <c r="B120" s="39" t="s">
        <v>1187</v>
      </c>
      <c r="C120" s="39" t="s">
        <v>1188</v>
      </c>
      <c r="D120" s="39" t="str">
        <f>CONCATENATE(tabSpelersBWBC[[#This Row],[Prénom]],"  ",tabSpelersBWBC[[#This Row],[Nom]])</f>
        <v>GIANFRANCO  ZAGO</v>
      </c>
      <c r="E120" s="40">
        <v>12028</v>
      </c>
      <c r="F120" s="39"/>
      <c r="G120" s="39"/>
      <c r="H120" s="39"/>
      <c r="I120" s="41" t="s">
        <v>1036</v>
      </c>
      <c r="J120" s="46"/>
      <c r="K120" s="45" t="str">
        <f>IF(ISERROR(VLOOKUP(A120,[1]Spelers_PFV!$A$2:$J$5016,1,0)),"",VLOOKUP(A120,[1]Spelers_PFV!$A$2:$J$5016,1,0))</f>
        <v/>
      </c>
    </row>
    <row r="121" spans="1:11" s="45" customFormat="1" hidden="1">
      <c r="A121" s="38">
        <v>1546</v>
      </c>
      <c r="B121" s="39" t="s">
        <v>39</v>
      </c>
      <c r="C121" s="39" t="s">
        <v>1040</v>
      </c>
      <c r="D121" s="39" t="str">
        <f>CONCATENATE(tabSpelersBWBC[[#This Row],[Prénom]],"  ",tabSpelersBWBC[[#This Row],[Nom]])</f>
        <v>ALAIN  BALTUS</v>
      </c>
      <c r="E121" s="40">
        <v>22412</v>
      </c>
      <c r="F121" s="39"/>
      <c r="G121" s="39"/>
      <c r="H121" s="39"/>
      <c r="I121" s="41" t="s">
        <v>1036</v>
      </c>
      <c r="J121" s="46"/>
      <c r="K121" s="45" t="str">
        <f>IF(ISERROR(VLOOKUP(A121,[1]Spelers_PFV!$A$2:$J$5016,1,0)),"",VLOOKUP(A121,[1]Spelers_PFV!$A$2:$J$5016,1,0))</f>
        <v/>
      </c>
    </row>
    <row r="122" spans="1:11" s="45" customFormat="1" hidden="1">
      <c r="A122" s="38">
        <v>1567</v>
      </c>
      <c r="B122" s="39" t="s">
        <v>540</v>
      </c>
      <c r="C122" s="39" t="s">
        <v>1611</v>
      </c>
      <c r="D122" s="39" t="str">
        <f>CONCATENATE(tabSpelersBWBC[[#This Row],[Prénom]],"  ",tabSpelersBWBC[[#This Row],[Nom]])</f>
        <v>JEAN CLAUDE  JOURDAIN</v>
      </c>
      <c r="E122" s="40">
        <v>14690</v>
      </c>
      <c r="F122" s="39"/>
      <c r="G122" s="39"/>
      <c r="H122" s="39"/>
      <c r="I122" s="41" t="s">
        <v>1550</v>
      </c>
      <c r="J122" s="46"/>
      <c r="K122" s="45" t="str">
        <f>IF(ISERROR(VLOOKUP(A122,[1]Spelers_PFV!$A$2:$J$5016,1,0)),"",VLOOKUP(A122,[1]Spelers_PFV!$A$2:$J$5016,1,0))</f>
        <v/>
      </c>
    </row>
    <row r="123" spans="1:11" s="45" customFormat="1" hidden="1">
      <c r="A123" s="38">
        <v>1579</v>
      </c>
      <c r="B123" s="39" t="s">
        <v>558</v>
      </c>
      <c r="C123" s="39" t="s">
        <v>1209</v>
      </c>
      <c r="D123" s="39" t="str">
        <f>CONCATENATE(tabSpelersBWBC[[#This Row],[Prénom]],"  ",tabSpelersBWBC[[#This Row],[Nom]])</f>
        <v>PHILIPPE  FORNARA</v>
      </c>
      <c r="E123" s="40">
        <v>23961</v>
      </c>
      <c r="F123" s="39"/>
      <c r="G123" s="39"/>
      <c r="H123" s="39"/>
      <c r="I123" s="41" t="s">
        <v>1193</v>
      </c>
      <c r="J123" s="46"/>
      <c r="K123" s="45" t="str">
        <f>IF(ISERROR(VLOOKUP(A123,[1]Spelers_PFV!$A$2:$J$5016,1,0)),"",VLOOKUP(A123,[1]Spelers_PFV!$A$2:$J$5016,1,0))</f>
        <v/>
      </c>
    </row>
    <row r="124" spans="1:11" s="45" customFormat="1" hidden="1">
      <c r="A124" s="38">
        <v>1583</v>
      </c>
      <c r="B124" s="39" t="s">
        <v>270</v>
      </c>
      <c r="C124" s="39" t="s">
        <v>271</v>
      </c>
      <c r="D124" s="39" t="str">
        <f>CONCATENATE(tabSpelersBWBC[[#This Row],[Prénom]],"  ",tabSpelersBWBC[[#This Row],[Nom]])</f>
        <v>ELIANE  BODENGIEN</v>
      </c>
      <c r="E124" s="40">
        <v>13293</v>
      </c>
      <c r="F124" s="39"/>
      <c r="G124" s="39"/>
      <c r="H124" s="39"/>
      <c r="I124" s="41" t="s">
        <v>261</v>
      </c>
      <c r="J124" s="42"/>
      <c r="K124" s="43" t="str">
        <f>IF(ISERROR(VLOOKUP(A124,[1]Spelers_PFV!$A$2:$J$5016,1,0)),"",VLOOKUP(A124,[1]Spelers_PFV!$A$2:$J$5016,1,0))</f>
        <v/>
      </c>
    </row>
    <row r="125" spans="1:11" s="45" customFormat="1" hidden="1">
      <c r="A125" s="38">
        <v>1644</v>
      </c>
      <c r="B125" s="39" t="s">
        <v>509</v>
      </c>
      <c r="C125" s="39" t="s">
        <v>1619</v>
      </c>
      <c r="D125" s="39" t="str">
        <f>CONCATENATE(tabSpelersBWBC[[#This Row],[Prénom]],"  ",tabSpelersBWBC[[#This Row],[Nom]])</f>
        <v>JEAN-MARIE  MAGNIET</v>
      </c>
      <c r="E125" s="40">
        <v>25900</v>
      </c>
      <c r="F125" s="39"/>
      <c r="G125" s="39"/>
      <c r="H125" s="39"/>
      <c r="I125" s="41" t="s">
        <v>1550</v>
      </c>
      <c r="J125" s="46"/>
      <c r="K125" s="47">
        <f>IF(ISERROR(VLOOKUP(A125,[1]Spelers_PFV!$A$2:$J$5016,1,0)),"",VLOOKUP(A125,[1]Spelers_PFV!$A$2:$J$5016,1,0))</f>
        <v>1644</v>
      </c>
    </row>
    <row r="126" spans="1:11" s="45" customFormat="1" hidden="1">
      <c r="A126" s="38">
        <v>1654</v>
      </c>
      <c r="B126" s="39" t="s">
        <v>329</v>
      </c>
      <c r="C126" s="39" t="s">
        <v>330</v>
      </c>
      <c r="D126" s="39" t="str">
        <f>CONCATENATE(tabSpelersBWBC[[#This Row],[Prénom]],"  ",tabSpelersBWBC[[#This Row],[Nom]])</f>
        <v>FRANCOISE  HEITZ</v>
      </c>
      <c r="E126" s="40">
        <v>25049</v>
      </c>
      <c r="F126" s="39"/>
      <c r="G126" s="39"/>
      <c r="H126" s="39"/>
      <c r="I126" s="41" t="s">
        <v>261</v>
      </c>
      <c r="J126" s="46"/>
      <c r="K126" s="45" t="str">
        <f>IF(ISERROR(VLOOKUP(A126,[1]Spelers_PFV!$A$2:$J$5016,1,0)),"",VLOOKUP(A126,[1]Spelers_PFV!$A$2:$J$5016,1,0))</f>
        <v/>
      </c>
    </row>
    <row r="127" spans="1:11" s="45" customFormat="1">
      <c r="A127" s="38">
        <v>1663</v>
      </c>
      <c r="B127" s="39" t="s">
        <v>982</v>
      </c>
      <c r="C127" s="39" t="s">
        <v>983</v>
      </c>
      <c r="D127" s="39" t="str">
        <f>CONCATENATE(tabSpelersBWBC[[#This Row],[Prénom]],"  ",tabSpelersBWBC[[#This Row],[Nom]])</f>
        <v>VITTORINA  DI CROCE</v>
      </c>
      <c r="E127" s="40">
        <v>14296</v>
      </c>
      <c r="F127" s="39"/>
      <c r="G127" s="39"/>
      <c r="H127" s="39"/>
      <c r="I127" s="41" t="s">
        <v>957</v>
      </c>
      <c r="J127" s="46"/>
      <c r="K127" s="45" t="str">
        <f>IF(ISERROR(VLOOKUP(A127,[1]Spelers_PFV!$A$2:$J$5016,1,0)),"",VLOOKUP(A127,[1]Spelers_PFV!$A$2:$J$5016,1,0))</f>
        <v/>
      </c>
    </row>
    <row r="128" spans="1:11" s="45" customFormat="1" hidden="1">
      <c r="A128" s="38">
        <v>1664</v>
      </c>
      <c r="B128" s="39" t="s">
        <v>20</v>
      </c>
      <c r="C128" s="39" t="s">
        <v>817</v>
      </c>
      <c r="D128" s="39" t="str">
        <f>CONCATENATE(tabSpelersBWBC[[#This Row],[Prénom]],"  ",tabSpelersBWBC[[#This Row],[Nom]])</f>
        <v>STEPHANE  CALUWAERTS</v>
      </c>
      <c r="E128" s="40">
        <v>29271</v>
      </c>
      <c r="F128" s="39"/>
      <c r="G128" s="39"/>
      <c r="H128" s="39"/>
      <c r="I128" s="41" t="s">
        <v>811</v>
      </c>
      <c r="J128" s="46"/>
      <c r="K128" s="45">
        <f>IF(ISERROR(VLOOKUP(A128,[1]Spelers_PFV!$A$2:$J$5016,1,0)),"",VLOOKUP(A128,[1]Spelers_PFV!$A$2:$J$5016,1,0))</f>
        <v>1664</v>
      </c>
    </row>
    <row r="129" spans="1:11" s="45" customFormat="1" hidden="1">
      <c r="A129" s="38">
        <v>1667</v>
      </c>
      <c r="B129" s="39" t="s">
        <v>485</v>
      </c>
      <c r="C129" s="39" t="s">
        <v>486</v>
      </c>
      <c r="D129" s="39" t="str">
        <f>CONCATENATE(tabSpelersBWBC[[#This Row],[Prénom]],"  ",tabSpelersBWBC[[#This Row],[Nom]])</f>
        <v>SHIRLEY  DE WIT</v>
      </c>
      <c r="E129" s="40">
        <v>33153</v>
      </c>
      <c r="F129" s="39"/>
      <c r="G129" s="39"/>
      <c r="H129" s="39"/>
      <c r="I129" s="41" t="s">
        <v>413</v>
      </c>
      <c r="J129" s="46"/>
      <c r="K129" s="45" t="str">
        <f>IF(ISERROR(VLOOKUP(A129,[1]Spelers_PFV!$A$2:$J$5016,1,0)),"",VLOOKUP(A129,[1]Spelers_PFV!$A$2:$J$5016,1,0))</f>
        <v/>
      </c>
    </row>
    <row r="130" spans="1:11" s="45" customFormat="1" hidden="1">
      <c r="A130" s="38">
        <v>1680</v>
      </c>
      <c r="B130" s="39" t="s">
        <v>1027</v>
      </c>
      <c r="C130" s="39" t="s">
        <v>1514</v>
      </c>
      <c r="D130" s="39" t="str">
        <f>CONCATENATE(tabSpelersBWBC[[#This Row],[Prénom]],"  ",tabSpelersBWBC[[#This Row],[Nom]])</f>
        <v>JOSEE  MATTHIJS</v>
      </c>
      <c r="E130" s="40">
        <v>17227</v>
      </c>
      <c r="F130" s="39"/>
      <c r="G130" s="39"/>
      <c r="H130" s="39"/>
      <c r="I130" s="41" t="s">
        <v>1463</v>
      </c>
      <c r="J130" s="46"/>
      <c r="K130" s="45">
        <f>IF(ISERROR(VLOOKUP(A130,[1]Spelers_PFV!$A$2:$J$5016,1,0)),"",VLOOKUP(A130,[1]Spelers_PFV!$A$2:$J$5016,1,0))</f>
        <v>1680</v>
      </c>
    </row>
    <row r="131" spans="1:11" s="44" customFormat="1" hidden="1">
      <c r="A131" s="38">
        <v>1682</v>
      </c>
      <c r="B131" s="39" t="s">
        <v>886</v>
      </c>
      <c r="C131" s="39" t="s">
        <v>887</v>
      </c>
      <c r="D131" s="39" t="str">
        <f>CONCATENATE(tabSpelersBWBC[[#This Row],[Prénom]],"  ",tabSpelersBWBC[[#This Row],[Nom]])</f>
        <v>EDOUARD  NYS</v>
      </c>
      <c r="E131" s="40">
        <v>20072</v>
      </c>
      <c r="F131" s="39"/>
      <c r="G131" s="39"/>
      <c r="H131" s="39"/>
      <c r="I131" s="41" t="s">
        <v>811</v>
      </c>
      <c r="J131" s="46"/>
      <c r="K131" s="45">
        <f>IF(ISERROR(VLOOKUP(A131,[1]Spelers_PFV!$A$2:$J$5016,1,0)),"",VLOOKUP(A131,[1]Spelers_PFV!$A$2:$J$5016,1,0))</f>
        <v>1682</v>
      </c>
    </row>
    <row r="132" spans="1:11" s="44" customFormat="1" hidden="1">
      <c r="A132" s="38">
        <v>1726</v>
      </c>
      <c r="B132" s="39" t="s">
        <v>953</v>
      </c>
      <c r="C132" s="39" t="s">
        <v>954</v>
      </c>
      <c r="D132" s="39" t="str">
        <f>CONCATENATE(tabSpelersBWBC[[#This Row],[Prénom]],"  ",tabSpelersBWBC[[#This Row],[Nom]])</f>
        <v>MARLENE  WILLOCQ</v>
      </c>
      <c r="E132" s="40">
        <v>29822</v>
      </c>
      <c r="F132" s="39"/>
      <c r="G132" s="39"/>
      <c r="H132" s="39"/>
      <c r="I132" s="41" t="s">
        <v>811</v>
      </c>
      <c r="J132" s="46"/>
      <c r="K132" s="45" t="str">
        <f>IF(ISERROR(VLOOKUP(A132,[1]Spelers_PFV!$A$2:$J$5016,1,0)),"",VLOOKUP(A132,[1]Spelers_PFV!$A$2:$J$5016,1,0))</f>
        <v/>
      </c>
    </row>
    <row r="133" spans="1:11" s="44" customFormat="1" hidden="1">
      <c r="A133" s="38">
        <v>1727</v>
      </c>
      <c r="B133" s="39" t="s">
        <v>1216</v>
      </c>
      <c r="C133" s="39" t="s">
        <v>1604</v>
      </c>
      <c r="D133" s="39" t="str">
        <f>CONCATENATE(tabSpelersBWBC[[#This Row],[Prénom]],"  ",tabSpelersBWBC[[#This Row],[Nom]])</f>
        <v>SARAH  HANNOSSET</v>
      </c>
      <c r="E133" s="40">
        <v>35328</v>
      </c>
      <c r="F133" s="39"/>
      <c r="G133" s="39"/>
      <c r="H133" s="39"/>
      <c r="I133" s="41" t="s">
        <v>1550</v>
      </c>
      <c r="J133" s="46"/>
      <c r="K133" s="45" t="str">
        <f>IF(ISERROR(VLOOKUP(A133,[1]Spelers_PFV!$A$2:$J$5016,1,0)),"",VLOOKUP(A133,[1]Spelers_PFV!$A$2:$J$5016,1,0))</f>
        <v/>
      </c>
    </row>
    <row r="134" spans="1:11" s="44" customFormat="1" hidden="1">
      <c r="A134" s="38">
        <v>1757</v>
      </c>
      <c r="B134" s="39" t="s">
        <v>1224</v>
      </c>
      <c r="C134" s="39" t="s">
        <v>1676</v>
      </c>
      <c r="D134" s="39" t="str">
        <f>CONCATENATE(tabSpelersBWBC[[#This Row],[Prénom]],"  ",tabSpelersBWBC[[#This Row],[Nom]])</f>
        <v>YVETTE  DEBROUX</v>
      </c>
      <c r="E134" s="40">
        <v>15249</v>
      </c>
      <c r="F134" s="39"/>
      <c r="G134" s="39"/>
      <c r="H134" s="39"/>
      <c r="I134" s="41" t="s">
        <v>1672</v>
      </c>
      <c r="J134" s="46"/>
      <c r="K134" s="45" t="str">
        <f>IF(ISERROR(VLOOKUP(A134,[1]Spelers_PFV!$A$2:$J$5016,1,0)),"",VLOOKUP(A134,[1]Spelers_PFV!$A$2:$J$5016,1,0))</f>
        <v/>
      </c>
    </row>
    <row r="135" spans="1:11" s="44" customFormat="1" hidden="1">
      <c r="A135" s="38">
        <v>1764</v>
      </c>
      <c r="B135" s="39" t="s">
        <v>688</v>
      </c>
      <c r="C135" s="39" t="s">
        <v>689</v>
      </c>
      <c r="D135" s="39" t="str">
        <f>CONCATENATE(tabSpelersBWBC[[#This Row],[Prénom]],"  ",tabSpelersBWBC[[#This Row],[Nom]])</f>
        <v>ARNAUD  CESAR</v>
      </c>
      <c r="E135" s="40">
        <v>31133</v>
      </c>
      <c r="F135" s="39"/>
      <c r="G135" s="39"/>
      <c r="H135" s="39"/>
      <c r="I135" s="41" t="s">
        <v>678</v>
      </c>
      <c r="J135" s="46"/>
      <c r="K135" s="45" t="str">
        <f>IF(ISERROR(VLOOKUP(A135,[1]Spelers_PFV!$A$2:$J$5016,1,0)),"",VLOOKUP(A135,[1]Spelers_PFV!$A$2:$J$5016,1,0))</f>
        <v/>
      </c>
    </row>
    <row r="136" spans="1:11" s="44" customFormat="1">
      <c r="A136" s="38">
        <v>1765</v>
      </c>
      <c r="B136" s="39" t="s">
        <v>571</v>
      </c>
      <c r="C136" s="39" t="s">
        <v>993</v>
      </c>
      <c r="D136" s="39" t="str">
        <f>CONCATENATE(tabSpelersBWBC[[#This Row],[Prénom]],"  ",tabSpelersBWBC[[#This Row],[Nom]])</f>
        <v>LAURENT  GIELEN</v>
      </c>
      <c r="E136" s="40">
        <v>25101</v>
      </c>
      <c r="F136" s="39"/>
      <c r="G136" s="39"/>
      <c r="H136" s="39"/>
      <c r="I136" s="41" t="s">
        <v>957</v>
      </c>
      <c r="J136" s="46"/>
      <c r="K136" s="45">
        <f>IF(ISERROR(VLOOKUP(A136,[1]Spelers_PFV!$A$2:$J$5016,1,0)),"",VLOOKUP(A136,[1]Spelers_PFV!$A$2:$J$5016,1,0))</f>
        <v>1765</v>
      </c>
    </row>
    <row r="137" spans="1:11" s="44" customFormat="1" hidden="1">
      <c r="A137" s="38">
        <v>1770</v>
      </c>
      <c r="B137" s="39" t="s">
        <v>310</v>
      </c>
      <c r="C137" s="39" t="s">
        <v>1590</v>
      </c>
      <c r="D137" s="39" t="str">
        <f>CONCATENATE(tabSpelersBWBC[[#This Row],[Prénom]],"  ",tabSpelersBWBC[[#This Row],[Nom]])</f>
        <v>GILBERT  FLEMAL</v>
      </c>
      <c r="E137" s="40">
        <v>19383</v>
      </c>
      <c r="F137" s="39"/>
      <c r="G137" s="39"/>
      <c r="H137" s="39"/>
      <c r="I137" s="41" t="s">
        <v>1550</v>
      </c>
      <c r="J137" s="46"/>
      <c r="K137" s="45" t="str">
        <f>IF(ISERROR(VLOOKUP(A137,[1]Spelers_PFV!$A$2:$J$5016,1,0)),"",VLOOKUP(A137,[1]Spelers_PFV!$A$2:$J$5016,1,0))</f>
        <v/>
      </c>
    </row>
    <row r="138" spans="1:11" s="44" customFormat="1" hidden="1">
      <c r="A138" s="38">
        <v>1776</v>
      </c>
      <c r="B138" s="39" t="s">
        <v>545</v>
      </c>
      <c r="C138" s="39" t="s">
        <v>1231</v>
      </c>
      <c r="D138" s="39" t="str">
        <f>CONCATENATE(tabSpelersBWBC[[#This Row],[Prénom]],"  ",tabSpelersBWBC[[#This Row],[Nom]])</f>
        <v>THIERRY  RICCOBON</v>
      </c>
      <c r="E138" s="40">
        <v>24367</v>
      </c>
      <c r="F138" s="39"/>
      <c r="G138" s="39"/>
      <c r="H138" s="39"/>
      <c r="I138" s="41" t="s">
        <v>1193</v>
      </c>
      <c r="J138" s="46"/>
      <c r="K138" s="45" t="str">
        <f>IF(ISERROR(VLOOKUP(A138,[1]Spelers_PFV!$A$2:$J$5016,1,0)),"",VLOOKUP(A138,[1]Spelers_PFV!$A$2:$J$5016,1,0))</f>
        <v/>
      </c>
    </row>
    <row r="139" spans="1:11" hidden="1">
      <c r="A139" s="38">
        <v>1787</v>
      </c>
      <c r="B139" s="39" t="s">
        <v>526</v>
      </c>
      <c r="C139" s="39" t="s">
        <v>527</v>
      </c>
      <c r="D139" s="39" t="str">
        <f>CONCATENATE(tabSpelersBWBC[[#This Row],[Prénom]],"  ",tabSpelersBWBC[[#This Row],[Nom]])</f>
        <v>JEAN BAPTISTE  HOUDTHUYS</v>
      </c>
      <c r="E139" s="40">
        <v>13303</v>
      </c>
      <c r="F139" s="39"/>
      <c r="G139" s="39"/>
      <c r="H139" s="39"/>
      <c r="I139" s="41" t="s">
        <v>413</v>
      </c>
      <c r="J139" s="46"/>
      <c r="K139" s="45" t="str">
        <f>IF(ISERROR(VLOOKUP(A139,[1]Spelers_PFV!$A$2:$J$5016,1,0)),"",VLOOKUP(A139,[1]Spelers_PFV!$A$2:$J$5016,1,0))</f>
        <v/>
      </c>
    </row>
    <row r="140" spans="1:11" s="44" customFormat="1" hidden="1">
      <c r="A140" s="38">
        <v>1788</v>
      </c>
      <c r="B140" s="39" t="s">
        <v>844</v>
      </c>
      <c r="C140" s="39" t="s">
        <v>845</v>
      </c>
      <c r="D140" s="39" t="str">
        <f>CONCATENATE(tabSpelersBWBC[[#This Row],[Prénom]],"  ",tabSpelersBWBC[[#This Row],[Nom]])</f>
        <v>ALEXANDER  DE PAUW</v>
      </c>
      <c r="E140" s="40">
        <v>16597</v>
      </c>
      <c r="F140" s="39"/>
      <c r="G140" s="39"/>
      <c r="H140" s="39"/>
      <c r="I140" s="41" t="s">
        <v>811</v>
      </c>
      <c r="J140" s="46"/>
      <c r="K140" s="47" t="str">
        <f>IF(ISERROR(VLOOKUP(A140,[1]Spelers_PFV!$A$2:$J$5016,1,0)),"",VLOOKUP(A140,[1]Spelers_PFV!$A$2:$J$5016,1,0))</f>
        <v/>
      </c>
    </row>
    <row r="141" spans="1:11" s="44" customFormat="1" hidden="1">
      <c r="A141" s="38">
        <v>1792</v>
      </c>
      <c r="B141" s="39" t="s">
        <v>855</v>
      </c>
      <c r="C141" s="39" t="s">
        <v>1620</v>
      </c>
      <c r="D141" s="39" t="str">
        <f>CONCATENATE(tabSpelersBWBC[[#This Row],[Prénom]],"  ",tabSpelersBWBC[[#This Row],[Nom]])</f>
        <v>CORINNE  MANZANARES</v>
      </c>
      <c r="E141" s="40">
        <v>24598</v>
      </c>
      <c r="F141" s="39"/>
      <c r="G141" s="39"/>
      <c r="H141" s="39"/>
      <c r="I141" s="41" t="s">
        <v>1550</v>
      </c>
      <c r="J141" s="46"/>
      <c r="K141" s="45" t="str">
        <f>IF(ISERROR(VLOOKUP(A141,[1]Spelers_PFV!$A$2:$J$5016,1,0)),"",VLOOKUP(A141,[1]Spelers_PFV!$A$2:$J$5016,1,0))</f>
        <v/>
      </c>
    </row>
    <row r="142" spans="1:11" s="44" customFormat="1" hidden="1">
      <c r="A142" s="38">
        <v>1803</v>
      </c>
      <c r="B142" s="39" t="s">
        <v>44</v>
      </c>
      <c r="C142" s="39" t="s">
        <v>537</v>
      </c>
      <c r="D142" s="39" t="str">
        <f>CONCATENATE(tabSpelersBWBC[[#This Row],[Prénom]],"  ",tabSpelersBWBC[[#This Row],[Nom]])</f>
        <v>PATRICK  KONEN</v>
      </c>
      <c r="E142" s="40">
        <v>20236</v>
      </c>
      <c r="F142" s="39"/>
      <c r="G142" s="39"/>
      <c r="H142" s="39"/>
      <c r="I142" s="41" t="s">
        <v>413</v>
      </c>
      <c r="J142" s="46"/>
      <c r="K142" s="45" t="str">
        <f>IF(ISERROR(VLOOKUP(A142,[1]Spelers_PFV!$A$2:$J$5016,1,0)),"",VLOOKUP(A142,[1]Spelers_PFV!$A$2:$J$5016,1,0))</f>
        <v/>
      </c>
    </row>
    <row r="143" spans="1:11" s="44" customFormat="1" hidden="1">
      <c r="A143" s="38">
        <v>1815</v>
      </c>
      <c r="B143" s="39" t="s">
        <v>365</v>
      </c>
      <c r="C143" s="39" t="s">
        <v>1558</v>
      </c>
      <c r="D143" s="39" t="str">
        <f>CONCATENATE(tabSpelersBWBC[[#This Row],[Prénom]],"  ",tabSpelersBWBC[[#This Row],[Nom]])</f>
        <v>DANIELLE  CHAINNIAUX</v>
      </c>
      <c r="E143" s="40">
        <v>19946</v>
      </c>
      <c r="F143" s="39"/>
      <c r="G143" s="39"/>
      <c r="H143" s="39"/>
      <c r="I143" s="41" t="s">
        <v>1550</v>
      </c>
      <c r="J143" s="46"/>
      <c r="K143" s="45" t="str">
        <f>IF(ISERROR(VLOOKUP(A143,[1]Spelers_PFV!$A$2:$J$5016,1,0)),"",VLOOKUP(A143,[1]Spelers_PFV!$A$2:$J$5016,1,0))</f>
        <v/>
      </c>
    </row>
    <row r="144" spans="1:11" s="44" customFormat="1" hidden="1">
      <c r="A144" s="38">
        <v>1840</v>
      </c>
      <c r="B144" s="39" t="s">
        <v>821</v>
      </c>
      <c r="C144" s="39" t="s">
        <v>822</v>
      </c>
      <c r="D144" s="39" t="str">
        <f>CONCATENATE(tabSpelersBWBC[[#This Row],[Prénom]],"  ",tabSpelersBWBC[[#This Row],[Nom]])</f>
        <v>MARIE LOUISE  CONTENT</v>
      </c>
      <c r="E144" s="40">
        <v>16273</v>
      </c>
      <c r="F144" s="39"/>
      <c r="G144" s="39"/>
      <c r="H144" s="39"/>
      <c r="I144" s="41" t="s">
        <v>811</v>
      </c>
      <c r="J144" s="46"/>
      <c r="K144" s="45" t="str">
        <f>IF(ISERROR(VLOOKUP(A144,[1]Spelers_PFV!$A$2:$J$5016,1,0)),"",VLOOKUP(A144,[1]Spelers_PFV!$A$2:$J$5016,1,0))</f>
        <v/>
      </c>
    </row>
    <row r="145" spans="1:11" s="44" customFormat="1" hidden="1">
      <c r="A145" s="38">
        <v>1845</v>
      </c>
      <c r="B145" s="39" t="s">
        <v>393</v>
      </c>
      <c r="C145" s="39" t="s">
        <v>394</v>
      </c>
      <c r="D145" s="39" t="str">
        <f>CONCATENATE(tabSpelersBWBC[[#This Row],[Prénom]],"  ",tabSpelersBWBC[[#This Row],[Nom]])</f>
        <v>ANJA  VAN DER VEKEN</v>
      </c>
      <c r="E145" s="40">
        <v>24472</v>
      </c>
      <c r="F145" s="39"/>
      <c r="G145" s="39"/>
      <c r="H145" s="39"/>
      <c r="I145" s="41" t="s">
        <v>261</v>
      </c>
      <c r="J145" s="46"/>
      <c r="K145" s="45" t="str">
        <f>IF(ISERROR(VLOOKUP(A145,[1]Spelers_PFV!$A$2:$J$5016,1,0)),"",VLOOKUP(A145,[1]Spelers_PFV!$A$2:$J$5016,1,0))</f>
        <v/>
      </c>
    </row>
    <row r="146" spans="1:11" s="44" customFormat="1" hidden="1">
      <c r="A146" s="38">
        <v>1856</v>
      </c>
      <c r="B146" s="39" t="s">
        <v>323</v>
      </c>
      <c r="C146" s="39" t="s">
        <v>731</v>
      </c>
      <c r="D146" s="39" t="str">
        <f>CONCATENATE(tabSpelersBWBC[[#This Row],[Prénom]],"  ",tabSpelersBWBC[[#This Row],[Nom]])</f>
        <v>SEBASTIEN  GIELIS</v>
      </c>
      <c r="E146" s="40">
        <v>28038</v>
      </c>
      <c r="F146" s="39"/>
      <c r="G146" s="39"/>
      <c r="H146" s="39"/>
      <c r="I146" s="41" t="s">
        <v>678</v>
      </c>
      <c r="J146" s="46"/>
      <c r="K146" s="45">
        <f>IF(ISERROR(VLOOKUP(A146,[1]Spelers_PFV!$A$2:$J$5016,1,0)),"",VLOOKUP(A146,[1]Spelers_PFV!$A$2:$J$5016,1,0))</f>
        <v>1856</v>
      </c>
    </row>
    <row r="147" spans="1:11" s="44" customFormat="1" hidden="1">
      <c r="A147" s="38">
        <v>1859</v>
      </c>
      <c r="B147" s="39" t="s">
        <v>528</v>
      </c>
      <c r="C147" s="39" t="s">
        <v>731</v>
      </c>
      <c r="D147" s="39" t="str">
        <f>CONCATENATE(tabSpelersBWBC[[#This Row],[Prénom]],"  ",tabSpelersBWBC[[#This Row],[Nom]])</f>
        <v>MAXIME  GIELIS</v>
      </c>
      <c r="E147" s="40">
        <v>36913</v>
      </c>
      <c r="F147" s="39"/>
      <c r="G147" s="39"/>
      <c r="H147" s="39"/>
      <c r="I147" s="41" t="s">
        <v>678</v>
      </c>
      <c r="J147" s="46"/>
      <c r="K147" s="45">
        <f>IF(ISERROR(VLOOKUP(A147,[1]Spelers_PFV!$A$2:$J$5016,1,0)),"",VLOOKUP(A147,[1]Spelers_PFV!$A$2:$J$5016,1,0))</f>
        <v>1859</v>
      </c>
    </row>
    <row r="148" spans="1:11" s="44" customFormat="1" hidden="1">
      <c r="A148" s="38">
        <v>1894</v>
      </c>
      <c r="B148" s="39" t="s">
        <v>385</v>
      </c>
      <c r="C148" s="39" t="s">
        <v>1222</v>
      </c>
      <c r="D148" s="39" t="str">
        <f>CONCATENATE(tabSpelersBWBC[[#This Row],[Prénom]],"  ",tabSpelersBWBC[[#This Row],[Nom]])</f>
        <v>DIDIER  MEERTS</v>
      </c>
      <c r="E148" s="40">
        <v>26558</v>
      </c>
      <c r="F148" s="39"/>
      <c r="G148" s="39"/>
      <c r="H148" s="39"/>
      <c r="I148" s="41" t="s">
        <v>1463</v>
      </c>
      <c r="J148" s="46"/>
      <c r="K148" s="45">
        <f>IF(ISERROR(VLOOKUP(A148,[1]Spelers_PFV!$A$2:$J$5016,1,0)),"",VLOOKUP(A148,[1]Spelers_PFV!$A$2:$J$5016,1,0))</f>
        <v>1894</v>
      </c>
    </row>
    <row r="149" spans="1:11" s="44" customFormat="1" hidden="1">
      <c r="A149" s="38">
        <v>1897</v>
      </c>
      <c r="B149" s="39" t="s">
        <v>1246</v>
      </c>
      <c r="C149" s="39" t="s">
        <v>1247</v>
      </c>
      <c r="D149" s="39" t="str">
        <f>CONCATENATE(tabSpelersBWBC[[#This Row],[Prénom]],"  ",tabSpelersBWBC[[#This Row],[Nom]])</f>
        <v>ANAIS  VAN EYNDE</v>
      </c>
      <c r="E149" s="40">
        <v>34214</v>
      </c>
      <c r="F149" s="39"/>
      <c r="G149" s="39"/>
      <c r="H149" s="39"/>
      <c r="I149" s="41" t="s">
        <v>1193</v>
      </c>
      <c r="J149" s="46"/>
      <c r="K149" s="45" t="str">
        <f>IF(ISERROR(VLOOKUP(A149,[1]Spelers_PFV!$A$2:$J$5016,1,0)),"",VLOOKUP(A149,[1]Spelers_PFV!$A$2:$J$5016,1,0))</f>
        <v/>
      </c>
    </row>
    <row r="150" spans="1:11" s="44" customFormat="1" hidden="1">
      <c r="A150" s="38">
        <v>1907</v>
      </c>
      <c r="B150" s="39" t="s">
        <v>414</v>
      </c>
      <c r="C150" s="39" t="s">
        <v>415</v>
      </c>
      <c r="D150" s="39" t="str">
        <f>CONCATENATE(tabSpelersBWBC[[#This Row],[Prénom]],"  ",tabSpelersBWBC[[#This Row],[Nom]])</f>
        <v>SERGE  APPELMANS</v>
      </c>
      <c r="E150" s="40">
        <v>21226</v>
      </c>
      <c r="F150" s="39"/>
      <c r="G150" s="39"/>
      <c r="H150" s="39"/>
      <c r="I150" s="41" t="s">
        <v>413</v>
      </c>
      <c r="J150" s="46"/>
      <c r="K150" s="45">
        <f>IF(ISERROR(VLOOKUP(A150,[1]Spelers_PFV!$A$2:$J$5016,1,0)),"",VLOOKUP(A150,[1]Spelers_PFV!$A$2:$J$5016,1,0))</f>
        <v>1907</v>
      </c>
    </row>
    <row r="151" spans="1:11" s="44" customFormat="1" hidden="1">
      <c r="A151" s="38">
        <v>1911</v>
      </c>
      <c r="B151" s="39" t="s">
        <v>28</v>
      </c>
      <c r="C151" s="39" t="s">
        <v>862</v>
      </c>
      <c r="D151" s="39" t="str">
        <f>CONCATENATE(tabSpelersBWBC[[#This Row],[Prénom]],"  ",tabSpelersBWBC[[#This Row],[Nom]])</f>
        <v>DANIEL  GOMEZ</v>
      </c>
      <c r="E151" s="40">
        <v>22074</v>
      </c>
      <c r="F151" s="39"/>
      <c r="G151" s="39"/>
      <c r="H151" s="39"/>
      <c r="I151" s="41" t="s">
        <v>811</v>
      </c>
      <c r="J151" s="46"/>
      <c r="K151" s="45" t="str">
        <f>IF(ISERROR(VLOOKUP(A151,[1]Spelers_PFV!$A$2:$J$5016,1,0)),"",VLOOKUP(A151,[1]Spelers_PFV!$A$2:$J$5016,1,0))</f>
        <v/>
      </c>
    </row>
    <row r="152" spans="1:11" s="44" customFormat="1" hidden="1">
      <c r="A152" s="38">
        <v>1932</v>
      </c>
      <c r="B152" s="39" t="s">
        <v>278</v>
      </c>
      <c r="C152" s="39" t="s">
        <v>279</v>
      </c>
      <c r="D152" s="39" t="str">
        <f>CONCATENATE(tabSpelersBWBC[[#This Row],[Prénom]],"  ",tabSpelersBWBC[[#This Row],[Nom]])</f>
        <v>ABDALLAH  BOULMAALI</v>
      </c>
      <c r="E152" s="40">
        <v>25144</v>
      </c>
      <c r="F152" s="39"/>
      <c r="G152" s="39"/>
      <c r="H152" s="39"/>
      <c r="I152" s="41" t="s">
        <v>261</v>
      </c>
      <c r="J152" s="42"/>
      <c r="K152" s="43" t="str">
        <f>IF(ISERROR(VLOOKUP(A152,[1]Spelers_PFV!$A$2:$J$5016,1,0)),"",VLOOKUP(A152,[1]Spelers_PFV!$A$2:$J$5016,1,0))</f>
        <v/>
      </c>
    </row>
    <row r="153" spans="1:11" s="44" customFormat="1" hidden="1">
      <c r="A153" s="38">
        <v>1933</v>
      </c>
      <c r="B153" s="39" t="s">
        <v>272</v>
      </c>
      <c r="C153" s="39" t="s">
        <v>1119</v>
      </c>
      <c r="D153" s="39" t="str">
        <f>CONCATENATE(tabSpelersBWBC[[#This Row],[Prénom]],"  ",tabSpelersBWBC[[#This Row],[Nom]])</f>
        <v>JACQUES  MATTHYS</v>
      </c>
      <c r="E153" s="40">
        <v>20502</v>
      </c>
      <c r="F153" s="39"/>
      <c r="G153" s="39"/>
      <c r="H153" s="39"/>
      <c r="I153" s="41" t="s">
        <v>1036</v>
      </c>
      <c r="J153" s="46"/>
      <c r="K153" s="45" t="str">
        <f>IF(ISERROR(VLOOKUP(A153,[1]Spelers_PFV!$A$2:$J$5016,1,0)),"",VLOOKUP(A153,[1]Spelers_PFV!$A$2:$J$5016,1,0))</f>
        <v/>
      </c>
    </row>
    <row r="154" spans="1:11" s="44" customFormat="1" hidden="1">
      <c r="A154" s="38">
        <v>1934</v>
      </c>
      <c r="B154" s="39" t="s">
        <v>39</v>
      </c>
      <c r="C154" s="39" t="s">
        <v>1591</v>
      </c>
      <c r="D154" s="39" t="str">
        <f>CONCATENATE(tabSpelersBWBC[[#This Row],[Prénom]],"  ",tabSpelersBWBC[[#This Row],[Nom]])</f>
        <v>ALAIN  FONTAINE</v>
      </c>
      <c r="E154" s="40">
        <v>26104</v>
      </c>
      <c r="F154" s="39"/>
      <c r="G154" s="39"/>
      <c r="H154" s="39"/>
      <c r="I154" s="41" t="s">
        <v>1550</v>
      </c>
      <c r="J154" s="46"/>
      <c r="K154" s="45">
        <f>IF(ISERROR(VLOOKUP(A154,[1]Spelers_PFV!$A$2:$J$5016,1,0)),"",VLOOKUP(A154,[1]Spelers_PFV!$A$2:$J$5016,1,0))</f>
        <v>1934</v>
      </c>
    </row>
    <row r="155" spans="1:11" s="44" customFormat="1" hidden="1">
      <c r="A155" s="38">
        <v>1949</v>
      </c>
      <c r="B155" s="39" t="s">
        <v>558</v>
      </c>
      <c r="C155" s="39" t="s">
        <v>428</v>
      </c>
      <c r="D155" s="39" t="str">
        <f>CONCATENATE(tabSpelersBWBC[[#This Row],[Prénom]],"  ",tabSpelersBWBC[[#This Row],[Nom]])</f>
        <v>PHILIPPE  MARTIN</v>
      </c>
      <c r="E155" s="40">
        <v>20542</v>
      </c>
      <c r="F155" s="39"/>
      <c r="G155" s="39"/>
      <c r="H155" s="39"/>
      <c r="I155" s="41" t="s">
        <v>1036</v>
      </c>
      <c r="J155" s="46"/>
      <c r="K155" s="45" t="str">
        <f>IF(ISERROR(VLOOKUP(A155,[1]Spelers_PFV!$A$2:$J$5016,1,0)),"",VLOOKUP(A155,[1]Spelers_PFV!$A$2:$J$5016,1,0))</f>
        <v/>
      </c>
    </row>
    <row r="156" spans="1:11" s="44" customFormat="1" hidden="1">
      <c r="A156" s="38">
        <v>1960</v>
      </c>
      <c r="B156" s="39" t="s">
        <v>1242</v>
      </c>
      <c r="C156" s="39" t="s">
        <v>1243</v>
      </c>
      <c r="D156" s="39" t="str">
        <f>CONCATENATE(tabSpelersBWBC[[#This Row],[Prénom]],"  ",tabSpelersBWBC[[#This Row],[Nom]])</f>
        <v>GABRIEL  VANDELOISE</v>
      </c>
      <c r="E156" s="40">
        <v>24364</v>
      </c>
      <c r="F156" s="39"/>
      <c r="G156" s="39"/>
      <c r="H156" s="39"/>
      <c r="I156" s="41" t="s">
        <v>1193</v>
      </c>
      <c r="J156" s="46"/>
      <c r="K156" s="45" t="str">
        <f>IF(ISERROR(VLOOKUP(A156,[1]Spelers_PFV!$A$2:$J$5016,1,0)),"",VLOOKUP(A156,[1]Spelers_PFV!$A$2:$J$5016,1,0))</f>
        <v/>
      </c>
    </row>
    <row r="157" spans="1:11" s="44" customFormat="1" hidden="1">
      <c r="A157" s="38">
        <v>1961</v>
      </c>
      <c r="B157" s="39" t="s">
        <v>496</v>
      </c>
      <c r="C157" s="39" t="s">
        <v>1206</v>
      </c>
      <c r="D157" s="39" t="str">
        <f>CONCATENATE(tabSpelersBWBC[[#This Row],[Prénom]],"  ",tabSpelersBWBC[[#This Row],[Nom]])</f>
        <v>MARIA  DIAZ-LLANEZA</v>
      </c>
      <c r="E157" s="40">
        <v>23929</v>
      </c>
      <c r="F157" s="39"/>
      <c r="G157" s="39"/>
      <c r="H157" s="39"/>
      <c r="I157" s="41" t="s">
        <v>1193</v>
      </c>
      <c r="J157" s="46"/>
      <c r="K157" s="45" t="str">
        <f>IF(ISERROR(VLOOKUP(A157,[1]Spelers_PFV!$A$2:$J$5016,1,0)),"",VLOOKUP(A157,[1]Spelers_PFV!$A$2:$J$5016,1,0))</f>
        <v/>
      </c>
    </row>
    <row r="158" spans="1:11" s="44" customFormat="1" hidden="1">
      <c r="A158" s="38">
        <v>1974</v>
      </c>
      <c r="B158" s="39" t="s">
        <v>337</v>
      </c>
      <c r="C158" s="39" t="s">
        <v>902</v>
      </c>
      <c r="D158" s="39" t="str">
        <f>CONCATENATE(tabSpelersBWBC[[#This Row],[Prénom]],"  ",tabSpelersBWBC[[#This Row],[Nom]])</f>
        <v>JOSIANE  REPS</v>
      </c>
      <c r="E158" s="40">
        <v>21059</v>
      </c>
      <c r="F158" s="39"/>
      <c r="G158" s="39"/>
      <c r="H158" s="39"/>
      <c r="I158" s="41" t="s">
        <v>811</v>
      </c>
      <c r="J158" s="46"/>
      <c r="K158" s="45">
        <f>IF(ISERROR(VLOOKUP(A158,[1]Spelers_PFV!$A$2:$J$5016,1,0)),"",VLOOKUP(A158,[1]Spelers_PFV!$A$2:$J$5016,1,0))</f>
        <v>1974</v>
      </c>
    </row>
    <row r="159" spans="1:11" s="44" customFormat="1" hidden="1">
      <c r="A159" s="38">
        <v>1977</v>
      </c>
      <c r="B159" s="39" t="s">
        <v>1120</v>
      </c>
      <c r="C159" s="39" t="s">
        <v>1121</v>
      </c>
      <c r="D159" s="39" t="str">
        <f>CONCATENATE(tabSpelersBWBC[[#This Row],[Prénom]],"  ",tabSpelersBWBC[[#This Row],[Nom]])</f>
        <v>LYDIA  MERCKX</v>
      </c>
      <c r="E159" s="40">
        <v>19392</v>
      </c>
      <c r="F159" s="39"/>
      <c r="G159" s="39"/>
      <c r="H159" s="39"/>
      <c r="I159" s="41" t="s">
        <v>1036</v>
      </c>
      <c r="J159" s="46"/>
      <c r="K159" s="45">
        <f>IF(ISERROR(VLOOKUP(A159,[1]Spelers_PFV!$A$2:$J$5016,1,0)),"",VLOOKUP(A159,[1]Spelers_PFV!$A$2:$J$5016,1,0))</f>
        <v>1977</v>
      </c>
    </row>
    <row r="160" spans="1:11" s="44" customFormat="1" hidden="1">
      <c r="A160" s="38">
        <v>1981</v>
      </c>
      <c r="B160" s="39" t="s">
        <v>321</v>
      </c>
      <c r="C160" s="39" t="s">
        <v>871</v>
      </c>
      <c r="D160" s="39" t="str">
        <f>CONCATENATE(tabSpelersBWBC[[#This Row],[Prénom]],"  ",tabSpelersBWBC[[#This Row],[Nom]])</f>
        <v>MARTINE  KLYN</v>
      </c>
      <c r="E160" s="40">
        <v>18646</v>
      </c>
      <c r="F160" s="39"/>
      <c r="G160" s="39"/>
      <c r="H160" s="39"/>
      <c r="I160" s="41" t="s">
        <v>811</v>
      </c>
      <c r="J160" s="46"/>
      <c r="K160" s="45" t="str">
        <f>IF(ISERROR(VLOOKUP(A160,[1]Spelers_PFV!$A$2:$J$5016,1,0)),"",VLOOKUP(A160,[1]Spelers_PFV!$A$2:$J$5016,1,0))</f>
        <v/>
      </c>
    </row>
    <row r="161" spans="1:11" s="44" customFormat="1" hidden="1">
      <c r="A161" s="38">
        <v>2028</v>
      </c>
      <c r="B161" s="39" t="s">
        <v>49</v>
      </c>
      <c r="C161" s="39" t="s">
        <v>773</v>
      </c>
      <c r="D161" s="39" t="str">
        <f>CONCATENATE(tabSpelersBWBC[[#This Row],[Prénom]],"  ",tabSpelersBWBC[[#This Row],[Nom]])</f>
        <v>RENE  SMIDT</v>
      </c>
      <c r="E161" s="40">
        <v>17099</v>
      </c>
      <c r="F161" s="39"/>
      <c r="G161" s="39"/>
      <c r="H161" s="39"/>
      <c r="I161" s="41" t="s">
        <v>678</v>
      </c>
      <c r="J161" s="46"/>
      <c r="K161" s="45" t="str">
        <f>IF(ISERROR(VLOOKUP(A161,[1]Spelers_PFV!$A$2:$J$5016,1,0)),"",VLOOKUP(A161,[1]Spelers_PFV!$A$2:$J$5016,1,0))</f>
        <v/>
      </c>
    </row>
    <row r="162" spans="1:11" s="44" customFormat="1" hidden="1">
      <c r="A162" s="38">
        <v>2038</v>
      </c>
      <c r="B162" s="39" t="s">
        <v>340</v>
      </c>
      <c r="C162" s="39" t="s">
        <v>655</v>
      </c>
      <c r="D162" s="39" t="str">
        <f>CONCATENATE(tabSpelersBWBC[[#This Row],[Prénom]],"  ",tabSpelersBWBC[[#This Row],[Nom]])</f>
        <v>BRIGITTE  VANDERSCHRIECK</v>
      </c>
      <c r="E162" s="40">
        <v>22032</v>
      </c>
      <c r="F162" s="39"/>
      <c r="G162" s="39"/>
      <c r="H162" s="39"/>
      <c r="I162" s="41" t="s">
        <v>413</v>
      </c>
      <c r="J162" s="46"/>
      <c r="K162" s="45" t="str">
        <f>IF(ISERROR(VLOOKUP(A162,[1]Spelers_PFV!$A$2:$J$5016,1,0)),"",VLOOKUP(A162,[1]Spelers_PFV!$A$2:$J$5016,1,0))</f>
        <v/>
      </c>
    </row>
    <row r="163" spans="1:11" s="44" customFormat="1" hidden="1">
      <c r="A163" s="38">
        <v>2051</v>
      </c>
      <c r="B163" s="39" t="s">
        <v>867</v>
      </c>
      <c r="C163" s="39" t="s">
        <v>868</v>
      </c>
      <c r="D163" s="39" t="str">
        <f>CONCATENATE(tabSpelersBWBC[[#This Row],[Prénom]],"  ",tabSpelersBWBC[[#This Row],[Nom]])</f>
        <v>REMI  HATZFELD</v>
      </c>
      <c r="E163" s="40">
        <v>22323</v>
      </c>
      <c r="F163" s="39"/>
      <c r="G163" s="39"/>
      <c r="H163" s="39"/>
      <c r="I163" s="41" t="s">
        <v>811</v>
      </c>
      <c r="J163" s="46"/>
      <c r="K163" s="45">
        <f>IF(ISERROR(VLOOKUP(A163,[1]Spelers_PFV!$A$2:$J$5016,1,0)),"",VLOOKUP(A163,[1]Spelers_PFV!$A$2:$J$5016,1,0))</f>
        <v>2051</v>
      </c>
    </row>
    <row r="164" spans="1:11" s="44" customFormat="1" hidden="1">
      <c r="A164" s="38">
        <v>2055</v>
      </c>
      <c r="B164" s="39" t="s">
        <v>295</v>
      </c>
      <c r="C164" s="39" t="s">
        <v>296</v>
      </c>
      <c r="D164" s="39" t="str">
        <f>CONCATENATE(tabSpelersBWBC[[#This Row],[Prénom]],"  ",tabSpelersBWBC[[#This Row],[Nom]])</f>
        <v>JEAN-PIERRE  COPPENS</v>
      </c>
      <c r="E164" s="40">
        <v>21656</v>
      </c>
      <c r="F164" s="39"/>
      <c r="G164" s="39"/>
      <c r="H164" s="39"/>
      <c r="I164" s="41" t="s">
        <v>261</v>
      </c>
      <c r="J164" s="42"/>
      <c r="K164" s="43" t="str">
        <f>IF(ISERROR(VLOOKUP(A164,[1]Spelers_PFV!$A$2:$J$5016,1,0)),"",VLOOKUP(A164,[1]Spelers_PFV!$A$2:$J$5016,1,0))</f>
        <v/>
      </c>
    </row>
    <row r="165" spans="1:11" s="44" customFormat="1" hidden="1">
      <c r="A165" s="38">
        <v>2058</v>
      </c>
      <c r="B165" s="39" t="s">
        <v>1023</v>
      </c>
      <c r="C165" s="39" t="s">
        <v>1616</v>
      </c>
      <c r="D165" s="39" t="str">
        <f>CONCATENATE(tabSpelersBWBC[[#This Row],[Prénom]],"  ",tabSpelersBWBC[[#This Row],[Nom]])</f>
        <v>JEAN-FRANCOIS  LENGLET</v>
      </c>
      <c r="E165" s="40">
        <v>23601</v>
      </c>
      <c r="F165" s="39"/>
      <c r="G165" s="39"/>
      <c r="H165" s="39"/>
      <c r="I165" s="41" t="s">
        <v>1550</v>
      </c>
      <c r="J165" s="46"/>
      <c r="K165" s="45">
        <f>IF(ISERROR(VLOOKUP(A165,[1]Spelers_PFV!$A$2:$J$5016,1,0)),"",VLOOKUP(A165,[1]Spelers_PFV!$A$2:$J$5016,1,0))</f>
        <v>2058</v>
      </c>
    </row>
    <row r="166" spans="1:11" s="44" customFormat="1" hidden="1">
      <c r="A166" s="38">
        <v>2073</v>
      </c>
      <c r="B166" s="39" t="s">
        <v>1106</v>
      </c>
      <c r="C166" s="39" t="s">
        <v>1613</v>
      </c>
      <c r="D166" s="39" t="str">
        <f>CONCATENATE(tabSpelersBWBC[[#This Row],[Prénom]],"  ",tabSpelersBWBC[[#This Row],[Nom]])</f>
        <v>ALBERT  LABYE</v>
      </c>
      <c r="E166" s="40">
        <v>17032</v>
      </c>
      <c r="F166" s="39"/>
      <c r="G166" s="39"/>
      <c r="H166" s="39"/>
      <c r="I166" s="41" t="s">
        <v>1550</v>
      </c>
      <c r="J166" s="46"/>
      <c r="K166" s="45" t="str">
        <f>IF(ISERROR(VLOOKUP(A166,[1]Spelers_PFV!$A$2:$J$5016,1,0)),"",VLOOKUP(A166,[1]Spelers_PFV!$A$2:$J$5016,1,0))</f>
        <v/>
      </c>
    </row>
    <row r="167" spans="1:11" s="44" customFormat="1" hidden="1">
      <c r="A167" s="38">
        <v>2085</v>
      </c>
      <c r="B167" s="39" t="s">
        <v>24</v>
      </c>
      <c r="C167" s="39" t="s">
        <v>23</v>
      </c>
      <c r="D167" s="39" t="str">
        <f>CONCATENATE(tabSpelersBWBC[[#This Row],[Prénom]],"  ",tabSpelersBWBC[[#This Row],[Nom]])</f>
        <v>PATRICE  HUBERT</v>
      </c>
      <c r="E167" s="40">
        <v>23611</v>
      </c>
      <c r="F167" s="39"/>
      <c r="G167" s="39"/>
      <c r="H167" s="39"/>
      <c r="I167" s="41" t="s">
        <v>678</v>
      </c>
      <c r="J167" s="46"/>
      <c r="K167" s="45" t="str">
        <f>IF(ISERROR(VLOOKUP(A167,[1]Spelers_PFV!$A$2:$J$5016,1,0)),"",VLOOKUP(A167,[1]Spelers_PFV!$A$2:$J$5016,1,0))</f>
        <v/>
      </c>
    </row>
    <row r="168" spans="1:11" s="44" customFormat="1" hidden="1">
      <c r="A168" s="38">
        <v>2092</v>
      </c>
      <c r="B168" s="39" t="s">
        <v>637</v>
      </c>
      <c r="C168" s="39" t="s">
        <v>638</v>
      </c>
      <c r="D168" s="39" t="str">
        <f>CONCATENATE(tabSpelersBWBC[[#This Row],[Prénom]],"  ",tabSpelersBWBC[[#This Row],[Nom]])</f>
        <v>ABDELHAY  SOUSSAN</v>
      </c>
      <c r="E168" s="40">
        <v>29034</v>
      </c>
      <c r="F168" s="39"/>
      <c r="G168" s="39"/>
      <c r="H168" s="39"/>
      <c r="I168" s="41" t="s">
        <v>413</v>
      </c>
      <c r="J168" s="46"/>
      <c r="K168" s="45" t="str">
        <f>IF(ISERROR(VLOOKUP(A168,[1]Spelers_PFV!$A$2:$J$5016,1,0)),"",VLOOKUP(A168,[1]Spelers_PFV!$A$2:$J$5016,1,0))</f>
        <v/>
      </c>
    </row>
    <row r="169" spans="1:11" s="44" customFormat="1" hidden="1">
      <c r="A169" s="38">
        <v>2098</v>
      </c>
      <c r="B169" s="39" t="s">
        <v>404</v>
      </c>
      <c r="C169" s="39" t="s">
        <v>851</v>
      </c>
      <c r="D169" s="39" t="str">
        <f>CONCATENATE(tabSpelersBWBC[[#This Row],[Prénom]],"  ",tabSpelersBWBC[[#This Row],[Nom]])</f>
        <v>WILLY  DEVESELEER</v>
      </c>
      <c r="E169" s="40">
        <v>17459</v>
      </c>
      <c r="F169" s="39"/>
      <c r="G169" s="39"/>
      <c r="H169" s="39"/>
      <c r="I169" s="41" t="s">
        <v>811</v>
      </c>
      <c r="J169" s="46"/>
      <c r="K169" s="45" t="str">
        <f>IF(ISERROR(VLOOKUP(A169,[1]Spelers_PFV!$A$2:$J$5016,1,0)),"",VLOOKUP(A169,[1]Spelers_PFV!$A$2:$J$5016,1,0))</f>
        <v/>
      </c>
    </row>
    <row r="170" spans="1:11" s="44" customFormat="1" hidden="1">
      <c r="A170" s="38">
        <v>2114</v>
      </c>
      <c r="B170" s="39" t="s">
        <v>289</v>
      </c>
      <c r="C170" s="39" t="s">
        <v>288</v>
      </c>
      <c r="D170" s="39" t="str">
        <f>CONCATENATE(tabSpelersBWBC[[#This Row],[Prénom]],"  ",tabSpelersBWBC[[#This Row],[Nom]])</f>
        <v>MARCO  CASU</v>
      </c>
      <c r="E170" s="40">
        <v>20396</v>
      </c>
      <c r="F170" s="39"/>
      <c r="G170" s="39"/>
      <c r="H170" s="39"/>
      <c r="I170" s="41" t="s">
        <v>261</v>
      </c>
      <c r="J170" s="42"/>
      <c r="K170" s="43" t="str">
        <f>IF(ISERROR(VLOOKUP(A170,[1]Spelers_PFV!$A$2:$J$5016,1,0)),"",VLOOKUP(A170,[1]Spelers_PFV!$A$2:$J$5016,1,0))</f>
        <v/>
      </c>
    </row>
    <row r="171" spans="1:11" s="44" customFormat="1" hidden="1">
      <c r="A171" s="38">
        <v>2144</v>
      </c>
      <c r="B171" s="39" t="s">
        <v>558</v>
      </c>
      <c r="C171" s="39" t="s">
        <v>1486</v>
      </c>
      <c r="D171" s="39" t="str">
        <f>CONCATENATE(tabSpelersBWBC[[#This Row],[Prénom]],"  ",tabSpelersBWBC[[#This Row],[Nom]])</f>
        <v>PHILIPPE  DORIA-TILLEUX</v>
      </c>
      <c r="E171" s="40">
        <v>23418</v>
      </c>
      <c r="F171" s="39"/>
      <c r="G171" s="39"/>
      <c r="H171" s="39"/>
      <c r="I171" s="41" t="s">
        <v>1463</v>
      </c>
      <c r="J171" s="46"/>
      <c r="K171" s="45" t="str">
        <f>IF(ISERROR(VLOOKUP(A171,[1]Spelers_PFV!$A$2:$J$5016,1,0)),"",VLOOKUP(A171,[1]Spelers_PFV!$A$2:$J$5016,1,0))</f>
        <v/>
      </c>
    </row>
    <row r="172" spans="1:11" s="44" customFormat="1" hidden="1">
      <c r="A172" s="38">
        <v>2152</v>
      </c>
      <c r="B172" s="39" t="s">
        <v>357</v>
      </c>
      <c r="C172" s="39" t="s">
        <v>658</v>
      </c>
      <c r="D172" s="39" t="str">
        <f>CONCATENATE(tabSpelersBWBC[[#This Row],[Prénom]],"  ",tabSpelersBWBC[[#This Row],[Nom]])</f>
        <v>FABIENNE  VAN IMPE</v>
      </c>
      <c r="E172" s="40">
        <v>24645</v>
      </c>
      <c r="F172" s="39"/>
      <c r="G172" s="39"/>
      <c r="H172" s="39"/>
      <c r="I172" s="41" t="s">
        <v>413</v>
      </c>
      <c r="J172" s="46"/>
      <c r="K172" s="45" t="str">
        <f>IF(ISERROR(VLOOKUP(A172,[1]Spelers_PFV!$A$2:$J$5016,1,0)),"",VLOOKUP(A172,[1]Spelers_PFV!$A$2:$J$5016,1,0))</f>
        <v/>
      </c>
    </row>
    <row r="173" spans="1:11" s="44" customFormat="1" hidden="1">
      <c r="A173" s="38">
        <v>2165</v>
      </c>
      <c r="B173" s="39" t="s">
        <v>39</v>
      </c>
      <c r="C173" s="39" t="s">
        <v>1633</v>
      </c>
      <c r="D173" s="39" t="str">
        <f>CONCATENATE(tabSpelersBWBC[[#This Row],[Prénom]],"  ",tabSpelersBWBC[[#This Row],[Nom]])</f>
        <v>ALAIN  MOUCHETTE</v>
      </c>
      <c r="E173" s="40">
        <v>23102</v>
      </c>
      <c r="F173" s="39"/>
      <c r="G173" s="39"/>
      <c r="H173" s="39"/>
      <c r="I173" s="41" t="s">
        <v>1550</v>
      </c>
      <c r="J173" s="46"/>
      <c r="K173" s="45" t="str">
        <f>IF(ISERROR(VLOOKUP(A173,[1]Spelers_PFV!$A$2:$J$5016,1,0)),"",VLOOKUP(A173,[1]Spelers_PFV!$A$2:$J$5016,1,0))</f>
        <v/>
      </c>
    </row>
    <row r="174" spans="1:11" s="44" customFormat="1" hidden="1">
      <c r="A174" s="38">
        <v>2168</v>
      </c>
      <c r="B174" s="39" t="s">
        <v>44</v>
      </c>
      <c r="C174" s="39" t="s">
        <v>760</v>
      </c>
      <c r="D174" s="39" t="str">
        <f>CONCATENATE(tabSpelersBWBC[[#This Row],[Prénom]],"  ",tabSpelersBWBC[[#This Row],[Nom]])</f>
        <v>PATRICK  MONBALIU</v>
      </c>
      <c r="E174" s="40">
        <v>20260</v>
      </c>
      <c r="F174" s="39"/>
      <c r="G174" s="39"/>
      <c r="H174" s="39"/>
      <c r="I174" s="41" t="s">
        <v>678</v>
      </c>
      <c r="J174" s="46"/>
      <c r="K174" s="45" t="str">
        <f>IF(ISERROR(VLOOKUP(A174,[1]Spelers_PFV!$A$2:$J$5016,1,0)),"",VLOOKUP(A174,[1]Spelers_PFV!$A$2:$J$5016,1,0))</f>
        <v/>
      </c>
    </row>
    <row r="175" spans="1:11" s="44" customFormat="1" hidden="1">
      <c r="A175" s="38">
        <v>2169</v>
      </c>
      <c r="B175" s="39" t="s">
        <v>595</v>
      </c>
      <c r="C175" s="39" t="s">
        <v>658</v>
      </c>
      <c r="D175" s="39" t="str">
        <f>CONCATENATE(tabSpelersBWBC[[#This Row],[Prénom]],"  ",tabSpelersBWBC[[#This Row],[Nom]])</f>
        <v>OLIVIER  VAN IMPE</v>
      </c>
      <c r="E175" s="40">
        <v>26453</v>
      </c>
      <c r="F175" s="39"/>
      <c r="G175" s="39"/>
      <c r="H175" s="39"/>
      <c r="I175" s="41" t="s">
        <v>413</v>
      </c>
      <c r="J175" s="46"/>
      <c r="K175" s="45" t="str">
        <f>IF(ISERROR(VLOOKUP(A175,[1]Spelers_PFV!$A$2:$J$5016,1,0)),"",VLOOKUP(A175,[1]Spelers_PFV!$A$2:$J$5016,1,0))</f>
        <v/>
      </c>
    </row>
    <row r="176" spans="1:11" s="44" customFormat="1" hidden="1">
      <c r="A176" s="38">
        <v>2175</v>
      </c>
      <c r="B176" s="39" t="s">
        <v>926</v>
      </c>
      <c r="C176" s="39" t="s">
        <v>881</v>
      </c>
      <c r="D176" s="39" t="str">
        <f>CONCATENATE(tabSpelersBWBC[[#This Row],[Prénom]],"  ",tabSpelersBWBC[[#This Row],[Nom]])</f>
        <v>HERMAN  MERTENS</v>
      </c>
      <c r="E176" s="40">
        <v>14219</v>
      </c>
      <c r="F176" s="39"/>
      <c r="G176" s="39"/>
      <c r="H176" s="39"/>
      <c r="I176" s="41" t="s">
        <v>1036</v>
      </c>
      <c r="J176" s="46"/>
      <c r="K176" s="47">
        <f>IF(ISERROR(VLOOKUP(A176,[1]Spelers_PFV!$A$2:$J$5016,1,0)),"",VLOOKUP(A176,[1]Spelers_PFV!$A$2:$J$5016,1,0))</f>
        <v>2175</v>
      </c>
    </row>
    <row r="177" spans="1:11" s="44" customFormat="1">
      <c r="A177" s="38">
        <v>2183</v>
      </c>
      <c r="B177" s="39" t="s">
        <v>1023</v>
      </c>
      <c r="C177" s="39" t="s">
        <v>783</v>
      </c>
      <c r="D177" s="39" t="str">
        <f>CONCATENATE(tabSpelersBWBC[[#This Row],[Prénom]],"  ",tabSpelersBWBC[[#This Row],[Nom]])</f>
        <v>JEAN-FRANCOIS  STERCKX</v>
      </c>
      <c r="E177" s="40">
        <v>25572</v>
      </c>
      <c r="F177" s="39"/>
      <c r="G177" s="39"/>
      <c r="H177" s="39"/>
      <c r="I177" s="41" t="s">
        <v>957</v>
      </c>
      <c r="J177" s="46"/>
      <c r="K177" s="45" t="str">
        <f>IF(ISERROR(VLOOKUP(A177,[1]Spelers_PFV!$A$2:$J$5016,1,0)),"",VLOOKUP(A177,[1]Spelers_PFV!$A$2:$J$5016,1,0))</f>
        <v/>
      </c>
    </row>
    <row r="178" spans="1:11" s="44" customFormat="1" hidden="1">
      <c r="A178" s="38">
        <v>2190</v>
      </c>
      <c r="B178" s="39" t="s">
        <v>494</v>
      </c>
      <c r="C178" s="39" t="s">
        <v>850</v>
      </c>
      <c r="D178" s="39" t="str">
        <f>CONCATENATE(tabSpelersBWBC[[#This Row],[Prénom]],"  ",tabSpelersBWBC[[#This Row],[Nom]])</f>
        <v>ANDRE  DESMEDT</v>
      </c>
      <c r="E178" s="40">
        <v>18815</v>
      </c>
      <c r="F178" s="39"/>
      <c r="G178" s="39"/>
      <c r="H178" s="39"/>
      <c r="I178" s="41" t="s">
        <v>811</v>
      </c>
      <c r="J178" s="46"/>
      <c r="K178" s="45" t="str">
        <f>IF(ISERROR(VLOOKUP(A178,[1]Spelers_PFV!$A$2:$J$5016,1,0)),"",VLOOKUP(A178,[1]Spelers_PFV!$A$2:$J$5016,1,0))</f>
        <v/>
      </c>
    </row>
    <row r="179" spans="1:11" s="45" customFormat="1">
      <c r="A179" s="38">
        <v>2206</v>
      </c>
      <c r="B179" s="39" t="s">
        <v>979</v>
      </c>
      <c r="C179" s="39" t="s">
        <v>980</v>
      </c>
      <c r="D179" s="39" t="str">
        <f>CONCATENATE(tabSpelersBWBC[[#This Row],[Prénom]],"  ",tabSpelersBWBC[[#This Row],[Nom]])</f>
        <v>ANTOON  DEVILLE</v>
      </c>
      <c r="E179" s="40">
        <v>20712</v>
      </c>
      <c r="F179" s="39"/>
      <c r="G179" s="39"/>
      <c r="H179" s="39"/>
      <c r="I179" s="41" t="s">
        <v>957</v>
      </c>
      <c r="J179" s="46"/>
      <c r="K179" s="45" t="str">
        <f>IF(ISERROR(VLOOKUP(A179,[1]Spelers_PFV!$A$2:$J$5016,1,0)),"",VLOOKUP(A179,[1]Spelers_PFV!$A$2:$J$5016,1,0))</f>
        <v/>
      </c>
    </row>
    <row r="180" spans="1:11" s="45" customFormat="1">
      <c r="A180" s="38">
        <v>2209</v>
      </c>
      <c r="B180" s="39" t="s">
        <v>1012</v>
      </c>
      <c r="C180" s="39" t="s">
        <v>599</v>
      </c>
      <c r="D180" s="39" t="str">
        <f>CONCATENATE(tabSpelersBWBC[[#This Row],[Prénom]],"  ",tabSpelersBWBC[[#This Row],[Nom]])</f>
        <v>FRANCESCO  PECORELLA</v>
      </c>
      <c r="E180" s="40">
        <v>19041</v>
      </c>
      <c r="F180" s="39"/>
      <c r="G180" s="39"/>
      <c r="H180" s="39"/>
      <c r="I180" s="41" t="s">
        <v>957</v>
      </c>
      <c r="J180" s="46"/>
      <c r="K180" s="45" t="str">
        <f>IF(ISERROR(VLOOKUP(A180,[1]Spelers_PFV!$A$2:$J$5016,1,0)),"",VLOOKUP(A180,[1]Spelers_PFV!$A$2:$J$5016,1,0))</f>
        <v/>
      </c>
    </row>
    <row r="181" spans="1:11" s="45" customFormat="1" hidden="1">
      <c r="A181" s="38">
        <v>2210</v>
      </c>
      <c r="B181" s="39" t="s">
        <v>402</v>
      </c>
      <c r="C181" s="39" t="s">
        <v>403</v>
      </c>
      <c r="D181" s="39" t="str">
        <f>CONCATENATE(tabSpelersBWBC[[#This Row],[Prénom]],"  ",tabSpelersBWBC[[#This Row],[Nom]])</f>
        <v>FRANCIS  VERMEIR</v>
      </c>
      <c r="E181" s="40">
        <v>23001</v>
      </c>
      <c r="F181" s="39"/>
      <c r="G181" s="39"/>
      <c r="H181" s="39"/>
      <c r="I181" s="41" t="s">
        <v>261</v>
      </c>
      <c r="J181" s="46"/>
      <c r="K181" s="45" t="str">
        <f>IF(ISERROR(VLOOKUP(A181,[1]Spelers_PFV!$A$2:$J$5016,1,0)),"",VLOOKUP(A181,[1]Spelers_PFV!$A$2:$J$5016,1,0))</f>
        <v/>
      </c>
    </row>
    <row r="182" spans="1:11" s="45" customFormat="1" hidden="1">
      <c r="A182" s="38">
        <v>2218</v>
      </c>
      <c r="B182" s="39" t="s">
        <v>1461</v>
      </c>
      <c r="C182" s="39" t="s">
        <v>1462</v>
      </c>
      <c r="D182" s="39" t="str">
        <f>CONCATENATE(tabSpelersBWBC[[#This Row],[Prénom]],"  ",tabSpelersBWBC[[#This Row],[Nom]])</f>
        <v>RICARDO  ZINGA</v>
      </c>
      <c r="E182" s="40">
        <v>24849</v>
      </c>
      <c r="F182" s="39"/>
      <c r="G182" s="39"/>
      <c r="H182" s="39"/>
      <c r="I182" s="41" t="s">
        <v>1252</v>
      </c>
      <c r="J182" s="46"/>
      <c r="K182" s="45">
        <f>IF(ISERROR(VLOOKUP(A182,[1]Spelers_PFV!$A$2:$J$5016,1,0)),"",VLOOKUP(A182,[1]Spelers_PFV!$A$2:$J$5016,1,0))</f>
        <v>2218</v>
      </c>
    </row>
    <row r="183" spans="1:11" s="45" customFormat="1" hidden="1">
      <c r="A183" s="38">
        <v>2222</v>
      </c>
      <c r="B183" s="39" t="s">
        <v>33</v>
      </c>
      <c r="C183" s="39" t="s">
        <v>1468</v>
      </c>
      <c r="D183" s="39" t="str">
        <f>CONCATENATE(tabSpelersBWBC[[#This Row],[Prénom]],"  ",tabSpelersBWBC[[#This Row],[Nom]])</f>
        <v>MARC  BUSETTO</v>
      </c>
      <c r="E183" s="40">
        <v>26873</v>
      </c>
      <c r="F183" s="39"/>
      <c r="G183" s="39"/>
      <c r="H183" s="39"/>
      <c r="I183" s="41" t="s">
        <v>1463</v>
      </c>
      <c r="J183" s="46"/>
      <c r="K183" s="45" t="str">
        <f>IF(ISERROR(VLOOKUP(A183,[1]Spelers_PFV!$A$2:$J$5016,1,0)),"",VLOOKUP(A183,[1]Spelers_PFV!$A$2:$J$5016,1,0))</f>
        <v/>
      </c>
    </row>
    <row r="184" spans="1:11" s="45" customFormat="1" hidden="1">
      <c r="A184" s="38">
        <v>2225</v>
      </c>
      <c r="B184" s="39" t="s">
        <v>595</v>
      </c>
      <c r="C184" s="39" t="s">
        <v>1102</v>
      </c>
      <c r="D184" s="39" t="str">
        <f>CONCATENATE(tabSpelersBWBC[[#This Row],[Prénom]],"  ",tabSpelersBWBC[[#This Row],[Nom]])</f>
        <v>OLIVIER  GUILLIAMS</v>
      </c>
      <c r="E184" s="40">
        <v>27068</v>
      </c>
      <c r="F184" s="39"/>
      <c r="G184" s="39"/>
      <c r="H184" s="39"/>
      <c r="I184" s="41" t="s">
        <v>1036</v>
      </c>
      <c r="J184" s="46"/>
      <c r="K184" s="45" t="str">
        <f>IF(ISERROR(VLOOKUP(A184,[1]Spelers_PFV!$A$2:$J$5016,1,0)),"",VLOOKUP(A184,[1]Spelers_PFV!$A$2:$J$5016,1,0))</f>
        <v/>
      </c>
    </row>
    <row r="185" spans="1:11" s="45" customFormat="1">
      <c r="A185" s="38">
        <v>2239</v>
      </c>
      <c r="B185" s="39" t="s">
        <v>355</v>
      </c>
      <c r="C185" s="39" t="s">
        <v>1009</v>
      </c>
      <c r="D185" s="39" t="str">
        <f>CONCATENATE(tabSpelersBWBC[[#This Row],[Prénom]],"  ",tabSpelersBWBC[[#This Row],[Nom]])</f>
        <v>MONIQUE  MALANDRI</v>
      </c>
      <c r="E185" s="40">
        <v>17199</v>
      </c>
      <c r="F185" s="39"/>
      <c r="G185" s="39"/>
      <c r="H185" s="39"/>
      <c r="I185" s="41" t="s">
        <v>957</v>
      </c>
      <c r="J185" s="46"/>
      <c r="K185" s="45" t="str">
        <f>IF(ISERROR(VLOOKUP(A185,[1]Spelers_PFV!$A$2:$J$5016,1,0)),"",VLOOKUP(A185,[1]Spelers_PFV!$A$2:$J$5016,1,0))</f>
        <v/>
      </c>
    </row>
    <row r="186" spans="1:11" s="45" customFormat="1" hidden="1">
      <c r="A186" s="38">
        <v>2241</v>
      </c>
      <c r="B186" s="39" t="s">
        <v>644</v>
      </c>
      <c r="C186" s="39" t="s">
        <v>1195</v>
      </c>
      <c r="D186" s="39" t="str">
        <f>CONCATENATE(tabSpelersBWBC[[#This Row],[Prénom]],"  ",tabSpelersBWBC[[#This Row],[Nom]])</f>
        <v>SEVERINE  BOSSELOIR</v>
      </c>
      <c r="E186" s="40">
        <v>34174</v>
      </c>
      <c r="F186" s="39"/>
      <c r="G186" s="39"/>
      <c r="H186" s="39"/>
      <c r="I186" s="41" t="s">
        <v>1193</v>
      </c>
      <c r="J186" s="46"/>
      <c r="K186" s="45" t="str">
        <f>IF(ISERROR(VLOOKUP(A186,[1]Spelers_PFV!$A$2:$J$5016,1,0)),"",VLOOKUP(A186,[1]Spelers_PFV!$A$2:$J$5016,1,0))</f>
        <v/>
      </c>
    </row>
    <row r="187" spans="1:11" s="45" customFormat="1" hidden="1">
      <c r="A187" s="38">
        <v>2243</v>
      </c>
      <c r="B187" s="39" t="s">
        <v>44</v>
      </c>
      <c r="C187" s="39" t="s">
        <v>1397</v>
      </c>
      <c r="D187" s="39" t="str">
        <f>CONCATENATE(tabSpelersBWBC[[#This Row],[Prénom]],"  ",tabSpelersBWBC[[#This Row],[Nom]])</f>
        <v>PATRICK  MUYLDERMANS</v>
      </c>
      <c r="E187" s="40">
        <v>19478</v>
      </c>
      <c r="F187" s="39"/>
      <c r="G187" s="39"/>
      <c r="H187" s="39"/>
      <c r="I187" s="41" t="s">
        <v>1252</v>
      </c>
      <c r="J187" s="46"/>
      <c r="K187" s="45" t="str">
        <f>IF(ISERROR(VLOOKUP(A187,[1]Spelers_PFV!$A$2:$J$5016,1,0)),"",VLOOKUP(A187,[1]Spelers_PFV!$A$2:$J$5016,1,0))</f>
        <v/>
      </c>
    </row>
    <row r="188" spans="1:11" s="45" customFormat="1" hidden="1">
      <c r="A188" s="38">
        <v>2245</v>
      </c>
      <c r="B188" s="39" t="s">
        <v>528</v>
      </c>
      <c r="C188" s="39" t="s">
        <v>529</v>
      </c>
      <c r="D188" s="39" t="str">
        <f>CONCATENATE(tabSpelersBWBC[[#This Row],[Prénom]],"  ",tabSpelersBWBC[[#This Row],[Nom]])</f>
        <v>MAXIME  HOUF</v>
      </c>
      <c r="E188" s="40">
        <v>37535</v>
      </c>
      <c r="F188" s="39"/>
      <c r="G188" s="39"/>
      <c r="H188" s="39"/>
      <c r="I188" s="41" t="s">
        <v>413</v>
      </c>
      <c r="J188" s="46"/>
      <c r="K188" s="45" t="str">
        <f>IF(ISERROR(VLOOKUP(A188,[1]Spelers_PFV!$A$2:$J$5016,1,0)),"",VLOOKUP(A188,[1]Spelers_PFV!$A$2:$J$5016,1,0))</f>
        <v/>
      </c>
    </row>
    <row r="189" spans="1:11" s="45" customFormat="1" hidden="1">
      <c r="A189" s="38">
        <v>2247</v>
      </c>
      <c r="B189" s="39" t="s">
        <v>1540</v>
      </c>
      <c r="C189" s="39" t="s">
        <v>1541</v>
      </c>
      <c r="D189" s="39" t="str">
        <f>CONCATENATE(tabSpelersBWBC[[#This Row],[Prénom]],"  ",tabSpelersBWBC[[#This Row],[Nom]])</f>
        <v>ALICE  VAN DER POORTEN</v>
      </c>
      <c r="E189" s="40">
        <v>29070</v>
      </c>
      <c r="F189" s="39"/>
      <c r="G189" s="39"/>
      <c r="H189" s="39"/>
      <c r="I189" s="41" t="s">
        <v>1463</v>
      </c>
      <c r="J189" s="46"/>
      <c r="K189" s="45" t="str">
        <f>IF(ISERROR(VLOOKUP(A189,[1]Spelers_PFV!$A$2:$J$5016,1,0)),"",VLOOKUP(A189,[1]Spelers_PFV!$A$2:$J$5016,1,0))</f>
        <v/>
      </c>
    </row>
    <row r="190" spans="1:11" s="45" customFormat="1" hidden="1">
      <c r="A190" s="38">
        <v>2250</v>
      </c>
      <c r="B190" s="39" t="s">
        <v>428</v>
      </c>
      <c r="C190" s="39" t="s">
        <v>429</v>
      </c>
      <c r="D190" s="39" t="str">
        <f>CONCATENATE(tabSpelersBWBC[[#This Row],[Prénom]],"  ",tabSpelersBWBC[[#This Row],[Nom]])</f>
        <v>MARTIN  BUNDERVOET</v>
      </c>
      <c r="E190" s="40">
        <v>24069</v>
      </c>
      <c r="F190" s="39"/>
      <c r="G190" s="39"/>
      <c r="H190" s="39"/>
      <c r="I190" s="41" t="s">
        <v>413</v>
      </c>
      <c r="J190" s="46"/>
      <c r="K190" s="45" t="str">
        <f>IF(ISERROR(VLOOKUP(A190,[1]Spelers_PFV!$A$2:$J$5016,1,0)),"",VLOOKUP(A190,[1]Spelers_PFV!$A$2:$J$5016,1,0))</f>
        <v/>
      </c>
    </row>
    <row r="191" spans="1:11" s="45" customFormat="1" hidden="1">
      <c r="A191" s="38">
        <v>2260</v>
      </c>
      <c r="B191" s="39" t="s">
        <v>35</v>
      </c>
      <c r="C191" s="39" t="s">
        <v>883</v>
      </c>
      <c r="D191" s="39" t="str">
        <f>CONCATENATE(tabSpelersBWBC[[#This Row],[Prénom]],"  ",tabSpelersBWBC[[#This Row],[Nom]])</f>
        <v>MICHEL  MICHIELS</v>
      </c>
      <c r="E191" s="40">
        <v>16094</v>
      </c>
      <c r="F191" s="39"/>
      <c r="G191" s="39"/>
      <c r="H191" s="39"/>
      <c r="I191" s="41" t="s">
        <v>811</v>
      </c>
      <c r="J191" s="46"/>
      <c r="K191" s="45" t="str">
        <f>IF(ISERROR(VLOOKUP(A191,[1]Spelers_PFV!$A$2:$J$5016,1,0)),"",VLOOKUP(A191,[1]Spelers_PFV!$A$2:$J$5016,1,0))</f>
        <v/>
      </c>
    </row>
    <row r="192" spans="1:11" s="45" customFormat="1" hidden="1">
      <c r="A192" s="38">
        <v>2294</v>
      </c>
      <c r="B192" s="39" t="s">
        <v>1129</v>
      </c>
      <c r="C192" s="39" t="s">
        <v>1360</v>
      </c>
      <c r="D192" s="39" t="str">
        <f>CONCATENATE(tabSpelersBWBC[[#This Row],[Prénom]],"  ",tabSpelersBWBC[[#This Row],[Nom]])</f>
        <v>RAYMOND  HAL</v>
      </c>
      <c r="E192" s="40">
        <v>22593</v>
      </c>
      <c r="F192" s="39"/>
      <c r="G192" s="39"/>
      <c r="H192" s="39"/>
      <c r="I192" s="41" t="s">
        <v>1252</v>
      </c>
      <c r="J192" s="46"/>
      <c r="K192" s="45" t="str">
        <f>IF(ISERROR(VLOOKUP(A192,[1]Spelers_PFV!$A$2:$J$5016,1,0)),"",VLOOKUP(A192,[1]Spelers_PFV!$A$2:$J$5016,1,0))</f>
        <v/>
      </c>
    </row>
    <row r="193" spans="1:11" s="45" customFormat="1" hidden="1">
      <c r="A193" s="38">
        <v>2327</v>
      </c>
      <c r="B193" s="39" t="s">
        <v>452</v>
      </c>
      <c r="C193" s="39" t="s">
        <v>1202</v>
      </c>
      <c r="D193" s="39" t="str">
        <f>CONCATENATE(tabSpelersBWBC[[#This Row],[Prénom]],"  ",tabSpelersBWBC[[#This Row],[Nom]])</f>
        <v>EDDY  DENEVE</v>
      </c>
      <c r="E193" s="40">
        <v>20952</v>
      </c>
      <c r="F193" s="39"/>
      <c r="G193" s="39"/>
      <c r="H193" s="39"/>
      <c r="I193" s="41" t="s">
        <v>1193</v>
      </c>
      <c r="J193" s="46"/>
      <c r="K193" s="45" t="str">
        <f>IF(ISERROR(VLOOKUP(A193,[1]Spelers_PFV!$A$2:$J$5016,1,0)),"",VLOOKUP(A193,[1]Spelers_PFV!$A$2:$J$5016,1,0))</f>
        <v/>
      </c>
    </row>
    <row r="194" spans="1:11" s="45" customFormat="1" hidden="1">
      <c r="A194" s="38">
        <v>2352</v>
      </c>
      <c r="B194" s="39" t="s">
        <v>44</v>
      </c>
      <c r="C194" s="39" t="s">
        <v>1178</v>
      </c>
      <c r="D194" s="39" t="str">
        <f>CONCATENATE(tabSpelersBWBC[[#This Row],[Prénom]],"  ",tabSpelersBWBC[[#This Row],[Nom]])</f>
        <v>PATRICK  VAN SCHANDEVIJL</v>
      </c>
      <c r="E194" s="40">
        <v>20428</v>
      </c>
      <c r="F194" s="39"/>
      <c r="G194" s="39"/>
      <c r="H194" s="39"/>
      <c r="I194" s="41" t="s">
        <v>1036</v>
      </c>
      <c r="J194" s="46"/>
      <c r="K194" s="45" t="str">
        <f>IF(ISERROR(VLOOKUP(A194,[1]Spelers_PFV!$A$2:$J$5016,1,0)),"",VLOOKUP(A194,[1]Spelers_PFV!$A$2:$J$5016,1,0))</f>
        <v/>
      </c>
    </row>
    <row r="195" spans="1:11" s="45" customFormat="1" hidden="1">
      <c r="A195" s="38">
        <v>2358</v>
      </c>
      <c r="B195" s="39" t="s">
        <v>469</v>
      </c>
      <c r="C195" s="39" t="s">
        <v>1194</v>
      </c>
      <c r="D195" s="39" t="str">
        <f>CONCATENATE(tabSpelersBWBC[[#This Row],[Prénom]],"  ",tabSpelersBWBC[[#This Row],[Nom]])</f>
        <v>CEDRIC  BERCAS</v>
      </c>
      <c r="E195" s="40">
        <v>28786</v>
      </c>
      <c r="F195" s="39"/>
      <c r="G195" s="39"/>
      <c r="H195" s="39"/>
      <c r="I195" s="41" t="s">
        <v>1193</v>
      </c>
      <c r="J195" s="46"/>
      <c r="K195" s="45" t="str">
        <f>IF(ISERROR(VLOOKUP(A195,[1]Spelers_PFV!$A$2:$J$5016,1,0)),"",VLOOKUP(A195,[1]Spelers_PFV!$A$2:$J$5016,1,0))</f>
        <v/>
      </c>
    </row>
    <row r="196" spans="1:11" s="45" customFormat="1" hidden="1">
      <c r="A196" s="38">
        <v>2359</v>
      </c>
      <c r="B196" s="39" t="s">
        <v>540</v>
      </c>
      <c r="C196" s="39" t="s">
        <v>1592</v>
      </c>
      <c r="D196" s="39" t="str">
        <f>CONCATENATE(tabSpelersBWBC[[#This Row],[Prénom]],"  ",tabSpelersBWBC[[#This Row],[Nom]])</f>
        <v>JEAN CLAUDE  FOSSEY</v>
      </c>
      <c r="E196" s="40">
        <v>18194</v>
      </c>
      <c r="F196" s="39"/>
      <c r="G196" s="39"/>
      <c r="H196" s="39"/>
      <c r="I196" s="41" t="s">
        <v>1550</v>
      </c>
      <c r="J196" s="46"/>
      <c r="K196" s="45" t="str">
        <f>IF(ISERROR(VLOOKUP(A196,[1]Spelers_PFV!$A$2:$J$5016,1,0)),"",VLOOKUP(A196,[1]Spelers_PFV!$A$2:$J$5016,1,0))</f>
        <v/>
      </c>
    </row>
    <row r="197" spans="1:11" s="45" customFormat="1" hidden="1">
      <c r="A197" s="38">
        <v>2386</v>
      </c>
      <c r="B197" s="39" t="s">
        <v>1198</v>
      </c>
      <c r="C197" s="39" t="s">
        <v>1199</v>
      </c>
      <c r="D197" s="39" t="str">
        <f>CONCATENATE(tabSpelersBWBC[[#This Row],[Prénom]],"  ",tabSpelersBWBC[[#This Row],[Nom]])</f>
        <v>ALISSON  DELATTRE</v>
      </c>
      <c r="E197" s="40">
        <v>33798</v>
      </c>
      <c r="F197" s="39"/>
      <c r="G197" s="39"/>
      <c r="H197" s="39"/>
      <c r="I197" s="41" t="s">
        <v>1193</v>
      </c>
      <c r="J197" s="46"/>
      <c r="K197" s="45" t="str">
        <f>IF(ISERROR(VLOOKUP(A197,[1]Spelers_PFV!$A$2:$J$5016,1,0)),"",VLOOKUP(A197,[1]Spelers_PFV!$A$2:$J$5016,1,0))</f>
        <v/>
      </c>
    </row>
    <row r="198" spans="1:11" s="45" customFormat="1" hidden="1">
      <c r="A198" s="38">
        <v>2390</v>
      </c>
      <c r="B198" s="39" t="s">
        <v>589</v>
      </c>
      <c r="C198" s="39" t="s">
        <v>1062</v>
      </c>
      <c r="D198" s="39" t="str">
        <f>CONCATENATE(tabSpelersBWBC[[#This Row],[Prénom]],"  ",tabSpelersBWBC[[#This Row],[Nom]])</f>
        <v>CHRISTIANE  CEUTERICK</v>
      </c>
      <c r="E198" s="40">
        <v>18655</v>
      </c>
      <c r="F198" s="39"/>
      <c r="G198" s="39"/>
      <c r="H198" s="39"/>
      <c r="I198" s="41" t="s">
        <v>1036</v>
      </c>
      <c r="J198" s="46"/>
      <c r="K198" s="45" t="str">
        <f>IF(ISERROR(VLOOKUP(A198,[1]Spelers_PFV!$A$2:$J$5016,1,0)),"",VLOOKUP(A198,[1]Spelers_PFV!$A$2:$J$5016,1,0))</f>
        <v/>
      </c>
    </row>
    <row r="199" spans="1:11" s="45" customFormat="1" hidden="1">
      <c r="A199" s="38">
        <v>2403</v>
      </c>
      <c r="B199" s="39" t="s">
        <v>47</v>
      </c>
      <c r="C199" s="39" t="s">
        <v>40</v>
      </c>
      <c r="D199" s="39" t="str">
        <f>CONCATENATE(tabSpelersBWBC[[#This Row],[Prénom]],"  ",tabSpelersBWBC[[#This Row],[Nom]])</f>
        <v>JEAN  HUYGENS</v>
      </c>
      <c r="E199" s="40">
        <v>20409</v>
      </c>
      <c r="F199" s="39"/>
      <c r="G199" s="39"/>
      <c r="H199" s="39"/>
      <c r="I199" s="41" t="s">
        <v>1252</v>
      </c>
      <c r="J199" s="46"/>
      <c r="K199" s="45" t="str">
        <f>IF(ISERROR(VLOOKUP(A199,[1]Spelers_PFV!$A$2:$J$5016,1,0)),"",VLOOKUP(A199,[1]Spelers_PFV!$A$2:$J$5016,1,0))</f>
        <v/>
      </c>
    </row>
    <row r="200" spans="1:11" s="45" customFormat="1" hidden="1">
      <c r="A200" s="38">
        <v>2405</v>
      </c>
      <c r="B200" s="39" t="s">
        <v>921</v>
      </c>
      <c r="C200" s="39" t="s">
        <v>922</v>
      </c>
      <c r="D200" s="39" t="str">
        <f>CONCATENATE(tabSpelersBWBC[[#This Row],[Prénom]],"  ",tabSpelersBWBC[[#This Row],[Nom]])</f>
        <v>ELLA  VAN DEN HOVE</v>
      </c>
      <c r="E200" s="40">
        <v>22544</v>
      </c>
      <c r="F200" s="39"/>
      <c r="G200" s="39"/>
      <c r="H200" s="39"/>
      <c r="I200" s="41" t="s">
        <v>811</v>
      </c>
      <c r="J200" s="46"/>
      <c r="K200" s="45" t="str">
        <f>IF(ISERROR(VLOOKUP(A200,[1]Spelers_PFV!$A$2:$J$5016,1,0)),"",VLOOKUP(A200,[1]Spelers_PFV!$A$2:$J$5016,1,0))</f>
        <v/>
      </c>
    </row>
    <row r="201" spans="1:11" s="45" customFormat="1" hidden="1">
      <c r="A201" s="38">
        <v>2406</v>
      </c>
      <c r="B201" s="39" t="s">
        <v>295</v>
      </c>
      <c r="C201" s="39" t="s">
        <v>1385</v>
      </c>
      <c r="D201" s="39" t="str">
        <f>CONCATENATE(tabSpelersBWBC[[#This Row],[Prénom]],"  ",tabSpelersBWBC[[#This Row],[Nom]])</f>
        <v>JEAN-PIERRE  MAIGRET</v>
      </c>
      <c r="E201" s="40">
        <v>14690</v>
      </c>
      <c r="F201" s="39"/>
      <c r="G201" s="39"/>
      <c r="H201" s="39"/>
      <c r="I201" s="41" t="s">
        <v>1252</v>
      </c>
      <c r="J201" s="46"/>
      <c r="K201" s="45" t="str">
        <f>IF(ISERROR(VLOOKUP(A201,[1]Spelers_PFV!$A$2:$J$5016,1,0)),"",VLOOKUP(A201,[1]Spelers_PFV!$A$2:$J$5016,1,0))</f>
        <v/>
      </c>
    </row>
    <row r="202" spans="1:11" s="45" customFormat="1" hidden="1">
      <c r="A202" s="38">
        <v>2407</v>
      </c>
      <c r="B202" s="39" t="s">
        <v>558</v>
      </c>
      <c r="C202" s="39" t="s">
        <v>1408</v>
      </c>
      <c r="D202" s="39" t="str">
        <f>CONCATENATE(tabSpelersBWBC[[#This Row],[Prénom]],"  ",tabSpelersBWBC[[#This Row],[Nom]])</f>
        <v>PHILIPPE  RELECOM</v>
      </c>
      <c r="E202" s="40">
        <v>21082</v>
      </c>
      <c r="F202" s="39"/>
      <c r="G202" s="39"/>
      <c r="H202" s="39"/>
      <c r="I202" s="41" t="s">
        <v>1252</v>
      </c>
      <c r="J202" s="46"/>
      <c r="K202" s="45" t="str">
        <f>IF(ISERROR(VLOOKUP(A202,[1]Spelers_PFV!$A$2:$J$5016,1,0)),"",VLOOKUP(A202,[1]Spelers_PFV!$A$2:$J$5016,1,0))</f>
        <v/>
      </c>
    </row>
    <row r="203" spans="1:11" s="45" customFormat="1" hidden="1">
      <c r="A203" s="38">
        <v>2408</v>
      </c>
      <c r="B203" s="39" t="s">
        <v>1020</v>
      </c>
      <c r="C203" s="39" t="s">
        <v>1409</v>
      </c>
      <c r="D203" s="39" t="str">
        <f>CONCATENATE(tabSpelersBWBC[[#This Row],[Prénom]],"  ",tabSpelersBWBC[[#This Row],[Nom]])</f>
        <v>JEAN-CLAUDE  RICHY</v>
      </c>
      <c r="E203" s="40">
        <v>15943</v>
      </c>
      <c r="F203" s="39"/>
      <c r="G203" s="39"/>
      <c r="H203" s="39"/>
      <c r="I203" s="41" t="s">
        <v>1252</v>
      </c>
      <c r="J203" s="46"/>
      <c r="K203" s="45" t="str">
        <f>IF(ISERROR(VLOOKUP(A203,[1]Spelers_PFV!$A$2:$J$5016,1,0)),"",VLOOKUP(A203,[1]Spelers_PFV!$A$2:$J$5016,1,0))</f>
        <v/>
      </c>
    </row>
    <row r="204" spans="1:11" s="45" customFormat="1" hidden="1">
      <c r="A204" s="38">
        <v>2454</v>
      </c>
      <c r="B204" s="39" t="s">
        <v>742</v>
      </c>
      <c r="C204" s="39" t="s">
        <v>1117</v>
      </c>
      <c r="D204" s="39" t="str">
        <f>CONCATENATE(tabSpelersBWBC[[#This Row],[Prénom]],"  ",tabSpelersBWBC[[#This Row],[Nom]])</f>
        <v>MICHELLE  LEGENDRE</v>
      </c>
      <c r="E204" s="40">
        <v>17314</v>
      </c>
      <c r="F204" s="39"/>
      <c r="G204" s="39"/>
      <c r="H204" s="39"/>
      <c r="I204" s="41" t="s">
        <v>1036</v>
      </c>
      <c r="J204" s="46"/>
      <c r="K204" s="45" t="str">
        <f>IF(ISERROR(VLOOKUP(A204,[1]Spelers_PFV!$A$2:$J$5016,1,0)),"",VLOOKUP(A204,[1]Spelers_PFV!$A$2:$J$5016,1,0))</f>
        <v/>
      </c>
    </row>
    <row r="205" spans="1:11" s="45" customFormat="1" hidden="1">
      <c r="A205" s="38">
        <v>2455</v>
      </c>
      <c r="B205" s="39" t="s">
        <v>480</v>
      </c>
      <c r="C205" s="39" t="s">
        <v>481</v>
      </c>
      <c r="D205" s="39" t="str">
        <f>CONCATENATE(tabSpelersBWBC[[#This Row],[Prénom]],"  ",tabSpelersBWBC[[#This Row],[Nom]])</f>
        <v>NICOLE  DEWACHTER</v>
      </c>
      <c r="E205" s="40">
        <v>17360</v>
      </c>
      <c r="F205" s="39"/>
      <c r="G205" s="39"/>
      <c r="H205" s="39"/>
      <c r="I205" s="41" t="s">
        <v>413</v>
      </c>
      <c r="J205" s="46"/>
      <c r="K205" s="45" t="str">
        <f>IF(ISERROR(VLOOKUP(A205,[1]Spelers_PFV!$A$2:$J$5016,1,0)),"",VLOOKUP(A205,[1]Spelers_PFV!$A$2:$J$5016,1,0))</f>
        <v/>
      </c>
    </row>
    <row r="206" spans="1:11" s="45" customFormat="1" hidden="1">
      <c r="A206" s="38">
        <v>2457</v>
      </c>
      <c r="B206" s="39" t="s">
        <v>587</v>
      </c>
      <c r="C206" s="39" t="s">
        <v>642</v>
      </c>
      <c r="D206" s="39" t="str">
        <f>CONCATENATE(tabSpelersBWBC[[#This Row],[Prénom]],"  ",tabSpelersBWBC[[#This Row],[Nom]])</f>
        <v>CHARLES  STRUYF</v>
      </c>
      <c r="E206" s="40">
        <v>18306</v>
      </c>
      <c r="F206" s="39"/>
      <c r="G206" s="39"/>
      <c r="H206" s="39"/>
      <c r="I206" s="41" t="s">
        <v>413</v>
      </c>
      <c r="J206" s="46"/>
      <c r="K206" s="45" t="str">
        <f>IF(ISERROR(VLOOKUP(A206,[1]Spelers_PFV!$A$2:$J$5016,1,0)),"",VLOOKUP(A206,[1]Spelers_PFV!$A$2:$J$5016,1,0))</f>
        <v/>
      </c>
    </row>
    <row r="207" spans="1:11" s="45" customFormat="1" hidden="1">
      <c r="A207" s="38">
        <v>2470</v>
      </c>
      <c r="B207" s="39" t="s">
        <v>538</v>
      </c>
      <c r="C207" s="39" t="s">
        <v>1418</v>
      </c>
      <c r="D207" s="39" t="str">
        <f>CONCATENATE(tabSpelersBWBC[[#This Row],[Prénom]],"  ",tabSpelersBWBC[[#This Row],[Nom]])</f>
        <v>ROBERT  SAINTJEAN</v>
      </c>
      <c r="E207" s="40">
        <v>20352</v>
      </c>
      <c r="F207" s="39"/>
      <c r="G207" s="39"/>
      <c r="H207" s="39"/>
      <c r="I207" s="41" t="s">
        <v>1252</v>
      </c>
      <c r="J207" s="46"/>
      <c r="K207" s="45" t="str">
        <f>IF(ISERROR(VLOOKUP(A207,[1]Spelers_PFV!$A$2:$J$5016,1,0)),"",VLOOKUP(A207,[1]Spelers_PFV!$A$2:$J$5016,1,0))</f>
        <v/>
      </c>
    </row>
    <row r="208" spans="1:11" s="45" customFormat="1" hidden="1">
      <c r="A208" s="38">
        <v>2473</v>
      </c>
      <c r="B208" s="39" t="s">
        <v>323</v>
      </c>
      <c r="C208" s="39" t="s">
        <v>1105</v>
      </c>
      <c r="D208" s="39" t="str">
        <f>CONCATENATE(tabSpelersBWBC[[#This Row],[Prénom]],"  ",tabSpelersBWBC[[#This Row],[Nom]])</f>
        <v>SEBASTIEN  HALON</v>
      </c>
      <c r="E208" s="40">
        <v>29924</v>
      </c>
      <c r="F208" s="39"/>
      <c r="G208" s="39"/>
      <c r="H208" s="39"/>
      <c r="I208" s="41" t="s">
        <v>1036</v>
      </c>
      <c r="J208" s="46"/>
      <c r="K208" s="45" t="str">
        <f>IF(ISERROR(VLOOKUP(A208,[1]Spelers_PFV!$A$2:$J$5016,1,0)),"",VLOOKUP(A208,[1]Spelers_PFV!$A$2:$J$5016,1,0))</f>
        <v/>
      </c>
    </row>
    <row r="209" spans="1:11" s="45" customFormat="1" hidden="1">
      <c r="A209" s="38">
        <v>2507</v>
      </c>
      <c r="B209" s="39" t="s">
        <v>1428</v>
      </c>
      <c r="C209" s="39" t="s">
        <v>1518</v>
      </c>
      <c r="D209" s="39" t="str">
        <f>CONCATENATE(tabSpelersBWBC[[#This Row],[Prénom]],"  ",tabSpelersBWBC[[#This Row],[Nom]])</f>
        <v>ROLAND  MUYLAERT</v>
      </c>
      <c r="E209" s="40">
        <v>17312</v>
      </c>
      <c r="F209" s="39"/>
      <c r="G209" s="39"/>
      <c r="H209" s="39"/>
      <c r="I209" s="41" t="s">
        <v>1463</v>
      </c>
      <c r="J209" s="46"/>
      <c r="K209" s="45" t="str">
        <f>IF(ISERROR(VLOOKUP(A209,[1]Spelers_PFV!$A$2:$J$5016,1,0)),"",VLOOKUP(A209,[1]Spelers_PFV!$A$2:$J$5016,1,0))</f>
        <v/>
      </c>
    </row>
    <row r="210" spans="1:11" s="45" customFormat="1" hidden="1">
      <c r="A210" s="38">
        <v>2508</v>
      </c>
      <c r="B210" s="39" t="s">
        <v>825</v>
      </c>
      <c r="C210" s="39" t="s">
        <v>826</v>
      </c>
      <c r="D210" s="39" t="str">
        <f>CONCATENATE(tabSpelersBWBC[[#This Row],[Prénom]],"  ",tabSpelersBWBC[[#This Row],[Nom]])</f>
        <v>CHARLY  DE BOIS</v>
      </c>
      <c r="E210" s="40">
        <v>19029</v>
      </c>
      <c r="F210" s="39"/>
      <c r="G210" s="39"/>
      <c r="H210" s="39"/>
      <c r="I210" s="41" t="s">
        <v>811</v>
      </c>
      <c r="J210" s="46"/>
      <c r="K210" s="45" t="str">
        <f>IF(ISERROR(VLOOKUP(A210,[1]Spelers_PFV!$A$2:$J$5016,1,0)),"",VLOOKUP(A210,[1]Spelers_PFV!$A$2:$J$5016,1,0))</f>
        <v/>
      </c>
    </row>
    <row r="211" spans="1:11" s="45" customFormat="1" hidden="1">
      <c r="A211" s="38">
        <v>2514</v>
      </c>
      <c r="B211" s="39" t="s">
        <v>1205</v>
      </c>
      <c r="C211" s="39" t="s">
        <v>1632</v>
      </c>
      <c r="D211" s="39" t="str">
        <f>CONCATENATE(tabSpelersBWBC[[#This Row],[Prénom]],"  ",tabSpelersBWBC[[#This Row],[Nom]])</f>
        <v>VIRGINIE  MONFORT</v>
      </c>
      <c r="E211" s="40">
        <v>30586</v>
      </c>
      <c r="F211" s="39"/>
      <c r="G211" s="39"/>
      <c r="H211" s="39"/>
      <c r="I211" s="41" t="s">
        <v>1550</v>
      </c>
      <c r="J211" s="46"/>
      <c r="K211" s="45">
        <f>IF(ISERROR(VLOOKUP(A211,[1]Spelers_PFV!$A$2:$J$5016,1,0)),"",VLOOKUP(A211,[1]Spelers_PFV!$A$2:$J$5016,1,0))</f>
        <v>2514</v>
      </c>
    </row>
    <row r="212" spans="1:11" s="45" customFormat="1" hidden="1">
      <c r="A212" s="38">
        <v>2518</v>
      </c>
      <c r="B212" s="39" t="s">
        <v>1618</v>
      </c>
      <c r="C212" s="39" t="s">
        <v>1619</v>
      </c>
      <c r="D212" s="39" t="str">
        <f>CONCATENATE(tabSpelersBWBC[[#This Row],[Prénom]],"  ",tabSpelersBWBC[[#This Row],[Nom]])</f>
        <v>CLAIRE  MAGNIET</v>
      </c>
      <c r="E212" s="40">
        <v>38344</v>
      </c>
      <c r="F212" s="39"/>
      <c r="G212" s="39"/>
      <c r="H212" s="39"/>
      <c r="I212" s="41" t="s">
        <v>1550</v>
      </c>
      <c r="J212" s="46"/>
      <c r="K212" s="45" t="str">
        <f>IF(ISERROR(VLOOKUP(A212,[1]Spelers_PFV!$A$2:$J$5016,1,0)),"",VLOOKUP(A212,[1]Spelers_PFV!$A$2:$J$5016,1,0))</f>
        <v/>
      </c>
    </row>
    <row r="213" spans="1:11" s="45" customFormat="1" hidden="1">
      <c r="A213" s="38">
        <v>2524</v>
      </c>
      <c r="B213" s="39" t="s">
        <v>28</v>
      </c>
      <c r="C213" s="39" t="s">
        <v>1549</v>
      </c>
      <c r="D213" s="39" t="str">
        <f>CONCATENATE(tabSpelersBWBC[[#This Row],[Prénom]],"  ",tabSpelersBWBC[[#This Row],[Nom]])</f>
        <v>DANIEL  AGNIEZ</v>
      </c>
      <c r="E213" s="40">
        <v>12890</v>
      </c>
      <c r="F213" s="39"/>
      <c r="G213" s="39"/>
      <c r="H213" s="39"/>
      <c r="I213" s="41" t="s">
        <v>1550</v>
      </c>
      <c r="J213" s="46"/>
      <c r="K213" s="45" t="str">
        <f>IF(ISERROR(VLOOKUP(A213,[1]Spelers_PFV!$A$2:$J$5016,1,0)),"",VLOOKUP(A213,[1]Spelers_PFV!$A$2:$J$5016,1,0))</f>
        <v/>
      </c>
    </row>
    <row r="214" spans="1:11" s="45" customFormat="1" hidden="1">
      <c r="A214" s="38">
        <v>2528</v>
      </c>
      <c r="B214" s="39" t="s">
        <v>467</v>
      </c>
      <c r="C214" s="39" t="s">
        <v>1551</v>
      </c>
      <c r="D214" s="39" t="str">
        <f>CONCATENATE(tabSpelersBWBC[[#This Row],[Prénom]],"  ",tabSpelersBWBC[[#This Row],[Nom]])</f>
        <v>EDITH  BANDE</v>
      </c>
      <c r="E214" s="40">
        <v>6791</v>
      </c>
      <c r="F214" s="39"/>
      <c r="G214" s="39"/>
      <c r="H214" s="39"/>
      <c r="I214" s="41" t="s">
        <v>1550</v>
      </c>
      <c r="J214" s="46"/>
      <c r="K214" s="45">
        <f>IF(ISERROR(VLOOKUP(A214,[1]Spelers_PFV!$A$2:$J$5016,1,0)),"",VLOOKUP(A214,[1]Spelers_PFV!$A$2:$J$5016,1,0))</f>
        <v>2528</v>
      </c>
    </row>
    <row r="215" spans="1:11" s="45" customFormat="1" hidden="1">
      <c r="A215" s="38">
        <v>2534</v>
      </c>
      <c r="B215" s="39" t="s">
        <v>283</v>
      </c>
      <c r="C215" s="39" t="s">
        <v>1658</v>
      </c>
      <c r="D215" s="39" t="str">
        <f>CONCATENATE(tabSpelersBWBC[[#This Row],[Prénom]],"  ",tabSpelersBWBC[[#This Row],[Nom]])</f>
        <v>SUZANNE  VANDEN EYNDE</v>
      </c>
      <c r="E215" s="40">
        <v>16842</v>
      </c>
      <c r="F215" s="39"/>
      <c r="G215" s="39"/>
      <c r="H215" s="39"/>
      <c r="I215" s="41" t="s">
        <v>1550</v>
      </c>
      <c r="J215" s="46"/>
      <c r="K215" s="45" t="str">
        <f>IF(ISERROR(VLOOKUP(A215,[1]Spelers_PFV!$A$2:$J$5016,1,0)),"",VLOOKUP(A215,[1]Spelers_PFV!$A$2:$J$5016,1,0))</f>
        <v/>
      </c>
    </row>
    <row r="216" spans="1:11" s="45" customFormat="1" hidden="1">
      <c r="A216" s="38">
        <v>2541</v>
      </c>
      <c r="B216" s="39" t="s">
        <v>1556</v>
      </c>
      <c r="C216" s="39" t="s">
        <v>1557</v>
      </c>
      <c r="D216" s="39" t="str">
        <f>CONCATENATE(tabSpelersBWBC[[#This Row],[Prénom]],"  ",tabSpelersBWBC[[#This Row],[Nom]])</f>
        <v>MAURICETTE  CASALA</v>
      </c>
      <c r="E216" s="40">
        <v>15541</v>
      </c>
      <c r="F216" s="39"/>
      <c r="G216" s="39"/>
      <c r="H216" s="39"/>
      <c r="I216" s="41" t="s">
        <v>1550</v>
      </c>
      <c r="J216" s="46"/>
      <c r="K216" s="45" t="str">
        <f>IF(ISERROR(VLOOKUP(A216,[1]Spelers_PFV!$A$2:$J$5016,1,0)),"",VLOOKUP(A216,[1]Spelers_PFV!$A$2:$J$5016,1,0))</f>
        <v/>
      </c>
    </row>
    <row r="217" spans="1:11" s="45" customFormat="1" hidden="1">
      <c r="A217" s="38">
        <v>2544</v>
      </c>
      <c r="B217" s="39" t="s">
        <v>612</v>
      </c>
      <c r="C217" s="39" t="s">
        <v>1195</v>
      </c>
      <c r="D217" s="39" t="str">
        <f>CONCATENATE(tabSpelersBWBC[[#This Row],[Prénom]],"  ",tabSpelersBWBC[[#This Row],[Nom]])</f>
        <v>XAVIER  BOSSELOIR</v>
      </c>
      <c r="E217" s="40">
        <v>33010</v>
      </c>
      <c r="F217" s="39"/>
      <c r="G217" s="39"/>
      <c r="H217" s="39"/>
      <c r="I217" s="41" t="s">
        <v>1193</v>
      </c>
      <c r="J217" s="46"/>
      <c r="K217" s="45">
        <f>IF(ISERROR(VLOOKUP(A217,[1]Spelers_PFV!$A$2:$J$5016,1,0)),"",VLOOKUP(A217,[1]Spelers_PFV!$A$2:$J$5016,1,0))</f>
        <v>2544</v>
      </c>
    </row>
    <row r="218" spans="1:11" s="45" customFormat="1" hidden="1">
      <c r="A218" s="38">
        <v>2550</v>
      </c>
      <c r="B218" s="39" t="s">
        <v>746</v>
      </c>
      <c r="C218" s="39" t="s">
        <v>747</v>
      </c>
      <c r="D218" s="39" t="str">
        <f>CONCATENATE(tabSpelersBWBC[[#This Row],[Prénom]],"  ",tabSpelersBWBC[[#This Row],[Nom]])</f>
        <v>FABRICE  LEFEBVRE</v>
      </c>
      <c r="E218" s="40">
        <v>23978</v>
      </c>
      <c r="F218" s="39"/>
      <c r="G218" s="39"/>
      <c r="H218" s="39"/>
      <c r="I218" s="41" t="s">
        <v>678</v>
      </c>
      <c r="J218" s="46"/>
      <c r="K218" s="45" t="str">
        <f>IF(ISERROR(VLOOKUP(A218,[1]Spelers_PFV!$A$2:$J$5016,1,0)),"",VLOOKUP(A218,[1]Spelers_PFV!$A$2:$J$5016,1,0))</f>
        <v/>
      </c>
    </row>
    <row r="219" spans="1:11" s="45" customFormat="1" hidden="1">
      <c r="A219" s="38">
        <v>2552</v>
      </c>
      <c r="B219" s="39" t="s">
        <v>558</v>
      </c>
      <c r="C219" s="39" t="s">
        <v>849</v>
      </c>
      <c r="D219" s="39" t="str">
        <f>CONCATENATE(tabSpelersBWBC[[#This Row],[Prénom]],"  ",tabSpelersBWBC[[#This Row],[Nom]])</f>
        <v>PHILIPPE  DESCHOUWER</v>
      </c>
      <c r="E219" s="40">
        <v>24098</v>
      </c>
      <c r="F219" s="39"/>
      <c r="G219" s="39"/>
      <c r="H219" s="39"/>
      <c r="I219" s="41" t="s">
        <v>811</v>
      </c>
      <c r="J219" s="46"/>
      <c r="K219" s="45" t="str">
        <f>IF(ISERROR(VLOOKUP(A219,[1]Spelers_PFV!$A$2:$J$5016,1,0)),"",VLOOKUP(A219,[1]Spelers_PFV!$A$2:$J$5016,1,0))</f>
        <v/>
      </c>
    </row>
    <row r="220" spans="1:11" s="45" customFormat="1" hidden="1">
      <c r="A220" s="38">
        <v>2556</v>
      </c>
      <c r="B220" s="39" t="s">
        <v>1576</v>
      </c>
      <c r="C220" s="39" t="s">
        <v>1577</v>
      </c>
      <c r="D220" s="39" t="str">
        <f>CONCATENATE(tabSpelersBWBC[[#This Row],[Prénom]],"  ",tabSpelersBWBC[[#This Row],[Nom]])</f>
        <v>MALOU  DEREYMAEKER</v>
      </c>
      <c r="E220" s="40">
        <v>14138</v>
      </c>
      <c r="F220" s="39"/>
      <c r="G220" s="39"/>
      <c r="H220" s="39"/>
      <c r="I220" s="41" t="s">
        <v>1550</v>
      </c>
      <c r="J220" s="46"/>
      <c r="K220" s="45" t="str">
        <f>IF(ISERROR(VLOOKUP(A220,[1]Spelers_PFV!$A$2:$J$5016,1,0)),"",VLOOKUP(A220,[1]Spelers_PFV!$A$2:$J$5016,1,0))</f>
        <v/>
      </c>
    </row>
    <row r="221" spans="1:11" s="45" customFormat="1" hidden="1">
      <c r="A221" s="38">
        <v>2567</v>
      </c>
      <c r="B221" s="39" t="s">
        <v>558</v>
      </c>
      <c r="C221" s="39" t="s">
        <v>22</v>
      </c>
      <c r="D221" s="39" t="str">
        <f>CONCATENATE(tabSpelersBWBC[[#This Row],[Prénom]],"  ",tabSpelersBWBC[[#This Row],[Nom]])</f>
        <v>PHILIPPE  DOUBLET</v>
      </c>
      <c r="E221" s="40">
        <v>21761</v>
      </c>
      <c r="F221" s="39"/>
      <c r="G221" s="39"/>
      <c r="H221" s="39"/>
      <c r="I221" s="41" t="s">
        <v>1036</v>
      </c>
      <c r="J221" s="46"/>
      <c r="K221" s="45" t="str">
        <f>IF(ISERROR(VLOOKUP(A221,[1]Spelers_PFV!$A$2:$J$5016,1,0)),"",VLOOKUP(A221,[1]Spelers_PFV!$A$2:$J$5016,1,0))</f>
        <v/>
      </c>
    </row>
    <row r="222" spans="1:11" s="45" customFormat="1" hidden="1">
      <c r="A222" s="38">
        <v>2571</v>
      </c>
      <c r="B222" s="39" t="s">
        <v>626</v>
      </c>
      <c r="C222" s="39" t="s">
        <v>627</v>
      </c>
      <c r="D222" s="39" t="str">
        <f>CONCATENATE(tabSpelersBWBC[[#This Row],[Prénom]],"  ",tabSpelersBWBC[[#This Row],[Nom]])</f>
        <v>ANGIOLINA  SAVOLDI</v>
      </c>
      <c r="E222" s="40">
        <v>16947</v>
      </c>
      <c r="F222" s="39"/>
      <c r="G222" s="39"/>
      <c r="H222" s="39"/>
      <c r="I222" s="41" t="s">
        <v>413</v>
      </c>
      <c r="J222" s="46"/>
      <c r="K222" s="45" t="str">
        <f>IF(ISERROR(VLOOKUP(A222,[1]Spelers_PFV!$A$2:$J$5016,1,0)),"",VLOOKUP(A222,[1]Spelers_PFV!$A$2:$J$5016,1,0))</f>
        <v/>
      </c>
    </row>
    <row r="223" spans="1:11" s="45" customFormat="1" hidden="1">
      <c r="A223" s="38">
        <v>2578</v>
      </c>
      <c r="B223" s="39" t="s">
        <v>480</v>
      </c>
      <c r="C223" s="39" t="s">
        <v>1589</v>
      </c>
      <c r="D223" s="39" t="str">
        <f>CONCATENATE(tabSpelersBWBC[[#This Row],[Prénom]],"  ",tabSpelersBWBC[[#This Row],[Nom]])</f>
        <v>NICOLE  FIASSE</v>
      </c>
      <c r="E223" s="40">
        <v>18991</v>
      </c>
      <c r="F223" s="39"/>
      <c r="G223" s="39"/>
      <c r="H223" s="39"/>
      <c r="I223" s="41" t="s">
        <v>1550</v>
      </c>
      <c r="J223" s="46"/>
      <c r="K223" s="45" t="str">
        <f>IF(ISERROR(VLOOKUP(A223,[1]Spelers_PFV!$A$2:$J$5016,1,0)),"",VLOOKUP(A223,[1]Spelers_PFV!$A$2:$J$5016,1,0))</f>
        <v/>
      </c>
    </row>
    <row r="224" spans="1:11" s="45" customFormat="1" hidden="1">
      <c r="A224" s="38">
        <v>2584</v>
      </c>
      <c r="B224" s="39" t="s">
        <v>558</v>
      </c>
      <c r="C224" s="39" t="s">
        <v>1355</v>
      </c>
      <c r="D224" s="39" t="str">
        <f>CONCATENATE(tabSpelersBWBC[[#This Row],[Prénom]],"  ",tabSpelersBWBC[[#This Row],[Nom]])</f>
        <v>PHILIPPE  GOFFIN</v>
      </c>
      <c r="E224" s="40">
        <v>18024</v>
      </c>
      <c r="F224" s="39"/>
      <c r="G224" s="39"/>
      <c r="H224" s="39"/>
      <c r="I224" s="41" t="s">
        <v>1252</v>
      </c>
      <c r="J224" s="46"/>
      <c r="K224" s="45" t="str">
        <f>IF(ISERROR(VLOOKUP(A224,[1]Spelers_PFV!$A$2:$J$5016,1,0)),"",VLOOKUP(A224,[1]Spelers_PFV!$A$2:$J$5016,1,0))</f>
        <v/>
      </c>
    </row>
    <row r="225" spans="1:12" s="45" customFormat="1" hidden="1">
      <c r="A225" s="38">
        <v>2601</v>
      </c>
      <c r="B225" s="39" t="s">
        <v>285</v>
      </c>
      <c r="C225" s="39" t="s">
        <v>1425</v>
      </c>
      <c r="D225" s="39" t="str">
        <f>CONCATENATE(tabSpelersBWBC[[#This Row],[Prénom]],"  ",tabSpelersBWBC[[#This Row],[Nom]])</f>
        <v>ERIC  STRUELENS</v>
      </c>
      <c r="E225" s="40">
        <v>37651</v>
      </c>
      <c r="F225" s="39"/>
      <c r="G225" s="39"/>
      <c r="H225" s="39"/>
      <c r="I225" s="41" t="s">
        <v>1252</v>
      </c>
      <c r="J225" s="46"/>
      <c r="K225" s="45" t="str">
        <f>IF(ISERROR(VLOOKUP(A225,[1]Spelers_PFV!$A$2:$J$5016,1,0)),"",VLOOKUP(A225,[1]Spelers_PFV!$A$2:$J$5016,1,0))</f>
        <v/>
      </c>
    </row>
    <row r="226" spans="1:12" s="45" customFormat="1" hidden="1">
      <c r="A226" s="38">
        <v>2602</v>
      </c>
      <c r="B226" s="39" t="s">
        <v>634</v>
      </c>
      <c r="C226" s="39" t="s">
        <v>875</v>
      </c>
      <c r="D226" s="39" t="str">
        <f>CONCATENATE(tabSpelersBWBC[[#This Row],[Prénom]],"  ",tabSpelersBWBC[[#This Row],[Nom]])</f>
        <v>GUY  LOMBA</v>
      </c>
      <c r="E226" s="40">
        <v>22700</v>
      </c>
      <c r="F226" s="39"/>
      <c r="G226" s="39"/>
      <c r="H226" s="39"/>
      <c r="I226" s="41" t="s">
        <v>811</v>
      </c>
      <c r="J226" s="46"/>
      <c r="K226" s="45" t="str">
        <f>IF(ISERROR(VLOOKUP(A226,[1]Spelers_PFV!$A$2:$J$5016,1,0)),"",VLOOKUP(A226,[1]Spelers_PFV!$A$2:$J$5016,1,0))</f>
        <v/>
      </c>
    </row>
    <row r="227" spans="1:12" s="44" customFormat="1" hidden="1">
      <c r="A227" s="38">
        <v>2617</v>
      </c>
      <c r="B227" s="39" t="s">
        <v>587</v>
      </c>
      <c r="C227" s="39" t="s">
        <v>884</v>
      </c>
      <c r="D227" s="39" t="str">
        <f>CONCATENATE(tabSpelersBWBC[[#This Row],[Prénom]],"  ",tabSpelersBWBC[[#This Row],[Nom]])</f>
        <v>CHARLES  MOUSTY</v>
      </c>
      <c r="E227" s="40">
        <v>15408</v>
      </c>
      <c r="F227" s="39"/>
      <c r="G227" s="39"/>
      <c r="H227" s="39"/>
      <c r="I227" s="41" t="s">
        <v>811</v>
      </c>
      <c r="J227" s="46"/>
      <c r="K227" s="45" t="str">
        <f>IF(ISERROR(VLOOKUP(A227,[1]Spelers_PFV!$A$2:$J$5016,1,0)),"",VLOOKUP(A227,[1]Spelers_PFV!$A$2:$J$5016,1,0))</f>
        <v/>
      </c>
    </row>
    <row r="228" spans="1:12" s="44" customFormat="1" hidden="1">
      <c r="A228" s="38">
        <v>2629</v>
      </c>
      <c r="B228" s="39" t="s">
        <v>1434</v>
      </c>
      <c r="C228" s="39" t="s">
        <v>1433</v>
      </c>
      <c r="D228" s="39" t="str">
        <f>CONCATENATE(tabSpelersBWBC[[#This Row],[Prénom]],"  ",tabSpelersBWBC[[#This Row],[Nom]])</f>
        <v>LAURENCE  VANCOMPERNOLLE</v>
      </c>
      <c r="E228" s="40">
        <v>27102</v>
      </c>
      <c r="F228" s="39"/>
      <c r="G228" s="39"/>
      <c r="H228" s="39"/>
      <c r="I228" s="41" t="s">
        <v>1252</v>
      </c>
      <c r="J228" s="46"/>
      <c r="K228" s="45" t="str">
        <f>IF(ISERROR(VLOOKUP(A228,[1]Spelers_PFV!$A$2:$J$5016,1,0)),"",VLOOKUP(A228,[1]Spelers_PFV!$A$2:$J$5016,1,0))</f>
        <v/>
      </c>
    </row>
    <row r="229" spans="1:12" s="44" customFormat="1" hidden="1">
      <c r="A229" s="38">
        <v>2641</v>
      </c>
      <c r="B229" s="39" t="s">
        <v>987</v>
      </c>
      <c r="C229" s="39" t="s">
        <v>1641</v>
      </c>
      <c r="D229" s="39" t="str">
        <f>CONCATENATE(tabSpelersBWBC[[#This Row],[Prénom]],"  ",tabSpelersBWBC[[#This Row],[Nom]])</f>
        <v>CARINE  SACHE</v>
      </c>
      <c r="E229" s="40">
        <v>22769</v>
      </c>
      <c r="F229" s="39"/>
      <c r="G229" s="39"/>
      <c r="H229" s="39"/>
      <c r="I229" s="41" t="s">
        <v>1550</v>
      </c>
      <c r="J229" s="46"/>
      <c r="K229" s="45" t="str">
        <f>IF(ISERROR(VLOOKUP(A229,[1]Spelers_PFV!$A$2:$J$5016,1,0)),"",VLOOKUP(A229,[1]Spelers_PFV!$A$2:$J$5016,1,0))</f>
        <v/>
      </c>
    </row>
    <row r="230" spans="1:12" s="44" customFormat="1" hidden="1">
      <c r="A230" s="38">
        <v>2642</v>
      </c>
      <c r="B230" s="39" t="s">
        <v>35</v>
      </c>
      <c r="C230" s="39" t="s">
        <v>1641</v>
      </c>
      <c r="D230" s="39" t="str">
        <f>CONCATENATE(tabSpelersBWBC[[#This Row],[Prénom]],"  ",tabSpelersBWBC[[#This Row],[Nom]])</f>
        <v>MICHEL  SACHE</v>
      </c>
      <c r="E230" s="40">
        <v>21381</v>
      </c>
      <c r="F230" s="39"/>
      <c r="G230" s="39"/>
      <c r="H230" s="39"/>
      <c r="I230" s="41" t="s">
        <v>1550</v>
      </c>
      <c r="J230" s="46"/>
      <c r="K230" s="45">
        <f>IF(ISERROR(VLOOKUP(A230,[1]Spelers_PFV!$A$2:$J$5016,1,0)),"",VLOOKUP(A230,[1]Spelers_PFV!$A$2:$J$5016,1,0))</f>
        <v>2642</v>
      </c>
    </row>
    <row r="231" spans="1:12" s="44" customFormat="1" hidden="1">
      <c r="A231" s="38">
        <v>2646</v>
      </c>
      <c r="B231" s="39" t="s">
        <v>1579</v>
      </c>
      <c r="C231" s="39" t="s">
        <v>849</v>
      </c>
      <c r="D231" s="39" t="str">
        <f>CONCATENATE(tabSpelersBWBC[[#This Row],[Prénom]],"  ",tabSpelersBWBC[[#This Row],[Nom]])</f>
        <v>KIANY  DESCHOUWER</v>
      </c>
      <c r="E231" s="40">
        <v>36039</v>
      </c>
      <c r="F231" s="39"/>
      <c r="G231" s="39"/>
      <c r="H231" s="39"/>
      <c r="I231" s="41" t="s">
        <v>1550</v>
      </c>
      <c r="J231" s="46"/>
      <c r="K231" s="45" t="str">
        <f>IF(ISERROR(VLOOKUP(A231,[1]Spelers_PFV!$A$2:$J$5016,1,0)),"",VLOOKUP(A231,[1]Spelers_PFV!$A$2:$J$5016,1,0))</f>
        <v/>
      </c>
      <c r="L231" s="48"/>
    </row>
    <row r="232" spans="1:12" s="44" customFormat="1" hidden="1">
      <c r="A232" s="38">
        <v>2655</v>
      </c>
      <c r="B232" s="39" t="s">
        <v>901</v>
      </c>
      <c r="C232" s="39" t="s">
        <v>1654</v>
      </c>
      <c r="D232" s="39" t="str">
        <f>CONCATENATE(tabSpelersBWBC[[#This Row],[Prénom]],"  ",tabSpelersBWBC[[#This Row],[Nom]])</f>
        <v>JEAN MARIE  VAN BRUSSEL</v>
      </c>
      <c r="E232" s="40">
        <v>19365</v>
      </c>
      <c r="F232" s="39"/>
      <c r="G232" s="39"/>
      <c r="H232" s="39"/>
      <c r="I232" s="41" t="s">
        <v>1550</v>
      </c>
      <c r="J232" s="46"/>
      <c r="K232" s="45" t="str">
        <f>IF(ISERROR(VLOOKUP(A232,[1]Spelers_PFV!$A$2:$J$5016,1,0)),"",VLOOKUP(A232,[1]Spelers_PFV!$A$2:$J$5016,1,0))</f>
        <v/>
      </c>
    </row>
    <row r="233" spans="1:12" s="44" customFormat="1" hidden="1">
      <c r="A233" s="38">
        <v>2665</v>
      </c>
      <c r="B233" s="39" t="s">
        <v>331</v>
      </c>
      <c r="C233" s="39" t="s">
        <v>332</v>
      </c>
      <c r="D233" s="39" t="str">
        <f>CONCATENATE(tabSpelersBWBC[[#This Row],[Prénom]],"  ",tabSpelersBWBC[[#This Row],[Nom]])</f>
        <v>DENISE  HOEYLAERTS</v>
      </c>
      <c r="E233" s="40">
        <v>13407</v>
      </c>
      <c r="F233" s="39"/>
      <c r="G233" s="39"/>
      <c r="H233" s="39"/>
      <c r="I233" s="41" t="s">
        <v>261</v>
      </c>
      <c r="J233" s="46"/>
      <c r="K233" s="45" t="str">
        <f>IF(ISERROR(VLOOKUP(A233,[1]Spelers_PFV!$A$2:$J$5016,1,0)),"",VLOOKUP(A233,[1]Spelers_PFV!$A$2:$J$5016,1,0))</f>
        <v/>
      </c>
    </row>
    <row r="234" spans="1:12" s="44" customFormat="1" hidden="1">
      <c r="A234" s="38">
        <v>2668</v>
      </c>
      <c r="B234" s="39" t="s">
        <v>355</v>
      </c>
      <c r="C234" s="39" t="s">
        <v>356</v>
      </c>
      <c r="D234" s="39" t="str">
        <f>CONCATENATE(tabSpelersBWBC[[#This Row],[Prénom]],"  ",tabSpelersBWBC[[#This Row],[Nom]])</f>
        <v>MONIQUE  MEDNICKI</v>
      </c>
      <c r="E234" s="40">
        <v>16854</v>
      </c>
      <c r="F234" s="39"/>
      <c r="G234" s="39"/>
      <c r="H234" s="39"/>
      <c r="I234" s="41" t="s">
        <v>261</v>
      </c>
      <c r="J234" s="46"/>
      <c r="K234" s="45" t="str">
        <f>IF(ISERROR(VLOOKUP(A234,[1]Spelers_PFV!$A$2:$J$5016,1,0)),"",VLOOKUP(A234,[1]Spelers_PFV!$A$2:$J$5016,1,0))</f>
        <v/>
      </c>
    </row>
    <row r="235" spans="1:12" s="44" customFormat="1" hidden="1">
      <c r="A235" s="38">
        <v>2669</v>
      </c>
      <c r="B235" s="39" t="s">
        <v>435</v>
      </c>
      <c r="C235" s="39" t="s">
        <v>436</v>
      </c>
      <c r="D235" s="39" t="str">
        <f>CONCATENATE(tabSpelersBWBC[[#This Row],[Prénom]],"  ",tabSpelersBWBC[[#This Row],[Nom]])</f>
        <v>DOUGLAS  CARLIER</v>
      </c>
      <c r="E235" s="40">
        <v>24299</v>
      </c>
      <c r="F235" s="39"/>
      <c r="G235" s="39"/>
      <c r="H235" s="39"/>
      <c r="I235" s="41" t="s">
        <v>413</v>
      </c>
      <c r="J235" s="46"/>
      <c r="K235" s="45" t="str">
        <f>IF(ISERROR(VLOOKUP(A235,[1]Spelers_PFV!$A$2:$J$5016,1,0)),"",VLOOKUP(A235,[1]Spelers_PFV!$A$2:$J$5016,1,0))</f>
        <v/>
      </c>
    </row>
    <row r="236" spans="1:12" s="44" customFormat="1" hidden="1">
      <c r="A236" s="38">
        <v>2670</v>
      </c>
      <c r="B236" s="39" t="s">
        <v>431</v>
      </c>
      <c r="C236" s="39" t="s">
        <v>432</v>
      </c>
      <c r="D236" s="39" t="str">
        <f>CONCATENATE(tabSpelersBWBC[[#This Row],[Prénom]],"  ",tabSpelersBWBC[[#This Row],[Nom]])</f>
        <v>GIORGIO  CALLIARI</v>
      </c>
      <c r="E236" s="40">
        <v>14821</v>
      </c>
      <c r="F236" s="39"/>
      <c r="G236" s="39"/>
      <c r="H236" s="39"/>
      <c r="I236" s="41" t="s">
        <v>413</v>
      </c>
      <c r="J236" s="46"/>
      <c r="K236" s="47" t="str">
        <f>IF(ISERROR(VLOOKUP(A236,[1]Spelers_PFV!$A$2:$J$5016,1,0)),"",VLOOKUP(A236,[1]Spelers_PFV!$A$2:$J$5016,1,0))</f>
        <v/>
      </c>
    </row>
    <row r="237" spans="1:12" s="44" customFormat="1" hidden="1">
      <c r="A237" s="38">
        <v>2674</v>
      </c>
      <c r="B237" s="39" t="s">
        <v>385</v>
      </c>
      <c r="C237" s="39" t="s">
        <v>698</v>
      </c>
      <c r="D237" s="39" t="str">
        <f>CONCATENATE(tabSpelersBWBC[[#This Row],[Prénom]],"  ",tabSpelersBWBC[[#This Row],[Nom]])</f>
        <v>DIDIER  DEBRUYN</v>
      </c>
      <c r="E237" s="40">
        <v>24099</v>
      </c>
      <c r="F237" s="39"/>
      <c r="G237" s="39"/>
      <c r="H237" s="39"/>
      <c r="I237" s="41" t="s">
        <v>1252</v>
      </c>
      <c r="J237" s="46"/>
      <c r="K237" s="45" t="str">
        <f>IF(ISERROR(VLOOKUP(A237,[1]Spelers_PFV!$A$2:$J$5016,1,0)),"",VLOOKUP(A237,[1]Spelers_PFV!$A$2:$J$5016,1,0))</f>
        <v/>
      </c>
    </row>
    <row r="238" spans="1:12" s="44" customFormat="1" hidden="1">
      <c r="A238" s="38">
        <v>2677</v>
      </c>
      <c r="B238" s="39" t="s">
        <v>20</v>
      </c>
      <c r="C238" s="39" t="s">
        <v>430</v>
      </c>
      <c r="D238" s="39" t="str">
        <f>CONCATENATE(tabSpelersBWBC[[#This Row],[Prénom]],"  ",tabSpelersBWBC[[#This Row],[Nom]])</f>
        <v>STEPHANE  CAGNIE</v>
      </c>
      <c r="E238" s="40">
        <v>24836</v>
      </c>
      <c r="F238" s="39"/>
      <c r="G238" s="39"/>
      <c r="H238" s="39"/>
      <c r="I238" s="41" t="s">
        <v>413</v>
      </c>
      <c r="J238" s="46"/>
      <c r="K238" s="45" t="str">
        <f>IF(ISERROR(VLOOKUP(A238,[1]Spelers_PFV!$A$2:$J$5016,1,0)),"",VLOOKUP(A238,[1]Spelers_PFV!$A$2:$J$5016,1,0))</f>
        <v/>
      </c>
    </row>
    <row r="239" spans="1:12" s="44" customFormat="1" hidden="1">
      <c r="A239" s="38">
        <v>2678</v>
      </c>
      <c r="B239" s="39" t="s">
        <v>480</v>
      </c>
      <c r="C239" s="39" t="s">
        <v>1305</v>
      </c>
      <c r="D239" s="39" t="str">
        <f>CONCATENATE(tabSpelersBWBC[[#This Row],[Prénom]],"  ",tabSpelersBWBC[[#This Row],[Nom]])</f>
        <v>NICOLE  DE HON</v>
      </c>
      <c r="E239" s="40">
        <v>18881</v>
      </c>
      <c r="F239" s="39"/>
      <c r="G239" s="39"/>
      <c r="H239" s="39"/>
      <c r="I239" s="41" t="s">
        <v>1252</v>
      </c>
      <c r="J239" s="46"/>
      <c r="K239" s="45" t="str">
        <f>IF(ISERROR(VLOOKUP(A239,[1]Spelers_PFV!$A$2:$J$5016,1,0)),"",VLOOKUP(A239,[1]Spelers_PFV!$A$2:$J$5016,1,0))</f>
        <v/>
      </c>
    </row>
    <row r="240" spans="1:12" s="44" customFormat="1" hidden="1">
      <c r="A240" s="38">
        <v>2679</v>
      </c>
      <c r="B240" s="39" t="s">
        <v>49</v>
      </c>
      <c r="C240" s="39" t="s">
        <v>1035</v>
      </c>
      <c r="D240" s="39" t="str">
        <f>CONCATENATE(tabSpelersBWBC[[#This Row],[Prénom]],"  ",tabSpelersBWBC[[#This Row],[Nom]])</f>
        <v>RENE  APTEKERS</v>
      </c>
      <c r="E240" s="40">
        <v>15704</v>
      </c>
      <c r="F240" s="39"/>
      <c r="G240" s="39"/>
      <c r="H240" s="39"/>
      <c r="I240" s="41" t="s">
        <v>1036</v>
      </c>
      <c r="J240" s="46"/>
      <c r="K240" s="45" t="str">
        <f>IF(ISERROR(VLOOKUP(A240,[1]Spelers_PFV!$A$2:$J$5016,1,0)),"",VLOOKUP(A240,[1]Spelers_PFV!$A$2:$J$5016,1,0))</f>
        <v/>
      </c>
    </row>
    <row r="241" spans="1:11" s="44" customFormat="1" hidden="1">
      <c r="A241" s="38">
        <v>2684</v>
      </c>
      <c r="B241" s="39" t="s">
        <v>465</v>
      </c>
      <c r="C241" s="39" t="s">
        <v>466</v>
      </c>
      <c r="D241" s="39" t="str">
        <f>CONCATENATE(tabSpelersBWBC[[#This Row],[Prénom]],"  ",tabSpelersBWBC[[#This Row],[Nom]])</f>
        <v>LUC  DENEEF</v>
      </c>
      <c r="E241" s="40">
        <v>22600</v>
      </c>
      <c r="F241" s="39"/>
      <c r="G241" s="39"/>
      <c r="H241" s="39"/>
      <c r="I241" s="41" t="s">
        <v>413</v>
      </c>
      <c r="J241" s="46"/>
      <c r="K241" s="45" t="str">
        <f>IF(ISERROR(VLOOKUP(A241,[1]Spelers_PFV!$A$2:$J$5016,1,0)),"",VLOOKUP(A241,[1]Spelers_PFV!$A$2:$J$5016,1,0))</f>
        <v/>
      </c>
    </row>
    <row r="242" spans="1:11" s="44" customFormat="1" hidden="1">
      <c r="A242" s="38">
        <v>2687</v>
      </c>
      <c r="B242" s="39" t="s">
        <v>35</v>
      </c>
      <c r="C242" s="39" t="s">
        <v>534</v>
      </c>
      <c r="D242" s="39" t="str">
        <f>CONCATENATE(tabSpelersBWBC[[#This Row],[Prénom]],"  ",tabSpelersBWBC[[#This Row],[Nom]])</f>
        <v>MICHEL  JONET</v>
      </c>
      <c r="E242" s="40">
        <v>20263</v>
      </c>
      <c r="F242" s="39"/>
      <c r="G242" s="39"/>
      <c r="H242" s="39"/>
      <c r="I242" s="41" t="s">
        <v>413</v>
      </c>
      <c r="J242" s="46"/>
      <c r="K242" s="45" t="str">
        <f>IF(ISERROR(VLOOKUP(A242,[1]Spelers_PFV!$A$2:$J$5016,1,0)),"",VLOOKUP(A242,[1]Spelers_PFV!$A$2:$J$5016,1,0))</f>
        <v/>
      </c>
    </row>
    <row r="243" spans="1:11" s="45" customFormat="1" hidden="1">
      <c r="A243" s="38">
        <v>2691</v>
      </c>
      <c r="B243" s="39" t="s">
        <v>560</v>
      </c>
      <c r="C243" s="39" t="s">
        <v>561</v>
      </c>
      <c r="D243" s="39" t="str">
        <f>CONCATENATE(tabSpelersBWBC[[#This Row],[Prénom]],"  ",tabSpelersBWBC[[#This Row],[Nom]])</f>
        <v>ALEKSANDRA  LUDKIEWICZ</v>
      </c>
      <c r="E243" s="40">
        <v>17467</v>
      </c>
      <c r="F243" s="39"/>
      <c r="G243" s="39"/>
      <c r="H243" s="39"/>
      <c r="I243" s="41" t="s">
        <v>413</v>
      </c>
      <c r="J243" s="46"/>
      <c r="K243" s="47" t="str">
        <f>IF(ISERROR(VLOOKUP(A243,[1]Spelers_PFV!$A$2:$J$5016,1,0)),"",VLOOKUP(A243,[1]Spelers_PFV!$A$2:$J$5016,1,0))</f>
        <v/>
      </c>
    </row>
    <row r="244" spans="1:11" s="45" customFormat="1" hidden="1">
      <c r="A244" s="38">
        <v>2692</v>
      </c>
      <c r="B244" s="39" t="s">
        <v>753</v>
      </c>
      <c r="C244" s="39" t="s">
        <v>1563</v>
      </c>
      <c r="D244" s="39" t="str">
        <f>CONCATENATE(tabSpelersBWBC[[#This Row],[Prénom]],"  ",tabSpelersBWBC[[#This Row],[Nom]])</f>
        <v>JEAN PIERRE  COUSSEMENT</v>
      </c>
      <c r="E244" s="40">
        <v>15986</v>
      </c>
      <c r="F244" s="39"/>
      <c r="G244" s="39"/>
      <c r="H244" s="39"/>
      <c r="I244" s="41" t="s">
        <v>1550</v>
      </c>
      <c r="J244" s="46"/>
      <c r="K244" s="45" t="str">
        <f>IF(ISERROR(VLOOKUP(A244,[1]Spelers_PFV!$A$2:$J$5016,1,0)),"",VLOOKUP(A244,[1]Spelers_PFV!$A$2:$J$5016,1,0))</f>
        <v/>
      </c>
    </row>
    <row r="245" spans="1:11" s="45" customFormat="1" hidden="1">
      <c r="A245" s="38">
        <v>2714</v>
      </c>
      <c r="B245" s="39" t="s">
        <v>708</v>
      </c>
      <c r="C245" s="39" t="s">
        <v>709</v>
      </c>
      <c r="D245" s="39" t="str">
        <f>CONCATENATE(tabSpelersBWBC[[#This Row],[Prénom]],"  ",tabSpelersBWBC[[#This Row],[Nom]])</f>
        <v>MARIE-LOUISE  DENEYER</v>
      </c>
      <c r="E245" s="40">
        <v>15933</v>
      </c>
      <c r="F245" s="39"/>
      <c r="G245" s="39"/>
      <c r="H245" s="39"/>
      <c r="I245" s="41" t="s">
        <v>678</v>
      </c>
      <c r="J245" s="46"/>
      <c r="K245" s="45" t="str">
        <f>IF(ISERROR(VLOOKUP(A245,[1]Spelers_PFV!$A$2:$J$5016,1,0)),"",VLOOKUP(A245,[1]Spelers_PFV!$A$2:$J$5016,1,0))</f>
        <v/>
      </c>
    </row>
    <row r="246" spans="1:11" s="45" customFormat="1" hidden="1">
      <c r="A246" s="38">
        <v>2721</v>
      </c>
      <c r="B246" s="39" t="s">
        <v>756</v>
      </c>
      <c r="C246" s="39" t="s">
        <v>755</v>
      </c>
      <c r="D246" s="39" t="str">
        <f>CONCATENATE(tabSpelersBWBC[[#This Row],[Prénom]],"  ",tabSpelersBWBC[[#This Row],[Nom]])</f>
        <v>ROMAIN  MEGANCK</v>
      </c>
      <c r="E246" s="40">
        <v>37060</v>
      </c>
      <c r="F246" s="39"/>
      <c r="G246" s="39"/>
      <c r="H246" s="39"/>
      <c r="I246" s="41" t="s">
        <v>678</v>
      </c>
      <c r="J246" s="46"/>
      <c r="K246" s="45" t="str">
        <f>IF(ISERROR(VLOOKUP(A246,[1]Spelers_PFV!$A$2:$J$5016,1,0)),"",VLOOKUP(A246,[1]Spelers_PFV!$A$2:$J$5016,1,0))</f>
        <v/>
      </c>
    </row>
    <row r="247" spans="1:11" s="45" customFormat="1">
      <c r="A247" s="38">
        <v>2741</v>
      </c>
      <c r="B247" s="39" t="s">
        <v>959</v>
      </c>
      <c r="C247" s="39" t="s">
        <v>960</v>
      </c>
      <c r="D247" s="39" t="str">
        <f>CONCATENATE(tabSpelersBWBC[[#This Row],[Prénom]],"  ",tabSpelersBWBC[[#This Row],[Nom]])</f>
        <v>GHISLAIN  BECRIAU</v>
      </c>
      <c r="E247" s="40">
        <v>9602</v>
      </c>
      <c r="F247" s="39"/>
      <c r="G247" s="39"/>
      <c r="H247" s="39"/>
      <c r="I247" s="41" t="s">
        <v>957</v>
      </c>
      <c r="J247" s="46"/>
      <c r="K247" s="45" t="str">
        <f>IF(ISERROR(VLOOKUP(A247,[1]Spelers_PFV!$A$2:$J$5016,1,0)),"",VLOOKUP(A247,[1]Spelers_PFV!$A$2:$J$5016,1,0))</f>
        <v/>
      </c>
    </row>
    <row r="248" spans="1:11" s="45" customFormat="1">
      <c r="A248" s="38">
        <v>2742</v>
      </c>
      <c r="B248" s="39" t="s">
        <v>28</v>
      </c>
      <c r="C248" s="39" t="s">
        <v>977</v>
      </c>
      <c r="D248" s="39" t="str">
        <f>CONCATENATE(tabSpelersBWBC[[#This Row],[Prénom]],"  ",tabSpelersBWBC[[#This Row],[Nom]])</f>
        <v>DANIEL  DEREUME</v>
      </c>
      <c r="E248" s="40">
        <v>17529</v>
      </c>
      <c r="F248" s="39"/>
      <c r="G248" s="39"/>
      <c r="H248" s="39"/>
      <c r="I248" s="41" t="s">
        <v>957</v>
      </c>
      <c r="J248" s="46"/>
      <c r="K248" s="45" t="str">
        <f>IF(ISERROR(VLOOKUP(A248,[1]Spelers_PFV!$A$2:$J$5016,1,0)),"",VLOOKUP(A248,[1]Spelers_PFV!$A$2:$J$5016,1,0))</f>
        <v/>
      </c>
    </row>
    <row r="249" spans="1:11" s="45" customFormat="1">
      <c r="A249" s="38">
        <v>2752</v>
      </c>
      <c r="B249" s="39" t="s">
        <v>550</v>
      </c>
      <c r="C249" s="39" t="s">
        <v>986</v>
      </c>
      <c r="D249" s="39" t="str">
        <f>CONCATENATE(tabSpelersBWBC[[#This Row],[Prénom]],"  ",tabSpelersBWBC[[#This Row],[Nom]])</f>
        <v>HENRI  ERTVELD</v>
      </c>
      <c r="E249" s="40">
        <v>17444</v>
      </c>
      <c r="F249" s="39"/>
      <c r="G249" s="39"/>
      <c r="H249" s="39"/>
      <c r="I249" s="41" t="s">
        <v>957</v>
      </c>
      <c r="J249" s="46"/>
      <c r="K249" s="45">
        <f>IF(ISERROR(VLOOKUP(A249,[1]Spelers_PFV!$A$2:$J$5016,1,0)),"",VLOOKUP(A249,[1]Spelers_PFV!$A$2:$J$5016,1,0))</f>
        <v>2752</v>
      </c>
    </row>
    <row r="250" spans="1:11" s="45" customFormat="1">
      <c r="A250" s="38">
        <v>2758</v>
      </c>
      <c r="B250" s="39" t="s">
        <v>765</v>
      </c>
      <c r="C250" s="39" t="s">
        <v>1022</v>
      </c>
      <c r="D250" s="39" t="str">
        <f>CONCATENATE(tabSpelersBWBC[[#This Row],[Prénom]],"  ",tabSpelersBWBC[[#This Row],[Nom]])</f>
        <v>ANNIE  STALLAERT</v>
      </c>
      <c r="E250" s="40">
        <v>17058</v>
      </c>
      <c r="F250" s="39"/>
      <c r="G250" s="39"/>
      <c r="H250" s="39"/>
      <c r="I250" s="41" t="s">
        <v>957</v>
      </c>
      <c r="J250" s="46"/>
      <c r="K250" s="45" t="str">
        <f>IF(ISERROR(VLOOKUP(A250,[1]Spelers_PFV!$A$2:$J$5016,1,0)),"",VLOOKUP(A250,[1]Spelers_PFV!$A$2:$J$5016,1,0))</f>
        <v/>
      </c>
    </row>
    <row r="251" spans="1:11" s="45" customFormat="1">
      <c r="A251" s="38">
        <v>2759</v>
      </c>
      <c r="B251" s="39" t="s">
        <v>1026</v>
      </c>
      <c r="C251" s="39" t="s">
        <v>386</v>
      </c>
      <c r="D251" s="39" t="str">
        <f>CONCATENATE(tabSpelersBWBC[[#This Row],[Prénom]],"  ",tabSpelersBWBC[[#This Row],[Nom]])</f>
        <v>ERWIN  VANDEN BEMDEN</v>
      </c>
      <c r="E251" s="40">
        <v>21625</v>
      </c>
      <c r="F251" s="39"/>
      <c r="G251" s="39"/>
      <c r="H251" s="39"/>
      <c r="I251" s="41" t="s">
        <v>957</v>
      </c>
      <c r="J251" s="46"/>
      <c r="K251" s="45" t="str">
        <f>IF(ISERROR(VLOOKUP(A251,[1]Spelers_PFV!$A$2:$J$5016,1,0)),"",VLOOKUP(A251,[1]Spelers_PFV!$A$2:$J$5016,1,0))</f>
        <v/>
      </c>
    </row>
    <row r="252" spans="1:11" s="45" customFormat="1" hidden="1">
      <c r="A252" s="38">
        <v>2761</v>
      </c>
      <c r="B252" s="39" t="s">
        <v>371</v>
      </c>
      <c r="C252" s="39" t="s">
        <v>1223</v>
      </c>
      <c r="D252" s="39" t="str">
        <f>CONCATENATE(tabSpelersBWBC[[#This Row],[Prénom]],"  ",tabSpelersBWBC[[#This Row],[Nom]])</f>
        <v>PIERRE  MOTTRIE</v>
      </c>
      <c r="E252" s="40">
        <v>18324</v>
      </c>
      <c r="F252" s="39"/>
      <c r="G252" s="39"/>
      <c r="H252" s="39"/>
      <c r="I252" s="41" t="s">
        <v>1193</v>
      </c>
      <c r="J252" s="46"/>
      <c r="K252" s="45" t="str">
        <f>IF(ISERROR(VLOOKUP(A252,[1]Spelers_PFV!$A$2:$J$5016,1,0)),"",VLOOKUP(A252,[1]Spelers_PFV!$A$2:$J$5016,1,0))</f>
        <v/>
      </c>
    </row>
    <row r="253" spans="1:11" s="45" customFormat="1" hidden="1">
      <c r="A253" s="38">
        <v>2794</v>
      </c>
      <c r="B253" s="39" t="s">
        <v>39</v>
      </c>
      <c r="C253" s="39" t="s">
        <v>832</v>
      </c>
      <c r="D253" s="39" t="str">
        <f>CONCATENATE(tabSpelersBWBC[[#This Row],[Prénom]],"  ",tabSpelersBWBC[[#This Row],[Nom]])</f>
        <v>ALAIN  DEKENS</v>
      </c>
      <c r="E253" s="40">
        <v>23527</v>
      </c>
      <c r="F253" s="39"/>
      <c r="G253" s="39"/>
      <c r="H253" s="39"/>
      <c r="I253" s="41" t="s">
        <v>811</v>
      </c>
      <c r="J253" s="46"/>
      <c r="K253" s="45" t="str">
        <f>IF(ISERROR(VLOOKUP(A253,[1]Spelers_PFV!$A$2:$J$5016,1,0)),"",VLOOKUP(A253,[1]Spelers_PFV!$A$2:$J$5016,1,0))</f>
        <v/>
      </c>
    </row>
    <row r="254" spans="1:11" s="45" customFormat="1" hidden="1">
      <c r="A254" s="38">
        <v>2807</v>
      </c>
      <c r="B254" s="39" t="s">
        <v>697</v>
      </c>
      <c r="C254" s="39" t="s">
        <v>832</v>
      </c>
      <c r="D254" s="39" t="str">
        <f>CONCATENATE(tabSpelersBWBC[[#This Row],[Prénom]],"  ",tabSpelersBWBC[[#This Row],[Nom]])</f>
        <v>PASCAL  DEKENS</v>
      </c>
      <c r="E254" s="40">
        <v>24459</v>
      </c>
      <c r="F254" s="39"/>
      <c r="G254" s="39"/>
      <c r="H254" s="39"/>
      <c r="I254" s="41" t="s">
        <v>811</v>
      </c>
      <c r="J254" s="46"/>
      <c r="K254" s="45" t="str">
        <f>IF(ISERROR(VLOOKUP(A254,[1]Spelers_PFV!$A$2:$J$5016,1,0)),"",VLOOKUP(A254,[1]Spelers_PFV!$A$2:$J$5016,1,0))</f>
        <v/>
      </c>
    </row>
    <row r="255" spans="1:11" s="45" customFormat="1" hidden="1">
      <c r="A255" s="38">
        <v>2837</v>
      </c>
      <c r="B255" s="39" t="s">
        <v>274</v>
      </c>
      <c r="C255" s="39" t="s">
        <v>27</v>
      </c>
      <c r="D255" s="39" t="str">
        <f>CONCATENATE(tabSpelersBWBC[[#This Row],[Prénom]],"  ",tabSpelersBWBC[[#This Row],[Nom]])</f>
        <v>GAETAN  BORGS</v>
      </c>
      <c r="E255" s="40">
        <v>25949</v>
      </c>
      <c r="F255" s="39"/>
      <c r="G255" s="39"/>
      <c r="H255" s="39"/>
      <c r="I255" s="41" t="s">
        <v>261</v>
      </c>
      <c r="J255" s="42"/>
      <c r="K255" s="43" t="str">
        <f>IF(ISERROR(VLOOKUP(A255,[1]Spelers_PFV!$A$2:$J$5016,1,0)),"",VLOOKUP(A255,[1]Spelers_PFV!$A$2:$J$5016,1,0))</f>
        <v/>
      </c>
    </row>
    <row r="256" spans="1:11" s="45" customFormat="1" hidden="1">
      <c r="A256" s="38">
        <v>2860</v>
      </c>
      <c r="B256" s="39" t="s">
        <v>967</v>
      </c>
      <c r="C256" s="39" t="s">
        <v>635</v>
      </c>
      <c r="D256" s="39" t="str">
        <f>CONCATENATE(tabSpelersBWBC[[#This Row],[Prénom]],"  ",tabSpelersBWBC[[#This Row],[Nom]])</f>
        <v>BERNARD  SIMON</v>
      </c>
      <c r="E256" s="40">
        <v>22934</v>
      </c>
      <c r="F256" s="39"/>
      <c r="G256" s="39"/>
      <c r="H256" s="39"/>
      <c r="I256" s="41" t="s">
        <v>1036</v>
      </c>
      <c r="J256" s="46"/>
      <c r="K256" s="45">
        <f>IF(ISERROR(VLOOKUP(A256,[1]Spelers_PFV!$A$2:$J$5016,1,0)),"",VLOOKUP(A256,[1]Spelers_PFV!$A$2:$J$5016,1,0))</f>
        <v>2860</v>
      </c>
    </row>
    <row r="257" spans="1:11" s="45" customFormat="1" hidden="1">
      <c r="A257" s="38">
        <v>2903</v>
      </c>
      <c r="B257" s="39" t="s">
        <v>30</v>
      </c>
      <c r="C257" s="39" t="s">
        <v>29</v>
      </c>
      <c r="D257" s="39" t="str">
        <f>CONCATENATE(tabSpelersBWBC[[#This Row],[Prénom]],"  ",tabSpelersBWBC[[#This Row],[Nom]])</f>
        <v>SALVATORE  PERROTTA</v>
      </c>
      <c r="E257" s="40">
        <v>19161</v>
      </c>
      <c r="F257" s="39"/>
      <c r="G257" s="39"/>
      <c r="H257" s="39"/>
      <c r="I257" s="41" t="s">
        <v>678</v>
      </c>
      <c r="J257" s="46"/>
      <c r="K257" s="45">
        <f>IF(ISERROR(VLOOKUP(A257,[1]Spelers_PFV!$A$2:$J$5016,1,0)),"",VLOOKUP(A257,[1]Spelers_PFV!$A$2:$J$5016,1,0))</f>
        <v>2903</v>
      </c>
    </row>
    <row r="258" spans="1:11" s="45" customFormat="1" hidden="1">
      <c r="A258" s="38">
        <v>2951</v>
      </c>
      <c r="B258" s="39" t="s">
        <v>634</v>
      </c>
      <c r="C258" s="39" t="s">
        <v>1211</v>
      </c>
      <c r="D258" s="39" t="str">
        <f>CONCATENATE(tabSpelersBWBC[[#This Row],[Prénom]],"  ",tabSpelersBWBC[[#This Row],[Nom]])</f>
        <v>GUY  HUVENNE</v>
      </c>
      <c r="E258" s="40">
        <v>21415</v>
      </c>
      <c r="F258" s="39"/>
      <c r="G258" s="39"/>
      <c r="H258" s="39"/>
      <c r="I258" s="41" t="s">
        <v>1193</v>
      </c>
      <c r="J258" s="46"/>
      <c r="K258" s="45" t="str">
        <f>IF(ISERROR(VLOOKUP(A258,[1]Spelers_PFV!$A$2:$J$5016,1,0)),"",VLOOKUP(A258,[1]Spelers_PFV!$A$2:$J$5016,1,0))</f>
        <v/>
      </c>
    </row>
    <row r="259" spans="1:11" s="44" customFormat="1" hidden="1">
      <c r="A259" s="38">
        <v>2997</v>
      </c>
      <c r="B259" s="39" t="s">
        <v>1283</v>
      </c>
      <c r="C259" s="39" t="s">
        <v>1284</v>
      </c>
      <c r="D259" s="39" t="str">
        <f>CONCATENATE(tabSpelersBWBC[[#This Row],[Prénom]],"  ",tabSpelersBWBC[[#This Row],[Nom]])</f>
        <v>GINETTE  CHATEL</v>
      </c>
      <c r="E259" s="40">
        <v>16178</v>
      </c>
      <c r="F259" s="39"/>
      <c r="G259" s="39"/>
      <c r="H259" s="39"/>
      <c r="I259" s="41" t="s">
        <v>1252</v>
      </c>
      <c r="J259" s="46"/>
      <c r="K259" s="45" t="str">
        <f>IF(ISERROR(VLOOKUP(A259,[1]Spelers_PFV!$A$2:$J$5016,1,0)),"",VLOOKUP(A259,[1]Spelers_PFV!$A$2:$J$5016,1,0))</f>
        <v/>
      </c>
    </row>
    <row r="260" spans="1:11" s="44" customFormat="1" hidden="1">
      <c r="A260" s="38">
        <v>3017</v>
      </c>
      <c r="B260" s="39" t="s">
        <v>649</v>
      </c>
      <c r="C260" s="39" t="s">
        <v>650</v>
      </c>
      <c r="D260" s="39" t="str">
        <f>CONCATENATE(tabSpelersBWBC[[#This Row],[Prénom]],"  ",tabSpelersBWBC[[#This Row],[Nom]])</f>
        <v>FREDDY  TROCH</v>
      </c>
      <c r="E260" s="40">
        <v>20702</v>
      </c>
      <c r="F260" s="39"/>
      <c r="G260" s="39"/>
      <c r="H260" s="39"/>
      <c r="I260" s="41" t="s">
        <v>413</v>
      </c>
      <c r="J260" s="46"/>
      <c r="K260" s="45" t="str">
        <f>IF(ISERROR(VLOOKUP(A260,[1]Spelers_PFV!$A$2:$J$5016,1,0)),"",VLOOKUP(A260,[1]Spelers_PFV!$A$2:$J$5016,1,0))</f>
        <v/>
      </c>
    </row>
    <row r="261" spans="1:11" s="44" customFormat="1" hidden="1">
      <c r="A261" s="38">
        <v>3025</v>
      </c>
      <c r="B261" s="39" t="s">
        <v>743</v>
      </c>
      <c r="C261" s="39" t="s">
        <v>744</v>
      </c>
      <c r="D261" s="39" t="str">
        <f>CONCATENATE(tabSpelersBWBC[[#This Row],[Prénom]],"  ",tabSpelersBWBC[[#This Row],[Nom]])</f>
        <v>LOIC  LAMMERTYN</v>
      </c>
      <c r="E261" s="40">
        <v>34213</v>
      </c>
      <c r="F261" s="39"/>
      <c r="G261" s="39"/>
      <c r="H261" s="39"/>
      <c r="I261" s="41" t="s">
        <v>678</v>
      </c>
      <c r="J261" s="46"/>
      <c r="K261" s="45" t="str">
        <f>IF(ISERROR(VLOOKUP(A261,[1]Spelers_PFV!$A$2:$J$5016,1,0)),"",VLOOKUP(A261,[1]Spelers_PFV!$A$2:$J$5016,1,0))</f>
        <v/>
      </c>
    </row>
    <row r="262" spans="1:11" s="44" customFormat="1" hidden="1">
      <c r="A262" s="38">
        <v>3030</v>
      </c>
      <c r="B262" s="39" t="s">
        <v>402</v>
      </c>
      <c r="C262" s="39" t="s">
        <v>536</v>
      </c>
      <c r="D262" s="39" t="str">
        <f>CONCATENATE(tabSpelersBWBC[[#This Row],[Prénom]],"  ",tabSpelersBWBC[[#This Row],[Nom]])</f>
        <v>FRANCIS  KIEKENS</v>
      </c>
      <c r="E262" s="40">
        <v>20116</v>
      </c>
      <c r="F262" s="39"/>
      <c r="G262" s="39"/>
      <c r="H262" s="39"/>
      <c r="I262" s="41" t="s">
        <v>1252</v>
      </c>
      <c r="J262" s="46"/>
      <c r="K262" s="45">
        <f>IF(ISERROR(VLOOKUP(A262,[1]Spelers_PFV!$A$2:$J$5016,1,0)),"",VLOOKUP(A262,[1]Spelers_PFV!$A$2:$J$5016,1,0))</f>
        <v>3030</v>
      </c>
    </row>
    <row r="263" spans="1:11" s="44" customFormat="1" hidden="1">
      <c r="A263" s="38">
        <v>3040</v>
      </c>
      <c r="B263" s="39" t="s">
        <v>504</v>
      </c>
      <c r="C263" s="39" t="s">
        <v>1177</v>
      </c>
      <c r="D263" s="39" t="str">
        <f>CONCATENATE(tabSpelersBWBC[[#This Row],[Prénom]],"  ",tabSpelersBWBC[[#This Row],[Nom]])</f>
        <v>YVES  VAN ROBAEYS</v>
      </c>
      <c r="E263" s="40">
        <v>21563</v>
      </c>
      <c r="F263" s="39"/>
      <c r="G263" s="39"/>
      <c r="H263" s="39"/>
      <c r="I263" s="41" t="s">
        <v>1036</v>
      </c>
      <c r="J263" s="46"/>
      <c r="K263" s="45" t="str">
        <f>IF(ISERROR(VLOOKUP(A263,[1]Spelers_PFV!$A$2:$J$5016,1,0)),"",VLOOKUP(A263,[1]Spelers_PFV!$A$2:$J$5016,1,0))</f>
        <v/>
      </c>
    </row>
    <row r="264" spans="1:11" s="44" customFormat="1" hidden="1">
      <c r="A264" s="38">
        <v>3063</v>
      </c>
      <c r="B264" s="39" t="s">
        <v>345</v>
      </c>
      <c r="C264" s="39" t="s">
        <v>1634</v>
      </c>
      <c r="D264" s="39" t="str">
        <f>CONCATENATE(tabSpelersBWBC[[#This Row],[Prénom]],"  ",tabSpelersBWBC[[#This Row],[Nom]])</f>
        <v>MICHAEL  NICOLET</v>
      </c>
      <c r="E264" s="40">
        <v>29122</v>
      </c>
      <c r="F264" s="39"/>
      <c r="G264" s="39"/>
      <c r="H264" s="39"/>
      <c r="I264" s="41" t="s">
        <v>1550</v>
      </c>
      <c r="J264" s="46"/>
      <c r="K264" s="47">
        <f>IF(ISERROR(VLOOKUP(A264,[1]Spelers_PFV!$A$2:$J$5016,1,0)),"",VLOOKUP(A264,[1]Spelers_PFV!$A$2:$J$5016,1,0))</f>
        <v>3063</v>
      </c>
    </row>
    <row r="265" spans="1:11" s="44" customFormat="1" hidden="1">
      <c r="A265" s="38">
        <v>3071</v>
      </c>
      <c r="B265" s="39" t="s">
        <v>1051</v>
      </c>
      <c r="C265" s="39" t="s">
        <v>1052</v>
      </c>
      <c r="D265" s="39" t="str">
        <f>CONCATENATE(tabSpelersBWBC[[#This Row],[Prénom]],"  ",tabSpelersBWBC[[#This Row],[Nom]])</f>
        <v>NUNZIO  BORRELLI</v>
      </c>
      <c r="E265" s="40">
        <v>20372</v>
      </c>
      <c r="F265" s="39"/>
      <c r="G265" s="39"/>
      <c r="H265" s="39"/>
      <c r="I265" s="41" t="s">
        <v>1036</v>
      </c>
      <c r="J265" s="46"/>
      <c r="K265" s="45" t="str">
        <f>IF(ISERROR(VLOOKUP(A265,[1]Spelers_PFV!$A$2:$J$5016,1,0)),"",VLOOKUP(A265,[1]Spelers_PFV!$A$2:$J$5016,1,0))</f>
        <v/>
      </c>
    </row>
    <row r="266" spans="1:11" s="44" customFormat="1" hidden="1">
      <c r="A266" s="38">
        <v>3083</v>
      </c>
      <c r="B266" s="39" t="s">
        <v>1638</v>
      </c>
      <c r="C266" s="39" t="s">
        <v>41</v>
      </c>
      <c r="D266" s="39" t="str">
        <f>CONCATENATE(tabSpelersBWBC[[#This Row],[Prénom]],"  ",tabSpelersBWBC[[#This Row],[Nom]])</f>
        <v>INA  RENDERS</v>
      </c>
      <c r="E266" s="40">
        <v>36627</v>
      </c>
      <c r="F266" s="39"/>
      <c r="G266" s="39"/>
      <c r="H266" s="39"/>
      <c r="I266" s="41" t="s">
        <v>1550</v>
      </c>
      <c r="J266" s="46"/>
      <c r="K266" s="45" t="str">
        <f>IF(ISERROR(VLOOKUP(A266,[1]Spelers_PFV!$A$2:$J$5016,1,0)),"",VLOOKUP(A266,[1]Spelers_PFV!$A$2:$J$5016,1,0))</f>
        <v/>
      </c>
    </row>
    <row r="267" spans="1:11" s="44" customFormat="1" hidden="1">
      <c r="A267" s="38">
        <v>3088</v>
      </c>
      <c r="B267" s="39" t="s">
        <v>47</v>
      </c>
      <c r="C267" s="39" t="s">
        <v>344</v>
      </c>
      <c r="D267" s="39" t="str">
        <f>CONCATENATE(tabSpelersBWBC[[#This Row],[Prénom]],"  ",tabSpelersBWBC[[#This Row],[Nom]])</f>
        <v>JEAN  LEGOUY</v>
      </c>
      <c r="E267" s="40">
        <v>12190</v>
      </c>
      <c r="F267" s="39"/>
      <c r="G267" s="39"/>
      <c r="H267" s="39"/>
      <c r="I267" s="41" t="s">
        <v>261</v>
      </c>
      <c r="J267" s="46"/>
      <c r="K267" s="47">
        <f>IF(ISERROR(VLOOKUP(A267,[1]Spelers_PFV!$A$2:$J$5016,1,0)),"",VLOOKUP(A267,[1]Spelers_PFV!$A$2:$J$5016,1,0))</f>
        <v>3088</v>
      </c>
    </row>
    <row r="268" spans="1:11" s="44" customFormat="1" hidden="1">
      <c r="A268" s="38">
        <v>3106</v>
      </c>
      <c r="B268" s="39" t="s">
        <v>1464</v>
      </c>
      <c r="C268" s="39" t="s">
        <v>1465</v>
      </c>
      <c r="D268" s="39" t="str">
        <f>CONCATENATE(tabSpelersBWBC[[#This Row],[Prénom]],"  ",tabSpelersBWBC[[#This Row],[Nom]])</f>
        <v>CINDY  ANSAY</v>
      </c>
      <c r="E268" s="40">
        <v>29844</v>
      </c>
      <c r="F268" s="39"/>
      <c r="G268" s="39"/>
      <c r="H268" s="39"/>
      <c r="I268" s="41" t="s">
        <v>1463</v>
      </c>
      <c r="J268" s="46"/>
      <c r="K268" s="45" t="str">
        <f>IF(ISERROR(VLOOKUP(A268,[1]Spelers_PFV!$A$2:$J$5016,1,0)),"",VLOOKUP(A268,[1]Spelers_PFV!$A$2:$J$5016,1,0))</f>
        <v/>
      </c>
    </row>
    <row r="269" spans="1:11" s="44" customFormat="1" hidden="1">
      <c r="A269" s="38">
        <v>3110</v>
      </c>
      <c r="B269" s="39" t="s">
        <v>300</v>
      </c>
      <c r="C269" s="39" t="s">
        <v>301</v>
      </c>
      <c r="D269" s="39" t="str">
        <f>CONCATENATE(tabSpelersBWBC[[#This Row],[Prénom]],"  ",tabSpelersBWBC[[#This Row],[Nom]])</f>
        <v>DAVID  DEBOSSCHERE</v>
      </c>
      <c r="E269" s="40">
        <v>29783</v>
      </c>
      <c r="F269" s="39"/>
      <c r="G269" s="39"/>
      <c r="H269" s="39"/>
      <c r="I269" s="41" t="s">
        <v>261</v>
      </c>
      <c r="J269" s="42"/>
      <c r="K269" s="43" t="str">
        <f>IF(ISERROR(VLOOKUP(A269,[1]Spelers_PFV!$A$2:$J$5016,1,0)),"",VLOOKUP(A269,[1]Spelers_PFV!$A$2:$J$5016,1,0))</f>
        <v/>
      </c>
    </row>
    <row r="270" spans="1:11" s="44" customFormat="1" hidden="1">
      <c r="A270" s="38">
        <v>3111</v>
      </c>
      <c r="B270" s="39" t="s">
        <v>540</v>
      </c>
      <c r="C270" s="39" t="s">
        <v>541</v>
      </c>
      <c r="D270" s="39" t="str">
        <f>CONCATENATE(tabSpelersBWBC[[#This Row],[Prénom]],"  ",tabSpelersBWBC[[#This Row],[Nom]])</f>
        <v>JEAN CLAUDE  LACAGNINA</v>
      </c>
      <c r="E270" s="40">
        <v>20778</v>
      </c>
      <c r="F270" s="39"/>
      <c r="G270" s="39"/>
      <c r="H270" s="39"/>
      <c r="I270" s="41" t="s">
        <v>413</v>
      </c>
      <c r="J270" s="46"/>
      <c r="K270" s="45" t="str">
        <f>IF(ISERROR(VLOOKUP(A270,[1]Spelers_PFV!$A$2:$J$5016,1,0)),"",VLOOKUP(A270,[1]Spelers_PFV!$A$2:$J$5016,1,0))</f>
        <v/>
      </c>
    </row>
    <row r="271" spans="1:11" s="44" customFormat="1" hidden="1">
      <c r="A271" s="38">
        <v>3115</v>
      </c>
      <c r="B271" s="39" t="s">
        <v>33</v>
      </c>
      <c r="C271" s="39" t="s">
        <v>846</v>
      </c>
      <c r="D271" s="39" t="str">
        <f>CONCATENATE(tabSpelersBWBC[[#This Row],[Prénom]],"  ",tabSpelersBWBC[[#This Row],[Nom]])</f>
        <v>MARC  DE PREZ</v>
      </c>
      <c r="E271" s="40">
        <v>21148</v>
      </c>
      <c r="F271" s="39"/>
      <c r="G271" s="39"/>
      <c r="H271" s="39"/>
      <c r="I271" s="41" t="s">
        <v>811</v>
      </c>
      <c r="J271" s="46"/>
      <c r="K271" s="45">
        <f>IF(ISERROR(VLOOKUP(A271,[1]Spelers_PFV!$A$2:$J$5016,1,0)),"",VLOOKUP(A271,[1]Spelers_PFV!$A$2:$J$5016,1,0))</f>
        <v>3115</v>
      </c>
    </row>
    <row r="272" spans="1:11" s="44" customFormat="1" hidden="1">
      <c r="A272" s="38">
        <v>3124</v>
      </c>
      <c r="B272" s="39" t="s">
        <v>659</v>
      </c>
      <c r="C272" s="39" t="s">
        <v>923</v>
      </c>
      <c r="D272" s="39" t="str">
        <f>CONCATENATE(tabSpelersBWBC[[#This Row],[Prénom]],"  ",tabSpelersBWBC[[#This Row],[Nom]])</f>
        <v>CATHERINE  VANDEPUT</v>
      </c>
      <c r="E272" s="40">
        <v>23187</v>
      </c>
      <c r="F272" s="39"/>
      <c r="G272" s="39"/>
      <c r="H272" s="39"/>
      <c r="I272" s="41" t="s">
        <v>811</v>
      </c>
      <c r="J272" s="46"/>
      <c r="K272" s="45" t="str">
        <f>IF(ISERROR(VLOOKUP(A272,[1]Spelers_PFV!$A$2:$J$5016,1,0)),"",VLOOKUP(A272,[1]Spelers_PFV!$A$2:$J$5016,1,0))</f>
        <v/>
      </c>
    </row>
    <row r="273" spans="1:11" s="44" customFormat="1" hidden="1">
      <c r="A273" s="38">
        <v>3129</v>
      </c>
      <c r="B273" s="39" t="s">
        <v>753</v>
      </c>
      <c r="C273" s="39" t="s">
        <v>946</v>
      </c>
      <c r="D273" s="39" t="str">
        <f>CONCATENATE(tabSpelersBWBC[[#This Row],[Prénom]],"  ",tabSpelersBWBC[[#This Row],[Nom]])</f>
        <v>JEAN PIERRE  VEYT</v>
      </c>
      <c r="E273" s="40">
        <v>24456</v>
      </c>
      <c r="F273" s="39"/>
      <c r="G273" s="39"/>
      <c r="H273" s="39"/>
      <c r="I273" s="41" t="s">
        <v>811</v>
      </c>
      <c r="J273" s="46"/>
      <c r="K273" s="45">
        <f>IF(ISERROR(VLOOKUP(A273,[1]Spelers_PFV!$A$2:$J$5016,1,0)),"",VLOOKUP(A273,[1]Spelers_PFV!$A$2:$J$5016,1,0))</f>
        <v>3129</v>
      </c>
    </row>
    <row r="274" spans="1:11" s="44" customFormat="1" hidden="1">
      <c r="A274" s="38">
        <v>3146</v>
      </c>
      <c r="B274" s="39" t="s">
        <v>414</v>
      </c>
      <c r="C274" s="39" t="s">
        <v>1291</v>
      </c>
      <c r="D274" s="39" t="str">
        <f>CONCATENATE(tabSpelersBWBC[[#This Row],[Prénom]],"  ",tabSpelersBWBC[[#This Row],[Nom]])</f>
        <v>SERGE  CRABBE</v>
      </c>
      <c r="E274" s="40">
        <v>23916</v>
      </c>
      <c r="F274" s="39"/>
      <c r="G274" s="39"/>
      <c r="H274" s="39"/>
      <c r="I274" s="41" t="s">
        <v>1252</v>
      </c>
      <c r="J274" s="46"/>
      <c r="K274" s="45" t="str">
        <f>IF(ISERROR(VLOOKUP(A274,[1]Spelers_PFV!$A$2:$J$5016,1,0)),"",VLOOKUP(A274,[1]Spelers_PFV!$A$2:$J$5016,1,0))</f>
        <v/>
      </c>
    </row>
    <row r="275" spans="1:11" s="45" customFormat="1" hidden="1">
      <c r="A275" s="38">
        <v>3149</v>
      </c>
      <c r="B275" s="39" t="s">
        <v>28</v>
      </c>
      <c r="C275" s="39" t="s">
        <v>1303</v>
      </c>
      <c r="D275" s="39" t="str">
        <f>CONCATENATE(tabSpelersBWBC[[#This Row],[Prénom]],"  ",tabSpelersBWBC[[#This Row],[Nom]])</f>
        <v>DANIEL  DE GREEF</v>
      </c>
      <c r="E275" s="40">
        <v>22518</v>
      </c>
      <c r="F275" s="39"/>
      <c r="G275" s="39"/>
      <c r="H275" s="39"/>
      <c r="I275" s="41" t="s">
        <v>1252</v>
      </c>
      <c r="J275" s="46"/>
      <c r="K275" s="45">
        <f>IF(ISERROR(VLOOKUP(A275,[1]Spelers_PFV!$A$2:$J$5016,1,0)),"",VLOOKUP(A275,[1]Spelers_PFV!$A$2:$J$5016,1,0))</f>
        <v>3149</v>
      </c>
    </row>
    <row r="276" spans="1:11" s="45" customFormat="1" hidden="1">
      <c r="A276" s="38">
        <v>3152</v>
      </c>
      <c r="B276" s="39" t="s">
        <v>1044</v>
      </c>
      <c r="C276" s="39" t="s">
        <v>1045</v>
      </c>
      <c r="D276" s="39" t="str">
        <f>CONCATENATE(tabSpelersBWBC[[#This Row],[Prénom]],"  ",tabSpelersBWBC[[#This Row],[Nom]])</f>
        <v>GHISLAINE  BINNEBEEK</v>
      </c>
      <c r="E276" s="40">
        <v>16797</v>
      </c>
      <c r="F276" s="39"/>
      <c r="G276" s="39"/>
      <c r="H276" s="39"/>
      <c r="I276" s="41" t="s">
        <v>1036</v>
      </c>
      <c r="J276" s="46"/>
      <c r="K276" s="45" t="str">
        <f>IF(ISERROR(VLOOKUP(A276,[1]Spelers_PFV!$A$2:$J$5016,1,0)),"",VLOOKUP(A276,[1]Spelers_PFV!$A$2:$J$5016,1,0))</f>
        <v/>
      </c>
    </row>
    <row r="277" spans="1:11" s="45" customFormat="1" hidden="1">
      <c r="A277" s="38">
        <v>3187</v>
      </c>
      <c r="B277" s="39" t="s">
        <v>1528</v>
      </c>
      <c r="C277" s="39" t="s">
        <v>1529</v>
      </c>
      <c r="D277" s="39" t="str">
        <f>CONCATENATE(tabSpelersBWBC[[#This Row],[Prénom]],"  ",tabSpelersBWBC[[#This Row],[Nom]])</f>
        <v>EMMANUEL  SWOLFS</v>
      </c>
      <c r="E277" s="40">
        <v>22161</v>
      </c>
      <c r="F277" s="39"/>
      <c r="G277" s="39"/>
      <c r="H277" s="39"/>
      <c r="I277" s="41" t="s">
        <v>1463</v>
      </c>
      <c r="J277" s="46"/>
      <c r="K277" s="45" t="str">
        <f>IF(ISERROR(VLOOKUP(A277,[1]Spelers_PFV!$A$2:$J$5016,1,0)),"",VLOOKUP(A277,[1]Spelers_PFV!$A$2:$J$5016,1,0))</f>
        <v/>
      </c>
    </row>
    <row r="278" spans="1:11" s="45" customFormat="1" hidden="1">
      <c r="A278" s="38">
        <v>3189</v>
      </c>
      <c r="B278" s="39" t="s">
        <v>342</v>
      </c>
      <c r="C278" s="39" t="s">
        <v>1670</v>
      </c>
      <c r="D278" s="39" t="str">
        <f>CONCATENATE(tabSpelersBWBC[[#This Row],[Prénom]],"  ",tabSpelersBWBC[[#This Row],[Nom]])</f>
        <v>JEANNINE  WYNS</v>
      </c>
      <c r="E278" s="40">
        <v>14032</v>
      </c>
      <c r="F278" s="39"/>
      <c r="G278" s="39"/>
      <c r="H278" s="39"/>
      <c r="I278" s="41" t="s">
        <v>1550</v>
      </c>
      <c r="J278" s="46"/>
      <c r="K278" s="45" t="str">
        <f>IF(ISERROR(VLOOKUP(A278,[1]Spelers_PFV!$A$2:$J$5016,1,0)),"",VLOOKUP(A278,[1]Spelers_PFV!$A$2:$J$5016,1,0))</f>
        <v/>
      </c>
    </row>
    <row r="279" spans="1:11" s="45" customFormat="1" hidden="1">
      <c r="A279" s="38">
        <v>3193</v>
      </c>
      <c r="B279" s="39" t="s">
        <v>1621</v>
      </c>
      <c r="C279" s="39" t="s">
        <v>1622</v>
      </c>
      <c r="D279" s="39" t="str">
        <f>CONCATENATE(tabSpelersBWBC[[#This Row],[Prénom]],"  ",tabSpelersBWBC[[#This Row],[Nom]])</f>
        <v>JOZEF  MARISSEN</v>
      </c>
      <c r="E279" s="40">
        <v>13684</v>
      </c>
      <c r="F279" s="39"/>
      <c r="G279" s="39"/>
      <c r="H279" s="39"/>
      <c r="I279" s="41" t="s">
        <v>1550</v>
      </c>
      <c r="J279" s="46"/>
      <c r="K279" s="45" t="str">
        <f>IF(ISERROR(VLOOKUP(A279,[1]Spelers_PFV!$A$2:$J$5016,1,0)),"",VLOOKUP(A279,[1]Spelers_PFV!$A$2:$J$5016,1,0))</f>
        <v/>
      </c>
    </row>
    <row r="280" spans="1:11" s="45" customFormat="1" hidden="1">
      <c r="A280" s="38">
        <v>3200</v>
      </c>
      <c r="B280" s="39" t="s">
        <v>371</v>
      </c>
      <c r="C280" s="39" t="s">
        <v>872</v>
      </c>
      <c r="D280" s="39" t="str">
        <f>CONCATENATE(tabSpelersBWBC[[#This Row],[Prénom]],"  ",tabSpelersBWBC[[#This Row],[Nom]])</f>
        <v>PIERRE  LEBRUN</v>
      </c>
      <c r="E280" s="40">
        <v>19321</v>
      </c>
      <c r="F280" s="39"/>
      <c r="G280" s="39"/>
      <c r="H280" s="39"/>
      <c r="I280" s="41" t="s">
        <v>811</v>
      </c>
      <c r="J280" s="46"/>
      <c r="K280" s="45" t="str">
        <f>IF(ISERROR(VLOOKUP(A280,[1]Spelers_PFV!$A$2:$J$5016,1,0)),"",VLOOKUP(A280,[1]Spelers_PFV!$A$2:$J$5016,1,0))</f>
        <v/>
      </c>
    </row>
    <row r="281" spans="1:11" s="45" customFormat="1" hidden="1">
      <c r="A281" s="38">
        <v>3224</v>
      </c>
      <c r="B281" s="39" t="s">
        <v>703</v>
      </c>
      <c r="C281" s="39" t="s">
        <v>1580</v>
      </c>
      <c r="D281" s="39" t="str">
        <f>CONCATENATE(tabSpelersBWBC[[#This Row],[Prénom]],"  ",tabSpelersBWBC[[#This Row],[Nom]])</f>
        <v>ETIENNE  DE SMET</v>
      </c>
      <c r="E281" s="40">
        <v>19932</v>
      </c>
      <c r="F281" s="39"/>
      <c r="G281" s="39"/>
      <c r="H281" s="39"/>
      <c r="I281" s="41" t="s">
        <v>1550</v>
      </c>
      <c r="J281" s="46"/>
      <c r="K281" s="45">
        <f>IF(ISERROR(VLOOKUP(A281,[1]Spelers_PFV!$A$2:$J$5016,1,0)),"",VLOOKUP(A281,[1]Spelers_PFV!$A$2:$J$5016,1,0))</f>
        <v>3224</v>
      </c>
    </row>
    <row r="282" spans="1:11" s="45" customFormat="1" hidden="1">
      <c r="A282" s="38">
        <v>3242</v>
      </c>
      <c r="B282" s="39" t="s">
        <v>465</v>
      </c>
      <c r="C282" s="39" t="s">
        <v>652</v>
      </c>
      <c r="D282" s="39" t="str">
        <f>CONCATENATE(tabSpelersBWBC[[#This Row],[Prénom]],"  ",tabSpelersBWBC[[#This Row],[Nom]])</f>
        <v>LUC  VAN DEN EEDE</v>
      </c>
      <c r="E282" s="40">
        <v>21555</v>
      </c>
      <c r="F282" s="39"/>
      <c r="G282" s="39"/>
      <c r="H282" s="39"/>
      <c r="I282" s="41" t="s">
        <v>413</v>
      </c>
      <c r="J282" s="46"/>
      <c r="K282" s="45" t="str">
        <f>IF(ISERROR(VLOOKUP(A282,[1]Spelers_PFV!$A$2:$J$5016,1,0)),"",VLOOKUP(A282,[1]Spelers_PFV!$A$2:$J$5016,1,0))</f>
        <v/>
      </c>
    </row>
    <row r="283" spans="1:11" s="45" customFormat="1" hidden="1">
      <c r="A283" s="38">
        <v>3246</v>
      </c>
      <c r="B283" s="39" t="s">
        <v>765</v>
      </c>
      <c r="C283" s="39" t="s">
        <v>766</v>
      </c>
      <c r="D283" s="39" t="str">
        <f>CONCATENATE(tabSpelersBWBC[[#This Row],[Prénom]],"  ",tabSpelersBWBC[[#This Row],[Nom]])</f>
        <v>ANNIE  PELDERS</v>
      </c>
      <c r="E283" s="40">
        <v>16571</v>
      </c>
      <c r="F283" s="39"/>
      <c r="G283" s="39"/>
      <c r="H283" s="39"/>
      <c r="I283" s="41" t="s">
        <v>678</v>
      </c>
      <c r="J283" s="46"/>
      <c r="K283" s="45" t="str">
        <f>IF(ISERROR(VLOOKUP(A283,[1]Spelers_PFV!$A$2:$J$5016,1,0)),"",VLOOKUP(A283,[1]Spelers_PFV!$A$2:$J$5016,1,0))</f>
        <v/>
      </c>
    </row>
    <row r="284" spans="1:11" s="45" customFormat="1" hidden="1">
      <c r="A284" s="38">
        <v>3254</v>
      </c>
      <c r="B284" s="39" t="s">
        <v>345</v>
      </c>
      <c r="C284" s="39" t="s">
        <v>739</v>
      </c>
      <c r="D284" s="39" t="str">
        <f>CONCATENATE(tabSpelersBWBC[[#This Row],[Prénom]],"  ",tabSpelersBWBC[[#This Row],[Nom]])</f>
        <v>MICHAEL  JOSZ</v>
      </c>
      <c r="E284" s="40">
        <v>31595</v>
      </c>
      <c r="F284" s="39"/>
      <c r="G284" s="39"/>
      <c r="H284" s="39"/>
      <c r="I284" s="41" t="s">
        <v>678</v>
      </c>
      <c r="J284" s="46"/>
      <c r="K284" s="45" t="str">
        <f>IF(ISERROR(VLOOKUP(A284,[1]Spelers_PFV!$A$2:$J$5016,1,0)),"",VLOOKUP(A284,[1]Spelers_PFV!$A$2:$J$5016,1,0))</f>
        <v/>
      </c>
    </row>
    <row r="285" spans="1:11" s="45" customFormat="1" hidden="1">
      <c r="A285" s="38">
        <v>3348</v>
      </c>
      <c r="B285" s="39" t="s">
        <v>777</v>
      </c>
      <c r="C285" s="39" t="s">
        <v>778</v>
      </c>
      <c r="D285" s="39" t="str">
        <f>CONCATENATE(tabSpelersBWBC[[#This Row],[Prénom]],"  ",tabSpelersBWBC[[#This Row],[Nom]])</f>
        <v>TEO  SOUKA</v>
      </c>
      <c r="E285" s="40">
        <v>38902</v>
      </c>
      <c r="F285" s="39"/>
      <c r="G285" s="39"/>
      <c r="H285" s="39"/>
      <c r="I285" s="41" t="s">
        <v>678</v>
      </c>
      <c r="J285" s="46"/>
      <c r="K285" s="45" t="str">
        <f>IF(ISERROR(VLOOKUP(A285,[1]Spelers_PFV!$A$2:$J$5016,1,0)),"",VLOOKUP(A285,[1]Spelers_PFV!$A$2:$J$5016,1,0))</f>
        <v/>
      </c>
    </row>
    <row r="286" spans="1:11" s="45" customFormat="1" hidden="1">
      <c r="A286" s="38">
        <v>3371</v>
      </c>
      <c r="B286" s="39" t="s">
        <v>39</v>
      </c>
      <c r="C286" s="39" t="s">
        <v>1657</v>
      </c>
      <c r="D286" s="39" t="str">
        <f>CONCATENATE(tabSpelersBWBC[[#This Row],[Prénom]],"  ",tabSpelersBWBC[[#This Row],[Nom]])</f>
        <v>ALAIN  VANDENDAEL</v>
      </c>
      <c r="E286" s="40">
        <v>26330</v>
      </c>
      <c r="F286" s="39"/>
      <c r="G286" s="39"/>
      <c r="H286" s="39"/>
      <c r="I286" s="41" t="s">
        <v>1550</v>
      </c>
      <c r="J286" s="46"/>
      <c r="K286" s="45" t="str">
        <f>IF(ISERROR(VLOOKUP(A286,[1]Spelers_PFV!$A$2:$J$5016,1,0)),"",VLOOKUP(A286,[1]Spelers_PFV!$A$2:$J$5016,1,0))</f>
        <v/>
      </c>
    </row>
    <row r="287" spans="1:11" s="45" customFormat="1" hidden="1">
      <c r="A287" s="38">
        <v>3398</v>
      </c>
      <c r="B287" s="39" t="s">
        <v>398</v>
      </c>
      <c r="C287" s="39" t="s">
        <v>399</v>
      </c>
      <c r="D287" s="39" t="str">
        <f>CONCATENATE(tabSpelersBWBC[[#This Row],[Prénom]],"  ",tabSpelersBWBC[[#This Row],[Nom]])</f>
        <v>MARYSE  VANHEMELRYCK</v>
      </c>
      <c r="E287" s="40">
        <v>20683</v>
      </c>
      <c r="F287" s="39"/>
      <c r="G287" s="39"/>
      <c r="H287" s="39"/>
      <c r="I287" s="41" t="s">
        <v>261</v>
      </c>
      <c r="J287" s="46"/>
      <c r="K287" s="45" t="str">
        <f>IF(ISERROR(VLOOKUP(A287,[1]Spelers_PFV!$A$2:$J$5016,1,0)),"",VLOOKUP(A287,[1]Spelers_PFV!$A$2:$J$5016,1,0))</f>
        <v/>
      </c>
    </row>
    <row r="288" spans="1:11" s="45" customFormat="1" hidden="1">
      <c r="A288" s="38">
        <v>3414</v>
      </c>
      <c r="B288" s="39" t="s">
        <v>1336</v>
      </c>
      <c r="C288" s="39" t="s">
        <v>1217</v>
      </c>
      <c r="D288" s="39" t="str">
        <f>CONCATENATE(tabSpelersBWBC[[#This Row],[Prénom]],"  ",tabSpelersBWBC[[#This Row],[Nom]])</f>
        <v>ANDREE  LECOCQ</v>
      </c>
      <c r="E288" s="40">
        <v>15497</v>
      </c>
      <c r="F288" s="39"/>
      <c r="G288" s="39"/>
      <c r="H288" s="39"/>
      <c r="I288" s="41" t="s">
        <v>1252</v>
      </c>
      <c r="J288" s="46"/>
      <c r="K288" s="45" t="str">
        <f>IF(ISERROR(VLOOKUP(A288,[1]Spelers_PFV!$A$2:$J$5016,1,0)),"",VLOOKUP(A288,[1]Spelers_PFV!$A$2:$J$5016,1,0))</f>
        <v/>
      </c>
    </row>
    <row r="289" spans="1:11" s="45" customFormat="1" hidden="1">
      <c r="A289" s="38">
        <v>3415</v>
      </c>
      <c r="B289" s="39" t="s">
        <v>44</v>
      </c>
      <c r="C289" s="39" t="s">
        <v>1454</v>
      </c>
      <c r="D289" s="39" t="str">
        <f>CONCATENATE(tabSpelersBWBC[[#This Row],[Prénom]],"  ",tabSpelersBWBC[[#This Row],[Nom]])</f>
        <v>PATRICK  VERBEURE</v>
      </c>
      <c r="E289" s="40">
        <v>21465</v>
      </c>
      <c r="F289" s="39"/>
      <c r="G289" s="39"/>
      <c r="H289" s="39"/>
      <c r="I289" s="41" t="s">
        <v>1252</v>
      </c>
      <c r="J289" s="46"/>
      <c r="K289" s="45" t="str">
        <f>IF(ISERROR(VLOOKUP(A289,[1]Spelers_PFV!$A$2:$J$5016,1,0)),"",VLOOKUP(A289,[1]Spelers_PFV!$A$2:$J$5016,1,0))</f>
        <v/>
      </c>
    </row>
    <row r="290" spans="1:11" s="45" customFormat="1" hidden="1">
      <c r="A290" s="38">
        <v>3424</v>
      </c>
      <c r="B290" s="39" t="s">
        <v>33</v>
      </c>
      <c r="C290" s="39" t="s">
        <v>796</v>
      </c>
      <c r="D290" s="39" t="str">
        <f>CONCATENATE(tabSpelersBWBC[[#This Row],[Prénom]],"  ",tabSpelersBWBC[[#This Row],[Nom]])</f>
        <v>MARC  VANDENWOUWERE</v>
      </c>
      <c r="E290" s="40">
        <v>14203</v>
      </c>
      <c r="F290" s="39"/>
      <c r="G290" s="39"/>
      <c r="H290" s="39"/>
      <c r="I290" s="41" t="s">
        <v>678</v>
      </c>
      <c r="J290" s="46"/>
      <c r="K290" s="45" t="str">
        <f>IF(ISERROR(VLOOKUP(A290,[1]Spelers_PFV!$A$2:$J$5016,1,0)),"",VLOOKUP(A290,[1]Spelers_PFV!$A$2:$J$5016,1,0))</f>
        <v/>
      </c>
    </row>
    <row r="291" spans="1:11" s="45" customFormat="1" hidden="1">
      <c r="A291" s="38">
        <v>3428</v>
      </c>
      <c r="B291" s="39" t="s">
        <v>33</v>
      </c>
      <c r="C291" s="39" t="s">
        <v>1237</v>
      </c>
      <c r="D291" s="39" t="str">
        <f>CONCATENATE(tabSpelersBWBC[[#This Row],[Prénom]],"  ",tabSpelersBWBC[[#This Row],[Nom]])</f>
        <v>MARC  STRUYS</v>
      </c>
      <c r="E291" s="40">
        <v>21852</v>
      </c>
      <c r="F291" s="39"/>
      <c r="G291" s="39"/>
      <c r="H291" s="39"/>
      <c r="I291" s="41" t="s">
        <v>1193</v>
      </c>
      <c r="J291" s="46"/>
      <c r="K291" s="45">
        <f>IF(ISERROR(VLOOKUP(A291,[1]Spelers_PFV!$A$2:$J$5016,1,0)),"",VLOOKUP(A291,[1]Spelers_PFV!$A$2:$J$5016,1,0))</f>
        <v>3428</v>
      </c>
    </row>
    <row r="292" spans="1:11" s="45" customFormat="1" hidden="1">
      <c r="A292" s="38">
        <v>3464</v>
      </c>
      <c r="B292" s="39" t="s">
        <v>1689</v>
      </c>
      <c r="C292" s="39" t="s">
        <v>1690</v>
      </c>
      <c r="D292" s="39" t="str">
        <f>CONCATENATE(tabSpelersBWBC[[#This Row],[Prénom]],"  ",tabSpelersBWBC[[#This Row],[Nom]])</f>
        <v>CHARLES LOUIS  MARCHAND</v>
      </c>
      <c r="E292" s="40">
        <v>18447</v>
      </c>
      <c r="F292" s="39"/>
      <c r="G292" s="39"/>
      <c r="H292" s="39"/>
      <c r="I292" s="41" t="s">
        <v>1672</v>
      </c>
      <c r="J292" s="46"/>
      <c r="K292" s="45">
        <f>IF(ISERROR(VLOOKUP(A292,[1]Spelers_PFV!$A$2:$J$5016,1,0)),"",VLOOKUP(A292,[1]Spelers_PFV!$A$2:$J$5016,1,0))</f>
        <v>3464</v>
      </c>
    </row>
    <row r="293" spans="1:11" s="45" customFormat="1" hidden="1">
      <c r="A293" s="38">
        <v>3472</v>
      </c>
      <c r="B293" s="39" t="s">
        <v>35</v>
      </c>
      <c r="C293" s="39" t="s">
        <v>1075</v>
      </c>
      <c r="D293" s="39" t="str">
        <f>CONCATENATE(tabSpelersBWBC[[#This Row],[Prénom]],"  ",tabSpelersBWBC[[#This Row],[Nom]])</f>
        <v>MICHEL  DE WINTER</v>
      </c>
      <c r="E293" s="40">
        <v>18712</v>
      </c>
      <c r="F293" s="39"/>
      <c r="G293" s="39"/>
      <c r="H293" s="39"/>
      <c r="I293" s="41" t="s">
        <v>1036</v>
      </c>
      <c r="J293" s="46"/>
      <c r="K293" s="45" t="str">
        <f>IF(ISERROR(VLOOKUP(A293,[1]Spelers_PFV!$A$2:$J$5016,1,0)),"",VLOOKUP(A293,[1]Spelers_PFV!$A$2:$J$5016,1,0))</f>
        <v/>
      </c>
    </row>
    <row r="294" spans="1:11" s="45" customFormat="1" hidden="1">
      <c r="A294" s="38">
        <v>3498</v>
      </c>
      <c r="B294" s="39" t="s">
        <v>1167</v>
      </c>
      <c r="C294" s="39" t="s">
        <v>1168</v>
      </c>
      <c r="D294" s="39" t="str">
        <f>CONCATENATE(tabSpelersBWBC[[#This Row],[Prénom]],"  ",tabSpelersBWBC[[#This Row],[Nom]])</f>
        <v>JEAN LOUIS  VAN ESBEEN</v>
      </c>
      <c r="E294" s="40">
        <v>17668</v>
      </c>
      <c r="F294" s="39"/>
      <c r="G294" s="39"/>
      <c r="H294" s="39"/>
      <c r="I294" s="41" t="s">
        <v>1036</v>
      </c>
      <c r="J294" s="46"/>
      <c r="K294" s="45" t="str">
        <f>IF(ISERROR(VLOOKUP(A294,[1]Spelers_PFV!$A$2:$J$5016,1,0)),"",VLOOKUP(A294,[1]Spelers_PFV!$A$2:$J$5016,1,0))</f>
        <v/>
      </c>
    </row>
    <row r="295" spans="1:11" s="45" customFormat="1" hidden="1">
      <c r="A295" s="38">
        <v>3507</v>
      </c>
      <c r="B295" s="39" t="s">
        <v>634</v>
      </c>
      <c r="C295" s="39" t="s">
        <v>1566</v>
      </c>
      <c r="D295" s="39" t="str">
        <f>CONCATENATE(tabSpelersBWBC[[#This Row],[Prénom]],"  ",tabSpelersBWBC[[#This Row],[Nom]])</f>
        <v>GUY  DE BEER</v>
      </c>
      <c r="E295" s="40">
        <v>16465</v>
      </c>
      <c r="F295" s="39"/>
      <c r="G295" s="39"/>
      <c r="H295" s="39"/>
      <c r="I295" s="41" t="s">
        <v>1550</v>
      </c>
      <c r="J295" s="46"/>
      <c r="K295" s="45" t="str">
        <f>IF(ISERROR(VLOOKUP(A295,[1]Spelers_PFV!$A$2:$J$5016,1,0)),"",VLOOKUP(A295,[1]Spelers_PFV!$A$2:$J$5016,1,0))</f>
        <v/>
      </c>
    </row>
    <row r="296" spans="1:11" s="45" customFormat="1" hidden="1">
      <c r="A296" s="38">
        <v>3511</v>
      </c>
      <c r="B296" s="39" t="s">
        <v>368</v>
      </c>
      <c r="C296" s="39" t="s">
        <v>639</v>
      </c>
      <c r="D296" s="39" t="str">
        <f>CONCATENATE(tabSpelersBWBC[[#This Row],[Prénom]],"  ",tabSpelersBWBC[[#This Row],[Nom]])</f>
        <v>ALEXIS  STAMATIOU</v>
      </c>
      <c r="E296" s="40">
        <v>19260</v>
      </c>
      <c r="F296" s="39"/>
      <c r="G296" s="39"/>
      <c r="H296" s="39"/>
      <c r="I296" s="41" t="s">
        <v>413</v>
      </c>
      <c r="J296" s="46"/>
      <c r="K296" s="45">
        <f>IF(ISERROR(VLOOKUP(A296,[1]Spelers_PFV!$A$2:$J$5016,1,0)),"",VLOOKUP(A296,[1]Spelers_PFV!$A$2:$J$5016,1,0))</f>
        <v>3511</v>
      </c>
    </row>
    <row r="297" spans="1:11" s="45" customFormat="1" hidden="1">
      <c r="A297" s="38">
        <v>3514</v>
      </c>
      <c r="B297" s="39" t="s">
        <v>545</v>
      </c>
      <c r="C297" s="39" t="s">
        <v>795</v>
      </c>
      <c r="D297" s="39" t="str">
        <f>CONCATENATE(tabSpelersBWBC[[#This Row],[Prénom]],"  ",tabSpelersBWBC[[#This Row],[Nom]])</f>
        <v>THIERRY  VANDEN HOEK</v>
      </c>
      <c r="E297" s="40">
        <v>26340</v>
      </c>
      <c r="F297" s="39"/>
      <c r="G297" s="39"/>
      <c r="H297" s="39"/>
      <c r="I297" s="41" t="s">
        <v>678</v>
      </c>
      <c r="J297" s="46"/>
      <c r="K297" s="45" t="str">
        <f>IF(ISERROR(VLOOKUP(A297,[1]Spelers_PFV!$A$2:$J$5016,1,0)),"",VLOOKUP(A297,[1]Spelers_PFV!$A$2:$J$5016,1,0))</f>
        <v/>
      </c>
    </row>
    <row r="298" spans="1:11" s="45" customFormat="1" hidden="1">
      <c r="A298" s="38">
        <v>3523</v>
      </c>
      <c r="B298" s="39" t="s">
        <v>35</v>
      </c>
      <c r="C298" s="39" t="s">
        <v>651</v>
      </c>
      <c r="D298" s="39" t="str">
        <f>CONCATENATE(tabSpelersBWBC[[#This Row],[Prénom]],"  ",tabSpelersBWBC[[#This Row],[Nom]])</f>
        <v>MICHEL  VANBEYLEN</v>
      </c>
      <c r="E298" s="40">
        <v>18210</v>
      </c>
      <c r="F298" s="39"/>
      <c r="G298" s="39"/>
      <c r="H298" s="39"/>
      <c r="I298" s="41" t="s">
        <v>413</v>
      </c>
      <c r="J298" s="46"/>
      <c r="K298" s="45" t="str">
        <f>IF(ISERROR(VLOOKUP(A298,[1]Spelers_PFV!$A$2:$J$5016,1,0)),"",VLOOKUP(A298,[1]Spelers_PFV!$A$2:$J$5016,1,0))</f>
        <v/>
      </c>
    </row>
    <row r="299" spans="1:11" s="45" customFormat="1" hidden="1">
      <c r="A299" s="38">
        <v>3528</v>
      </c>
      <c r="B299" s="39" t="s">
        <v>416</v>
      </c>
      <c r="C299" s="39" t="s">
        <v>1570</v>
      </c>
      <c r="D299" s="39" t="str">
        <f>CONCATENATE(tabSpelersBWBC[[#This Row],[Prénom]],"  ",tabSpelersBWBC[[#This Row],[Nom]])</f>
        <v>FREDERIC  DEGAND</v>
      </c>
      <c r="E299" s="40">
        <v>27286</v>
      </c>
      <c r="F299" s="39"/>
      <c r="G299" s="39"/>
      <c r="H299" s="39"/>
      <c r="I299" s="41" t="s">
        <v>1550</v>
      </c>
      <c r="J299" s="46"/>
      <c r="K299" s="45" t="str">
        <f>IF(ISERROR(VLOOKUP(A299,[1]Spelers_PFV!$A$2:$J$5016,1,0)),"",VLOOKUP(A299,[1]Spelers_PFV!$A$2:$J$5016,1,0))</f>
        <v/>
      </c>
    </row>
    <row r="300" spans="1:11" s="45" customFormat="1" hidden="1">
      <c r="A300" s="38">
        <v>3556</v>
      </c>
      <c r="B300" s="39" t="s">
        <v>370</v>
      </c>
      <c r="C300" s="39" t="s">
        <v>1239</v>
      </c>
      <c r="D300" s="39" t="str">
        <f>CONCATENATE(tabSpelersBWBC[[#This Row],[Prénom]],"  ",tabSpelersBWBC[[#This Row],[Nom]])</f>
        <v>CHRISTOPHE  THIRION</v>
      </c>
      <c r="E300" s="40">
        <v>29290</v>
      </c>
      <c r="F300" s="39"/>
      <c r="G300" s="39"/>
      <c r="H300" s="39"/>
      <c r="I300" s="41" t="s">
        <v>1193</v>
      </c>
      <c r="J300" s="46"/>
      <c r="K300" s="45" t="str">
        <f>IF(ISERROR(VLOOKUP(A300,[1]Spelers_PFV!$A$2:$J$5016,1,0)),"",VLOOKUP(A300,[1]Spelers_PFV!$A$2:$J$5016,1,0))</f>
        <v/>
      </c>
    </row>
    <row r="301" spans="1:11" s="45" customFormat="1" hidden="1">
      <c r="A301" s="38">
        <v>3557</v>
      </c>
      <c r="B301" s="39" t="s">
        <v>913</v>
      </c>
      <c r="C301" s="39" t="s">
        <v>640</v>
      </c>
      <c r="D301" s="39" t="str">
        <f>CONCATENATE(tabSpelersBWBC[[#This Row],[Prénom]],"  ",tabSpelersBWBC[[#This Row],[Nom]])</f>
        <v>JEAN-JACQUES  STERCK</v>
      </c>
      <c r="E301" s="40">
        <v>18950</v>
      </c>
      <c r="F301" s="39"/>
      <c r="G301" s="39"/>
      <c r="H301" s="39"/>
      <c r="I301" s="41" t="s">
        <v>811</v>
      </c>
      <c r="J301" s="46"/>
      <c r="K301" s="45" t="str">
        <f>IF(ISERROR(VLOOKUP(A301,[1]Spelers_PFV!$A$2:$J$5016,1,0)),"",VLOOKUP(A301,[1]Spelers_PFV!$A$2:$J$5016,1,0))</f>
        <v/>
      </c>
    </row>
    <row r="302" spans="1:11" s="45" customFormat="1" hidden="1">
      <c r="A302" s="38">
        <v>3586</v>
      </c>
      <c r="B302" s="39" t="s">
        <v>441</v>
      </c>
      <c r="C302" s="39" t="s">
        <v>442</v>
      </c>
      <c r="D302" s="39" t="str">
        <f>CONCATENATE(tabSpelersBWBC[[#This Row],[Prénom]],"  ",tabSpelersBWBC[[#This Row],[Nom]])</f>
        <v>KUBILAY  CIMEN</v>
      </c>
      <c r="E302" s="40">
        <v>35433</v>
      </c>
      <c r="F302" s="39"/>
      <c r="G302" s="39"/>
      <c r="H302" s="39"/>
      <c r="I302" s="41" t="s">
        <v>413</v>
      </c>
      <c r="J302" s="46"/>
      <c r="K302" s="45" t="str">
        <f>IF(ISERROR(VLOOKUP(A302,[1]Spelers_PFV!$A$2:$J$5016,1,0)),"",VLOOKUP(A302,[1]Spelers_PFV!$A$2:$J$5016,1,0))</f>
        <v/>
      </c>
    </row>
    <row r="303" spans="1:11" s="45" customFormat="1" hidden="1">
      <c r="A303" s="38">
        <v>3604</v>
      </c>
      <c r="B303" s="39" t="s">
        <v>414</v>
      </c>
      <c r="C303" s="39" t="s">
        <v>936</v>
      </c>
      <c r="D303" s="39" t="str">
        <f>CONCATENATE(tabSpelersBWBC[[#This Row],[Prénom]],"  ",tabSpelersBWBC[[#This Row],[Nom]])</f>
        <v>SERGE  VAN MELKEBEKE</v>
      </c>
      <c r="E303" s="40">
        <v>25254</v>
      </c>
      <c r="F303" s="39"/>
      <c r="G303" s="39"/>
      <c r="H303" s="39"/>
      <c r="I303" s="41" t="s">
        <v>811</v>
      </c>
      <c r="J303" s="46"/>
      <c r="K303" s="47" t="str">
        <f>IF(ISERROR(VLOOKUP(A303,[1]Spelers_PFV!$A$2:$J$5016,1,0)),"",VLOOKUP(A303,[1]Spelers_PFV!$A$2:$J$5016,1,0))</f>
        <v/>
      </c>
    </row>
    <row r="304" spans="1:11" s="45" customFormat="1" hidden="1">
      <c r="A304" s="38">
        <v>3606</v>
      </c>
      <c r="B304" s="39" t="s">
        <v>290</v>
      </c>
      <c r="C304" s="39" t="s">
        <v>291</v>
      </c>
      <c r="D304" s="39" t="str">
        <f>CONCATENATE(tabSpelersBWBC[[#This Row],[Prénom]],"  ",tabSpelersBWBC[[#This Row],[Nom]])</f>
        <v>RACHID  CHAMALI</v>
      </c>
      <c r="E304" s="40">
        <v>23739</v>
      </c>
      <c r="F304" s="39"/>
      <c r="G304" s="39"/>
      <c r="H304" s="39"/>
      <c r="I304" s="41" t="s">
        <v>261</v>
      </c>
      <c r="J304" s="42"/>
      <c r="K304" s="43" t="str">
        <f>IF(ISERROR(VLOOKUP(A304,[1]Spelers_PFV!$A$2:$J$5016,1,0)),"",VLOOKUP(A304,[1]Spelers_PFV!$A$2:$J$5016,1,0))</f>
        <v/>
      </c>
    </row>
    <row r="305" spans="1:11" s="45" customFormat="1">
      <c r="A305" s="38">
        <v>3618</v>
      </c>
      <c r="B305" s="39" t="s">
        <v>1016</v>
      </c>
      <c r="C305" s="39" t="s">
        <v>1017</v>
      </c>
      <c r="D305" s="39" t="str">
        <f>CONCATENATE(tabSpelersBWBC[[#This Row],[Prénom]],"  ",tabSpelersBWBC[[#This Row],[Nom]])</f>
        <v>JUAN  SANCHEZ GARCIA</v>
      </c>
      <c r="E305" s="40">
        <v>19572</v>
      </c>
      <c r="F305" s="39"/>
      <c r="G305" s="39"/>
      <c r="H305" s="39"/>
      <c r="I305" s="41" t="s">
        <v>957</v>
      </c>
      <c r="J305" s="46"/>
      <c r="K305" s="45" t="str">
        <f>IF(ISERROR(VLOOKUP(A305,[1]Spelers_PFV!$A$2:$J$5016,1,0)),"",VLOOKUP(A305,[1]Spelers_PFV!$A$2:$J$5016,1,0))</f>
        <v/>
      </c>
    </row>
    <row r="306" spans="1:11" s="45" customFormat="1" hidden="1">
      <c r="A306" s="38">
        <v>3632</v>
      </c>
      <c r="B306" s="39" t="s">
        <v>39</v>
      </c>
      <c r="C306" s="39" t="s">
        <v>806</v>
      </c>
      <c r="D306" s="39" t="str">
        <f>CONCATENATE(tabSpelersBWBC[[#This Row],[Prénom]],"  ",tabSpelersBWBC[[#This Row],[Nom]])</f>
        <v>ALAIN  WATERPLAS</v>
      </c>
      <c r="E306" s="40">
        <v>21247</v>
      </c>
      <c r="F306" s="39"/>
      <c r="G306" s="39"/>
      <c r="H306" s="39"/>
      <c r="I306" s="41" t="s">
        <v>678</v>
      </c>
      <c r="J306" s="46"/>
      <c r="K306" s="45" t="str">
        <f>IF(ISERROR(VLOOKUP(A306,[1]Spelers_PFV!$A$2:$J$5016,1,0)),"",VLOOKUP(A306,[1]Spelers_PFV!$A$2:$J$5016,1,0))</f>
        <v/>
      </c>
    </row>
    <row r="307" spans="1:11" s="45" customFormat="1" hidden="1">
      <c r="A307" s="38">
        <v>3638</v>
      </c>
      <c r="B307" s="39" t="s">
        <v>1090</v>
      </c>
      <c r="C307" s="39" t="s">
        <v>1324</v>
      </c>
      <c r="D307" s="39" t="str">
        <f>CONCATENATE(tabSpelersBWBC[[#This Row],[Prénom]],"  ",tabSpelersBWBC[[#This Row],[Nom]])</f>
        <v>LODEWIJK  DETROCH</v>
      </c>
      <c r="E307" s="40">
        <v>10921</v>
      </c>
      <c r="F307" s="39"/>
      <c r="G307" s="39"/>
      <c r="H307" s="39"/>
      <c r="I307" s="41" t="s">
        <v>1252</v>
      </c>
      <c r="J307" s="46"/>
      <c r="K307" s="45" t="str">
        <f>IF(ISERROR(VLOOKUP(A307,[1]Spelers_PFV!$A$2:$J$5016,1,0)),"",VLOOKUP(A307,[1]Spelers_PFV!$A$2:$J$5016,1,0))</f>
        <v/>
      </c>
    </row>
    <row r="308" spans="1:11" s="45" customFormat="1" hidden="1">
      <c r="A308" s="38">
        <v>3639</v>
      </c>
      <c r="B308" s="39" t="s">
        <v>371</v>
      </c>
      <c r="C308" s="39" t="s">
        <v>484</v>
      </c>
      <c r="D308" s="39" t="str">
        <f>CONCATENATE(tabSpelersBWBC[[#This Row],[Prénom]],"  ",tabSpelersBWBC[[#This Row],[Nom]])</f>
        <v>PIERRE  DE WEVER</v>
      </c>
      <c r="E308" s="40">
        <v>12521</v>
      </c>
      <c r="F308" s="39"/>
      <c r="G308" s="39"/>
      <c r="H308" s="39"/>
      <c r="I308" s="41" t="s">
        <v>1252</v>
      </c>
      <c r="J308" s="46"/>
      <c r="K308" s="45" t="str">
        <f>IF(ISERROR(VLOOKUP(A308,[1]Spelers_PFV!$A$2:$J$5016,1,0)),"",VLOOKUP(A308,[1]Spelers_PFV!$A$2:$J$5016,1,0))</f>
        <v/>
      </c>
    </row>
    <row r="309" spans="1:11" s="45" customFormat="1" hidden="1">
      <c r="A309" s="38">
        <v>3648</v>
      </c>
      <c r="B309" s="39" t="s">
        <v>272</v>
      </c>
      <c r="C309" s="39" t="s">
        <v>1340</v>
      </c>
      <c r="D309" s="39" t="str">
        <f>CONCATENATE(tabSpelersBWBC[[#This Row],[Prénom]],"  ",tabSpelersBWBC[[#This Row],[Nom]])</f>
        <v>JACQUES  FAFRA</v>
      </c>
      <c r="E309" s="40">
        <v>12153</v>
      </c>
      <c r="F309" s="39"/>
      <c r="G309" s="39"/>
      <c r="H309" s="39"/>
      <c r="I309" s="41" t="s">
        <v>1252</v>
      </c>
      <c r="J309" s="46"/>
      <c r="K309" s="45" t="str">
        <f>IF(ISERROR(VLOOKUP(A309,[1]Spelers_PFV!$A$2:$J$5016,1,0)),"",VLOOKUP(A309,[1]Spelers_PFV!$A$2:$J$5016,1,0))</f>
        <v/>
      </c>
    </row>
    <row r="310" spans="1:11" s="45" customFormat="1" hidden="1">
      <c r="A310" s="38">
        <v>3651</v>
      </c>
      <c r="B310" s="39" t="s">
        <v>1057</v>
      </c>
      <c r="C310" s="39" t="s">
        <v>1058</v>
      </c>
      <c r="D310" s="39" t="str">
        <f>CONCATENATE(tabSpelersBWBC[[#This Row],[Prénom]],"  ",tabSpelersBWBC[[#This Row],[Nom]])</f>
        <v>ITALO  CAPALDI</v>
      </c>
      <c r="E310" s="40">
        <v>19727</v>
      </c>
      <c r="F310" s="39"/>
      <c r="G310" s="39"/>
      <c r="H310" s="39"/>
      <c r="I310" s="41" t="s">
        <v>1036</v>
      </c>
      <c r="J310" s="46"/>
      <c r="K310" s="45" t="str">
        <f>IF(ISERROR(VLOOKUP(A310,[1]Spelers_PFV!$A$2:$J$5016,1,0)),"",VLOOKUP(A310,[1]Spelers_PFV!$A$2:$J$5016,1,0))</f>
        <v/>
      </c>
    </row>
    <row r="311" spans="1:11" s="45" customFormat="1" hidden="1">
      <c r="A311" s="38">
        <v>3654</v>
      </c>
      <c r="B311" s="39" t="s">
        <v>35</v>
      </c>
      <c r="C311" s="39" t="s">
        <v>1406</v>
      </c>
      <c r="D311" s="39" t="str">
        <f>CONCATENATE(tabSpelersBWBC[[#This Row],[Prénom]],"  ",tabSpelersBWBC[[#This Row],[Nom]])</f>
        <v>MICHEL  PIRE</v>
      </c>
      <c r="E311" s="40">
        <v>16930</v>
      </c>
      <c r="F311" s="39"/>
      <c r="G311" s="39"/>
      <c r="H311" s="39"/>
      <c r="I311" s="41" t="s">
        <v>1252</v>
      </c>
      <c r="J311" s="46"/>
      <c r="K311" s="45" t="str">
        <f>IF(ISERROR(VLOOKUP(A311,[1]Spelers_PFV!$A$2:$J$5016,1,0)),"",VLOOKUP(A311,[1]Spelers_PFV!$A$2:$J$5016,1,0))</f>
        <v/>
      </c>
    </row>
    <row r="312" spans="1:11" s="45" customFormat="1" hidden="1">
      <c r="A312" s="38">
        <v>3656</v>
      </c>
      <c r="B312" s="39" t="s">
        <v>49</v>
      </c>
      <c r="C312" s="39" t="s">
        <v>48</v>
      </c>
      <c r="D312" s="39" t="str">
        <f>CONCATENATE(tabSpelersBWBC[[#This Row],[Prénom]],"  ",tabSpelersBWBC[[#This Row],[Nom]])</f>
        <v>RENE  GITS</v>
      </c>
      <c r="E312" s="40">
        <v>12706</v>
      </c>
      <c r="F312" s="39"/>
      <c r="G312" s="39"/>
      <c r="H312" s="39"/>
      <c r="I312" s="41" t="s">
        <v>1252</v>
      </c>
      <c r="J312" s="46"/>
      <c r="K312" s="45" t="str">
        <f>IF(ISERROR(VLOOKUP(A312,[1]Spelers_PFV!$A$2:$J$5016,1,0)),"",VLOOKUP(A312,[1]Spelers_PFV!$A$2:$J$5016,1,0))</f>
        <v/>
      </c>
    </row>
    <row r="313" spans="1:11" s="45" customFormat="1" hidden="1">
      <c r="A313" s="38">
        <v>3665</v>
      </c>
      <c r="B313" s="39" t="s">
        <v>1370</v>
      </c>
      <c r="C313" s="39" t="s">
        <v>1371</v>
      </c>
      <c r="D313" s="39" t="str">
        <f>CONCATENATE(tabSpelersBWBC[[#This Row],[Prénom]],"  ",tabSpelersBWBC[[#This Row],[Nom]])</f>
        <v>PAULETTE  KESTEMONT</v>
      </c>
      <c r="E313" s="40">
        <v>16430</v>
      </c>
      <c r="F313" s="39"/>
      <c r="G313" s="39"/>
      <c r="H313" s="39"/>
      <c r="I313" s="41" t="s">
        <v>1252</v>
      </c>
      <c r="J313" s="46"/>
      <c r="K313" s="45">
        <f>IF(ISERROR(VLOOKUP(A313,[1]Spelers_PFV!$A$2:$J$5016,1,0)),"",VLOOKUP(A313,[1]Spelers_PFV!$A$2:$J$5016,1,0))</f>
        <v>3665</v>
      </c>
    </row>
    <row r="314" spans="1:11" s="45" customFormat="1" hidden="1">
      <c r="A314" s="38">
        <v>3674</v>
      </c>
      <c r="B314" s="39" t="s">
        <v>272</v>
      </c>
      <c r="C314" s="39" t="s">
        <v>1509</v>
      </c>
      <c r="D314" s="39" t="str">
        <f>CONCATENATE(tabSpelersBWBC[[#This Row],[Prénom]],"  ",tabSpelersBWBC[[#This Row],[Nom]])</f>
        <v>JACQUES  LIEVENS</v>
      </c>
      <c r="E314" s="40">
        <v>22332</v>
      </c>
      <c r="F314" s="39"/>
      <c r="G314" s="39"/>
      <c r="H314" s="39"/>
      <c r="I314" s="41" t="s">
        <v>1463</v>
      </c>
      <c r="J314" s="46"/>
      <c r="K314" s="45">
        <f>IF(ISERROR(VLOOKUP(A314,[1]Spelers_PFV!$A$2:$J$5016,1,0)),"",VLOOKUP(A314,[1]Spelers_PFV!$A$2:$J$5016,1,0))</f>
        <v>3674</v>
      </c>
    </row>
    <row r="315" spans="1:11" s="45" customFormat="1" hidden="1">
      <c r="A315" s="38">
        <v>3680</v>
      </c>
      <c r="B315" s="39" t="s">
        <v>331</v>
      </c>
      <c r="C315" s="39" t="s">
        <v>1125</v>
      </c>
      <c r="D315" s="39" t="str">
        <f>CONCATENATE(tabSpelersBWBC[[#This Row],[Prénom]],"  ",tabSpelersBWBC[[#This Row],[Nom]])</f>
        <v>DENISE  MOERENHOUT</v>
      </c>
      <c r="E315" s="40">
        <v>11604</v>
      </c>
      <c r="F315" s="39"/>
      <c r="G315" s="39"/>
      <c r="H315" s="39"/>
      <c r="I315" s="41" t="s">
        <v>1036</v>
      </c>
      <c r="J315" s="46"/>
      <c r="K315" s="45" t="str">
        <f>IF(ISERROR(VLOOKUP(A315,[1]Spelers_PFV!$A$2:$J$5016,1,0)),"",VLOOKUP(A315,[1]Spelers_PFV!$A$2:$J$5016,1,0))</f>
        <v/>
      </c>
    </row>
    <row r="316" spans="1:11" s="45" customFormat="1" hidden="1">
      <c r="A316" s="38">
        <v>3683</v>
      </c>
      <c r="B316" s="39" t="s">
        <v>603</v>
      </c>
      <c r="C316" s="39" t="s">
        <v>1108</v>
      </c>
      <c r="D316" s="39" t="str">
        <f>CONCATENATE(tabSpelersBWBC[[#This Row],[Prénom]],"  ",tabSpelersBWBC[[#This Row],[Nom]])</f>
        <v>CLAUDE  HERIN</v>
      </c>
      <c r="E316" s="40">
        <v>16848</v>
      </c>
      <c r="F316" s="39"/>
      <c r="G316" s="39"/>
      <c r="H316" s="39"/>
      <c r="I316" s="41" t="s">
        <v>1036</v>
      </c>
      <c r="J316" s="46"/>
      <c r="K316" s="45" t="str">
        <f>IF(ISERROR(VLOOKUP(A316,[1]Spelers_PFV!$A$2:$J$5016,1,0)),"",VLOOKUP(A316,[1]Spelers_PFV!$A$2:$J$5016,1,0))</f>
        <v/>
      </c>
    </row>
    <row r="317" spans="1:11" s="45" customFormat="1" hidden="1">
      <c r="A317" s="38">
        <v>3687</v>
      </c>
      <c r="B317" s="39" t="s">
        <v>571</v>
      </c>
      <c r="C317" s="39" t="s">
        <v>1566</v>
      </c>
      <c r="D317" s="39" t="str">
        <f>CONCATENATE(tabSpelersBWBC[[#This Row],[Prénom]],"  ",tabSpelersBWBC[[#This Row],[Nom]])</f>
        <v>LAURENT  DE BEER</v>
      </c>
      <c r="E317" s="40">
        <v>25765</v>
      </c>
      <c r="F317" s="39"/>
      <c r="G317" s="39"/>
      <c r="H317" s="39"/>
      <c r="I317" s="41" t="s">
        <v>1550</v>
      </c>
      <c r="J317" s="46"/>
      <c r="K317" s="45" t="str">
        <f>IF(ISERROR(VLOOKUP(A317,[1]Spelers_PFV!$A$2:$J$5016,1,0)),"",VLOOKUP(A317,[1]Spelers_PFV!$A$2:$J$5016,1,0))</f>
        <v/>
      </c>
    </row>
    <row r="318" spans="1:11" s="45" customFormat="1" hidden="1">
      <c r="A318" s="38">
        <v>3695</v>
      </c>
      <c r="B318" s="39" t="s">
        <v>47</v>
      </c>
      <c r="C318" s="39" t="s">
        <v>46</v>
      </c>
      <c r="D318" s="39" t="str">
        <f>CONCATENATE(tabSpelersBWBC[[#This Row],[Prénom]],"  ",tabSpelersBWBC[[#This Row],[Nom]])</f>
        <v>JEAN  STROBBE</v>
      </c>
      <c r="E318" s="40">
        <v>17378</v>
      </c>
      <c r="F318" s="39"/>
      <c r="G318" s="39"/>
      <c r="H318" s="39"/>
      <c r="I318" s="41" t="s">
        <v>1252</v>
      </c>
      <c r="J318" s="46"/>
      <c r="K318" s="45" t="str">
        <f>IF(ISERROR(VLOOKUP(A318,[1]Spelers_PFV!$A$2:$J$5016,1,0)),"",VLOOKUP(A318,[1]Spelers_PFV!$A$2:$J$5016,1,0))</f>
        <v/>
      </c>
    </row>
    <row r="319" spans="1:11" s="45" customFormat="1" hidden="1">
      <c r="A319" s="38">
        <v>3701</v>
      </c>
      <c r="B319" s="39" t="s">
        <v>33</v>
      </c>
      <c r="C319" s="39" t="s">
        <v>1259</v>
      </c>
      <c r="D319" s="39" t="str">
        <f>CONCATENATE(tabSpelersBWBC[[#This Row],[Prénom]],"  ",tabSpelersBWBC[[#This Row],[Nom]])</f>
        <v>MARC  BARTHOLOME</v>
      </c>
      <c r="E319" s="40">
        <v>21740</v>
      </c>
      <c r="F319" s="39"/>
      <c r="G319" s="39"/>
      <c r="H319" s="39"/>
      <c r="I319" s="41" t="s">
        <v>1252</v>
      </c>
      <c r="J319" s="46"/>
      <c r="K319" s="45" t="str">
        <f>IF(ISERROR(VLOOKUP(A319,[1]Spelers_PFV!$A$2:$J$5016,1,0)),"",VLOOKUP(A319,[1]Spelers_PFV!$A$2:$J$5016,1,0))</f>
        <v/>
      </c>
    </row>
    <row r="320" spans="1:11" s="45" customFormat="1" hidden="1">
      <c r="A320" s="38">
        <v>3719</v>
      </c>
      <c r="B320" s="39" t="s">
        <v>558</v>
      </c>
      <c r="C320" s="39" t="s">
        <v>1232</v>
      </c>
      <c r="D320" s="39" t="str">
        <f>CONCATENATE(tabSpelersBWBC[[#This Row],[Prénom]],"  ",tabSpelersBWBC[[#This Row],[Nom]])</f>
        <v>PHILIPPE  ROEKELOOS</v>
      </c>
      <c r="E320" s="40">
        <v>21420</v>
      </c>
      <c r="F320" s="39"/>
      <c r="G320" s="39"/>
      <c r="H320" s="39"/>
      <c r="I320" s="41" t="s">
        <v>1193</v>
      </c>
      <c r="J320" s="46"/>
      <c r="K320" s="45" t="str">
        <f>IF(ISERROR(VLOOKUP(A320,[1]Spelers_PFV!$A$2:$J$5016,1,0)),"",VLOOKUP(A320,[1]Spelers_PFV!$A$2:$J$5016,1,0))</f>
        <v/>
      </c>
    </row>
    <row r="321" spans="1:12" s="45" customFormat="1" hidden="1">
      <c r="A321" s="38">
        <v>3720</v>
      </c>
      <c r="B321" s="39" t="s">
        <v>1080</v>
      </c>
      <c r="C321" s="39" t="s">
        <v>1448</v>
      </c>
      <c r="D321" s="39" t="str">
        <f>CONCATENATE(tabSpelersBWBC[[#This Row],[Prénom]],"  ",tabSpelersBWBC[[#This Row],[Nom]])</f>
        <v>LILIANE  VAN LANCKER</v>
      </c>
      <c r="E321" s="40">
        <v>11460</v>
      </c>
      <c r="F321" s="39"/>
      <c r="G321" s="39"/>
      <c r="H321" s="39"/>
      <c r="I321" s="41" t="s">
        <v>1252</v>
      </c>
      <c r="J321" s="46"/>
      <c r="K321" s="45" t="str">
        <f>IF(ISERROR(VLOOKUP(A321,[1]Spelers_PFV!$A$2:$J$5016,1,0)),"",VLOOKUP(A321,[1]Spelers_PFV!$A$2:$J$5016,1,0))</f>
        <v/>
      </c>
    </row>
    <row r="322" spans="1:12" s="45" customFormat="1" hidden="1">
      <c r="A322" s="38">
        <v>3735</v>
      </c>
      <c r="B322" s="39" t="s">
        <v>35</v>
      </c>
      <c r="C322" s="39" t="s">
        <v>680</v>
      </c>
      <c r="D322" s="39" t="str">
        <f>CONCATENATE(tabSpelersBWBC[[#This Row],[Prénom]],"  ",tabSpelersBWBC[[#This Row],[Nom]])</f>
        <v>MICHEL  BAUS</v>
      </c>
      <c r="E322" s="40">
        <v>17967</v>
      </c>
      <c r="F322" s="39"/>
      <c r="G322" s="39"/>
      <c r="H322" s="39"/>
      <c r="I322" s="41" t="s">
        <v>678</v>
      </c>
      <c r="J322" s="46"/>
      <c r="K322" s="45">
        <f>IF(ISERROR(VLOOKUP(A322,[1]Spelers_PFV!$A$2:$J$5016,1,0)),"",VLOOKUP(A322,[1]Spelers_PFV!$A$2:$J$5016,1,0))</f>
        <v>3735</v>
      </c>
    </row>
    <row r="323" spans="1:12" s="44" customFormat="1" hidden="1">
      <c r="A323" s="38">
        <v>3750</v>
      </c>
      <c r="B323" s="39" t="s">
        <v>285</v>
      </c>
      <c r="C323" s="39" t="s">
        <v>755</v>
      </c>
      <c r="D323" s="39" t="str">
        <f>CONCATENATE(tabSpelersBWBC[[#This Row],[Prénom]],"  ",tabSpelersBWBC[[#This Row],[Nom]])</f>
        <v>ERIC  MEGANCK</v>
      </c>
      <c r="E323" s="40">
        <v>23200</v>
      </c>
      <c r="F323" s="39"/>
      <c r="G323" s="39"/>
      <c r="H323" s="39"/>
      <c r="I323" s="41" t="s">
        <v>678</v>
      </c>
      <c r="J323" s="46"/>
      <c r="K323" s="45">
        <f>IF(ISERROR(VLOOKUP(A323,[1]Spelers_PFV!$A$2:$J$5016,1,0)),"",VLOOKUP(A323,[1]Spelers_PFV!$A$2:$J$5016,1,0))</f>
        <v>3750</v>
      </c>
    </row>
    <row r="324" spans="1:12" s="44" customFormat="1" hidden="1">
      <c r="A324" s="38">
        <v>3757</v>
      </c>
      <c r="B324" s="39" t="s">
        <v>433</v>
      </c>
      <c r="C324" s="39" t="s">
        <v>434</v>
      </c>
      <c r="D324" s="39" t="str">
        <f>CONCATENATE(tabSpelersBWBC[[#This Row],[Prénom]],"  ",tabSpelersBWBC[[#This Row],[Nom]])</f>
        <v>TERESITA  CARILLO</v>
      </c>
      <c r="E324" s="40">
        <v>19991</v>
      </c>
      <c r="F324" s="39"/>
      <c r="G324" s="39"/>
      <c r="H324" s="39"/>
      <c r="I324" s="41" t="s">
        <v>413</v>
      </c>
      <c r="J324" s="46"/>
      <c r="K324" s="45" t="str">
        <f>IF(ISERROR(VLOOKUP(A324,[1]Spelers_PFV!$A$2:$J$5016,1,0)),"",VLOOKUP(A324,[1]Spelers_PFV!$A$2:$J$5016,1,0))</f>
        <v/>
      </c>
    </row>
    <row r="325" spans="1:12" s="44" customFormat="1" hidden="1">
      <c r="A325" s="38">
        <v>3767</v>
      </c>
      <c r="B325" s="39" t="s">
        <v>39</v>
      </c>
      <c r="C325" s="39" t="s">
        <v>1659</v>
      </c>
      <c r="D325" s="39" t="str">
        <f>CONCATENATE(tabSpelersBWBC[[#This Row],[Prénom]],"  ",tabSpelersBWBC[[#This Row],[Nom]])</f>
        <v>ALAIN  VANDERVEKEN</v>
      </c>
      <c r="E325" s="40">
        <v>20915</v>
      </c>
      <c r="F325" s="39"/>
      <c r="G325" s="39"/>
      <c r="H325" s="39"/>
      <c r="I325" s="41" t="s">
        <v>1550</v>
      </c>
      <c r="J325" s="46"/>
      <c r="K325" s="45" t="str">
        <f>IF(ISERROR(VLOOKUP(A325,[1]Spelers_PFV!$A$2:$J$5016,1,0)),"",VLOOKUP(A325,[1]Spelers_PFV!$A$2:$J$5016,1,0))</f>
        <v/>
      </c>
      <c r="L325" s="48"/>
    </row>
    <row r="326" spans="1:12" s="44" customFormat="1" hidden="1">
      <c r="A326" s="38">
        <v>3776</v>
      </c>
      <c r="B326" s="39" t="s">
        <v>480</v>
      </c>
      <c r="C326" s="39" t="s">
        <v>714</v>
      </c>
      <c r="D326" s="39" t="str">
        <f>CONCATENATE(tabSpelersBWBC[[#This Row],[Prénom]],"  ",tabSpelersBWBC[[#This Row],[Nom]])</f>
        <v>NICOLE  DETHIER</v>
      </c>
      <c r="E326" s="40">
        <v>16356</v>
      </c>
      <c r="F326" s="39"/>
      <c r="G326" s="39"/>
      <c r="H326" s="39"/>
      <c r="I326" s="41" t="s">
        <v>678</v>
      </c>
      <c r="J326" s="46"/>
      <c r="K326" s="45" t="str">
        <f>IF(ISERROR(VLOOKUP(A326,[1]Spelers_PFV!$A$2:$J$5016,1,0)),"",VLOOKUP(A326,[1]Spelers_PFV!$A$2:$J$5016,1,0))</f>
        <v/>
      </c>
    </row>
    <row r="327" spans="1:12" s="44" customFormat="1" hidden="1">
      <c r="A327" s="38">
        <v>3777</v>
      </c>
      <c r="B327" s="39" t="s">
        <v>44</v>
      </c>
      <c r="C327" s="39" t="s">
        <v>656</v>
      </c>
      <c r="D327" s="39" t="str">
        <f>CONCATENATE(tabSpelersBWBC[[#This Row],[Prénom]],"  ",tabSpelersBWBC[[#This Row],[Nom]])</f>
        <v>PATRICK  VANDER STAPPEN</v>
      </c>
      <c r="E327" s="40">
        <v>21982</v>
      </c>
      <c r="F327" s="39"/>
      <c r="G327" s="39"/>
      <c r="H327" s="39"/>
      <c r="I327" s="41" t="s">
        <v>413</v>
      </c>
      <c r="J327" s="46"/>
      <c r="K327" s="45" t="str">
        <f>IF(ISERROR(VLOOKUP(A327,[1]Spelers_PFV!$A$2:$J$5016,1,0)),"",VLOOKUP(A327,[1]Spelers_PFV!$A$2:$J$5016,1,0))</f>
        <v/>
      </c>
    </row>
    <row r="328" spans="1:12" s="44" customFormat="1" hidden="1">
      <c r="A328" s="38">
        <v>3779</v>
      </c>
      <c r="B328" s="39" t="s">
        <v>550</v>
      </c>
      <c r="C328" s="39" t="s">
        <v>679</v>
      </c>
      <c r="D328" s="39" t="str">
        <f>CONCATENATE(tabSpelersBWBC[[#This Row],[Prénom]],"  ",tabSpelersBWBC[[#This Row],[Nom]])</f>
        <v>HENRI  BAIRIN</v>
      </c>
      <c r="E328" s="40">
        <v>14217</v>
      </c>
      <c r="F328" s="39"/>
      <c r="G328" s="39"/>
      <c r="H328" s="39"/>
      <c r="I328" s="41" t="s">
        <v>678</v>
      </c>
      <c r="J328" s="46"/>
      <c r="K328" s="45" t="str">
        <f>IF(ISERROR(VLOOKUP(A328,[1]Spelers_PFV!$A$2:$J$5016,1,0)),"",VLOOKUP(A328,[1]Spelers_PFV!$A$2:$J$5016,1,0))</f>
        <v/>
      </c>
    </row>
    <row r="329" spans="1:12" s="44" customFormat="1" hidden="1">
      <c r="A329" s="38">
        <v>3782</v>
      </c>
      <c r="B329" s="39" t="s">
        <v>488</v>
      </c>
      <c r="C329" s="39" t="s">
        <v>489</v>
      </c>
      <c r="D329" s="39" t="str">
        <f>CONCATENATE(tabSpelersBWBC[[#This Row],[Prénom]],"  ",tabSpelersBWBC[[#This Row],[Nom]])</f>
        <v>RICHARD  DOCLOT</v>
      </c>
      <c r="E329" s="40">
        <v>22105</v>
      </c>
      <c r="F329" s="39"/>
      <c r="G329" s="39"/>
      <c r="H329" s="39"/>
      <c r="I329" s="41" t="s">
        <v>413</v>
      </c>
      <c r="J329" s="46"/>
      <c r="K329" s="45" t="str">
        <f>IF(ISERROR(VLOOKUP(A329,[1]Spelers_PFV!$A$2:$J$5016,1,0)),"",VLOOKUP(A329,[1]Spelers_PFV!$A$2:$J$5016,1,0))</f>
        <v/>
      </c>
    </row>
    <row r="330" spans="1:12" s="44" customFormat="1" hidden="1">
      <c r="A330" s="38">
        <v>3784</v>
      </c>
      <c r="B330" s="39" t="s">
        <v>753</v>
      </c>
      <c r="C330" s="39" t="s">
        <v>428</v>
      </c>
      <c r="D330" s="39" t="str">
        <f>CONCATENATE(tabSpelersBWBC[[#This Row],[Prénom]],"  ",tabSpelersBWBC[[#This Row],[Nom]])</f>
        <v>JEAN PIERRE  MARTIN</v>
      </c>
      <c r="E330" s="40">
        <v>18547</v>
      </c>
      <c r="F330" s="39"/>
      <c r="G330" s="39"/>
      <c r="H330" s="39"/>
      <c r="I330" s="41" t="s">
        <v>678</v>
      </c>
      <c r="J330" s="46"/>
      <c r="K330" s="45" t="str">
        <f>IF(ISERROR(VLOOKUP(A330,[1]Spelers_PFV!$A$2:$J$5016,1,0)),"",VLOOKUP(A330,[1]Spelers_PFV!$A$2:$J$5016,1,0))</f>
        <v/>
      </c>
    </row>
    <row r="331" spans="1:12" s="44" customFormat="1" hidden="1">
      <c r="A331" s="38">
        <v>3787</v>
      </c>
      <c r="B331" s="39" t="s">
        <v>789</v>
      </c>
      <c r="C331" s="39" t="s">
        <v>788</v>
      </c>
      <c r="D331" s="39" t="str">
        <f>CONCATENATE(tabSpelersBWBC[[#This Row],[Prénom]],"  ",tabSpelersBWBC[[#This Row],[Nom]])</f>
        <v>LUCIEN  VAN BELLEGHEM</v>
      </c>
      <c r="E331" s="40">
        <v>23747</v>
      </c>
      <c r="F331" s="39"/>
      <c r="G331" s="39"/>
      <c r="H331" s="39"/>
      <c r="I331" s="41" t="s">
        <v>678</v>
      </c>
      <c r="J331" s="46"/>
      <c r="K331" s="45" t="str">
        <f>IF(ISERROR(VLOOKUP(A331,[1]Spelers_PFV!$A$2:$J$5016,1,0)),"",VLOOKUP(A331,[1]Spelers_PFV!$A$2:$J$5016,1,0))</f>
        <v/>
      </c>
    </row>
    <row r="332" spans="1:12" s="44" customFormat="1" hidden="1">
      <c r="A332" s="38">
        <v>3809</v>
      </c>
      <c r="B332" s="39" t="s">
        <v>33</v>
      </c>
      <c r="C332" s="39" t="s">
        <v>40</v>
      </c>
      <c r="D332" s="39" t="str">
        <f>CONCATENATE(tabSpelersBWBC[[#This Row],[Prénom]],"  ",tabSpelersBWBC[[#This Row],[Nom]])</f>
        <v>MARC  HUYGENS</v>
      </c>
      <c r="E332" s="40">
        <v>21214</v>
      </c>
      <c r="F332" s="39"/>
      <c r="G332" s="39"/>
      <c r="H332" s="39"/>
      <c r="I332" s="41" t="s">
        <v>1252</v>
      </c>
      <c r="J332" s="46"/>
      <c r="K332" s="45" t="str">
        <f>IF(ISERROR(VLOOKUP(A332,[1]Spelers_PFV!$A$2:$J$5016,1,0)),"",VLOOKUP(A332,[1]Spelers_PFV!$A$2:$J$5016,1,0))</f>
        <v/>
      </c>
    </row>
    <row r="333" spans="1:12" s="44" customFormat="1" hidden="1">
      <c r="A333" s="38">
        <v>3822</v>
      </c>
      <c r="B333" s="39" t="s">
        <v>319</v>
      </c>
      <c r="C333" s="39" t="s">
        <v>1005</v>
      </c>
      <c r="D333" s="39" t="str">
        <f>CONCATENATE(tabSpelersBWBC[[#This Row],[Prénom]],"  ",tabSpelersBWBC[[#This Row],[Nom]])</f>
        <v>FRANCOIS  LEROY</v>
      </c>
      <c r="E333" s="40">
        <v>15109</v>
      </c>
      <c r="F333" s="39"/>
      <c r="G333" s="39"/>
      <c r="H333" s="39"/>
      <c r="I333" s="41" t="s">
        <v>1463</v>
      </c>
      <c r="J333" s="46"/>
      <c r="K333" s="45" t="str">
        <f>IF(ISERROR(VLOOKUP(A333,[1]Spelers_PFV!$A$2:$J$5016,1,0)),"",VLOOKUP(A333,[1]Spelers_PFV!$A$2:$J$5016,1,0))</f>
        <v/>
      </c>
    </row>
    <row r="334" spans="1:12" s="44" customFormat="1" hidden="1">
      <c r="A334" s="38">
        <v>3840</v>
      </c>
      <c r="B334" s="39" t="s">
        <v>42</v>
      </c>
      <c r="C334" s="39" t="s">
        <v>41</v>
      </c>
      <c r="D334" s="39" t="str">
        <f>CONCATENATE(tabSpelersBWBC[[#This Row],[Prénom]],"  ",tabSpelersBWBC[[#This Row],[Nom]])</f>
        <v>RAOUL  RENDERS</v>
      </c>
      <c r="E334" s="40">
        <v>18795</v>
      </c>
      <c r="F334" s="39"/>
      <c r="G334" s="39"/>
      <c r="H334" s="39"/>
      <c r="I334" s="41" t="s">
        <v>1252</v>
      </c>
      <c r="J334" s="46"/>
      <c r="K334" s="45" t="str">
        <f>IF(ISERROR(VLOOKUP(A334,[1]Spelers_PFV!$A$2:$J$5016,1,0)),"",VLOOKUP(A334,[1]Spelers_PFV!$A$2:$J$5016,1,0))</f>
        <v/>
      </c>
    </row>
    <row r="335" spans="1:12" s="44" customFormat="1" hidden="1">
      <c r="A335" s="38">
        <v>3865</v>
      </c>
      <c r="B335" s="39" t="s">
        <v>353</v>
      </c>
      <c r="C335" s="39" t="s">
        <v>354</v>
      </c>
      <c r="D335" s="39" t="str">
        <f>CONCATENATE(tabSpelersBWBC[[#This Row],[Prénom]],"  ",tabSpelersBWBC[[#This Row],[Nom]])</f>
        <v>ABDELLATIF  MANSOUR</v>
      </c>
      <c r="E335" s="40">
        <v>26670</v>
      </c>
      <c r="F335" s="39"/>
      <c r="G335" s="39"/>
      <c r="H335" s="39"/>
      <c r="I335" s="41" t="s">
        <v>261</v>
      </c>
      <c r="J335" s="46"/>
      <c r="K335" s="45" t="str">
        <f>IF(ISERROR(VLOOKUP(A335,[1]Spelers_PFV!$A$2:$J$5016,1,0)),"",VLOOKUP(A335,[1]Spelers_PFV!$A$2:$J$5016,1,0))</f>
        <v/>
      </c>
    </row>
    <row r="336" spans="1:12" s="44" customFormat="1" hidden="1">
      <c r="A336" s="38">
        <v>3870</v>
      </c>
      <c r="B336" s="39" t="s">
        <v>1027</v>
      </c>
      <c r="C336" s="39" t="s">
        <v>1667</v>
      </c>
      <c r="D336" s="39" t="str">
        <f>CONCATENATE(tabSpelersBWBC[[#This Row],[Prénom]],"  ",tabSpelersBWBC[[#This Row],[Nom]])</f>
        <v>JOSEE  WELLEMAN</v>
      </c>
      <c r="E336" s="40">
        <v>16204</v>
      </c>
      <c r="F336" s="39"/>
      <c r="G336" s="39"/>
      <c r="H336" s="39"/>
      <c r="I336" s="41" t="s">
        <v>1550</v>
      </c>
      <c r="J336" s="46"/>
      <c r="K336" s="45" t="str">
        <f>IF(ISERROR(VLOOKUP(A336,[1]Spelers_PFV!$A$2:$J$5016,1,0)),"",VLOOKUP(A336,[1]Spelers_PFV!$A$2:$J$5016,1,0))</f>
        <v/>
      </c>
    </row>
    <row r="337" spans="1:11" s="44" customFormat="1" hidden="1">
      <c r="A337" s="38">
        <v>3877</v>
      </c>
      <c r="B337" s="39" t="s">
        <v>44</v>
      </c>
      <c r="C337" s="39" t="s">
        <v>1200</v>
      </c>
      <c r="D337" s="39" t="str">
        <f>CONCATENATE(tabSpelersBWBC[[#This Row],[Prénom]],"  ",tabSpelersBWBC[[#This Row],[Nom]])</f>
        <v>PATRICK  DEMEYERE</v>
      </c>
      <c r="E337" s="40">
        <v>21997</v>
      </c>
      <c r="F337" s="39"/>
      <c r="G337" s="39"/>
      <c r="H337" s="39"/>
      <c r="I337" s="41" t="s">
        <v>1193</v>
      </c>
      <c r="J337" s="46"/>
      <c r="K337" s="45" t="str">
        <f>IF(ISERROR(VLOOKUP(A337,[1]Spelers_PFV!$A$2:$J$5016,1,0)),"",VLOOKUP(A337,[1]Spelers_PFV!$A$2:$J$5016,1,0))</f>
        <v/>
      </c>
    </row>
    <row r="338" spans="1:11" s="44" customFormat="1" hidden="1">
      <c r="A338" s="38">
        <v>3890</v>
      </c>
      <c r="B338" s="39" t="s">
        <v>901</v>
      </c>
      <c r="C338" s="39" t="s">
        <v>1696</v>
      </c>
      <c r="D338" s="39" t="str">
        <f>CONCATENATE(tabSpelersBWBC[[#This Row],[Prénom]],"  ",tabSpelersBWBC[[#This Row],[Nom]])</f>
        <v>JEAN MARIE  POTVIN</v>
      </c>
      <c r="E338" s="40">
        <v>20435</v>
      </c>
      <c r="F338" s="39"/>
      <c r="G338" s="39"/>
      <c r="H338" s="39"/>
      <c r="I338" s="41" t="s">
        <v>1672</v>
      </c>
      <c r="J338" s="46"/>
      <c r="K338" s="45" t="str">
        <f>IF(ISERROR(VLOOKUP(A338,[1]Spelers_PFV!$A$2:$J$5016,1,0)),"",VLOOKUP(A338,[1]Spelers_PFV!$A$2:$J$5016,1,0))</f>
        <v/>
      </c>
    </row>
    <row r="339" spans="1:11" s="45" customFormat="1" hidden="1">
      <c r="A339" s="38">
        <v>3891</v>
      </c>
      <c r="B339" s="39" t="s">
        <v>1244</v>
      </c>
      <c r="C339" s="39" t="s">
        <v>1245</v>
      </c>
      <c r="D339" s="39" t="str">
        <f>CONCATENATE(tabSpelersBWBC[[#This Row],[Prénom]],"  ",tabSpelersBWBC[[#This Row],[Nom]])</f>
        <v>NATACHA  VANDER ELST</v>
      </c>
      <c r="E339" s="40">
        <v>33912</v>
      </c>
      <c r="F339" s="39"/>
      <c r="G339" s="39"/>
      <c r="H339" s="39"/>
      <c r="I339" s="41" t="s">
        <v>1193</v>
      </c>
      <c r="J339" s="46"/>
      <c r="K339" s="45">
        <f>IF(ISERROR(VLOOKUP(A339,[1]Spelers_PFV!$A$2:$J$5016,1,0)),"",VLOOKUP(A339,[1]Spelers_PFV!$A$2:$J$5016,1,0))</f>
        <v>3891</v>
      </c>
    </row>
    <row r="340" spans="1:11" s="45" customFormat="1" hidden="1">
      <c r="A340" s="38">
        <v>3900</v>
      </c>
      <c r="B340" s="39" t="s">
        <v>878</v>
      </c>
      <c r="C340" s="39" t="s">
        <v>1566</v>
      </c>
      <c r="D340" s="39" t="str">
        <f>CONCATENATE(tabSpelersBWBC[[#This Row],[Prénom]],"  ",tabSpelersBWBC[[#This Row],[Nom]])</f>
        <v>JOSEPH  DE BEER</v>
      </c>
      <c r="E340" s="40">
        <v>17026</v>
      </c>
      <c r="F340" s="39"/>
      <c r="G340" s="39"/>
      <c r="H340" s="39"/>
      <c r="I340" s="41" t="s">
        <v>1672</v>
      </c>
      <c r="J340" s="46"/>
      <c r="K340" s="45" t="str">
        <f>IF(ISERROR(VLOOKUP(A340,[1]Spelers_PFV!$A$2:$J$5016,1,0)),"",VLOOKUP(A340,[1]Spelers_PFV!$A$2:$J$5016,1,0))</f>
        <v/>
      </c>
    </row>
    <row r="341" spans="1:11" s="45" customFormat="1" hidden="1">
      <c r="A341" s="38">
        <v>3918</v>
      </c>
      <c r="B341" s="39" t="s">
        <v>697</v>
      </c>
      <c r="C341" s="39" t="s">
        <v>1637</v>
      </c>
      <c r="D341" s="39" t="str">
        <f>CONCATENATE(tabSpelersBWBC[[#This Row],[Prénom]],"  ",tabSpelersBWBC[[#This Row],[Nom]])</f>
        <v>PASCAL  PELTIER</v>
      </c>
      <c r="E341" s="40">
        <v>21453</v>
      </c>
      <c r="F341" s="39"/>
      <c r="G341" s="39"/>
      <c r="H341" s="39"/>
      <c r="I341" s="41" t="s">
        <v>1550</v>
      </c>
      <c r="J341" s="46"/>
      <c r="K341" s="45" t="str">
        <f>IF(ISERROR(VLOOKUP(A341,[1]Spelers_PFV!$A$2:$J$5016,1,0)),"",VLOOKUP(A341,[1]Spelers_PFV!$A$2:$J$5016,1,0))</f>
        <v/>
      </c>
    </row>
    <row r="342" spans="1:11" s="45" customFormat="1" hidden="1">
      <c r="A342" s="38">
        <v>3923</v>
      </c>
      <c r="B342" s="39" t="s">
        <v>319</v>
      </c>
      <c r="C342" s="39" t="s">
        <v>1517</v>
      </c>
      <c r="D342" s="39" t="str">
        <f>CONCATENATE(tabSpelersBWBC[[#This Row],[Prénom]],"  ",tabSpelersBWBC[[#This Row],[Nom]])</f>
        <v>FRANCOIS  MOLLAERT</v>
      </c>
      <c r="E342" s="40">
        <v>16535</v>
      </c>
      <c r="F342" s="39"/>
      <c r="G342" s="39"/>
      <c r="H342" s="39"/>
      <c r="I342" s="41" t="s">
        <v>1463</v>
      </c>
      <c r="J342" s="46"/>
      <c r="K342" s="45">
        <f>IF(ISERROR(VLOOKUP(A342,[1]Spelers_PFV!$A$2:$J$5016,1,0)),"",VLOOKUP(A342,[1]Spelers_PFV!$A$2:$J$5016,1,0))</f>
        <v>3923</v>
      </c>
    </row>
    <row r="343" spans="1:11" s="45" customFormat="1" hidden="1">
      <c r="A343" s="38">
        <v>3949</v>
      </c>
      <c r="B343" s="39" t="s">
        <v>538</v>
      </c>
      <c r="C343" s="39" t="s">
        <v>539</v>
      </c>
      <c r="D343" s="39" t="str">
        <f>CONCATENATE(tabSpelersBWBC[[#This Row],[Prénom]],"  ",tabSpelersBWBC[[#This Row],[Nom]])</f>
        <v>ROBERT  KUBIAK</v>
      </c>
      <c r="E343" s="40">
        <v>15402</v>
      </c>
      <c r="F343" s="39"/>
      <c r="G343" s="39"/>
      <c r="H343" s="39"/>
      <c r="I343" s="41" t="s">
        <v>413</v>
      </c>
      <c r="J343" s="46"/>
      <c r="K343" s="45" t="str">
        <f>IF(ISERROR(VLOOKUP(A343,[1]Spelers_PFV!$A$2:$J$5016,1,0)),"",VLOOKUP(A343,[1]Spelers_PFV!$A$2:$J$5016,1,0))</f>
        <v/>
      </c>
    </row>
    <row r="344" spans="1:11" s="45" customFormat="1" hidden="1">
      <c r="A344" s="38">
        <v>3962</v>
      </c>
      <c r="B344" s="39" t="s">
        <v>1185</v>
      </c>
      <c r="C344" s="39" t="s">
        <v>950</v>
      </c>
      <c r="D344" s="39" t="str">
        <f>CONCATENATE(tabSpelersBWBC[[#This Row],[Prénom]],"  ",tabSpelersBWBC[[#This Row],[Nom]])</f>
        <v>CECILE  WAUTERS</v>
      </c>
      <c r="E344" s="40">
        <v>12942</v>
      </c>
      <c r="F344" s="39"/>
      <c r="G344" s="39"/>
      <c r="H344" s="39"/>
      <c r="I344" s="41" t="s">
        <v>1036</v>
      </c>
      <c r="J344" s="46"/>
      <c r="K344" s="45" t="str">
        <f>IF(ISERROR(VLOOKUP(A344,[1]Spelers_PFV!$A$2:$J$5016,1,0)),"",VLOOKUP(A344,[1]Spelers_PFV!$A$2:$J$5016,1,0))</f>
        <v/>
      </c>
    </row>
    <row r="345" spans="1:11" s="45" customFormat="1">
      <c r="A345" s="38">
        <v>3964</v>
      </c>
      <c r="B345" s="39" t="s">
        <v>47</v>
      </c>
      <c r="C345" s="39" t="s">
        <v>988</v>
      </c>
      <c r="D345" s="39" t="str">
        <f>CONCATENATE(tabSpelersBWBC[[#This Row],[Prénom]],"  ",tabSpelersBWBC[[#This Row],[Nom]])</f>
        <v>JEAN  FIGYS</v>
      </c>
      <c r="E345" s="40">
        <v>16174</v>
      </c>
      <c r="F345" s="39"/>
      <c r="G345" s="39"/>
      <c r="H345" s="39"/>
      <c r="I345" s="41" t="s">
        <v>957</v>
      </c>
      <c r="J345" s="46"/>
      <c r="K345" s="45" t="str">
        <f>IF(ISERROR(VLOOKUP(A345,[1]Spelers_PFV!$A$2:$J$5016,1,0)),"",VLOOKUP(A345,[1]Spelers_PFV!$A$2:$J$5016,1,0))</f>
        <v/>
      </c>
    </row>
    <row r="346" spans="1:11" hidden="1">
      <c r="A346" s="38">
        <v>3976</v>
      </c>
      <c r="B346" s="39" t="s">
        <v>545</v>
      </c>
      <c r="C346" s="39" t="s">
        <v>1631</v>
      </c>
      <c r="D346" s="39" t="str">
        <f>CONCATENATE(tabSpelersBWBC[[#This Row],[Prénom]],"  ",tabSpelersBWBC[[#This Row],[Nom]])</f>
        <v>THIERRY  MOINY</v>
      </c>
      <c r="E346" s="40">
        <v>24425</v>
      </c>
      <c r="F346" s="39"/>
      <c r="G346" s="39"/>
      <c r="H346" s="39"/>
      <c r="I346" s="41" t="s">
        <v>1550</v>
      </c>
      <c r="J346" s="46"/>
      <c r="K346" s="45" t="str">
        <f>IF(ISERROR(VLOOKUP(A346,[1]Spelers_PFV!$A$2:$J$5016,1,0)),"",VLOOKUP(A346,[1]Spelers_PFV!$A$2:$J$5016,1,0))</f>
        <v/>
      </c>
    </row>
    <row r="347" spans="1:11" s="45" customFormat="1" hidden="1">
      <c r="A347" s="38">
        <v>3993</v>
      </c>
      <c r="B347" s="39" t="s">
        <v>361</v>
      </c>
      <c r="C347" s="39" t="s">
        <v>879</v>
      </c>
      <c r="D347" s="39" t="str">
        <f>CONCATENATE(tabSpelersBWBC[[#This Row],[Prénom]],"  ",tabSpelersBWBC[[#This Row],[Nom]])</f>
        <v>CHANTAL  MELANGE</v>
      </c>
      <c r="E347" s="40">
        <v>19026</v>
      </c>
      <c r="F347" s="39"/>
      <c r="G347" s="39"/>
      <c r="H347" s="39"/>
      <c r="I347" s="41" t="s">
        <v>811</v>
      </c>
      <c r="J347" s="46"/>
      <c r="K347" s="45" t="str">
        <f>IF(ISERROR(VLOOKUP(A347,[1]Spelers_PFV!$A$2:$J$5016,1,0)),"",VLOOKUP(A347,[1]Spelers_PFV!$A$2:$J$5016,1,0))</f>
        <v/>
      </c>
    </row>
    <row r="348" spans="1:11" s="45" customFormat="1" hidden="1">
      <c r="A348" s="38">
        <v>4004</v>
      </c>
      <c r="B348" s="39" t="s">
        <v>938</v>
      </c>
      <c r="C348" s="39" t="s">
        <v>939</v>
      </c>
      <c r="D348" s="39" t="str">
        <f>CONCATENATE(tabSpelersBWBC[[#This Row],[Prénom]],"  ",tabSpelersBWBC[[#This Row],[Nom]])</f>
        <v>GUILLAUME  VAN RUMST</v>
      </c>
      <c r="E348" s="40">
        <v>10071</v>
      </c>
      <c r="F348" s="39"/>
      <c r="G348" s="39"/>
      <c r="H348" s="39"/>
      <c r="I348" s="41" t="s">
        <v>811</v>
      </c>
      <c r="J348" s="46"/>
      <c r="K348" s="45" t="str">
        <f>IF(ISERROR(VLOOKUP(A348,[1]Spelers_PFV!$A$2:$J$5016,1,0)),"",VLOOKUP(A348,[1]Spelers_PFV!$A$2:$J$5016,1,0))</f>
        <v/>
      </c>
    </row>
    <row r="349" spans="1:11" s="45" customFormat="1" hidden="1">
      <c r="A349" s="38">
        <v>4013</v>
      </c>
      <c r="B349" s="39" t="s">
        <v>878</v>
      </c>
      <c r="C349" s="39" t="s">
        <v>1668</v>
      </c>
      <c r="D349" s="39" t="str">
        <f>CONCATENATE(tabSpelersBWBC[[#This Row],[Prénom]],"  ",tabSpelersBWBC[[#This Row],[Nom]])</f>
        <v>JOSEPH  WILLENDIJCK</v>
      </c>
      <c r="E349" s="40">
        <v>18525</v>
      </c>
      <c r="F349" s="39"/>
      <c r="G349" s="39"/>
      <c r="H349" s="39"/>
      <c r="I349" s="41" t="s">
        <v>1550</v>
      </c>
      <c r="J349" s="46"/>
      <c r="K349" s="45" t="str">
        <f>IF(ISERROR(VLOOKUP(A349,[1]Spelers_PFV!$A$2:$J$5016,1,0)),"",VLOOKUP(A349,[1]Spelers_PFV!$A$2:$J$5016,1,0))</f>
        <v/>
      </c>
    </row>
    <row r="350" spans="1:11" s="45" customFormat="1" hidden="1">
      <c r="A350" s="38">
        <v>4021</v>
      </c>
      <c r="B350" s="39" t="s">
        <v>913</v>
      </c>
      <c r="C350" s="39" t="s">
        <v>338</v>
      </c>
      <c r="D350" s="39" t="str">
        <f>CONCATENATE(tabSpelersBWBC[[#This Row],[Prénom]],"  ",tabSpelersBWBC[[#This Row],[Nom]])</f>
        <v>JEAN-JACQUES  JANSSENS</v>
      </c>
      <c r="E350" s="40">
        <v>26109</v>
      </c>
      <c r="F350" s="39"/>
      <c r="G350" s="39"/>
      <c r="H350" s="39"/>
      <c r="I350" s="41" t="s">
        <v>1550</v>
      </c>
      <c r="J350" s="46"/>
      <c r="K350" s="45" t="str">
        <f>IF(ISERROR(VLOOKUP(A350,[1]Spelers_PFV!$A$2:$J$5016,1,0)),"",VLOOKUP(A350,[1]Spelers_PFV!$A$2:$J$5016,1,0))</f>
        <v/>
      </c>
    </row>
    <row r="351" spans="1:11" s="45" customFormat="1">
      <c r="A351" s="38">
        <v>4027</v>
      </c>
      <c r="B351" s="39" t="s">
        <v>974</v>
      </c>
      <c r="C351" s="39" t="s">
        <v>975</v>
      </c>
      <c r="D351" s="39" t="str">
        <f>CONCATENATE(tabSpelersBWBC[[#This Row],[Prénom]],"  ",tabSpelersBWBC[[#This Row],[Nom]])</f>
        <v>JULES  DEHOE</v>
      </c>
      <c r="E351" s="40">
        <v>17009</v>
      </c>
      <c r="F351" s="39"/>
      <c r="G351" s="39"/>
      <c r="H351" s="39"/>
      <c r="I351" s="41" t="s">
        <v>957</v>
      </c>
      <c r="J351" s="46"/>
      <c r="K351" s="45">
        <f>IF(ISERROR(VLOOKUP(A351,[1]Spelers_PFV!$A$2:$J$5016,1,0)),"",VLOOKUP(A351,[1]Spelers_PFV!$A$2:$J$5016,1,0))</f>
        <v>4027</v>
      </c>
    </row>
    <row r="352" spans="1:11" s="45" customFormat="1">
      <c r="A352" s="38">
        <v>4028</v>
      </c>
      <c r="B352" s="39" t="s">
        <v>973</v>
      </c>
      <c r="C352" s="39" t="s">
        <v>699</v>
      </c>
      <c r="D352" s="39" t="str">
        <f>CONCATENATE(tabSpelersBWBC[[#This Row],[Prénom]],"  ",tabSpelersBWBC[[#This Row],[Nom]])</f>
        <v>JEANNOT  DE CLERCQ</v>
      </c>
      <c r="E352" s="40">
        <v>16072</v>
      </c>
      <c r="F352" s="39"/>
      <c r="G352" s="39"/>
      <c r="H352" s="39"/>
      <c r="I352" s="41" t="s">
        <v>957</v>
      </c>
      <c r="J352" s="46"/>
      <c r="K352" s="45" t="str">
        <f>IF(ISERROR(VLOOKUP(A352,[1]Spelers_PFV!$A$2:$J$5016,1,0)),"",VLOOKUP(A352,[1]Spelers_PFV!$A$2:$J$5016,1,0))</f>
        <v/>
      </c>
    </row>
    <row r="353" spans="1:11" s="45" customFormat="1">
      <c r="A353" s="38">
        <v>4038</v>
      </c>
      <c r="B353" s="39" t="s">
        <v>428</v>
      </c>
      <c r="C353" s="39" t="s">
        <v>972</v>
      </c>
      <c r="D353" s="39" t="str">
        <f>CONCATENATE(tabSpelersBWBC[[#This Row],[Prénom]],"  ",tabSpelersBWBC[[#This Row],[Nom]])</f>
        <v>MARTIN  COLPAERT</v>
      </c>
      <c r="E353" s="40">
        <v>15139</v>
      </c>
      <c r="F353" s="39"/>
      <c r="G353" s="39"/>
      <c r="H353" s="39"/>
      <c r="I353" s="41" t="s">
        <v>957</v>
      </c>
      <c r="J353" s="46"/>
      <c r="K353" s="45" t="str">
        <f>IF(ISERROR(VLOOKUP(A353,[1]Spelers_PFV!$A$2:$J$5016,1,0)),"",VLOOKUP(A353,[1]Spelers_PFV!$A$2:$J$5016,1,0))</f>
        <v/>
      </c>
    </row>
    <row r="354" spans="1:11" s="45" customFormat="1" hidden="1">
      <c r="A354" s="38">
        <v>4039</v>
      </c>
      <c r="B354" s="39" t="s">
        <v>44</v>
      </c>
      <c r="C354" s="39" t="s">
        <v>797</v>
      </c>
      <c r="D354" s="39" t="str">
        <f>CONCATENATE(tabSpelersBWBC[[#This Row],[Prénom]],"  ",tabSpelersBWBC[[#This Row],[Nom]])</f>
        <v>PATRICK  VANDER MEULEN</v>
      </c>
      <c r="E354" s="40">
        <v>26290</v>
      </c>
      <c r="F354" s="39"/>
      <c r="G354" s="39"/>
      <c r="H354" s="39"/>
      <c r="I354" s="41" t="s">
        <v>678</v>
      </c>
      <c r="J354" s="46"/>
      <c r="K354" s="45" t="str">
        <f>IF(ISERROR(VLOOKUP(A354,[1]Spelers_PFV!$A$2:$J$5016,1,0)),"",VLOOKUP(A354,[1]Spelers_PFV!$A$2:$J$5016,1,0))</f>
        <v/>
      </c>
    </row>
    <row r="355" spans="1:11" s="44" customFormat="1" hidden="1">
      <c r="A355" s="38">
        <v>4053</v>
      </c>
      <c r="B355" s="39" t="s">
        <v>1370</v>
      </c>
      <c r="C355" s="39" t="s">
        <v>856</v>
      </c>
      <c r="D355" s="39" t="str">
        <f>CONCATENATE(tabSpelersBWBC[[#This Row],[Prénom]],"  ",tabSpelersBWBC[[#This Row],[Nom]])</f>
        <v>PAULETTE  DOORE</v>
      </c>
      <c r="E355" s="40">
        <v>25118</v>
      </c>
      <c r="F355" s="39"/>
      <c r="G355" s="39"/>
      <c r="H355" s="39"/>
      <c r="I355" s="41" t="s">
        <v>1550</v>
      </c>
      <c r="J355" s="46"/>
      <c r="K355" s="45" t="str">
        <f>IF(ISERROR(VLOOKUP(A355,[1]Spelers_PFV!$A$2:$J$5016,1,0)),"",VLOOKUP(A355,[1]Spelers_PFV!$A$2:$J$5016,1,0))</f>
        <v/>
      </c>
    </row>
    <row r="356" spans="1:11" s="44" customFormat="1" hidden="1">
      <c r="A356" s="38">
        <v>4068</v>
      </c>
      <c r="B356" s="39" t="s">
        <v>1351</v>
      </c>
      <c r="C356" s="39" t="s">
        <v>1352</v>
      </c>
      <c r="D356" s="39" t="str">
        <f>CONCATENATE(tabSpelersBWBC[[#This Row],[Prénom]],"  ",tabSpelersBWBC[[#This Row],[Nom]])</f>
        <v>NICO  GERLING</v>
      </c>
      <c r="E356" s="40">
        <v>19424</v>
      </c>
      <c r="F356" s="39"/>
      <c r="G356" s="39"/>
      <c r="H356" s="39"/>
      <c r="I356" s="41" t="s">
        <v>1252</v>
      </c>
      <c r="J356" s="46"/>
      <c r="K356" s="45" t="str">
        <f>IF(ISERROR(VLOOKUP(A356,[1]Spelers_PFV!$A$2:$J$5016,1,0)),"",VLOOKUP(A356,[1]Spelers_PFV!$A$2:$J$5016,1,0))</f>
        <v/>
      </c>
    </row>
    <row r="357" spans="1:11" s="44" customFormat="1" hidden="1">
      <c r="A357" s="38">
        <v>4075</v>
      </c>
      <c r="B357" s="39" t="s">
        <v>378</v>
      </c>
      <c r="C357" s="39" t="s">
        <v>379</v>
      </c>
      <c r="D357" s="39" t="str">
        <f>CONCATENATE(tabSpelersBWBC[[#This Row],[Prénom]],"  ",tabSpelersBWBC[[#This Row],[Nom]])</f>
        <v>VANESSA  SANTIN</v>
      </c>
      <c r="E357" s="40">
        <v>29425</v>
      </c>
      <c r="F357" s="39"/>
      <c r="G357" s="39"/>
      <c r="H357" s="39"/>
      <c r="I357" s="41" t="s">
        <v>261</v>
      </c>
      <c r="J357" s="46"/>
      <c r="K357" s="45" t="str">
        <f>IF(ISERROR(VLOOKUP(A357,[1]Spelers_PFV!$A$2:$J$5016,1,0)),"",VLOOKUP(A357,[1]Spelers_PFV!$A$2:$J$5016,1,0))</f>
        <v/>
      </c>
    </row>
    <row r="358" spans="1:11" s="44" customFormat="1" hidden="1">
      <c r="A358" s="38">
        <v>4081</v>
      </c>
      <c r="B358" s="39" t="s">
        <v>575</v>
      </c>
      <c r="C358" s="39" t="s">
        <v>576</v>
      </c>
      <c r="D358" s="39" t="str">
        <f>CONCATENATE(tabSpelersBWBC[[#This Row],[Prénom]],"  ",tabSpelersBWBC[[#This Row],[Nom]])</f>
        <v>JESSICA  MESKENS</v>
      </c>
      <c r="E358" s="40">
        <v>36031</v>
      </c>
      <c r="F358" s="39"/>
      <c r="G358" s="39"/>
      <c r="H358" s="39"/>
      <c r="I358" s="41" t="s">
        <v>413</v>
      </c>
      <c r="J358" s="46"/>
      <c r="K358" s="45" t="str">
        <f>IF(ISERROR(VLOOKUP(A358,[1]Spelers_PFV!$A$2:$J$5016,1,0)),"",VLOOKUP(A358,[1]Spelers_PFV!$A$2:$J$5016,1,0))</f>
        <v/>
      </c>
    </row>
    <row r="359" spans="1:11" s="44" customFormat="1" hidden="1">
      <c r="A359" s="38">
        <v>4085</v>
      </c>
      <c r="B359" s="39" t="s">
        <v>422</v>
      </c>
      <c r="C359" s="39" t="s">
        <v>1255</v>
      </c>
      <c r="D359" s="39" t="str">
        <f>CONCATENATE(tabSpelersBWBC[[#This Row],[Prénom]],"  ",tabSpelersBWBC[[#This Row],[Nom]])</f>
        <v>MOHAMED  AZAIEZ</v>
      </c>
      <c r="E359" s="40">
        <v>18955</v>
      </c>
      <c r="F359" s="39"/>
      <c r="G359" s="39"/>
      <c r="H359" s="39"/>
      <c r="I359" s="41" t="s">
        <v>1252</v>
      </c>
      <c r="J359" s="46"/>
      <c r="K359" s="45">
        <f>IF(ISERROR(VLOOKUP(A359,[1]Spelers_PFV!$A$2:$J$5016,1,0)),"",VLOOKUP(A359,[1]Spelers_PFV!$A$2:$J$5016,1,0))</f>
        <v>4085</v>
      </c>
    </row>
    <row r="360" spans="1:11" s="44" customFormat="1" hidden="1">
      <c r="A360" s="38">
        <v>4089</v>
      </c>
      <c r="B360" s="39" t="s">
        <v>414</v>
      </c>
      <c r="C360" s="39" t="s">
        <v>780</v>
      </c>
      <c r="D360" s="39" t="str">
        <f>CONCATENATE(tabSpelersBWBC[[#This Row],[Prénom]],"  ",tabSpelersBWBC[[#This Row],[Nom]])</f>
        <v>SERGE  SOYEZ</v>
      </c>
      <c r="E360" s="40">
        <v>20760</v>
      </c>
      <c r="F360" s="39"/>
      <c r="G360" s="39"/>
      <c r="H360" s="39"/>
      <c r="I360" s="41" t="s">
        <v>678</v>
      </c>
      <c r="J360" s="46"/>
      <c r="K360" s="45" t="str">
        <f>IF(ISERROR(VLOOKUP(A360,[1]Spelers_PFV!$A$2:$J$5016,1,0)),"",VLOOKUP(A360,[1]Spelers_PFV!$A$2:$J$5016,1,0))</f>
        <v/>
      </c>
    </row>
    <row r="361" spans="1:11" s="44" customFormat="1" hidden="1">
      <c r="A361" s="38">
        <v>4090</v>
      </c>
      <c r="B361" s="39" t="s">
        <v>901</v>
      </c>
      <c r="C361" s="39" t="s">
        <v>45</v>
      </c>
      <c r="D361" s="39" t="str">
        <f>CONCATENATE(tabSpelersBWBC[[#This Row],[Prénom]],"  ",tabSpelersBWBC[[#This Row],[Nom]])</f>
        <v>JEAN MARIE  WILLOCX</v>
      </c>
      <c r="E361" s="40">
        <v>23981</v>
      </c>
      <c r="F361" s="39"/>
      <c r="G361" s="39"/>
      <c r="H361" s="39"/>
      <c r="I361" s="41" t="s">
        <v>1252</v>
      </c>
      <c r="J361" s="46"/>
      <c r="K361" s="47">
        <f>IF(ISERROR(VLOOKUP(A361,[1]Spelers_PFV!$A$2:$J$5016,1,0)),"",VLOOKUP(A361,[1]Spelers_PFV!$A$2:$J$5016,1,0))</f>
        <v>4090</v>
      </c>
    </row>
    <row r="362" spans="1:11" s="44" customFormat="1" hidden="1">
      <c r="A362" s="38">
        <v>4091</v>
      </c>
      <c r="B362" s="39" t="s">
        <v>44</v>
      </c>
      <c r="C362" s="39" t="s">
        <v>334</v>
      </c>
      <c r="D362" s="39" t="str">
        <f>CONCATENATE(tabSpelersBWBC[[#This Row],[Prénom]],"  ",tabSpelersBWBC[[#This Row],[Nom]])</f>
        <v>PATRICK  HOYOIS</v>
      </c>
      <c r="E362" s="40">
        <v>25715</v>
      </c>
      <c r="F362" s="39"/>
      <c r="G362" s="39"/>
      <c r="H362" s="39"/>
      <c r="I362" s="41" t="s">
        <v>261</v>
      </c>
      <c r="J362" s="46"/>
      <c r="K362" s="45" t="str">
        <f>IF(ISERROR(VLOOKUP(A362,[1]Spelers_PFV!$A$2:$J$5016,1,0)),"",VLOOKUP(A362,[1]Spelers_PFV!$A$2:$J$5016,1,0))</f>
        <v/>
      </c>
    </row>
    <row r="363" spans="1:11" s="44" customFormat="1" hidden="1">
      <c r="A363" s="38">
        <v>4098</v>
      </c>
      <c r="B363" s="39" t="s">
        <v>44</v>
      </c>
      <c r="C363" s="39" t="s">
        <v>43</v>
      </c>
      <c r="D363" s="39" t="str">
        <f>CONCATENATE(tabSpelersBWBC[[#This Row],[Prénom]],"  ",tabSpelersBWBC[[#This Row],[Nom]])</f>
        <v>PATRICK  ROUSSEAU</v>
      </c>
      <c r="E363" s="40">
        <v>24004</v>
      </c>
      <c r="F363" s="39"/>
      <c r="G363" s="39"/>
      <c r="H363" s="39"/>
      <c r="I363" s="41" t="s">
        <v>1252</v>
      </c>
      <c r="J363" s="46"/>
      <c r="K363" s="45" t="str">
        <f>IF(ISERROR(VLOOKUP(A363,[1]Spelers_PFV!$A$2:$J$5016,1,0)),"",VLOOKUP(A363,[1]Spelers_PFV!$A$2:$J$5016,1,0))</f>
        <v/>
      </c>
    </row>
    <row r="364" spans="1:11" s="44" customFormat="1">
      <c r="A364" s="38">
        <v>4099</v>
      </c>
      <c r="B364" s="39" t="s">
        <v>44</v>
      </c>
      <c r="C364" s="39" t="s">
        <v>961</v>
      </c>
      <c r="D364" s="39" t="str">
        <f>CONCATENATE(tabSpelersBWBC[[#This Row],[Prénom]],"  ",tabSpelersBWBC[[#This Row],[Nom]])</f>
        <v>PATRICK  BENIJTS</v>
      </c>
      <c r="E364" s="40">
        <v>20925</v>
      </c>
      <c r="F364" s="39"/>
      <c r="G364" s="39"/>
      <c r="H364" s="39"/>
      <c r="I364" s="41" t="s">
        <v>957</v>
      </c>
      <c r="J364" s="46"/>
      <c r="K364" s="45" t="str">
        <f>IF(ISERROR(VLOOKUP(A364,[1]Spelers_PFV!$A$2:$J$5016,1,0)),"",VLOOKUP(A364,[1]Spelers_PFV!$A$2:$J$5016,1,0))</f>
        <v/>
      </c>
    </row>
    <row r="365" spans="1:11" s="44" customFormat="1" hidden="1">
      <c r="A365" s="38">
        <v>4106</v>
      </c>
      <c r="B365" s="39" t="s">
        <v>272</v>
      </c>
      <c r="C365" s="39" t="s">
        <v>1400</v>
      </c>
      <c r="D365" s="39" t="str">
        <f>CONCATENATE(tabSpelersBWBC[[#This Row],[Prénom]],"  ",tabSpelersBWBC[[#This Row],[Nom]])</f>
        <v>JACQUES  PARRY</v>
      </c>
      <c r="E365" s="40">
        <v>15736</v>
      </c>
      <c r="F365" s="39"/>
      <c r="G365" s="39"/>
      <c r="H365" s="39"/>
      <c r="I365" s="41" t="s">
        <v>1252</v>
      </c>
      <c r="J365" s="46"/>
      <c r="K365" s="45" t="str">
        <f>IF(ISERROR(VLOOKUP(A365,[1]Spelers_PFV!$A$2:$J$5016,1,0)),"",VLOOKUP(A365,[1]Spelers_PFV!$A$2:$J$5016,1,0))</f>
        <v/>
      </c>
    </row>
    <row r="366" spans="1:11" s="44" customFormat="1" hidden="1">
      <c r="A366" s="38">
        <v>4107</v>
      </c>
      <c r="B366" s="39" t="s">
        <v>1573</v>
      </c>
      <c r="C366" s="39" t="s">
        <v>1574</v>
      </c>
      <c r="D366" s="39" t="str">
        <f>CONCATENATE(tabSpelersBWBC[[#This Row],[Prénom]],"  ",tabSpelersBWBC[[#This Row],[Nom]])</f>
        <v>AUGUSTIN  DE NIL</v>
      </c>
      <c r="E366" s="40">
        <v>19234</v>
      </c>
      <c r="F366" s="39"/>
      <c r="G366" s="39"/>
      <c r="H366" s="39"/>
      <c r="I366" s="41" t="s">
        <v>1550</v>
      </c>
      <c r="J366" s="46"/>
      <c r="K366" s="45" t="str">
        <f>IF(ISERROR(VLOOKUP(A366,[1]Spelers_PFV!$A$2:$J$5016,1,0)),"",VLOOKUP(A366,[1]Spelers_PFV!$A$2:$J$5016,1,0))</f>
        <v/>
      </c>
    </row>
    <row r="367" spans="1:11" s="44" customFormat="1" hidden="1">
      <c r="A367" s="38">
        <v>4111</v>
      </c>
      <c r="B367" s="39" t="s">
        <v>385</v>
      </c>
      <c r="C367" s="39" t="s">
        <v>386</v>
      </c>
      <c r="D367" s="39" t="str">
        <f>CONCATENATE(tabSpelersBWBC[[#This Row],[Prénom]],"  ",tabSpelersBWBC[[#This Row],[Nom]])</f>
        <v>DIDIER  VANDEN BEMDEN</v>
      </c>
      <c r="E367" s="40">
        <v>20640</v>
      </c>
      <c r="F367" s="39"/>
      <c r="G367" s="39"/>
      <c r="H367" s="39"/>
      <c r="I367" s="41" t="s">
        <v>261</v>
      </c>
      <c r="J367" s="46"/>
      <c r="K367" s="45" t="str">
        <f>IF(ISERROR(VLOOKUP(A367,[1]Spelers_PFV!$A$2:$J$5016,1,0)),"",VLOOKUP(A367,[1]Spelers_PFV!$A$2:$J$5016,1,0))</f>
        <v/>
      </c>
    </row>
    <row r="368" spans="1:11" s="44" customFormat="1" hidden="1">
      <c r="A368" s="38">
        <v>4117</v>
      </c>
      <c r="B368" s="39" t="s">
        <v>385</v>
      </c>
      <c r="C368" s="39" t="s">
        <v>833</v>
      </c>
      <c r="D368" s="39" t="str">
        <f>CONCATENATE(tabSpelersBWBC[[#This Row],[Prénom]],"  ",tabSpelersBWBC[[#This Row],[Nom]])</f>
        <v>DIDIER  DEKOSTER</v>
      </c>
      <c r="E368" s="40">
        <v>23744</v>
      </c>
      <c r="F368" s="39"/>
      <c r="G368" s="39"/>
      <c r="H368" s="39"/>
      <c r="I368" s="41" t="s">
        <v>811</v>
      </c>
      <c r="J368" s="46"/>
      <c r="K368" s="45">
        <f>IF(ISERROR(VLOOKUP(A368,[1]Spelers_PFV!$A$2:$J$5016,1,0)),"",VLOOKUP(A368,[1]Spelers_PFV!$A$2:$J$5016,1,0))</f>
        <v>4117</v>
      </c>
    </row>
    <row r="369" spans="1:11" s="44" customFormat="1" hidden="1">
      <c r="A369" s="38">
        <v>4126</v>
      </c>
      <c r="B369" s="39" t="s">
        <v>304</v>
      </c>
      <c r="C369" s="39" t="s">
        <v>1507</v>
      </c>
      <c r="D369" s="39" t="str">
        <f>CONCATENATE(tabSpelersBWBC[[#This Row],[Prénom]],"  ",tabSpelersBWBC[[#This Row],[Nom]])</f>
        <v>JACQUELINE  LEBOUVIER</v>
      </c>
      <c r="E369" s="40">
        <v>14817</v>
      </c>
      <c r="F369" s="39"/>
      <c r="G369" s="39"/>
      <c r="H369" s="39"/>
      <c r="I369" s="41" t="s">
        <v>1463</v>
      </c>
      <c r="J369" s="46"/>
      <c r="K369" s="45" t="str">
        <f>IF(ISERROR(VLOOKUP(A369,[1]Spelers_PFV!$A$2:$J$5016,1,0)),"",VLOOKUP(A369,[1]Spelers_PFV!$A$2:$J$5016,1,0))</f>
        <v/>
      </c>
    </row>
    <row r="370" spans="1:11" s="44" customFormat="1" hidden="1">
      <c r="A370" s="38">
        <v>4127</v>
      </c>
      <c r="B370" s="39" t="s">
        <v>1617</v>
      </c>
      <c r="C370" s="39" t="s">
        <v>1005</v>
      </c>
      <c r="D370" s="39" t="str">
        <f>CONCATENATE(tabSpelersBWBC[[#This Row],[Prénom]],"  ",tabSpelersBWBC[[#This Row],[Nom]])</f>
        <v>MATHIEU  LEROY</v>
      </c>
      <c r="E370" s="40">
        <v>28881</v>
      </c>
      <c r="F370" s="39"/>
      <c r="G370" s="39"/>
      <c r="H370" s="39"/>
      <c r="I370" s="41" t="s">
        <v>1550</v>
      </c>
      <c r="J370" s="46"/>
      <c r="K370" s="45" t="str">
        <f>IF(ISERROR(VLOOKUP(A370,[1]Spelers_PFV!$A$2:$J$5016,1,0)),"",VLOOKUP(A370,[1]Spelers_PFV!$A$2:$J$5016,1,0))</f>
        <v/>
      </c>
    </row>
    <row r="371" spans="1:11" s="45" customFormat="1" hidden="1">
      <c r="A371" s="38">
        <v>4138</v>
      </c>
      <c r="B371" s="39" t="s">
        <v>863</v>
      </c>
      <c r="C371" s="39" t="s">
        <v>864</v>
      </c>
      <c r="D371" s="39" t="str">
        <f>CONCATENATE(tabSpelersBWBC[[#This Row],[Prénom]],"  ",tabSpelersBWBC[[#This Row],[Nom]])</f>
        <v>ELIE  GOOSSENS</v>
      </c>
      <c r="E371" s="40">
        <v>23529</v>
      </c>
      <c r="F371" s="39"/>
      <c r="G371" s="39"/>
      <c r="H371" s="39"/>
      <c r="I371" s="41" t="s">
        <v>811</v>
      </c>
      <c r="J371" s="46"/>
      <c r="K371" s="45" t="str">
        <f>IF(ISERROR(VLOOKUP(A371,[1]Spelers_PFV!$A$2:$J$5016,1,0)),"",VLOOKUP(A371,[1]Spelers_PFV!$A$2:$J$5016,1,0))</f>
        <v/>
      </c>
    </row>
    <row r="372" spans="1:11" s="45" customFormat="1" hidden="1">
      <c r="A372" s="38">
        <v>4143</v>
      </c>
      <c r="B372" s="39" t="s">
        <v>414</v>
      </c>
      <c r="C372" s="39" t="s">
        <v>945</v>
      </c>
      <c r="D372" s="39" t="str">
        <f>CONCATENATE(tabSpelersBWBC[[#This Row],[Prénom]],"  ",tabSpelersBWBC[[#This Row],[Nom]])</f>
        <v>SERGE  VERPAELST</v>
      </c>
      <c r="E372" s="40">
        <v>25167</v>
      </c>
      <c r="F372" s="39"/>
      <c r="G372" s="39"/>
      <c r="H372" s="39"/>
      <c r="I372" s="41" t="s">
        <v>811</v>
      </c>
      <c r="J372" s="46"/>
      <c r="K372" s="45" t="str">
        <f>IF(ISERROR(VLOOKUP(A372,[1]Spelers_PFV!$A$2:$J$5016,1,0)),"",VLOOKUP(A372,[1]Spelers_PFV!$A$2:$J$5016,1,0))</f>
        <v/>
      </c>
    </row>
    <row r="373" spans="1:11" s="45" customFormat="1" hidden="1">
      <c r="A373" s="38">
        <v>4145</v>
      </c>
      <c r="B373" s="39" t="s">
        <v>337</v>
      </c>
      <c r="C373" s="39" t="s">
        <v>1612</v>
      </c>
      <c r="D373" s="39" t="str">
        <f>CONCATENATE(tabSpelersBWBC[[#This Row],[Prénom]],"  ",tabSpelersBWBC[[#This Row],[Nom]])</f>
        <v>JOSIANE  KARNIER</v>
      </c>
      <c r="E373" s="40">
        <v>21696</v>
      </c>
      <c r="F373" s="39"/>
      <c r="G373" s="39"/>
      <c r="H373" s="39"/>
      <c r="I373" s="41" t="s">
        <v>1550</v>
      </c>
      <c r="J373" s="46"/>
      <c r="K373" s="45">
        <f>IF(ISERROR(VLOOKUP(A373,[1]Spelers_PFV!$A$2:$J$5016,1,0)),"",VLOOKUP(A373,[1]Spelers_PFV!$A$2:$J$5016,1,0))</f>
        <v>4145</v>
      </c>
    </row>
    <row r="374" spans="1:11" s="45" customFormat="1" hidden="1">
      <c r="A374" s="38">
        <v>4151</v>
      </c>
      <c r="B374" s="39" t="s">
        <v>1427</v>
      </c>
      <c r="C374" s="39" t="s">
        <v>1239</v>
      </c>
      <c r="D374" s="39" t="str">
        <f>CONCATENATE(tabSpelersBWBC[[#This Row],[Prénom]],"  ",tabSpelersBWBC[[#This Row],[Nom]])</f>
        <v>EDMOND  THIRION</v>
      </c>
      <c r="E374" s="40">
        <v>19915</v>
      </c>
      <c r="F374" s="39"/>
      <c r="G374" s="39"/>
      <c r="H374" s="39"/>
      <c r="I374" s="41" t="s">
        <v>1252</v>
      </c>
      <c r="J374" s="46"/>
      <c r="K374" s="45" t="str">
        <f>IF(ISERROR(VLOOKUP(A374,[1]Spelers_PFV!$A$2:$J$5016,1,0)),"",VLOOKUP(A374,[1]Spelers_PFV!$A$2:$J$5016,1,0))</f>
        <v/>
      </c>
    </row>
    <row r="375" spans="1:11" s="45" customFormat="1" hidden="1">
      <c r="A375" s="38">
        <v>4154</v>
      </c>
      <c r="B375" s="39" t="s">
        <v>855</v>
      </c>
      <c r="C375" s="39" t="s">
        <v>856</v>
      </c>
      <c r="D375" s="39" t="str">
        <f>CONCATENATE(tabSpelersBWBC[[#This Row],[Prénom]],"  ",tabSpelersBWBC[[#This Row],[Nom]])</f>
        <v>CORINNE  DOORE</v>
      </c>
      <c r="E375" s="40">
        <v>22445</v>
      </c>
      <c r="F375" s="39"/>
      <c r="G375" s="39"/>
      <c r="H375" s="39"/>
      <c r="I375" s="41" t="s">
        <v>811</v>
      </c>
      <c r="J375" s="46"/>
      <c r="K375" s="45">
        <f>IF(ISERROR(VLOOKUP(A375,[1]Spelers_PFV!$A$2:$J$5016,1,0)),"",VLOOKUP(A375,[1]Spelers_PFV!$A$2:$J$5016,1,0))</f>
        <v>4154</v>
      </c>
    </row>
    <row r="376" spans="1:11" s="45" customFormat="1" hidden="1">
      <c r="A376" s="38">
        <v>4180</v>
      </c>
      <c r="B376" s="39" t="s">
        <v>571</v>
      </c>
      <c r="C376" s="39" t="s">
        <v>1210</v>
      </c>
      <c r="D376" s="39" t="str">
        <f>CONCATENATE(tabSpelersBWBC[[#This Row],[Prénom]],"  ",tabSpelersBWBC[[#This Row],[Nom]])</f>
        <v>LAURENT  GIULIANI</v>
      </c>
      <c r="E376" s="40">
        <v>25527</v>
      </c>
      <c r="F376" s="39"/>
      <c r="G376" s="39"/>
      <c r="H376" s="39"/>
      <c r="I376" s="41" t="s">
        <v>1193</v>
      </c>
      <c r="J376" s="46"/>
      <c r="K376" s="45" t="str">
        <f>IF(ISERROR(VLOOKUP(A376,[1]Spelers_PFV!$A$2:$J$5016,1,0)),"",VLOOKUP(A376,[1]Spelers_PFV!$A$2:$J$5016,1,0))</f>
        <v/>
      </c>
    </row>
    <row r="377" spans="1:11" s="45" customFormat="1" hidden="1">
      <c r="A377" s="38">
        <v>4184</v>
      </c>
      <c r="B377" s="39" t="s">
        <v>878</v>
      </c>
      <c r="C377" s="39" t="s">
        <v>1290</v>
      </c>
      <c r="D377" s="39" t="str">
        <f>CONCATENATE(tabSpelersBWBC[[#This Row],[Prénom]],"  ",tabSpelersBWBC[[#This Row],[Nom]])</f>
        <v>JOSEPH  COPS</v>
      </c>
      <c r="E377" s="40">
        <v>11960</v>
      </c>
      <c r="F377" s="39"/>
      <c r="G377" s="39"/>
      <c r="H377" s="39"/>
      <c r="I377" s="41" t="s">
        <v>1252</v>
      </c>
      <c r="J377" s="46"/>
      <c r="K377" s="45" t="str">
        <f>IF(ISERROR(VLOOKUP(A377,[1]Spelers_PFV!$A$2:$J$5016,1,0)),"",VLOOKUP(A377,[1]Spelers_PFV!$A$2:$J$5016,1,0))</f>
        <v/>
      </c>
    </row>
    <row r="378" spans="1:11" s="45" customFormat="1" hidden="1">
      <c r="A378" s="38">
        <v>4191</v>
      </c>
      <c r="B378" s="39" t="s">
        <v>1338</v>
      </c>
      <c r="C378" s="39" t="s">
        <v>1439</v>
      </c>
      <c r="D378" s="39" t="str">
        <f>CONCATENATE(tabSpelersBWBC[[#This Row],[Prénom]],"  ",tabSpelersBWBC[[#This Row],[Nom]])</f>
        <v>YVAN  VANDIEPENBEECK</v>
      </c>
      <c r="E378" s="40">
        <v>12276</v>
      </c>
      <c r="F378" s="39"/>
      <c r="G378" s="39"/>
      <c r="H378" s="39"/>
      <c r="I378" s="41" t="s">
        <v>1252</v>
      </c>
      <c r="J378" s="46"/>
      <c r="K378" s="45" t="str">
        <f>IF(ISERROR(VLOOKUP(A378,[1]Spelers_PFV!$A$2:$J$5016,1,0)),"",VLOOKUP(A378,[1]Spelers_PFV!$A$2:$J$5016,1,0))</f>
        <v/>
      </c>
    </row>
    <row r="379" spans="1:11" s="45" customFormat="1" hidden="1">
      <c r="A379" s="38">
        <v>4202</v>
      </c>
      <c r="B379" s="39" t="s">
        <v>928</v>
      </c>
      <c r="C379" s="39" t="s">
        <v>929</v>
      </c>
      <c r="D379" s="39" t="str">
        <f>CONCATENATE(tabSpelersBWBC[[#This Row],[Prénom]],"  ",tabSpelersBWBC[[#This Row],[Nom]])</f>
        <v>MARIO  VAN EETVELDE</v>
      </c>
      <c r="E379" s="40">
        <v>22241</v>
      </c>
      <c r="F379" s="39"/>
      <c r="G379" s="39"/>
      <c r="H379" s="39"/>
      <c r="I379" s="41" t="s">
        <v>811</v>
      </c>
      <c r="J379" s="46"/>
      <c r="K379" s="45" t="str">
        <f>IF(ISERROR(VLOOKUP(A379,[1]Spelers_PFV!$A$2:$J$5016,1,0)),"",VLOOKUP(A379,[1]Spelers_PFV!$A$2:$J$5016,1,0))</f>
        <v/>
      </c>
    </row>
    <row r="380" spans="1:11" s="45" customFormat="1" hidden="1">
      <c r="A380" s="38">
        <v>4211</v>
      </c>
      <c r="B380" s="39" t="s">
        <v>901</v>
      </c>
      <c r="C380" s="39" t="s">
        <v>900</v>
      </c>
      <c r="D380" s="39" t="str">
        <f>CONCATENATE(tabSpelersBWBC[[#This Row],[Prénom]],"  ",tabSpelersBWBC[[#This Row],[Nom]])</f>
        <v>JEAN MARIE  RENS</v>
      </c>
      <c r="E380" s="40">
        <v>20361</v>
      </c>
      <c r="F380" s="39"/>
      <c r="G380" s="39"/>
      <c r="H380" s="39"/>
      <c r="I380" s="41" t="s">
        <v>811</v>
      </c>
      <c r="J380" s="46"/>
      <c r="K380" s="45" t="str">
        <f>IF(ISERROR(VLOOKUP(A380,[1]Spelers_PFV!$A$2:$J$5016,1,0)),"",VLOOKUP(A380,[1]Spelers_PFV!$A$2:$J$5016,1,0))</f>
        <v/>
      </c>
    </row>
    <row r="381" spans="1:11" s="45" customFormat="1" hidden="1">
      <c r="A381" s="38">
        <v>4217</v>
      </c>
      <c r="B381" s="39" t="s">
        <v>1158</v>
      </c>
      <c r="C381" s="39" t="s">
        <v>1159</v>
      </c>
      <c r="D381" s="39" t="str">
        <f>CONCATENATE(tabSpelersBWBC[[#This Row],[Prénom]],"  ",tabSpelersBWBC[[#This Row],[Nom]])</f>
        <v>TODOR  TUTUS</v>
      </c>
      <c r="E381" s="40">
        <v>19276</v>
      </c>
      <c r="F381" s="39"/>
      <c r="G381" s="39"/>
      <c r="H381" s="39"/>
      <c r="I381" s="41" t="s">
        <v>1036</v>
      </c>
      <c r="J381" s="46"/>
      <c r="K381" s="45" t="str">
        <f>IF(ISERROR(VLOOKUP(A381,[1]Spelers_PFV!$A$2:$J$5016,1,0)),"",VLOOKUP(A381,[1]Spelers_PFV!$A$2:$J$5016,1,0))</f>
        <v/>
      </c>
    </row>
    <row r="382" spans="1:11" s="45" customFormat="1" hidden="1">
      <c r="A382" s="38">
        <v>4221</v>
      </c>
      <c r="B382" s="39" t="s">
        <v>700</v>
      </c>
      <c r="C382" s="39" t="s">
        <v>699</v>
      </c>
      <c r="D382" s="39" t="str">
        <f>CONCATENATE(tabSpelersBWBC[[#This Row],[Prénom]],"  ",tabSpelersBWBC[[#This Row],[Nom]])</f>
        <v>GAEL  DE CLERCQ</v>
      </c>
      <c r="E382" s="40">
        <v>38489</v>
      </c>
      <c r="F382" s="39"/>
      <c r="G382" s="39"/>
      <c r="H382" s="39"/>
      <c r="I382" s="41" t="s">
        <v>678</v>
      </c>
      <c r="J382" s="46"/>
      <c r="K382" s="47" t="str">
        <f>IF(ISERROR(VLOOKUP(A382,[1]Spelers_PFV!$A$2:$J$5016,1,0)),"",VLOOKUP(A382,[1]Spelers_PFV!$A$2:$J$5016,1,0))</f>
        <v/>
      </c>
    </row>
    <row r="383" spans="1:11" s="45" customFormat="1" hidden="1">
      <c r="A383" s="38">
        <v>4234</v>
      </c>
      <c r="B383" s="39" t="s">
        <v>595</v>
      </c>
      <c r="C383" s="39" t="s">
        <v>805</v>
      </c>
      <c r="D383" s="39" t="str">
        <f>CONCATENATE(tabSpelersBWBC[[#This Row],[Prénom]],"  ",tabSpelersBWBC[[#This Row],[Nom]])</f>
        <v>OLIVIER  VINCKX</v>
      </c>
      <c r="E383" s="40">
        <v>36951</v>
      </c>
      <c r="F383" s="39"/>
      <c r="G383" s="39"/>
      <c r="H383" s="39"/>
      <c r="I383" s="41" t="s">
        <v>678</v>
      </c>
      <c r="J383" s="46"/>
      <c r="K383" s="45" t="str">
        <f>IF(ISERROR(VLOOKUP(A383,[1]Spelers_PFV!$A$2:$J$5016,1,0)),"",VLOOKUP(A383,[1]Spelers_PFV!$A$2:$J$5016,1,0))</f>
        <v/>
      </c>
    </row>
    <row r="384" spans="1:11" s="45" customFormat="1" hidden="1">
      <c r="A384" s="38">
        <v>4237</v>
      </c>
      <c r="B384" s="39" t="s">
        <v>781</v>
      </c>
      <c r="C384" s="39" t="s">
        <v>1151</v>
      </c>
      <c r="D384" s="39" t="str">
        <f>CONCATENATE(tabSpelersBWBC[[#This Row],[Prénom]],"  ",tabSpelersBWBC[[#This Row],[Nom]])</f>
        <v>JEAN-LUC  STENUIT</v>
      </c>
      <c r="E384" s="40">
        <v>23265</v>
      </c>
      <c r="F384" s="39"/>
      <c r="G384" s="39"/>
      <c r="H384" s="39"/>
      <c r="I384" s="41" t="s">
        <v>1036</v>
      </c>
      <c r="J384" s="46"/>
      <c r="K384" s="45" t="str">
        <f>IF(ISERROR(VLOOKUP(A384,[1]Spelers_PFV!$A$2:$J$5016,1,0)),"",VLOOKUP(A384,[1]Spelers_PFV!$A$2:$J$5016,1,0))</f>
        <v/>
      </c>
    </row>
    <row r="385" spans="1:11" s="45" customFormat="1" hidden="1">
      <c r="A385" s="38">
        <v>4244</v>
      </c>
      <c r="B385" s="39" t="s">
        <v>304</v>
      </c>
      <c r="C385" s="39" t="s">
        <v>1123</v>
      </c>
      <c r="D385" s="39" t="str">
        <f>CONCATENATE(tabSpelersBWBC[[#This Row],[Prénom]],"  ",tabSpelersBWBC[[#This Row],[Nom]])</f>
        <v>JACQUELINE  MICHILS</v>
      </c>
      <c r="E385" s="40">
        <v>14561</v>
      </c>
      <c r="F385" s="39"/>
      <c r="G385" s="39"/>
      <c r="H385" s="39"/>
      <c r="I385" s="41" t="s">
        <v>1036</v>
      </c>
      <c r="J385" s="46"/>
      <c r="K385" s="45" t="str">
        <f>IF(ISERROR(VLOOKUP(A385,[1]Spelers_PFV!$A$2:$J$5016,1,0)),"",VLOOKUP(A385,[1]Spelers_PFV!$A$2:$J$5016,1,0))</f>
        <v/>
      </c>
    </row>
    <row r="386" spans="1:11" s="45" customFormat="1" hidden="1">
      <c r="A386" s="38">
        <v>4286</v>
      </c>
      <c r="B386" s="39" t="s">
        <v>47</v>
      </c>
      <c r="C386" s="39" t="s">
        <v>790</v>
      </c>
      <c r="D386" s="39" t="str">
        <f>CONCATENATE(tabSpelersBWBC[[#This Row],[Prénom]],"  ",tabSpelersBWBC[[#This Row],[Nom]])</f>
        <v>JEAN  VAN BOGAERT</v>
      </c>
      <c r="E386" s="40">
        <v>15067</v>
      </c>
      <c r="F386" s="39"/>
      <c r="G386" s="39"/>
      <c r="H386" s="39"/>
      <c r="I386" s="41" t="s">
        <v>678</v>
      </c>
      <c r="J386" s="46"/>
      <c r="K386" s="45" t="str">
        <f>IF(ISERROR(VLOOKUP(A386,[1]Spelers_PFV!$A$2:$J$5016,1,0)),"",VLOOKUP(A386,[1]Spelers_PFV!$A$2:$J$5016,1,0))</f>
        <v/>
      </c>
    </row>
    <row r="387" spans="1:11" s="45" customFormat="1" hidden="1">
      <c r="A387" s="38">
        <v>4292</v>
      </c>
      <c r="B387" s="39" t="s">
        <v>509</v>
      </c>
      <c r="C387" s="39" t="s">
        <v>1076</v>
      </c>
      <c r="D387" s="39" t="str">
        <f>CONCATENATE(tabSpelersBWBC[[#This Row],[Prénom]],"  ",tabSpelersBWBC[[#This Row],[Nom]])</f>
        <v>JEAN-MARIE  DE WITTE</v>
      </c>
      <c r="E387" s="40">
        <v>19782</v>
      </c>
      <c r="F387" s="39"/>
      <c r="G387" s="39"/>
      <c r="H387" s="39"/>
      <c r="I387" s="41" t="s">
        <v>1036</v>
      </c>
      <c r="J387" s="46"/>
      <c r="K387" s="45" t="str">
        <f>IF(ISERROR(VLOOKUP(A387,[1]Spelers_PFV!$A$2:$J$5016,1,0)),"",VLOOKUP(A387,[1]Spelers_PFV!$A$2:$J$5016,1,0))</f>
        <v/>
      </c>
    </row>
    <row r="388" spans="1:11" s="45" customFormat="1">
      <c r="A388" s="38">
        <v>4296</v>
      </c>
      <c r="B388" s="39" t="s">
        <v>991</v>
      </c>
      <c r="C388" s="39" t="s">
        <v>599</v>
      </c>
      <c r="D388" s="39" t="str">
        <f>CONCATENATE(tabSpelersBWBC[[#This Row],[Prénom]],"  ",tabSpelersBWBC[[#This Row],[Nom]])</f>
        <v>GIUSEPPE  PECORELLA</v>
      </c>
      <c r="E388" s="40">
        <v>20584</v>
      </c>
      <c r="F388" s="39"/>
      <c r="G388" s="39"/>
      <c r="H388" s="39"/>
      <c r="I388" s="41" t="s">
        <v>957</v>
      </c>
      <c r="J388" s="46"/>
      <c r="K388" s="45" t="str">
        <f>IF(ISERROR(VLOOKUP(A388,[1]Spelers_PFV!$A$2:$J$5016,1,0)),"",VLOOKUP(A388,[1]Spelers_PFV!$A$2:$J$5016,1,0))</f>
        <v/>
      </c>
    </row>
    <row r="389" spans="1:11" s="45" customFormat="1" hidden="1">
      <c r="A389" s="38">
        <v>4299</v>
      </c>
      <c r="B389" s="39" t="s">
        <v>1020</v>
      </c>
      <c r="C389" s="39" t="s">
        <v>1222</v>
      </c>
      <c r="D389" s="39" t="str">
        <f>CONCATENATE(tabSpelersBWBC[[#This Row],[Prénom]],"  ",tabSpelersBWBC[[#This Row],[Nom]])</f>
        <v>JEAN-CLAUDE  MEERTS</v>
      </c>
      <c r="E389" s="40">
        <v>16125</v>
      </c>
      <c r="F389" s="39"/>
      <c r="G389" s="39"/>
      <c r="H389" s="39"/>
      <c r="I389" s="41" t="s">
        <v>1193</v>
      </c>
      <c r="J389" s="46"/>
      <c r="K389" s="45" t="str">
        <f>IF(ISERROR(VLOOKUP(A389,[1]Spelers_PFV!$A$2:$J$5016,1,0)),"",VLOOKUP(A389,[1]Spelers_PFV!$A$2:$J$5016,1,0))</f>
        <v/>
      </c>
    </row>
    <row r="390" spans="1:11" s="45" customFormat="1" hidden="1">
      <c r="A390" s="38">
        <v>4300</v>
      </c>
      <c r="B390" s="39" t="s">
        <v>357</v>
      </c>
      <c r="C390" s="39" t="s">
        <v>576</v>
      </c>
      <c r="D390" s="39" t="str">
        <f>CONCATENATE(tabSpelersBWBC[[#This Row],[Prénom]],"  ",tabSpelersBWBC[[#This Row],[Nom]])</f>
        <v>FABIENNE  MESKENS</v>
      </c>
      <c r="E390" s="40">
        <v>25370</v>
      </c>
      <c r="F390" s="39"/>
      <c r="G390" s="39"/>
      <c r="H390" s="39"/>
      <c r="I390" s="41" t="s">
        <v>1463</v>
      </c>
      <c r="J390" s="46"/>
      <c r="K390" s="45" t="str">
        <f>IF(ISERROR(VLOOKUP(A390,[1]Spelers_PFV!$A$2:$J$5016,1,0)),"",VLOOKUP(A390,[1]Spelers_PFV!$A$2:$J$5016,1,0))</f>
        <v/>
      </c>
    </row>
    <row r="391" spans="1:11" s="45" customFormat="1" hidden="1">
      <c r="A391" s="38">
        <v>4304</v>
      </c>
      <c r="B391" s="39" t="s">
        <v>1356</v>
      </c>
      <c r="C391" s="39" t="s">
        <v>1357</v>
      </c>
      <c r="D391" s="39" t="str">
        <f>CONCATENATE(tabSpelersBWBC[[#This Row],[Prénom]],"  ",tabSpelersBWBC[[#This Row],[Nom]])</f>
        <v>JEAN LUC  GRAND</v>
      </c>
      <c r="E391" s="40">
        <v>24966</v>
      </c>
      <c r="F391" s="39"/>
      <c r="G391" s="39"/>
      <c r="H391" s="39"/>
      <c r="I391" s="41" t="s">
        <v>1252</v>
      </c>
      <c r="J391" s="46"/>
      <c r="K391" s="45" t="str">
        <f>IF(ISERROR(VLOOKUP(A391,[1]Spelers_PFV!$A$2:$J$5016,1,0)),"",VLOOKUP(A391,[1]Spelers_PFV!$A$2:$J$5016,1,0))</f>
        <v/>
      </c>
    </row>
    <row r="392" spans="1:11" s="45" customFormat="1" hidden="1">
      <c r="A392" s="38">
        <v>4321</v>
      </c>
      <c r="B392" s="39" t="s">
        <v>1103</v>
      </c>
      <c r="C392" s="39" t="s">
        <v>1124</v>
      </c>
      <c r="D392" s="39" t="str">
        <f>CONCATENATE(tabSpelersBWBC[[#This Row],[Prénom]],"  ",tabSpelersBWBC[[#This Row],[Nom]])</f>
        <v>GUSTAVE  MOENS</v>
      </c>
      <c r="E392" s="40">
        <v>18583</v>
      </c>
      <c r="F392" s="39"/>
      <c r="G392" s="39"/>
      <c r="H392" s="39"/>
      <c r="I392" s="41" t="s">
        <v>1036</v>
      </c>
      <c r="J392" s="46"/>
      <c r="K392" s="45" t="str">
        <f>IF(ISERROR(VLOOKUP(A392,[1]Spelers_PFV!$A$2:$J$5016,1,0)),"",VLOOKUP(A392,[1]Spelers_PFV!$A$2:$J$5016,1,0))</f>
        <v/>
      </c>
    </row>
    <row r="393" spans="1:11" s="45" customFormat="1" hidden="1">
      <c r="A393" s="38">
        <v>4324</v>
      </c>
      <c r="B393" s="39" t="s">
        <v>368</v>
      </c>
      <c r="C393" s="39" t="s">
        <v>698</v>
      </c>
      <c r="D393" s="39" t="str">
        <f>CONCATENATE(tabSpelersBWBC[[#This Row],[Prénom]],"  ",tabSpelersBWBC[[#This Row],[Nom]])</f>
        <v>ALEXIS  DEBRUYN</v>
      </c>
      <c r="E393" s="40">
        <v>17013</v>
      </c>
      <c r="F393" s="39"/>
      <c r="G393" s="39"/>
      <c r="H393" s="39"/>
      <c r="I393" s="41" t="s">
        <v>1252</v>
      </c>
      <c r="J393" s="46"/>
      <c r="K393" s="45" t="str">
        <f>IF(ISERROR(VLOOKUP(A393,[1]Spelers_PFV!$A$2:$J$5016,1,0)),"",VLOOKUP(A393,[1]Spelers_PFV!$A$2:$J$5016,1,0))</f>
        <v/>
      </c>
    </row>
    <row r="394" spans="1:11" s="45" customFormat="1" hidden="1">
      <c r="A394" s="38">
        <v>4334</v>
      </c>
      <c r="B394" s="39" t="s">
        <v>49</v>
      </c>
      <c r="C394" s="39" t="s">
        <v>908</v>
      </c>
      <c r="D394" s="39" t="str">
        <f>CONCATENATE(tabSpelersBWBC[[#This Row],[Prénom]],"  ",tabSpelersBWBC[[#This Row],[Nom]])</f>
        <v>RENE  SCHOUKENS</v>
      </c>
      <c r="E394" s="40">
        <v>17856</v>
      </c>
      <c r="F394" s="39"/>
      <c r="G394" s="39"/>
      <c r="H394" s="39"/>
      <c r="I394" s="41" t="s">
        <v>811</v>
      </c>
      <c r="J394" s="46"/>
      <c r="K394" s="45" t="str">
        <f>IF(ISERROR(VLOOKUP(A394,[1]Spelers_PFV!$A$2:$J$5016,1,0)),"",VLOOKUP(A394,[1]Spelers_PFV!$A$2:$J$5016,1,0))</f>
        <v/>
      </c>
    </row>
    <row r="395" spans="1:11" s="45" customFormat="1" hidden="1">
      <c r="A395" s="38">
        <v>4337</v>
      </c>
      <c r="B395" s="39" t="s">
        <v>905</v>
      </c>
      <c r="C395" s="39" t="s">
        <v>906</v>
      </c>
      <c r="D395" s="39" t="str">
        <f>CONCATENATE(tabSpelersBWBC[[#This Row],[Prénom]],"  ",tabSpelersBWBC[[#This Row],[Nom]])</f>
        <v>DIMITRIOS  SAKALIS</v>
      </c>
      <c r="E395" s="40">
        <v>20803</v>
      </c>
      <c r="F395" s="39"/>
      <c r="G395" s="39"/>
      <c r="H395" s="39"/>
      <c r="I395" s="41" t="s">
        <v>811</v>
      </c>
      <c r="J395" s="46"/>
      <c r="K395" s="45" t="str">
        <f>IF(ISERROR(VLOOKUP(A395,[1]Spelers_PFV!$A$2:$J$5016,1,0)),"",VLOOKUP(A395,[1]Spelers_PFV!$A$2:$J$5016,1,0))</f>
        <v/>
      </c>
    </row>
    <row r="396" spans="1:11" s="45" customFormat="1" hidden="1">
      <c r="A396" s="38">
        <v>4342</v>
      </c>
      <c r="B396" s="39" t="s">
        <v>496</v>
      </c>
      <c r="C396" s="39" t="s">
        <v>664</v>
      </c>
      <c r="D396" s="39" t="str">
        <f>CONCATENATE(tabSpelersBWBC[[#This Row],[Prénom]],"  ",tabSpelersBWBC[[#This Row],[Nom]])</f>
        <v>MARIA  VAN'T GEYN</v>
      </c>
      <c r="E396" s="40">
        <v>18616</v>
      </c>
      <c r="F396" s="39"/>
      <c r="G396" s="39"/>
      <c r="H396" s="39"/>
      <c r="I396" s="41" t="s">
        <v>413</v>
      </c>
      <c r="J396" s="46"/>
      <c r="K396" s="45" t="str">
        <f>IF(ISERROR(VLOOKUP(A396,[1]Spelers_PFV!$A$2:$J$5016,1,0)),"",VLOOKUP(A396,[1]Spelers_PFV!$A$2:$J$5016,1,0))</f>
        <v/>
      </c>
    </row>
    <row r="397" spans="1:11" s="45" customFormat="1">
      <c r="A397" s="38">
        <v>4348</v>
      </c>
      <c r="B397" s="39" t="s">
        <v>35</v>
      </c>
      <c r="C397" s="39" t="s">
        <v>1031</v>
      </c>
      <c r="D397" s="39" t="str">
        <f>CONCATENATE(tabSpelersBWBC[[#This Row],[Prénom]],"  ",tabSpelersBWBC[[#This Row],[Nom]])</f>
        <v>MICHEL  VANTHOURNOUT</v>
      </c>
      <c r="E397" s="40">
        <v>19500</v>
      </c>
      <c r="F397" s="39"/>
      <c r="G397" s="39"/>
      <c r="H397" s="39"/>
      <c r="I397" s="41" t="s">
        <v>957</v>
      </c>
      <c r="J397" s="46"/>
      <c r="K397" s="45" t="str">
        <f>IF(ISERROR(VLOOKUP(A397,[1]Spelers_PFV!$A$2:$J$5016,1,0)),"",VLOOKUP(A397,[1]Spelers_PFV!$A$2:$J$5016,1,0))</f>
        <v/>
      </c>
    </row>
    <row r="398" spans="1:11" s="45" customFormat="1" hidden="1">
      <c r="A398" s="38">
        <v>4355</v>
      </c>
      <c r="B398" s="39" t="s">
        <v>538</v>
      </c>
      <c r="C398" s="39" t="s">
        <v>1317</v>
      </c>
      <c r="D398" s="39" t="str">
        <f>CONCATENATE(tabSpelersBWBC[[#This Row],[Prénom]],"  ",tabSpelersBWBC[[#This Row],[Nom]])</f>
        <v>ROBERT  DE PRINS</v>
      </c>
      <c r="E398" s="40">
        <v>16317</v>
      </c>
      <c r="F398" s="39"/>
      <c r="G398" s="39"/>
      <c r="H398" s="39"/>
      <c r="I398" s="41" t="s">
        <v>1252</v>
      </c>
      <c r="J398" s="46"/>
      <c r="K398" s="45" t="str">
        <f>IF(ISERROR(VLOOKUP(A398,[1]Spelers_PFV!$A$2:$J$5016,1,0)),"",VLOOKUP(A398,[1]Spelers_PFV!$A$2:$J$5016,1,0))</f>
        <v/>
      </c>
    </row>
    <row r="399" spans="1:11" s="45" customFormat="1" hidden="1">
      <c r="A399" s="38">
        <v>4403</v>
      </c>
      <c r="B399" s="39" t="s">
        <v>445</v>
      </c>
      <c r="C399" s="39" t="s">
        <v>446</v>
      </c>
      <c r="D399" s="39" t="str">
        <f>CONCATENATE(tabSpelersBWBC[[#This Row],[Prénom]],"  ",tabSpelersBWBC[[#This Row],[Nom]])</f>
        <v>MICHELINE  CROCHET</v>
      </c>
      <c r="E399" s="40">
        <v>12416</v>
      </c>
      <c r="F399" s="39"/>
      <c r="G399" s="39"/>
      <c r="H399" s="39"/>
      <c r="I399" s="41" t="s">
        <v>413</v>
      </c>
      <c r="J399" s="46"/>
      <c r="K399" s="45" t="str">
        <f>IF(ISERROR(VLOOKUP(A399,[1]Spelers_PFV!$A$2:$J$5016,1,0)),"",VLOOKUP(A399,[1]Spelers_PFV!$A$2:$J$5016,1,0))</f>
        <v/>
      </c>
    </row>
    <row r="400" spans="1:11" s="45" customFormat="1" hidden="1">
      <c r="A400" s="38">
        <v>4451</v>
      </c>
      <c r="B400" s="39" t="s">
        <v>321</v>
      </c>
      <c r="C400" s="39" t="s">
        <v>1675</v>
      </c>
      <c r="D400" s="39" t="str">
        <f>CONCATENATE(tabSpelersBWBC[[#This Row],[Prénom]],"  ",tabSpelersBWBC[[#This Row],[Nom]])</f>
        <v>MARTINE  DEBEL</v>
      </c>
      <c r="E400" s="40">
        <v>21756</v>
      </c>
      <c r="F400" s="39"/>
      <c r="G400" s="39"/>
      <c r="H400" s="39"/>
      <c r="I400" s="41" t="s">
        <v>1672</v>
      </c>
      <c r="J400" s="46"/>
      <c r="K400" s="45" t="str">
        <f>IF(ISERROR(VLOOKUP(A400,[1]Spelers_PFV!$A$2:$J$5016,1,0)),"",VLOOKUP(A400,[1]Spelers_PFV!$A$2:$J$5016,1,0))</f>
        <v/>
      </c>
    </row>
    <row r="401" spans="1:11" s="45" customFormat="1" hidden="1">
      <c r="A401" s="38">
        <v>4455</v>
      </c>
      <c r="B401" s="39" t="s">
        <v>480</v>
      </c>
      <c r="C401" s="39" t="s">
        <v>1683</v>
      </c>
      <c r="D401" s="39" t="str">
        <f>CONCATENATE(tabSpelersBWBC[[#This Row],[Prénom]],"  ",tabSpelersBWBC[[#This Row],[Nom]])</f>
        <v>NICOLE  HERNALSTEEN</v>
      </c>
      <c r="E401" s="40">
        <v>16650</v>
      </c>
      <c r="F401" s="39"/>
      <c r="G401" s="39"/>
      <c r="H401" s="39"/>
      <c r="I401" s="41" t="s">
        <v>1672</v>
      </c>
      <c r="J401" s="46"/>
      <c r="K401" s="45" t="str">
        <f>IF(ISERROR(VLOOKUP(A401,[1]Spelers_PFV!$A$2:$J$5016,1,0)),"",VLOOKUP(A401,[1]Spelers_PFV!$A$2:$J$5016,1,0))</f>
        <v/>
      </c>
    </row>
    <row r="402" spans="1:11" s="45" customFormat="1" hidden="1">
      <c r="A402" s="38">
        <v>4466</v>
      </c>
      <c r="B402" s="39" t="s">
        <v>749</v>
      </c>
      <c r="C402" s="39" t="s">
        <v>1476</v>
      </c>
      <c r="D402" s="39" t="str">
        <f>CONCATENATE(tabSpelersBWBC[[#This Row],[Prénom]],"  ",tabSpelersBWBC[[#This Row],[Nom]])</f>
        <v>AURELIE  DELAUNOY</v>
      </c>
      <c r="E402" s="40">
        <v>33586</v>
      </c>
      <c r="F402" s="39"/>
      <c r="G402" s="39"/>
      <c r="H402" s="39"/>
      <c r="I402" s="41" t="s">
        <v>1463</v>
      </c>
      <c r="J402" s="46"/>
      <c r="K402" s="45" t="str">
        <f>IF(ISERROR(VLOOKUP(A402,[1]Spelers_PFV!$A$2:$J$5016,1,0)),"",VLOOKUP(A402,[1]Spelers_PFV!$A$2:$J$5016,1,0))</f>
        <v/>
      </c>
    </row>
    <row r="403" spans="1:11" s="45" customFormat="1" hidden="1">
      <c r="A403" s="38">
        <v>4470</v>
      </c>
      <c r="B403" s="39" t="s">
        <v>775</v>
      </c>
      <c r="C403" s="39" t="s">
        <v>776</v>
      </c>
      <c r="D403" s="39" t="str">
        <f>CONCATENATE(tabSpelersBWBC[[#This Row],[Prénom]],"  ",tabSpelersBWBC[[#This Row],[Nom]])</f>
        <v>MARIANGELA  SOTGIU</v>
      </c>
      <c r="E403" s="40">
        <v>24935</v>
      </c>
      <c r="F403" s="39"/>
      <c r="G403" s="39"/>
      <c r="H403" s="39"/>
      <c r="I403" s="41" t="s">
        <v>678</v>
      </c>
      <c r="J403" s="46"/>
      <c r="K403" s="45" t="str">
        <f>IF(ISERROR(VLOOKUP(A403,[1]Spelers_PFV!$A$2:$J$5016,1,0)),"",VLOOKUP(A403,[1]Spelers_PFV!$A$2:$J$5016,1,0))</f>
        <v/>
      </c>
    </row>
    <row r="404" spans="1:11" s="45" customFormat="1" hidden="1">
      <c r="A404" s="38">
        <v>4489</v>
      </c>
      <c r="B404" s="39" t="s">
        <v>300</v>
      </c>
      <c r="C404" s="39" t="s">
        <v>1700</v>
      </c>
      <c r="D404" s="39" t="str">
        <f>CONCATENATE(tabSpelersBWBC[[#This Row],[Prénom]],"  ",tabSpelersBWBC[[#This Row],[Nom]])</f>
        <v>DAVID  SLOOVEN</v>
      </c>
      <c r="E404" s="40">
        <v>30968</v>
      </c>
      <c r="F404" s="39"/>
      <c r="G404" s="39"/>
      <c r="H404" s="39"/>
      <c r="I404" s="41" t="s">
        <v>1672</v>
      </c>
      <c r="J404" s="46"/>
      <c r="K404" s="45">
        <f>IF(ISERROR(VLOOKUP(A404,[1]Spelers_PFV!$A$2:$J$5016,1,0)),"",VLOOKUP(A404,[1]Spelers_PFV!$A$2:$J$5016,1,0))</f>
        <v>4489</v>
      </c>
    </row>
    <row r="405" spans="1:11" s="45" customFormat="1" hidden="1">
      <c r="A405" s="38">
        <v>4492</v>
      </c>
      <c r="B405" s="39" t="s">
        <v>33</v>
      </c>
      <c r="C405" s="39" t="s">
        <v>1700</v>
      </c>
      <c r="D405" s="39" t="str">
        <f>CONCATENATE(tabSpelersBWBC[[#This Row],[Prénom]],"  ",tabSpelersBWBC[[#This Row],[Nom]])</f>
        <v>MARC  SLOOVEN</v>
      </c>
      <c r="E405" s="40">
        <v>23428</v>
      </c>
      <c r="F405" s="39"/>
      <c r="G405" s="39"/>
      <c r="H405" s="39"/>
      <c r="I405" s="41" t="s">
        <v>1672</v>
      </c>
      <c r="J405" s="46"/>
      <c r="K405" s="45" t="str">
        <f>IF(ISERROR(VLOOKUP(A405,[1]Spelers_PFV!$A$2:$J$5016,1,0)),"",VLOOKUP(A405,[1]Spelers_PFV!$A$2:$J$5016,1,0))</f>
        <v/>
      </c>
    </row>
    <row r="406" spans="1:11" s="45" customFormat="1" hidden="1">
      <c r="A406" s="38">
        <v>4504</v>
      </c>
      <c r="B406" s="39" t="s">
        <v>548</v>
      </c>
      <c r="C406" s="39" t="s">
        <v>925</v>
      </c>
      <c r="D406" s="39" t="str">
        <f>CONCATENATE(tabSpelersBWBC[[#This Row],[Prénom]],"  ",tabSpelersBWBC[[#This Row],[Nom]])</f>
        <v>FRANCK  VANDERBIST</v>
      </c>
      <c r="E406" s="40">
        <v>20127</v>
      </c>
      <c r="F406" s="39"/>
      <c r="G406" s="39"/>
      <c r="H406" s="39"/>
      <c r="I406" s="41" t="s">
        <v>811</v>
      </c>
      <c r="J406" s="46"/>
      <c r="K406" s="45" t="str">
        <f>IF(ISERROR(VLOOKUP(A406,[1]Spelers_PFV!$A$2:$J$5016,1,0)),"",VLOOKUP(A406,[1]Spelers_PFV!$A$2:$J$5016,1,0))</f>
        <v/>
      </c>
    </row>
    <row r="407" spans="1:11" s="45" customFormat="1" hidden="1">
      <c r="A407" s="38">
        <v>4507</v>
      </c>
      <c r="B407" s="39" t="s">
        <v>426</v>
      </c>
      <c r="C407" s="39" t="s">
        <v>812</v>
      </c>
      <c r="D407" s="39" t="str">
        <f>CONCATENATE(tabSpelersBWBC[[#This Row],[Prénom]],"  ",tabSpelersBWBC[[#This Row],[Nom]])</f>
        <v>CHRISTIAN  BOUX</v>
      </c>
      <c r="E407" s="40">
        <v>20489</v>
      </c>
      <c r="F407" s="39"/>
      <c r="G407" s="39"/>
      <c r="H407" s="39"/>
      <c r="I407" s="41" t="s">
        <v>811</v>
      </c>
      <c r="J407" s="46"/>
      <c r="K407" s="45" t="str">
        <f>IF(ISERROR(VLOOKUP(A407,[1]Spelers_PFV!$A$2:$J$5016,1,0)),"",VLOOKUP(A407,[1]Spelers_PFV!$A$2:$J$5016,1,0))</f>
        <v/>
      </c>
    </row>
    <row r="408" spans="1:11" s="45" customFormat="1" hidden="1">
      <c r="A408" s="38">
        <v>4514</v>
      </c>
      <c r="B408" s="39" t="s">
        <v>840</v>
      </c>
      <c r="C408" s="39" t="s">
        <v>841</v>
      </c>
      <c r="D408" s="39" t="str">
        <f>CONCATENATE(tabSpelersBWBC[[#This Row],[Prénom]],"  ",tabSpelersBWBC[[#This Row],[Nom]])</f>
        <v>KATIA  DEMUNSTER</v>
      </c>
      <c r="E408" s="40">
        <v>23987</v>
      </c>
      <c r="F408" s="39"/>
      <c r="G408" s="39"/>
      <c r="H408" s="39"/>
      <c r="I408" s="41" t="s">
        <v>811</v>
      </c>
      <c r="J408" s="46"/>
      <c r="K408" s="45" t="str">
        <f>IF(ISERROR(VLOOKUP(A408,[1]Spelers_PFV!$A$2:$J$5016,1,0)),"",VLOOKUP(A408,[1]Spelers_PFV!$A$2:$J$5016,1,0))</f>
        <v/>
      </c>
    </row>
    <row r="409" spans="1:11" s="45" customFormat="1" hidden="1">
      <c r="A409" s="38">
        <v>4544</v>
      </c>
      <c r="B409" s="39" t="s">
        <v>1067</v>
      </c>
      <c r="C409" s="39" t="s">
        <v>1068</v>
      </c>
      <c r="D409" s="39" t="str">
        <f>CONCATENATE(tabSpelersBWBC[[#This Row],[Prénom]],"  ",tabSpelersBWBC[[#This Row],[Nom]])</f>
        <v>MICHELE  DE BUSSCHERE</v>
      </c>
      <c r="E409" s="40">
        <v>22053</v>
      </c>
      <c r="F409" s="39"/>
      <c r="G409" s="39"/>
      <c r="H409" s="39"/>
      <c r="I409" s="41" t="s">
        <v>1036</v>
      </c>
      <c r="J409" s="46"/>
      <c r="K409" s="45" t="str">
        <f>IF(ISERROR(VLOOKUP(A409,[1]Spelers_PFV!$A$2:$J$5016,1,0)),"",VLOOKUP(A409,[1]Spelers_PFV!$A$2:$J$5016,1,0))</f>
        <v/>
      </c>
    </row>
    <row r="410" spans="1:11" s="45" customFormat="1" hidden="1">
      <c r="A410" s="38">
        <v>4566</v>
      </c>
      <c r="B410" s="39" t="s">
        <v>545</v>
      </c>
      <c r="C410" s="39" t="s">
        <v>786</v>
      </c>
      <c r="D410" s="39" t="str">
        <f>CONCATENATE(tabSpelersBWBC[[#This Row],[Prénom]],"  ",tabSpelersBWBC[[#This Row],[Nom]])</f>
        <v>THIERRY  THEVELEIN</v>
      </c>
      <c r="E410" s="40">
        <v>25069</v>
      </c>
      <c r="F410" s="39"/>
      <c r="G410" s="39"/>
      <c r="H410" s="39"/>
      <c r="I410" s="41" t="s">
        <v>678</v>
      </c>
      <c r="J410" s="46"/>
      <c r="K410" s="45" t="str">
        <f>IF(ISERROR(VLOOKUP(A410,[1]Spelers_PFV!$A$2:$J$5016,1,0)),"",VLOOKUP(A410,[1]Spelers_PFV!$A$2:$J$5016,1,0))</f>
        <v/>
      </c>
    </row>
    <row r="411" spans="1:11" s="45" customFormat="1" hidden="1">
      <c r="A411" s="38">
        <v>4591</v>
      </c>
      <c r="B411" s="39" t="s">
        <v>1564</v>
      </c>
      <c r="C411" s="39" t="s">
        <v>1565</v>
      </c>
      <c r="D411" s="39" t="str">
        <f>CONCATENATE(tabSpelersBWBC[[#This Row],[Prénom]],"  ",tabSpelersBWBC[[#This Row],[Nom]])</f>
        <v>HARRY  DANNOY</v>
      </c>
      <c r="E411" s="40">
        <v>14963</v>
      </c>
      <c r="F411" s="39"/>
      <c r="G411" s="39"/>
      <c r="H411" s="39"/>
      <c r="I411" s="41" t="s">
        <v>1550</v>
      </c>
      <c r="J411" s="46"/>
      <c r="K411" s="45" t="str">
        <f>IF(ISERROR(VLOOKUP(A411,[1]Spelers_PFV!$A$2:$J$5016,1,0)),"",VLOOKUP(A411,[1]Spelers_PFV!$A$2:$J$5016,1,0))</f>
        <v/>
      </c>
    </row>
    <row r="412" spans="1:11" s="45" customFormat="1" hidden="1">
      <c r="A412" s="38">
        <v>4597</v>
      </c>
      <c r="B412" s="39" t="s">
        <v>690</v>
      </c>
      <c r="C412" s="39" t="s">
        <v>691</v>
      </c>
      <c r="D412" s="39" t="str">
        <f>CONCATENATE(tabSpelersBWBC[[#This Row],[Prénom]],"  ",tabSpelersBWBC[[#This Row],[Nom]])</f>
        <v>NOUR EDDINE  CHBOUKI</v>
      </c>
      <c r="E412" s="40">
        <v>21264</v>
      </c>
      <c r="F412" s="39"/>
      <c r="G412" s="39"/>
      <c r="H412" s="39"/>
      <c r="I412" s="41" t="s">
        <v>678</v>
      </c>
      <c r="J412" s="46"/>
      <c r="K412" s="45" t="str">
        <f>IF(ISERROR(VLOOKUP(A412,[1]Spelers_PFV!$A$2:$J$5016,1,0)),"",VLOOKUP(A412,[1]Spelers_PFV!$A$2:$J$5016,1,0))</f>
        <v/>
      </c>
    </row>
    <row r="413" spans="1:11" s="45" customFormat="1" hidden="1">
      <c r="A413" s="38">
        <v>4602</v>
      </c>
      <c r="B413" s="39" t="s">
        <v>653</v>
      </c>
      <c r="C413" s="39" t="s">
        <v>1437</v>
      </c>
      <c r="D413" s="39" t="str">
        <f>CONCATENATE(tabSpelersBWBC[[#This Row],[Prénom]],"  ",tabSpelersBWBC[[#This Row],[Nom]])</f>
        <v>HUGO  VANDERKELEN</v>
      </c>
      <c r="E413" s="40">
        <v>18505</v>
      </c>
      <c r="F413" s="39"/>
      <c r="G413" s="39"/>
      <c r="H413" s="39"/>
      <c r="I413" s="41" t="s">
        <v>1252</v>
      </c>
      <c r="J413" s="46"/>
      <c r="K413" s="45" t="str">
        <f>IF(ISERROR(VLOOKUP(A413,[1]Spelers_PFV!$A$2:$J$5016,1,0)),"",VLOOKUP(A413,[1]Spelers_PFV!$A$2:$J$5016,1,0))</f>
        <v/>
      </c>
    </row>
    <row r="414" spans="1:11" s="45" customFormat="1" hidden="1">
      <c r="A414" s="38">
        <v>4604</v>
      </c>
      <c r="B414" s="39" t="s">
        <v>532</v>
      </c>
      <c r="C414" s="39" t="s">
        <v>1316</v>
      </c>
      <c r="D414" s="39" t="str">
        <f>CONCATENATE(tabSpelersBWBC[[#This Row],[Prénom]],"  ",tabSpelersBWBC[[#This Row],[Nom]])</f>
        <v>DOMINIQUE  DE PAEPE</v>
      </c>
      <c r="E414" s="40">
        <v>25987</v>
      </c>
      <c r="F414" s="39"/>
      <c r="G414" s="39"/>
      <c r="H414" s="39"/>
      <c r="I414" s="41" t="s">
        <v>1252</v>
      </c>
      <c r="J414" s="46"/>
      <c r="K414" s="45" t="str">
        <f>IF(ISERROR(VLOOKUP(A414,[1]Spelers_PFV!$A$2:$J$5016,1,0)),"",VLOOKUP(A414,[1]Spelers_PFV!$A$2:$J$5016,1,0))</f>
        <v/>
      </c>
    </row>
    <row r="415" spans="1:11" s="45" customFormat="1">
      <c r="A415" s="38">
        <v>4633</v>
      </c>
      <c r="B415" s="39" t="s">
        <v>39</v>
      </c>
      <c r="C415" s="39" t="s">
        <v>1025</v>
      </c>
      <c r="D415" s="39" t="str">
        <f>CONCATENATE(tabSpelersBWBC[[#This Row],[Prénom]],"  ",tabSpelersBWBC[[#This Row],[Nom]])</f>
        <v>ALAIN  VAN BEVER</v>
      </c>
      <c r="E415" s="40">
        <v>24965</v>
      </c>
      <c r="F415" s="39"/>
      <c r="G415" s="39"/>
      <c r="H415" s="39"/>
      <c r="I415" s="41" t="s">
        <v>957</v>
      </c>
      <c r="J415" s="46"/>
      <c r="K415" s="45" t="str">
        <f>IF(ISERROR(VLOOKUP(A415,[1]Spelers_PFV!$A$2:$J$5016,1,0)),"",VLOOKUP(A415,[1]Spelers_PFV!$A$2:$J$5016,1,0))</f>
        <v/>
      </c>
    </row>
    <row r="416" spans="1:11" s="45" customFormat="1" hidden="1">
      <c r="A416" s="38">
        <v>4644</v>
      </c>
      <c r="B416" s="39" t="s">
        <v>753</v>
      </c>
      <c r="C416" s="39" t="s">
        <v>880</v>
      </c>
      <c r="D416" s="39" t="str">
        <f>CONCATENATE(tabSpelersBWBC[[#This Row],[Prénom]],"  ",tabSpelersBWBC[[#This Row],[Nom]])</f>
        <v>JEAN PIERRE  MELOT</v>
      </c>
      <c r="E416" s="40">
        <v>21342</v>
      </c>
      <c r="F416" s="39"/>
      <c r="G416" s="39"/>
      <c r="H416" s="39"/>
      <c r="I416" s="41" t="s">
        <v>811</v>
      </c>
      <c r="J416" s="46"/>
      <c r="K416" s="45" t="str">
        <f>IF(ISERROR(VLOOKUP(A416,[1]Spelers_PFV!$A$2:$J$5016,1,0)),"",VLOOKUP(A416,[1]Spelers_PFV!$A$2:$J$5016,1,0))</f>
        <v/>
      </c>
    </row>
    <row r="417" spans="1:11" s="45" customFormat="1" hidden="1">
      <c r="A417" s="38">
        <v>4646</v>
      </c>
      <c r="B417" s="39" t="s">
        <v>1656</v>
      </c>
      <c r="C417" s="39" t="s">
        <v>1241</v>
      </c>
      <c r="D417" s="39" t="str">
        <f>CONCATENATE(tabSpelersBWBC[[#This Row],[Prénom]],"  ",tabSpelersBWBC[[#This Row],[Nom]])</f>
        <v>ALLISSON  VANDAELE</v>
      </c>
      <c r="E417" s="40">
        <v>35254</v>
      </c>
      <c r="F417" s="39"/>
      <c r="G417" s="39"/>
      <c r="H417" s="39"/>
      <c r="I417" s="41" t="s">
        <v>1550</v>
      </c>
      <c r="J417" s="46"/>
      <c r="K417" s="45">
        <f>IF(ISERROR(VLOOKUP(A417,[1]Spelers_PFV!$A$2:$J$5016,1,0)),"",VLOOKUP(A417,[1]Spelers_PFV!$A$2:$J$5016,1,0))</f>
        <v>4646</v>
      </c>
    </row>
    <row r="418" spans="1:11" s="45" customFormat="1" hidden="1">
      <c r="A418" s="38">
        <v>4648</v>
      </c>
      <c r="B418" s="39" t="s">
        <v>712</v>
      </c>
      <c r="C418" s="39" t="s">
        <v>1270</v>
      </c>
      <c r="D418" s="39" t="str">
        <f>CONCATENATE(tabSpelersBWBC[[#This Row],[Prénom]],"  ",tabSpelersBWBC[[#This Row],[Nom]])</f>
        <v>PATRICIA  BOET</v>
      </c>
      <c r="E418" s="40">
        <v>21871</v>
      </c>
      <c r="F418" s="39"/>
      <c r="G418" s="39"/>
      <c r="H418" s="39"/>
      <c r="I418" s="41" t="s">
        <v>1252</v>
      </c>
      <c r="J418" s="46"/>
      <c r="K418" s="45" t="str">
        <f>IF(ISERROR(VLOOKUP(A418,[1]Spelers_PFV!$A$2:$J$5016,1,0)),"",VLOOKUP(A418,[1]Spelers_PFV!$A$2:$J$5016,1,0))</f>
        <v/>
      </c>
    </row>
    <row r="419" spans="1:11" s="44" customFormat="1" hidden="1">
      <c r="A419" s="38">
        <v>4664</v>
      </c>
      <c r="B419" s="39" t="s">
        <v>507</v>
      </c>
      <c r="C419" s="39" t="s">
        <v>935</v>
      </c>
      <c r="D419" s="39" t="str">
        <f>CONCATENATE(tabSpelersBWBC[[#This Row],[Prénom]],"  ",tabSpelersBWBC[[#This Row],[Nom]])</f>
        <v>MARCEL  VAN MALDER</v>
      </c>
      <c r="E419" s="40">
        <v>16872</v>
      </c>
      <c r="F419" s="39"/>
      <c r="G419" s="39"/>
      <c r="H419" s="39"/>
      <c r="I419" s="41" t="s">
        <v>811</v>
      </c>
      <c r="J419" s="46"/>
      <c r="K419" s="47" t="str">
        <f>IF(ISERROR(VLOOKUP(A419,[1]Spelers_PFV!$A$2:$J$5016,1,0)),"",VLOOKUP(A419,[1]Spelers_PFV!$A$2:$J$5016,1,0))</f>
        <v/>
      </c>
    </row>
    <row r="420" spans="1:11" s="44" customFormat="1" hidden="1">
      <c r="A420" s="38">
        <v>4665</v>
      </c>
      <c r="B420" s="39" t="s">
        <v>342</v>
      </c>
      <c r="C420" s="39" t="s">
        <v>343</v>
      </c>
      <c r="D420" s="39" t="str">
        <f>CONCATENATE(tabSpelersBWBC[[#This Row],[Prénom]],"  ",tabSpelersBWBC[[#This Row],[Nom]])</f>
        <v>JEANNINE  LEEMANS</v>
      </c>
      <c r="E420" s="40">
        <v>12733</v>
      </c>
      <c r="F420" s="39"/>
      <c r="G420" s="39"/>
      <c r="H420" s="39"/>
      <c r="I420" s="41" t="s">
        <v>261</v>
      </c>
      <c r="J420" s="46"/>
      <c r="K420" s="45" t="str">
        <f>IF(ISERROR(VLOOKUP(A420,[1]Spelers_PFV!$A$2:$J$5016,1,0)),"",VLOOKUP(A420,[1]Spelers_PFV!$A$2:$J$5016,1,0))</f>
        <v/>
      </c>
    </row>
    <row r="421" spans="1:11" s="44" customFormat="1" hidden="1">
      <c r="A421" s="38">
        <v>4679</v>
      </c>
      <c r="B421" s="39" t="s">
        <v>1490</v>
      </c>
      <c r="C421" s="39" t="s">
        <v>1491</v>
      </c>
      <c r="D421" s="39" t="str">
        <f>CONCATENATE(tabSpelersBWBC[[#This Row],[Prénom]],"  ",tabSpelersBWBC[[#This Row],[Nom]])</f>
        <v>ENRIQUE  FERNANDEZ GARCIA</v>
      </c>
      <c r="E421" s="40">
        <v>21487</v>
      </c>
      <c r="F421" s="39"/>
      <c r="G421" s="39"/>
      <c r="H421" s="39"/>
      <c r="I421" s="41" t="s">
        <v>1463</v>
      </c>
      <c r="J421" s="46"/>
      <c r="K421" s="45" t="str">
        <f>IF(ISERROR(VLOOKUP(A421,[1]Spelers_PFV!$A$2:$J$5016,1,0)),"",VLOOKUP(A421,[1]Spelers_PFV!$A$2:$J$5016,1,0))</f>
        <v/>
      </c>
    </row>
    <row r="422" spans="1:11" s="44" customFormat="1" hidden="1">
      <c r="A422" s="38">
        <v>4710</v>
      </c>
      <c r="B422" s="39" t="s">
        <v>385</v>
      </c>
      <c r="C422" s="39" t="s">
        <v>1469</v>
      </c>
      <c r="D422" s="39" t="str">
        <f>CONCATENATE(tabSpelersBWBC[[#This Row],[Prénom]],"  ",tabSpelersBWBC[[#This Row],[Nom]])</f>
        <v>DIDIER  BYLOO</v>
      </c>
      <c r="E422" s="40">
        <v>23759</v>
      </c>
      <c r="F422" s="39"/>
      <c r="G422" s="39"/>
      <c r="H422" s="39"/>
      <c r="I422" s="41" t="s">
        <v>1463</v>
      </c>
      <c r="J422" s="46"/>
      <c r="K422" s="45">
        <f>IF(ISERROR(VLOOKUP(A422,[1]Spelers_PFV!$A$2:$J$5016,1,0)),"",VLOOKUP(A422,[1]Spelers_PFV!$A$2:$J$5016,1,0))</f>
        <v>4710</v>
      </c>
    </row>
    <row r="423" spans="1:11" s="44" customFormat="1" hidden="1">
      <c r="A423" s="38">
        <v>4734</v>
      </c>
      <c r="B423" s="39" t="s">
        <v>1234</v>
      </c>
      <c r="C423" s="39" t="s">
        <v>1233</v>
      </c>
      <c r="D423" s="39" t="str">
        <f>CONCATENATE(tabSpelersBWBC[[#This Row],[Prénom]],"  ",tabSpelersBWBC[[#This Row],[Nom]])</f>
        <v>CORENTIN  SENTERRE</v>
      </c>
      <c r="E423" s="40">
        <v>34146</v>
      </c>
      <c r="F423" s="39"/>
      <c r="G423" s="39"/>
      <c r="H423" s="39"/>
      <c r="I423" s="41" t="s">
        <v>1193</v>
      </c>
      <c r="J423" s="46"/>
      <c r="K423" s="45" t="str">
        <f>IF(ISERROR(VLOOKUP(A423,[1]Spelers_PFV!$A$2:$J$5016,1,0)),"",VLOOKUP(A423,[1]Spelers_PFV!$A$2:$J$5016,1,0))</f>
        <v/>
      </c>
    </row>
    <row r="424" spans="1:11" s="44" customFormat="1" hidden="1">
      <c r="A424" s="38">
        <v>4789</v>
      </c>
      <c r="B424" s="39" t="s">
        <v>1156</v>
      </c>
      <c r="C424" s="39" t="s">
        <v>1157</v>
      </c>
      <c r="D424" s="39" t="str">
        <f>CONCATENATE(tabSpelersBWBC[[#This Row],[Prénom]],"  ",tabSpelersBWBC[[#This Row],[Nom]])</f>
        <v>JEROME  TORDEUR</v>
      </c>
      <c r="E424" s="40">
        <v>36577</v>
      </c>
      <c r="F424" s="39"/>
      <c r="G424" s="39"/>
      <c r="H424" s="39"/>
      <c r="I424" s="41" t="s">
        <v>1036</v>
      </c>
      <c r="J424" s="46"/>
      <c r="K424" s="45">
        <f>IF(ISERROR(VLOOKUP(A424,[1]Spelers_PFV!$A$2:$J$5016,1,0)),"",VLOOKUP(A424,[1]Spelers_PFV!$A$2:$J$5016,1,0))</f>
        <v>4789</v>
      </c>
    </row>
    <row r="425" spans="1:11" s="44" customFormat="1">
      <c r="A425" s="38">
        <v>4813</v>
      </c>
      <c r="B425" s="39" t="s">
        <v>1001</v>
      </c>
      <c r="C425" s="39" t="s">
        <v>1002</v>
      </c>
      <c r="D425" s="39" t="str">
        <f>CONCATENATE(tabSpelersBWBC[[#This Row],[Prénom]],"  ",tabSpelersBWBC[[#This Row],[Nom]])</f>
        <v>SIDI AHMED  IZOUGHAR</v>
      </c>
      <c r="E425" s="40">
        <v>25019</v>
      </c>
      <c r="F425" s="39"/>
      <c r="G425" s="39"/>
      <c r="H425" s="39"/>
      <c r="I425" s="41" t="s">
        <v>957</v>
      </c>
      <c r="J425" s="46"/>
      <c r="K425" s="45" t="str">
        <f>IF(ISERROR(VLOOKUP(A425,[1]Spelers_PFV!$A$2:$J$5016,1,0)),"",VLOOKUP(A425,[1]Spelers_PFV!$A$2:$J$5016,1,0))</f>
        <v/>
      </c>
    </row>
    <row r="426" spans="1:11" s="44" customFormat="1" hidden="1">
      <c r="A426" s="38">
        <v>4822</v>
      </c>
      <c r="B426" s="39" t="s">
        <v>340</v>
      </c>
      <c r="C426" s="39" t="s">
        <v>341</v>
      </c>
      <c r="D426" s="39" t="str">
        <f>CONCATENATE(tabSpelersBWBC[[#This Row],[Prénom]],"  ",tabSpelersBWBC[[#This Row],[Nom]])</f>
        <v>BRIGITTE  LECLERCQ</v>
      </c>
      <c r="E426" s="40">
        <v>21995</v>
      </c>
      <c r="F426" s="39"/>
      <c r="G426" s="39"/>
      <c r="H426" s="39"/>
      <c r="I426" s="41" t="s">
        <v>261</v>
      </c>
      <c r="J426" s="46"/>
      <c r="K426" s="45" t="str">
        <f>IF(ISERROR(VLOOKUP(A426,[1]Spelers_PFV!$A$2:$J$5016,1,0)),"",VLOOKUP(A426,[1]Spelers_PFV!$A$2:$J$5016,1,0))</f>
        <v/>
      </c>
    </row>
    <row r="427" spans="1:11" s="44" customFormat="1" hidden="1">
      <c r="A427" s="38">
        <v>4829</v>
      </c>
      <c r="B427" s="39" t="s">
        <v>558</v>
      </c>
      <c r="C427" s="39" t="s">
        <v>896</v>
      </c>
      <c r="D427" s="39" t="str">
        <f>CONCATENATE(tabSpelersBWBC[[#This Row],[Prénom]],"  ",tabSpelersBWBC[[#This Row],[Nom]])</f>
        <v>PHILIPPE  PETIT</v>
      </c>
      <c r="E427" s="40">
        <v>22846</v>
      </c>
      <c r="F427" s="39"/>
      <c r="G427" s="39"/>
      <c r="H427" s="39"/>
      <c r="I427" s="41" t="s">
        <v>811</v>
      </c>
      <c r="J427" s="46"/>
      <c r="K427" s="45" t="str">
        <f>IF(ISERROR(VLOOKUP(A427,[1]Spelers_PFV!$A$2:$J$5016,1,0)),"",VLOOKUP(A427,[1]Spelers_PFV!$A$2:$J$5016,1,0))</f>
        <v/>
      </c>
    </row>
    <row r="428" spans="1:11" s="44" customFormat="1" hidden="1">
      <c r="A428" s="38">
        <v>4831</v>
      </c>
      <c r="B428" s="39" t="s">
        <v>359</v>
      </c>
      <c r="C428" s="39" t="s">
        <v>360</v>
      </c>
      <c r="D428" s="39" t="str">
        <f>CONCATENATE(tabSpelersBWBC[[#This Row],[Prénom]],"  ",tabSpelersBWBC[[#This Row],[Nom]])</f>
        <v>LOUIS  MORJAN</v>
      </c>
      <c r="E428" s="40">
        <v>19058</v>
      </c>
      <c r="F428" s="39"/>
      <c r="G428" s="39"/>
      <c r="H428" s="39"/>
      <c r="I428" s="41" t="s">
        <v>261</v>
      </c>
      <c r="J428" s="46"/>
      <c r="K428" s="45">
        <f>IF(ISERROR(VLOOKUP(A428,[1]Spelers_PFV!$A$2:$J$5016,1,0)),"",VLOOKUP(A428,[1]Spelers_PFV!$A$2:$J$5016,1,0))</f>
        <v>4831</v>
      </c>
    </row>
    <row r="429" spans="1:11" s="44" customFormat="1" hidden="1">
      <c r="A429" s="38">
        <v>4832</v>
      </c>
      <c r="B429" s="39" t="s">
        <v>385</v>
      </c>
      <c r="C429" s="39" t="s">
        <v>723</v>
      </c>
      <c r="D429" s="39" t="str">
        <f>CONCATENATE(tabSpelersBWBC[[#This Row],[Prénom]],"  ",tabSpelersBWBC[[#This Row],[Nom]])</f>
        <v>DIDIER  DURIGNEUX</v>
      </c>
      <c r="E429" s="40">
        <v>24641</v>
      </c>
      <c r="F429" s="39"/>
      <c r="G429" s="39"/>
      <c r="H429" s="39"/>
      <c r="I429" s="41" t="s">
        <v>678</v>
      </c>
      <c r="J429" s="46"/>
      <c r="K429" s="45" t="str">
        <f>IF(ISERROR(VLOOKUP(A429,[1]Spelers_PFV!$A$2:$J$5016,1,0)),"",VLOOKUP(A429,[1]Spelers_PFV!$A$2:$J$5016,1,0))</f>
        <v/>
      </c>
    </row>
    <row r="430" spans="1:11" s="44" customFormat="1" hidden="1">
      <c r="A430" s="38">
        <v>4834</v>
      </c>
      <c r="B430" s="39" t="s">
        <v>751</v>
      </c>
      <c r="C430" s="39" t="s">
        <v>752</v>
      </c>
      <c r="D430" s="39" t="str">
        <f>CONCATENATE(tabSpelersBWBC[[#This Row],[Prénom]],"  ",tabSpelersBWBC[[#This Row],[Nom]])</f>
        <v>BENJAMIN  MARISSAL</v>
      </c>
      <c r="E430" s="40">
        <v>35073</v>
      </c>
      <c r="F430" s="39"/>
      <c r="G430" s="39"/>
      <c r="H430" s="39"/>
      <c r="I430" s="41" t="s">
        <v>678</v>
      </c>
      <c r="J430" s="46"/>
      <c r="K430" s="45">
        <f>IF(ISERROR(VLOOKUP(A430,[1]Spelers_PFV!$A$2:$J$5016,1,0)),"",VLOOKUP(A430,[1]Spelers_PFV!$A$2:$J$5016,1,0))</f>
        <v>4834</v>
      </c>
    </row>
    <row r="431" spans="1:11" s="44" customFormat="1" hidden="1">
      <c r="A431" s="38">
        <v>4839</v>
      </c>
      <c r="B431" s="39" t="s">
        <v>371</v>
      </c>
      <c r="C431" s="39" t="s">
        <v>372</v>
      </c>
      <c r="D431" s="39" t="str">
        <f>CONCATENATE(tabSpelersBWBC[[#This Row],[Prénom]],"  ",tabSpelersBWBC[[#This Row],[Nom]])</f>
        <v>PIERRE  ROSA</v>
      </c>
      <c r="E431" s="40">
        <v>19387</v>
      </c>
      <c r="F431" s="39"/>
      <c r="G431" s="39"/>
      <c r="H431" s="39"/>
      <c r="I431" s="41" t="s">
        <v>261</v>
      </c>
      <c r="J431" s="46"/>
      <c r="K431" s="45">
        <f>IF(ISERROR(VLOOKUP(A431,[1]Spelers_PFV!$A$2:$J$5016,1,0)),"",VLOOKUP(A431,[1]Spelers_PFV!$A$2:$J$5016,1,0))</f>
        <v>4839</v>
      </c>
    </row>
    <row r="432" spans="1:11" s="44" customFormat="1" hidden="1">
      <c r="A432" s="38">
        <v>4841</v>
      </c>
      <c r="B432" s="39" t="s">
        <v>1173</v>
      </c>
      <c r="C432" s="39" t="s">
        <v>1174</v>
      </c>
      <c r="D432" s="39" t="str">
        <f>CONCATENATE(tabSpelersBWBC[[#This Row],[Prénom]],"  ",tabSpelersBWBC[[#This Row],[Nom]])</f>
        <v>TONNY  VAN HAUTE</v>
      </c>
      <c r="E432" s="40">
        <v>11441</v>
      </c>
      <c r="F432" s="39"/>
      <c r="G432" s="39"/>
      <c r="H432" s="39"/>
      <c r="I432" s="41" t="s">
        <v>1036</v>
      </c>
      <c r="J432" s="46"/>
      <c r="K432" s="45" t="str">
        <f>IF(ISERROR(VLOOKUP(A432,[1]Spelers_PFV!$A$2:$J$5016,1,0)),"",VLOOKUP(A432,[1]Spelers_PFV!$A$2:$J$5016,1,0))</f>
        <v/>
      </c>
    </row>
    <row r="433" spans="1:11" s="44" customFormat="1" hidden="1">
      <c r="A433" s="38">
        <v>4847</v>
      </c>
      <c r="B433" s="39" t="s">
        <v>835</v>
      </c>
      <c r="C433" s="39" t="s">
        <v>1182</v>
      </c>
      <c r="D433" s="39" t="str">
        <f>CONCATENATE(tabSpelersBWBC[[#This Row],[Prénom]],"  ",tabSpelersBWBC[[#This Row],[Nom]])</f>
        <v>VINCENT  VERITER</v>
      </c>
      <c r="E433" s="40">
        <v>30315</v>
      </c>
      <c r="F433" s="39"/>
      <c r="G433" s="39"/>
      <c r="H433" s="39"/>
      <c r="I433" s="41" t="s">
        <v>1036</v>
      </c>
      <c r="J433" s="46"/>
      <c r="K433" s="45" t="str">
        <f>IF(ISERROR(VLOOKUP(A433,[1]Spelers_PFV!$A$2:$J$5016,1,0)),"",VLOOKUP(A433,[1]Spelers_PFV!$A$2:$J$5016,1,0))</f>
        <v/>
      </c>
    </row>
    <row r="434" spans="1:11" s="44" customFormat="1" hidden="1">
      <c r="A434" s="38">
        <v>4883</v>
      </c>
      <c r="B434" s="39" t="s">
        <v>33</v>
      </c>
      <c r="C434" s="39" t="s">
        <v>920</v>
      </c>
      <c r="D434" s="39" t="str">
        <f>CONCATENATE(tabSpelersBWBC[[#This Row],[Prénom]],"  ",tabSpelersBWBC[[#This Row],[Nom]])</f>
        <v>MARC  VANDEN BERGH</v>
      </c>
      <c r="E434" s="40">
        <v>23857</v>
      </c>
      <c r="F434" s="39"/>
      <c r="G434" s="39"/>
      <c r="H434" s="39"/>
      <c r="I434" s="41" t="s">
        <v>811</v>
      </c>
      <c r="J434" s="46"/>
      <c r="K434" s="47" t="str">
        <f>IF(ISERROR(VLOOKUP(A434,[1]Spelers_PFV!$A$2:$J$5016,1,0)),"",VLOOKUP(A434,[1]Spelers_PFV!$A$2:$J$5016,1,0))</f>
        <v/>
      </c>
    </row>
    <row r="435" spans="1:11" s="44" customFormat="1">
      <c r="A435" s="38">
        <v>4901</v>
      </c>
      <c r="B435" s="39" t="s">
        <v>272</v>
      </c>
      <c r="C435" s="39" t="s">
        <v>1011</v>
      </c>
      <c r="D435" s="39" t="str">
        <f>CONCATENATE(tabSpelersBWBC[[#This Row],[Prénom]],"  ",tabSpelersBWBC[[#This Row],[Nom]])</f>
        <v>JACQUES  NEFVE</v>
      </c>
      <c r="E435" s="40">
        <v>20172</v>
      </c>
      <c r="F435" s="39"/>
      <c r="G435" s="39"/>
      <c r="H435" s="39"/>
      <c r="I435" s="41" t="s">
        <v>957</v>
      </c>
      <c r="J435" s="46"/>
      <c r="K435" s="45" t="str">
        <f>IF(ISERROR(VLOOKUP(A435,[1]Spelers_PFV!$A$2:$J$5016,1,0)),"",VLOOKUP(A435,[1]Spelers_PFV!$A$2:$J$5016,1,0))</f>
        <v/>
      </c>
    </row>
    <row r="436" spans="1:11" s="44" customFormat="1" hidden="1">
      <c r="A436" s="38">
        <v>4904</v>
      </c>
      <c r="B436" s="39" t="s">
        <v>272</v>
      </c>
      <c r="C436" s="39" t="s">
        <v>1066</v>
      </c>
      <c r="D436" s="39" t="str">
        <f>CONCATENATE(tabSpelersBWBC[[#This Row],[Prénom]],"  ",tabSpelersBWBC[[#This Row],[Nom]])</f>
        <v>JACQUES  DE BRANDT</v>
      </c>
      <c r="E436" s="40">
        <v>18553</v>
      </c>
      <c r="F436" s="39"/>
      <c r="G436" s="39"/>
      <c r="H436" s="39"/>
      <c r="I436" s="41" t="s">
        <v>1036</v>
      </c>
      <c r="J436" s="46"/>
      <c r="K436" s="45" t="str">
        <f>IF(ISERROR(VLOOKUP(A436,[1]Spelers_PFV!$A$2:$J$5016,1,0)),"",VLOOKUP(A436,[1]Spelers_PFV!$A$2:$J$5016,1,0))</f>
        <v/>
      </c>
    </row>
    <row r="437" spans="1:11" s="44" customFormat="1" hidden="1">
      <c r="A437" s="38">
        <v>4913</v>
      </c>
      <c r="B437" s="39" t="s">
        <v>991</v>
      </c>
      <c r="C437" s="39" t="s">
        <v>287</v>
      </c>
      <c r="D437" s="39" t="str">
        <f>CONCATENATE(tabSpelersBWBC[[#This Row],[Prénom]],"  ",tabSpelersBWBC[[#This Row],[Nom]])</f>
        <v>GIUSEPPE  BRUNO</v>
      </c>
      <c r="E437" s="40">
        <v>13934</v>
      </c>
      <c r="F437" s="39"/>
      <c r="G437" s="39"/>
      <c r="H437" s="39"/>
      <c r="I437" s="41" t="s">
        <v>1252</v>
      </c>
      <c r="J437" s="46"/>
      <c r="K437" s="45" t="str">
        <f>IF(ISERROR(VLOOKUP(A437,[1]Spelers_PFV!$A$2:$J$5016,1,0)),"",VLOOKUP(A437,[1]Spelers_PFV!$A$2:$J$5016,1,0))</f>
        <v/>
      </c>
    </row>
    <row r="438" spans="1:11" s="44" customFormat="1" hidden="1">
      <c r="A438" s="38">
        <v>4919</v>
      </c>
      <c r="B438" s="39" t="s">
        <v>1332</v>
      </c>
      <c r="C438" s="39" t="s">
        <v>1333</v>
      </c>
      <c r="D438" s="39" t="str">
        <f>CONCATENATE(tabSpelersBWBC[[#This Row],[Prénom]],"  ",tabSpelersBWBC[[#This Row],[Nom]])</f>
        <v>ANTONINO  DI NICOLA</v>
      </c>
      <c r="E438" s="40">
        <v>16139</v>
      </c>
      <c r="F438" s="39"/>
      <c r="G438" s="39"/>
      <c r="H438" s="39"/>
      <c r="I438" s="41" t="s">
        <v>1252</v>
      </c>
      <c r="J438" s="46"/>
      <c r="K438" s="45" t="str">
        <f>IF(ISERROR(VLOOKUP(A438,[1]Spelers_PFV!$A$2:$J$5016,1,0)),"",VLOOKUP(A438,[1]Spelers_PFV!$A$2:$J$5016,1,0))</f>
        <v/>
      </c>
    </row>
    <row r="439" spans="1:11" s="44" customFormat="1" hidden="1">
      <c r="A439" s="38">
        <v>4921</v>
      </c>
      <c r="B439" s="39" t="s">
        <v>545</v>
      </c>
      <c r="C439" s="39" t="s">
        <v>647</v>
      </c>
      <c r="D439" s="39" t="str">
        <f>CONCATENATE(tabSpelersBWBC[[#This Row],[Prénom]],"  ",tabSpelersBWBC[[#This Row],[Nom]])</f>
        <v>THIERRY  TERZISKI</v>
      </c>
      <c r="E439" s="40">
        <v>26544</v>
      </c>
      <c r="F439" s="39"/>
      <c r="G439" s="39"/>
      <c r="H439" s="39"/>
      <c r="I439" s="41" t="s">
        <v>413</v>
      </c>
      <c r="J439" s="46"/>
      <c r="K439" s="45" t="str">
        <f>IF(ISERROR(VLOOKUP(A439,[1]Spelers_PFV!$A$2:$J$5016,1,0)),"",VLOOKUP(A439,[1]Spelers_PFV!$A$2:$J$5016,1,0))</f>
        <v/>
      </c>
    </row>
    <row r="440" spans="1:11" s="44" customFormat="1" hidden="1">
      <c r="A440" s="38">
        <v>4928</v>
      </c>
      <c r="B440" s="39" t="s">
        <v>738</v>
      </c>
      <c r="C440" s="39" t="s">
        <v>338</v>
      </c>
      <c r="D440" s="39" t="str">
        <f>CONCATENATE(tabSpelersBWBC[[#This Row],[Prénom]],"  ",tabSpelersBWBC[[#This Row],[Nom]])</f>
        <v>EMILE  JANSSENS</v>
      </c>
      <c r="E440" s="40">
        <v>16518</v>
      </c>
      <c r="F440" s="39"/>
      <c r="G440" s="39"/>
      <c r="H440" s="39"/>
      <c r="I440" s="41" t="s">
        <v>678</v>
      </c>
      <c r="J440" s="46"/>
      <c r="K440" s="45" t="str">
        <f>IF(ISERROR(VLOOKUP(A440,[1]Spelers_PFV!$A$2:$J$5016,1,0)),"",VLOOKUP(A440,[1]Spelers_PFV!$A$2:$J$5016,1,0))</f>
        <v/>
      </c>
    </row>
    <row r="441" spans="1:11" s="44" customFormat="1" hidden="1">
      <c r="A441" s="38">
        <v>4974</v>
      </c>
      <c r="B441" s="39" t="s">
        <v>1519</v>
      </c>
      <c r="C441" s="39" t="s">
        <v>1533</v>
      </c>
      <c r="D441" s="39" t="str">
        <f>CONCATENATE(tabSpelersBWBC[[#This Row],[Prénom]],"  ",tabSpelersBWBC[[#This Row],[Nom]])</f>
        <v>PASCALE  THEYS</v>
      </c>
      <c r="E441" s="40">
        <v>23538</v>
      </c>
      <c r="F441" s="39"/>
      <c r="G441" s="39"/>
      <c r="H441" s="39"/>
      <c r="I441" s="41" t="s">
        <v>1463</v>
      </c>
      <c r="J441" s="46"/>
      <c r="K441" s="45" t="str">
        <f>IF(ISERROR(VLOOKUP(A441,[1]Spelers_PFV!$A$2:$J$5016,1,0)),"",VLOOKUP(A441,[1]Spelers_PFV!$A$2:$J$5016,1,0))</f>
        <v/>
      </c>
    </row>
    <row r="442" spans="1:11" s="44" customFormat="1" hidden="1">
      <c r="A442" s="38">
        <v>4977</v>
      </c>
      <c r="B442" s="39" t="s">
        <v>35</v>
      </c>
      <c r="C442" s="39" t="s">
        <v>900</v>
      </c>
      <c r="D442" s="39" t="str">
        <f>CONCATENATE(tabSpelersBWBC[[#This Row],[Prénom]],"  ",tabSpelersBWBC[[#This Row],[Nom]])</f>
        <v>MICHEL  RENS</v>
      </c>
      <c r="E442" s="40">
        <v>22248</v>
      </c>
      <c r="F442" s="39"/>
      <c r="G442" s="39"/>
      <c r="H442" s="39"/>
      <c r="I442" s="41" t="s">
        <v>811</v>
      </c>
      <c r="J442" s="46"/>
      <c r="K442" s="45" t="str">
        <f>IF(ISERROR(VLOOKUP(A442,[1]Spelers_PFV!$A$2:$J$5016,1,0)),"",VLOOKUP(A442,[1]Spelers_PFV!$A$2:$J$5016,1,0))</f>
        <v/>
      </c>
    </row>
    <row r="443" spans="1:11" s="44" customFormat="1" hidden="1">
      <c r="A443" s="38">
        <v>4978</v>
      </c>
      <c r="B443" s="39" t="s">
        <v>456</v>
      </c>
      <c r="C443" s="39" t="s">
        <v>1342</v>
      </c>
      <c r="D443" s="39" t="str">
        <f>CONCATENATE(tabSpelersBWBC[[#This Row],[Prénom]],"  ",tabSpelersBWBC[[#This Row],[Nom]])</f>
        <v>JONATHAN  FOSTIER</v>
      </c>
      <c r="E443" s="40">
        <v>32225</v>
      </c>
      <c r="F443" s="39"/>
      <c r="G443" s="39"/>
      <c r="H443" s="39"/>
      <c r="I443" s="41" t="s">
        <v>1252</v>
      </c>
      <c r="J443" s="46"/>
      <c r="K443" s="45" t="str">
        <f>IF(ISERROR(VLOOKUP(A443,[1]Spelers_PFV!$A$2:$J$5016,1,0)),"",VLOOKUP(A443,[1]Spelers_PFV!$A$2:$J$5016,1,0))</f>
        <v/>
      </c>
    </row>
    <row r="444" spans="1:11" s="44" customFormat="1" hidden="1">
      <c r="A444" s="38">
        <v>5024</v>
      </c>
      <c r="B444" s="39" t="s">
        <v>1167</v>
      </c>
      <c r="C444" s="39" t="s">
        <v>1282</v>
      </c>
      <c r="D444" s="39" t="str">
        <f>CONCATENATE(tabSpelersBWBC[[#This Row],[Prénom]],"  ",tabSpelersBWBC[[#This Row],[Nom]])</f>
        <v>JEAN LOUIS  CEUPPENS</v>
      </c>
      <c r="E444" s="40">
        <v>22648</v>
      </c>
      <c r="F444" s="39"/>
      <c r="G444" s="39"/>
      <c r="H444" s="39"/>
      <c r="I444" s="41" t="s">
        <v>1252</v>
      </c>
      <c r="J444" s="46"/>
      <c r="K444" s="45" t="str">
        <f>IF(ISERROR(VLOOKUP(A444,[1]Spelers_PFV!$A$2:$J$5016,1,0)),"",VLOOKUP(A444,[1]Spelers_PFV!$A$2:$J$5016,1,0))</f>
        <v/>
      </c>
    </row>
    <row r="445" spans="1:11" s="44" customFormat="1" hidden="1">
      <c r="A445" s="38">
        <v>5027</v>
      </c>
      <c r="B445" s="39" t="s">
        <v>1164</v>
      </c>
      <c r="C445" s="39" t="s">
        <v>1248</v>
      </c>
      <c r="D445" s="39" t="str">
        <f>CONCATENATE(tabSpelersBWBC[[#This Row],[Prénom]],"  ",tabSpelersBWBC[[#This Row],[Nom]])</f>
        <v>VERONIQUE  VAN HERPE</v>
      </c>
      <c r="E445" s="40">
        <v>23791</v>
      </c>
      <c r="F445" s="39"/>
      <c r="G445" s="39"/>
      <c r="H445" s="39"/>
      <c r="I445" s="41" t="s">
        <v>1193</v>
      </c>
      <c r="J445" s="46"/>
      <c r="K445" s="45" t="str">
        <f>IF(ISERROR(VLOOKUP(A445,[1]Spelers_PFV!$A$2:$J$5016,1,0)),"",VLOOKUP(A445,[1]Spelers_PFV!$A$2:$J$5016,1,0))</f>
        <v/>
      </c>
    </row>
    <row r="446" spans="1:11" s="44" customFormat="1" hidden="1">
      <c r="A446" s="38">
        <v>5030</v>
      </c>
      <c r="B446" s="39" t="s">
        <v>414</v>
      </c>
      <c r="C446" s="39" t="s">
        <v>1111</v>
      </c>
      <c r="D446" s="39" t="str">
        <f>CONCATENATE(tabSpelersBWBC[[#This Row],[Prénom]],"  ",tabSpelersBWBC[[#This Row],[Nom]])</f>
        <v>SERGE  JAQUEMYNS</v>
      </c>
      <c r="E446" s="40">
        <v>19426</v>
      </c>
      <c r="F446" s="39"/>
      <c r="G446" s="39"/>
      <c r="H446" s="39"/>
      <c r="I446" s="41" t="s">
        <v>1036</v>
      </c>
      <c r="J446" s="46"/>
      <c r="K446" s="45" t="str">
        <f>IF(ISERROR(VLOOKUP(A446,[1]Spelers_PFV!$A$2:$J$5016,1,0)),"",VLOOKUP(A446,[1]Spelers_PFV!$A$2:$J$5016,1,0))</f>
        <v/>
      </c>
    </row>
    <row r="447" spans="1:11" s="44" customFormat="1" hidden="1">
      <c r="A447" s="38">
        <v>5034</v>
      </c>
      <c r="B447" s="39" t="s">
        <v>35</v>
      </c>
      <c r="C447" s="39" t="s">
        <v>790</v>
      </c>
      <c r="D447" s="39" t="str">
        <f>CONCATENATE(tabSpelersBWBC[[#This Row],[Prénom]],"  ",tabSpelersBWBC[[#This Row],[Nom]])</f>
        <v>MICHEL  VAN BOGAERT</v>
      </c>
      <c r="E447" s="40">
        <v>19753</v>
      </c>
      <c r="F447" s="39"/>
      <c r="G447" s="39"/>
      <c r="H447" s="39"/>
      <c r="I447" s="41" t="s">
        <v>1252</v>
      </c>
      <c r="J447" s="46"/>
      <c r="K447" s="45" t="str">
        <f>IF(ISERROR(VLOOKUP(A447,[1]Spelers_PFV!$A$2:$J$5016,1,0)),"",VLOOKUP(A447,[1]Spelers_PFV!$A$2:$J$5016,1,0))</f>
        <v/>
      </c>
    </row>
    <row r="448" spans="1:11" s="44" customFormat="1" hidden="1">
      <c r="A448" s="38">
        <v>5056</v>
      </c>
      <c r="B448" s="39" t="s">
        <v>1363</v>
      </c>
      <c r="C448" s="39" t="s">
        <v>585</v>
      </c>
      <c r="D448" s="39" t="str">
        <f>CONCATENATE(tabSpelersBWBC[[#This Row],[Prénom]],"  ",tabSpelersBWBC[[#This Row],[Nom]])</f>
        <v>FLORENT  LUCAS</v>
      </c>
      <c r="E448" s="40">
        <v>21645</v>
      </c>
      <c r="F448" s="39"/>
      <c r="G448" s="39"/>
      <c r="H448" s="39"/>
      <c r="I448" s="41" t="s">
        <v>1463</v>
      </c>
      <c r="J448" s="46"/>
      <c r="K448" s="45">
        <f>IF(ISERROR(VLOOKUP(A448,[1]Spelers_PFV!$A$2:$J$5016,1,0)),"",VLOOKUP(A448,[1]Spelers_PFV!$A$2:$J$5016,1,0))</f>
        <v>5056</v>
      </c>
    </row>
    <row r="449" spans="1:11" s="44" customFormat="1" hidden="1">
      <c r="A449" s="38">
        <v>5077</v>
      </c>
      <c r="B449" s="39" t="s">
        <v>20</v>
      </c>
      <c r="C449" s="39" t="s">
        <v>845</v>
      </c>
      <c r="D449" s="39" t="str">
        <f>CONCATENATE(tabSpelersBWBC[[#This Row],[Prénom]],"  ",tabSpelersBWBC[[#This Row],[Nom]])</f>
        <v>STEPHANE  DE PAUW</v>
      </c>
      <c r="E449" s="40">
        <v>23996</v>
      </c>
      <c r="F449" s="39"/>
      <c r="G449" s="39"/>
      <c r="H449" s="39"/>
      <c r="I449" s="41" t="s">
        <v>1252</v>
      </c>
      <c r="J449" s="46"/>
      <c r="K449" s="45" t="str">
        <f>IF(ISERROR(VLOOKUP(A449,[1]Spelers_PFV!$A$2:$J$5016,1,0)),"",VLOOKUP(A449,[1]Spelers_PFV!$A$2:$J$5016,1,0))</f>
        <v/>
      </c>
    </row>
    <row r="450" spans="1:11" s="44" customFormat="1" hidden="1">
      <c r="A450" s="38">
        <v>5108</v>
      </c>
      <c r="B450" s="39" t="s">
        <v>385</v>
      </c>
      <c r="C450" s="39" t="s">
        <v>1483</v>
      </c>
      <c r="D450" s="39" t="str">
        <f>CONCATENATE(tabSpelersBWBC[[#This Row],[Prénom]],"  ",tabSpelersBWBC[[#This Row],[Nom]])</f>
        <v>DIDIER  DEVOS</v>
      </c>
      <c r="E450" s="40">
        <v>26092</v>
      </c>
      <c r="F450" s="39"/>
      <c r="G450" s="39"/>
      <c r="H450" s="39"/>
      <c r="I450" s="41" t="s">
        <v>1463</v>
      </c>
      <c r="J450" s="46"/>
      <c r="K450" s="45" t="str">
        <f>IF(ISERROR(VLOOKUP(A450,[1]Spelers_PFV!$A$2:$J$5016,1,0)),"",VLOOKUP(A450,[1]Spelers_PFV!$A$2:$J$5016,1,0))</f>
        <v/>
      </c>
    </row>
    <row r="451" spans="1:11" s="44" customFormat="1" hidden="1">
      <c r="A451" s="38">
        <v>5117</v>
      </c>
      <c r="B451" s="39" t="s">
        <v>371</v>
      </c>
      <c r="C451" s="39" t="s">
        <v>1475</v>
      </c>
      <c r="D451" s="39" t="str">
        <f>CONCATENATE(tabSpelersBWBC[[#This Row],[Prénom]],"  ",tabSpelersBWBC[[#This Row],[Nom]])</f>
        <v>PIERRE  DE BRABANTER</v>
      </c>
      <c r="E451" s="40">
        <v>17324</v>
      </c>
      <c r="F451" s="39"/>
      <c r="G451" s="39"/>
      <c r="H451" s="39"/>
      <c r="I451" s="41" t="s">
        <v>1463</v>
      </c>
      <c r="J451" s="46"/>
      <c r="K451" s="45" t="str">
        <f>IF(ISERROR(VLOOKUP(A451,[1]Spelers_PFV!$A$2:$J$5016,1,0)),"",VLOOKUP(A451,[1]Spelers_PFV!$A$2:$J$5016,1,0))</f>
        <v/>
      </c>
    </row>
    <row r="452" spans="1:11" s="44" customFormat="1" hidden="1">
      <c r="A452" s="38">
        <v>5118</v>
      </c>
      <c r="B452" s="39" t="s">
        <v>345</v>
      </c>
      <c r="C452" s="39" t="s">
        <v>1544</v>
      </c>
      <c r="D452" s="39" t="str">
        <f>CONCATENATE(tabSpelersBWBC[[#This Row],[Prénom]],"  ",tabSpelersBWBC[[#This Row],[Nom]])</f>
        <v>MICHAEL  VANDEWYNGAERDE</v>
      </c>
      <c r="E452" s="40">
        <v>31722</v>
      </c>
      <c r="F452" s="39"/>
      <c r="G452" s="39"/>
      <c r="H452" s="39"/>
      <c r="I452" s="41" t="s">
        <v>1463</v>
      </c>
      <c r="J452" s="46"/>
      <c r="K452" s="45" t="str">
        <f>IF(ISERROR(VLOOKUP(A452,[1]Spelers_PFV!$A$2:$J$5016,1,0)),"",VLOOKUP(A452,[1]Spelers_PFV!$A$2:$J$5016,1,0))</f>
        <v/>
      </c>
    </row>
    <row r="453" spans="1:11" s="44" customFormat="1" hidden="1">
      <c r="A453" s="38">
        <v>5121</v>
      </c>
      <c r="B453" s="39" t="s">
        <v>595</v>
      </c>
      <c r="C453" s="39" t="s">
        <v>1547</v>
      </c>
      <c r="D453" s="39" t="str">
        <f>CONCATENATE(tabSpelersBWBC[[#This Row],[Prénom]],"  ",tabSpelersBWBC[[#This Row],[Nom]])</f>
        <v>OLIVIER  WEIJERMAN</v>
      </c>
      <c r="E453" s="40">
        <v>24590</v>
      </c>
      <c r="F453" s="39"/>
      <c r="G453" s="39"/>
      <c r="H453" s="39"/>
      <c r="I453" s="41" t="s">
        <v>1463</v>
      </c>
      <c r="J453" s="46"/>
      <c r="K453" s="45" t="str">
        <f>IF(ISERROR(VLOOKUP(A453,[1]Spelers_PFV!$A$2:$J$5016,1,0)),"",VLOOKUP(A453,[1]Spelers_PFV!$A$2:$J$5016,1,0))</f>
        <v/>
      </c>
    </row>
    <row r="454" spans="1:11" s="44" customFormat="1" hidden="1">
      <c r="A454" s="38">
        <v>5124</v>
      </c>
      <c r="B454" s="39" t="s">
        <v>504</v>
      </c>
      <c r="C454" s="39" t="s">
        <v>1275</v>
      </c>
      <c r="D454" s="39" t="str">
        <f>CONCATENATE(tabSpelersBWBC[[#This Row],[Prénom]],"  ",tabSpelersBWBC[[#This Row],[Nom]])</f>
        <v>YVES  BOUTON</v>
      </c>
      <c r="E454" s="40">
        <v>18715</v>
      </c>
      <c r="F454" s="39"/>
      <c r="G454" s="39"/>
      <c r="H454" s="39"/>
      <c r="I454" s="41" t="s">
        <v>1252</v>
      </c>
      <c r="J454" s="46"/>
      <c r="K454" s="47" t="str">
        <f>IF(ISERROR(VLOOKUP(A454,[1]Spelers_PFV!$A$2:$J$5016,1,0)),"",VLOOKUP(A454,[1]Spelers_PFV!$A$2:$J$5016,1,0))</f>
        <v/>
      </c>
    </row>
    <row r="455" spans="1:11" s="44" customFormat="1" hidden="1">
      <c r="A455" s="38">
        <v>5125</v>
      </c>
      <c r="B455" s="39" t="s">
        <v>1327</v>
      </c>
      <c r="C455" s="39" t="s">
        <v>1328</v>
      </c>
      <c r="D455" s="39" t="str">
        <f>CONCATENATE(tabSpelersBWBC[[#This Row],[Prénom]],"  ",tabSpelersBWBC[[#This Row],[Nom]])</f>
        <v>JEANNE  DEVUYST</v>
      </c>
      <c r="E455" s="40">
        <v>17980</v>
      </c>
      <c r="F455" s="39"/>
      <c r="G455" s="39"/>
      <c r="H455" s="39"/>
      <c r="I455" s="41" t="s">
        <v>1252</v>
      </c>
      <c r="J455" s="46"/>
      <c r="K455" s="45" t="str">
        <f>IF(ISERROR(VLOOKUP(A455,[1]Spelers_PFV!$A$2:$J$5016,1,0)),"",VLOOKUP(A455,[1]Spelers_PFV!$A$2:$J$5016,1,0))</f>
        <v/>
      </c>
    </row>
    <row r="456" spans="1:11" s="44" customFormat="1" hidden="1">
      <c r="A456" s="38">
        <v>5130</v>
      </c>
      <c r="B456" s="39" t="s">
        <v>634</v>
      </c>
      <c r="C456" s="39" t="s">
        <v>1119</v>
      </c>
      <c r="D456" s="39" t="str">
        <f>CONCATENATE(tabSpelersBWBC[[#This Row],[Prénom]],"  ",tabSpelersBWBC[[#This Row],[Nom]])</f>
        <v>GUY  MATTHYS</v>
      </c>
      <c r="E456" s="40">
        <v>20111</v>
      </c>
      <c r="F456" s="39"/>
      <c r="G456" s="39"/>
      <c r="H456" s="39"/>
      <c r="I456" s="41" t="s">
        <v>1252</v>
      </c>
      <c r="J456" s="46"/>
      <c r="K456" s="45" t="str">
        <f>IF(ISERROR(VLOOKUP(A456,[1]Spelers_PFV!$A$2:$J$5016,1,0)),"",VLOOKUP(A456,[1]Spelers_PFV!$A$2:$J$5016,1,0))</f>
        <v/>
      </c>
    </row>
    <row r="457" spans="1:11" s="44" customFormat="1" hidden="1">
      <c r="A457" s="38">
        <v>5134</v>
      </c>
      <c r="B457" s="39" t="s">
        <v>416</v>
      </c>
      <c r="C457" s="39" t="s">
        <v>681</v>
      </c>
      <c r="D457" s="39" t="str">
        <f>CONCATENATE(tabSpelersBWBC[[#This Row],[Prénom]],"  ",tabSpelersBWBC[[#This Row],[Nom]])</f>
        <v>FREDERIC  BERTHOL</v>
      </c>
      <c r="E457" s="40">
        <v>29554</v>
      </c>
      <c r="F457" s="39"/>
      <c r="G457" s="39"/>
      <c r="H457" s="39"/>
      <c r="I457" s="41" t="s">
        <v>678</v>
      </c>
      <c r="J457" s="46"/>
      <c r="K457" s="45" t="str">
        <f>IF(ISERROR(VLOOKUP(A457,[1]Spelers_PFV!$A$2:$J$5016,1,0)),"",VLOOKUP(A457,[1]Spelers_PFV!$A$2:$J$5016,1,0))</f>
        <v/>
      </c>
    </row>
    <row r="458" spans="1:11" s="44" customFormat="1" hidden="1">
      <c r="A458" s="38">
        <v>5165</v>
      </c>
      <c r="B458" s="39" t="s">
        <v>33</v>
      </c>
      <c r="C458" s="39" t="s">
        <v>1467</v>
      </c>
      <c r="D458" s="39" t="str">
        <f>CONCATENATE(tabSpelersBWBC[[#This Row],[Prénom]],"  ",tabSpelersBWBC[[#This Row],[Nom]])</f>
        <v>MARC  BONDUEL</v>
      </c>
      <c r="E458" s="40">
        <v>23274</v>
      </c>
      <c r="F458" s="39"/>
      <c r="G458" s="39"/>
      <c r="H458" s="39"/>
      <c r="I458" s="41" t="s">
        <v>1463</v>
      </c>
      <c r="J458" s="46"/>
      <c r="K458" s="45" t="str">
        <f>IF(ISERROR(VLOOKUP(A458,[1]Spelers_PFV!$A$2:$J$5016,1,0)),"",VLOOKUP(A458,[1]Spelers_PFV!$A$2:$J$5016,1,0))</f>
        <v/>
      </c>
    </row>
    <row r="459" spans="1:11" s="44" customFormat="1">
      <c r="A459" s="38">
        <v>5174</v>
      </c>
      <c r="B459" s="39" t="s">
        <v>965</v>
      </c>
      <c r="C459" s="39" t="s">
        <v>966</v>
      </c>
      <c r="D459" s="39" t="str">
        <f>CONCATENATE(tabSpelersBWBC[[#This Row],[Prénom]],"  ",tabSpelersBWBC[[#This Row],[Nom]])</f>
        <v>RADOINE  CHARH</v>
      </c>
      <c r="E459" s="40">
        <v>27224</v>
      </c>
      <c r="F459" s="39"/>
      <c r="G459" s="39"/>
      <c r="H459" s="39"/>
      <c r="I459" s="41" t="s">
        <v>957</v>
      </c>
      <c r="J459" s="46"/>
      <c r="K459" s="45" t="str">
        <f>IF(ISERROR(VLOOKUP(A459,[1]Spelers_PFV!$A$2:$J$5016,1,0)),"",VLOOKUP(A459,[1]Spelers_PFV!$A$2:$J$5016,1,0))</f>
        <v/>
      </c>
    </row>
    <row r="460" spans="1:11" s="44" customFormat="1">
      <c r="A460" s="38">
        <v>5175</v>
      </c>
      <c r="B460" s="39" t="s">
        <v>426</v>
      </c>
      <c r="C460" s="39" t="s">
        <v>958</v>
      </c>
      <c r="D460" s="39" t="str">
        <f>CONCATENATE(tabSpelersBWBC[[#This Row],[Prénom]],"  ",tabSpelersBWBC[[#This Row],[Nom]])</f>
        <v>CHRISTIAN  AGNEESSENS</v>
      </c>
      <c r="E460" s="40">
        <v>15863</v>
      </c>
      <c r="F460" s="39"/>
      <c r="G460" s="39"/>
      <c r="H460" s="39"/>
      <c r="I460" s="41" t="s">
        <v>957</v>
      </c>
      <c r="J460" s="46"/>
      <c r="K460" s="45" t="str">
        <f>IF(ISERROR(VLOOKUP(A460,[1]Spelers_PFV!$A$2:$J$5016,1,0)),"",VLOOKUP(A460,[1]Spelers_PFV!$A$2:$J$5016,1,0))</f>
        <v/>
      </c>
    </row>
    <row r="461" spans="1:11" s="44" customFormat="1">
      <c r="A461" s="38">
        <v>5181</v>
      </c>
      <c r="B461" s="39" t="s">
        <v>375</v>
      </c>
      <c r="C461" s="39" t="s">
        <v>699</v>
      </c>
      <c r="D461" s="39" t="str">
        <f>CONCATENATE(tabSpelersBWBC[[#This Row],[Prénom]],"  ",tabSpelersBWBC[[#This Row],[Nom]])</f>
        <v>JOEL  DE CLERCQ</v>
      </c>
      <c r="E461" s="40">
        <v>22964</v>
      </c>
      <c r="F461" s="39"/>
      <c r="G461" s="39"/>
      <c r="H461" s="39"/>
      <c r="I461" s="41" t="s">
        <v>957</v>
      </c>
      <c r="J461" s="46"/>
      <c r="K461" s="45" t="str">
        <f>IF(ISERROR(VLOOKUP(A461,[1]Spelers_PFV!$A$2:$J$5016,1,0)),"",VLOOKUP(A461,[1]Spelers_PFV!$A$2:$J$5016,1,0))</f>
        <v/>
      </c>
    </row>
    <row r="462" spans="1:11" s="44" customFormat="1">
      <c r="A462" s="38">
        <v>5186</v>
      </c>
      <c r="B462" s="39" t="s">
        <v>984</v>
      </c>
      <c r="C462" s="39" t="s">
        <v>985</v>
      </c>
      <c r="D462" s="39" t="str">
        <f>CONCATENATE(tabSpelersBWBC[[#This Row],[Prénom]],"  ",tabSpelersBWBC[[#This Row],[Nom]])</f>
        <v>ALEXANDRA  EECKHOUT</v>
      </c>
      <c r="E462" s="40">
        <v>14444</v>
      </c>
      <c r="F462" s="39"/>
      <c r="G462" s="39"/>
      <c r="H462" s="39"/>
      <c r="I462" s="41" t="s">
        <v>957</v>
      </c>
      <c r="J462" s="46"/>
      <c r="K462" s="45" t="str">
        <f>IF(ISERROR(VLOOKUP(A462,[1]Spelers_PFV!$A$2:$J$5016,1,0)),"",VLOOKUP(A462,[1]Spelers_PFV!$A$2:$J$5016,1,0))</f>
        <v/>
      </c>
    </row>
    <row r="463" spans="1:11" s="44" customFormat="1">
      <c r="A463" s="38">
        <v>5190</v>
      </c>
      <c r="B463" s="39" t="s">
        <v>1007</v>
      </c>
      <c r="C463" s="39" t="s">
        <v>1008</v>
      </c>
      <c r="D463" s="39" t="str">
        <f>CONCATENATE(tabSpelersBWBC[[#This Row],[Prénom]],"  ",tabSpelersBWBC[[#This Row],[Nom]])</f>
        <v>MARIE-JOSEE  LOSENBERGH</v>
      </c>
      <c r="E463" s="40">
        <v>18493</v>
      </c>
      <c r="F463" s="39"/>
      <c r="G463" s="39"/>
      <c r="H463" s="39"/>
      <c r="I463" s="41" t="s">
        <v>957</v>
      </c>
      <c r="J463" s="46"/>
      <c r="K463" s="45" t="str">
        <f>IF(ISERROR(VLOOKUP(A463,[1]Spelers_PFV!$A$2:$J$5016,1,0)),"",VLOOKUP(A463,[1]Spelers_PFV!$A$2:$J$5016,1,0))</f>
        <v/>
      </c>
    </row>
    <row r="464" spans="1:11" s="44" customFormat="1" hidden="1">
      <c r="A464" s="38">
        <v>5194</v>
      </c>
      <c r="B464" s="39" t="s">
        <v>24</v>
      </c>
      <c r="C464" s="39" t="s">
        <v>1681</v>
      </c>
      <c r="D464" s="39" t="str">
        <f>CONCATENATE(tabSpelersBWBC[[#This Row],[Prénom]],"  ",tabSpelersBWBC[[#This Row],[Nom]])</f>
        <v>PATRICE  DUBUISSON</v>
      </c>
      <c r="E464" s="40">
        <v>21347</v>
      </c>
      <c r="F464" s="39"/>
      <c r="G464" s="39"/>
      <c r="H464" s="39"/>
      <c r="I464" s="41" t="s">
        <v>1672</v>
      </c>
      <c r="J464" s="46"/>
      <c r="K464" s="45" t="str">
        <f>IF(ISERROR(VLOOKUP(A464,[1]Spelers_PFV!$A$2:$J$5016,1,0)),"",VLOOKUP(A464,[1]Spelers_PFV!$A$2:$J$5016,1,0))</f>
        <v/>
      </c>
    </row>
    <row r="465" spans="1:11" s="44" customFormat="1">
      <c r="A465" s="38">
        <v>5197</v>
      </c>
      <c r="B465" s="39" t="s">
        <v>1003</v>
      </c>
      <c r="C465" s="39" t="s">
        <v>1004</v>
      </c>
      <c r="D465" s="39" t="str">
        <f>CONCATENATE(tabSpelersBWBC[[#This Row],[Prénom]],"  ",tabSpelersBWBC[[#This Row],[Nom]])</f>
        <v>MIREILLE  JADOUL</v>
      </c>
      <c r="E465" s="40">
        <v>25034</v>
      </c>
      <c r="F465" s="39"/>
      <c r="G465" s="39"/>
      <c r="H465" s="39"/>
      <c r="I465" s="41" t="s">
        <v>957</v>
      </c>
      <c r="J465" s="46"/>
      <c r="K465" s="45" t="str">
        <f>IF(ISERROR(VLOOKUP(A465,[1]Spelers_PFV!$A$2:$J$5016,1,0)),"",VLOOKUP(A465,[1]Spelers_PFV!$A$2:$J$5016,1,0))</f>
        <v/>
      </c>
    </row>
    <row r="466" spans="1:11" s="44" customFormat="1">
      <c r="A466" s="38">
        <v>5200</v>
      </c>
      <c r="B466" s="39" t="s">
        <v>304</v>
      </c>
      <c r="C466" s="39" t="s">
        <v>1024</v>
      </c>
      <c r="D466" s="39" t="str">
        <f>CONCATENATE(tabSpelersBWBC[[#This Row],[Prénom]],"  ",tabSpelersBWBC[[#This Row],[Nom]])</f>
        <v>JACQUELINE  TRENSON</v>
      </c>
      <c r="E466" s="40">
        <v>17850</v>
      </c>
      <c r="F466" s="39"/>
      <c r="G466" s="39"/>
      <c r="H466" s="39"/>
      <c r="I466" s="41" t="s">
        <v>957</v>
      </c>
      <c r="J466" s="46"/>
      <c r="K466" s="45" t="str">
        <f>IF(ISERROR(VLOOKUP(A466,[1]Spelers_PFV!$A$2:$J$5016,1,0)),"",VLOOKUP(A466,[1]Spelers_PFV!$A$2:$J$5016,1,0))</f>
        <v/>
      </c>
    </row>
    <row r="467" spans="1:11" s="45" customFormat="1" hidden="1">
      <c r="A467" s="38">
        <v>5244</v>
      </c>
      <c r="B467" s="39" t="s">
        <v>306</v>
      </c>
      <c r="C467" s="39" t="s">
        <v>592</v>
      </c>
      <c r="D467" s="39" t="str">
        <f>CONCATENATE(tabSpelersBWBC[[#This Row],[Prénom]],"  ",tabSpelersBWBC[[#This Row],[Nom]])</f>
        <v>ROGER  NOOTENS</v>
      </c>
      <c r="E467" s="40">
        <v>16284</v>
      </c>
      <c r="F467" s="39"/>
      <c r="G467" s="39"/>
      <c r="H467" s="39"/>
      <c r="I467" s="41" t="s">
        <v>413</v>
      </c>
      <c r="J467" s="46"/>
      <c r="K467" s="45" t="str">
        <f>IF(ISERROR(VLOOKUP(A467,[1]Spelers_PFV!$A$2:$J$5016,1,0)),"",VLOOKUP(A467,[1]Spelers_PFV!$A$2:$J$5016,1,0))</f>
        <v/>
      </c>
    </row>
    <row r="468" spans="1:11" s="45" customFormat="1" hidden="1">
      <c r="A468" s="38">
        <v>5252</v>
      </c>
      <c r="B468" s="39" t="s">
        <v>375</v>
      </c>
      <c r="C468" s="39" t="s">
        <v>1238</v>
      </c>
      <c r="D468" s="39" t="str">
        <f>CONCATENATE(tabSpelersBWBC[[#This Row],[Prénom]],"  ",tabSpelersBWBC[[#This Row],[Nom]])</f>
        <v>JOEL  TEMMERMAN</v>
      </c>
      <c r="E468" s="40">
        <v>29092</v>
      </c>
      <c r="F468" s="39"/>
      <c r="G468" s="39"/>
      <c r="H468" s="39"/>
      <c r="I468" s="41" t="s">
        <v>1193</v>
      </c>
      <c r="J468" s="46"/>
      <c r="K468" s="45">
        <f>IF(ISERROR(VLOOKUP(A468,[1]Spelers_PFV!$A$2:$J$5016,1,0)),"",VLOOKUP(A468,[1]Spelers_PFV!$A$2:$J$5016,1,0))</f>
        <v>5252</v>
      </c>
    </row>
    <row r="469" spans="1:11" s="45" customFormat="1" hidden="1">
      <c r="A469" s="38">
        <v>5271</v>
      </c>
      <c r="B469" s="39" t="s">
        <v>44</v>
      </c>
      <c r="C469" s="39" t="s">
        <v>734</v>
      </c>
      <c r="D469" s="39" t="str">
        <f>CONCATENATE(tabSpelersBWBC[[#This Row],[Prénom]],"  ",tabSpelersBWBC[[#This Row],[Nom]])</f>
        <v>PATRICK  GRIMPRET</v>
      </c>
      <c r="E469" s="40">
        <v>22073</v>
      </c>
      <c r="F469" s="39"/>
      <c r="G469" s="39"/>
      <c r="H469" s="39"/>
      <c r="I469" s="41" t="s">
        <v>678</v>
      </c>
      <c r="J469" s="46"/>
      <c r="K469" s="47" t="str">
        <f>IF(ISERROR(VLOOKUP(A469,[1]Spelers_PFV!$A$2:$J$5016,1,0)),"",VLOOKUP(A469,[1]Spelers_PFV!$A$2:$J$5016,1,0))</f>
        <v/>
      </c>
    </row>
    <row r="470" spans="1:11" s="45" customFormat="1" hidden="1">
      <c r="A470" s="38">
        <v>5277</v>
      </c>
      <c r="B470" s="39" t="s">
        <v>33</v>
      </c>
      <c r="C470" s="39" t="s">
        <v>771</v>
      </c>
      <c r="D470" s="39" t="str">
        <f>CONCATENATE(tabSpelersBWBC[[#This Row],[Prénom]],"  ",tabSpelersBWBC[[#This Row],[Nom]])</f>
        <v>MARC  RUCKINEER</v>
      </c>
      <c r="E470" s="40">
        <v>20513</v>
      </c>
      <c r="F470" s="39"/>
      <c r="G470" s="39"/>
      <c r="H470" s="39"/>
      <c r="I470" s="41" t="s">
        <v>678</v>
      </c>
      <c r="J470" s="46"/>
      <c r="K470" s="45" t="str">
        <f>IF(ISERROR(VLOOKUP(A470,[1]Spelers_PFV!$A$2:$J$5016,1,0)),"",VLOOKUP(A470,[1]Spelers_PFV!$A$2:$J$5016,1,0))</f>
        <v/>
      </c>
    </row>
    <row r="471" spans="1:11" s="45" customFormat="1" hidden="1">
      <c r="A471" s="38">
        <v>5284</v>
      </c>
      <c r="B471" s="39" t="s">
        <v>310</v>
      </c>
      <c r="C471" s="39" t="s">
        <v>823</v>
      </c>
      <c r="D471" s="39" t="str">
        <f>CONCATENATE(tabSpelersBWBC[[#This Row],[Prénom]],"  ",tabSpelersBWBC[[#This Row],[Nom]])</f>
        <v>GILBERT  CRETEUR</v>
      </c>
      <c r="E471" s="40">
        <v>17170</v>
      </c>
      <c r="F471" s="39"/>
      <c r="G471" s="39"/>
      <c r="H471" s="39"/>
      <c r="I471" s="41" t="s">
        <v>811</v>
      </c>
      <c r="J471" s="46"/>
      <c r="K471" s="45">
        <f>IF(ISERROR(VLOOKUP(A471,[1]Spelers_PFV!$A$2:$J$5016,1,0)),"",VLOOKUP(A471,[1]Spelers_PFV!$A$2:$J$5016,1,0))</f>
        <v>5284</v>
      </c>
    </row>
    <row r="472" spans="1:11" s="45" customFormat="1" hidden="1">
      <c r="A472" s="38">
        <v>5293</v>
      </c>
      <c r="B472" s="39" t="s">
        <v>416</v>
      </c>
      <c r="C472" s="39" t="s">
        <v>417</v>
      </c>
      <c r="D472" s="39" t="str">
        <f>CONCATENATE(tabSpelersBWBC[[#This Row],[Prénom]],"  ",tabSpelersBWBC[[#This Row],[Nom]])</f>
        <v>FREDERIC  ARIJS</v>
      </c>
      <c r="E472" s="40">
        <v>27609</v>
      </c>
      <c r="F472" s="39"/>
      <c r="G472" s="39"/>
      <c r="H472" s="39"/>
      <c r="I472" s="41" t="s">
        <v>413</v>
      </c>
      <c r="J472" s="46"/>
      <c r="K472" s="45" t="str">
        <f>IF(ISERROR(VLOOKUP(A472,[1]Spelers_PFV!$A$2:$J$5016,1,0)),"",VLOOKUP(A472,[1]Spelers_PFV!$A$2:$J$5016,1,0))</f>
        <v/>
      </c>
    </row>
    <row r="473" spans="1:11" s="45" customFormat="1" hidden="1">
      <c r="A473" s="38">
        <v>5299</v>
      </c>
      <c r="B473" s="39" t="s">
        <v>285</v>
      </c>
      <c r="C473" s="39" t="s">
        <v>857</v>
      </c>
      <c r="D473" s="39" t="str">
        <f>CONCATENATE(tabSpelersBWBC[[#This Row],[Prénom]],"  ",tabSpelersBWBC[[#This Row],[Nom]])</f>
        <v>ERIC  FLAMAND</v>
      </c>
      <c r="E473" s="40">
        <v>23257</v>
      </c>
      <c r="F473" s="39"/>
      <c r="G473" s="39"/>
      <c r="H473" s="39"/>
      <c r="I473" s="41" t="s">
        <v>811</v>
      </c>
      <c r="J473" s="46"/>
      <c r="K473" s="45">
        <f>IF(ISERROR(VLOOKUP(A473,[1]Spelers_PFV!$A$2:$J$5016,1,0)),"",VLOOKUP(A473,[1]Spelers_PFV!$A$2:$J$5016,1,0))</f>
        <v>5299</v>
      </c>
    </row>
    <row r="474" spans="1:11" s="45" customFormat="1" hidden="1">
      <c r="A474" s="38">
        <v>5315</v>
      </c>
      <c r="B474" s="39" t="s">
        <v>319</v>
      </c>
      <c r="C474" s="39" t="s">
        <v>320</v>
      </c>
      <c r="D474" s="39" t="str">
        <f>CONCATENATE(tabSpelersBWBC[[#This Row],[Prénom]],"  ",tabSpelersBWBC[[#This Row],[Nom]])</f>
        <v>FRANCOIS  ELSEN</v>
      </c>
      <c r="E474" s="40">
        <v>13534</v>
      </c>
      <c r="F474" s="39"/>
      <c r="G474" s="39"/>
      <c r="H474" s="39"/>
      <c r="I474" s="41" t="s">
        <v>261</v>
      </c>
      <c r="J474" s="46"/>
      <c r="K474" s="45" t="str">
        <f>IF(ISERROR(VLOOKUP(A474,[1]Spelers_PFV!$A$2:$J$5016,1,0)),"",VLOOKUP(A474,[1]Spelers_PFV!$A$2:$J$5016,1,0))</f>
        <v/>
      </c>
    </row>
    <row r="475" spans="1:11" s="45" customFormat="1" hidden="1">
      <c r="A475" s="38">
        <v>5329</v>
      </c>
      <c r="B475" s="39" t="s">
        <v>33</v>
      </c>
      <c r="C475" s="39" t="s">
        <v>1697</v>
      </c>
      <c r="D475" s="39" t="str">
        <f>CONCATENATE(tabSpelersBWBC[[#This Row],[Prénom]],"  ",tabSpelersBWBC[[#This Row],[Nom]])</f>
        <v>MARC  RENIERS</v>
      </c>
      <c r="E475" s="40">
        <v>19624</v>
      </c>
      <c r="F475" s="39"/>
      <c r="G475" s="39"/>
      <c r="H475" s="39"/>
      <c r="I475" s="41" t="s">
        <v>1672</v>
      </c>
      <c r="J475" s="46"/>
      <c r="K475" s="45" t="str">
        <f>IF(ISERROR(VLOOKUP(A475,[1]Spelers_PFV!$A$2:$J$5016,1,0)),"",VLOOKUP(A475,[1]Spelers_PFV!$A$2:$J$5016,1,0))</f>
        <v/>
      </c>
    </row>
    <row r="476" spans="1:11" s="45" customFormat="1" hidden="1">
      <c r="A476" s="38">
        <v>5340</v>
      </c>
      <c r="B476" s="39" t="s">
        <v>1249</v>
      </c>
      <c r="C476" s="39" t="s">
        <v>1250</v>
      </c>
      <c r="D476" s="39" t="str">
        <f>CONCATENATE(tabSpelersBWBC[[#This Row],[Prénom]],"  ",tabSpelersBWBC[[#This Row],[Nom]])</f>
        <v>AMELIE  VEKEMAN</v>
      </c>
      <c r="E476" s="40">
        <v>33552</v>
      </c>
      <c r="F476" s="39"/>
      <c r="G476" s="39"/>
      <c r="H476" s="39"/>
      <c r="I476" s="41" t="s">
        <v>1193</v>
      </c>
      <c r="J476" s="46"/>
      <c r="K476" s="45" t="str">
        <f>IF(ISERROR(VLOOKUP(A476,[1]Spelers_PFV!$A$2:$J$5016,1,0)),"",VLOOKUP(A476,[1]Spelers_PFV!$A$2:$J$5016,1,0))</f>
        <v/>
      </c>
    </row>
    <row r="477" spans="1:11" s="45" customFormat="1" hidden="1">
      <c r="A477" s="38">
        <v>5368</v>
      </c>
      <c r="B477" s="39" t="s">
        <v>719</v>
      </c>
      <c r="C477" s="39" t="s">
        <v>720</v>
      </c>
      <c r="D477" s="39" t="str">
        <f>CONCATENATE(tabSpelersBWBC[[#This Row],[Prénom]],"  ",tabSpelersBWBC[[#This Row],[Nom]])</f>
        <v>TANGUY  DU MORTIER</v>
      </c>
      <c r="E477" s="40">
        <v>30883</v>
      </c>
      <c r="F477" s="39"/>
      <c r="G477" s="39"/>
      <c r="H477" s="39"/>
      <c r="I477" s="41" t="s">
        <v>678</v>
      </c>
      <c r="J477" s="46"/>
      <c r="K477" s="45" t="str">
        <f>IF(ISERROR(VLOOKUP(A477,[1]Spelers_PFV!$A$2:$J$5016,1,0)),"",VLOOKUP(A477,[1]Spelers_PFV!$A$2:$J$5016,1,0))</f>
        <v/>
      </c>
    </row>
    <row r="478" spans="1:11" s="45" customFormat="1" hidden="1">
      <c r="A478" s="38">
        <v>5377</v>
      </c>
      <c r="B478" s="39" t="s">
        <v>375</v>
      </c>
      <c r="C478" s="39" t="s">
        <v>1433</v>
      </c>
      <c r="D478" s="39" t="str">
        <f>CONCATENATE(tabSpelersBWBC[[#This Row],[Prénom]],"  ",tabSpelersBWBC[[#This Row],[Nom]])</f>
        <v>JOEL  VANCOMPERNOLLE</v>
      </c>
      <c r="E478" s="40">
        <v>25169</v>
      </c>
      <c r="F478" s="39"/>
      <c r="G478" s="39"/>
      <c r="H478" s="39"/>
      <c r="I478" s="41" t="s">
        <v>1252</v>
      </c>
      <c r="J478" s="46"/>
      <c r="K478" s="45">
        <f>IF(ISERROR(VLOOKUP(A478,[1]Spelers_PFV!$A$2:$J$5016,1,0)),"",VLOOKUP(A478,[1]Spelers_PFV!$A$2:$J$5016,1,0))</f>
        <v>5377</v>
      </c>
    </row>
    <row r="479" spans="1:11" s="45" customFormat="1" hidden="1">
      <c r="A479" s="38">
        <v>5381</v>
      </c>
      <c r="B479" s="39" t="s">
        <v>1344</v>
      </c>
      <c r="C479" s="39" t="s">
        <v>1345</v>
      </c>
      <c r="D479" s="39" t="str">
        <f>CONCATENATE(tabSpelersBWBC[[#This Row],[Prénom]],"  ",tabSpelersBWBC[[#This Row],[Nom]])</f>
        <v>LUCY  FRERE</v>
      </c>
      <c r="E479" s="40">
        <v>21473</v>
      </c>
      <c r="F479" s="39"/>
      <c r="G479" s="39"/>
      <c r="H479" s="39"/>
      <c r="I479" s="41" t="s">
        <v>1252</v>
      </c>
      <c r="J479" s="46"/>
      <c r="K479" s="45">
        <f>IF(ISERROR(VLOOKUP(A479,[1]Spelers_PFV!$A$2:$J$5016,1,0)),"",VLOOKUP(A479,[1]Spelers_PFV!$A$2:$J$5016,1,0))</f>
        <v>5381</v>
      </c>
    </row>
    <row r="480" spans="1:11" s="45" customFormat="1" hidden="1">
      <c r="A480" s="38">
        <v>5385</v>
      </c>
      <c r="B480" s="39" t="s">
        <v>35</v>
      </c>
      <c r="C480" s="39" t="s">
        <v>829</v>
      </c>
      <c r="D480" s="39" t="str">
        <f>CONCATENATE(tabSpelersBWBC[[#This Row],[Prénom]],"  ",tabSpelersBWBC[[#This Row],[Nom]])</f>
        <v>MICHEL  DECOCK</v>
      </c>
      <c r="E480" s="40">
        <v>19806</v>
      </c>
      <c r="F480" s="39"/>
      <c r="G480" s="39"/>
      <c r="H480" s="39"/>
      <c r="I480" s="41" t="s">
        <v>811</v>
      </c>
      <c r="J480" s="46"/>
      <c r="K480" s="45" t="str">
        <f>IF(ISERROR(VLOOKUP(A480,[1]Spelers_PFV!$A$2:$J$5016,1,0)),"",VLOOKUP(A480,[1]Spelers_PFV!$A$2:$J$5016,1,0))</f>
        <v/>
      </c>
    </row>
    <row r="481" spans="1:11" s="45" customFormat="1" hidden="1">
      <c r="A481" s="38">
        <v>5386</v>
      </c>
      <c r="B481" s="39" t="s">
        <v>313</v>
      </c>
      <c r="C481" s="39" t="s">
        <v>906</v>
      </c>
      <c r="D481" s="39" t="str">
        <f>CONCATENATE(tabSpelersBWBC[[#This Row],[Prénom]],"  ",tabSpelersBWBC[[#This Row],[Nom]])</f>
        <v>GREGORY  SAKALIS</v>
      </c>
      <c r="E481" s="40">
        <v>31568</v>
      </c>
      <c r="F481" s="39"/>
      <c r="G481" s="39"/>
      <c r="H481" s="39"/>
      <c r="I481" s="41" t="s">
        <v>811</v>
      </c>
      <c r="J481" s="46"/>
      <c r="K481" s="47" t="str">
        <f>IF(ISERROR(VLOOKUP(A481,[1]Spelers_PFV!$A$2:$J$5016,1,0)),"",VLOOKUP(A481,[1]Spelers_PFV!$A$2:$J$5016,1,0))</f>
        <v/>
      </c>
    </row>
    <row r="482" spans="1:11" s="45" customFormat="1" hidden="1">
      <c r="A482" s="38">
        <v>5387</v>
      </c>
      <c r="B482" s="39" t="s">
        <v>323</v>
      </c>
      <c r="C482" s="39" t="s">
        <v>906</v>
      </c>
      <c r="D482" s="39" t="str">
        <f>CONCATENATE(tabSpelersBWBC[[#This Row],[Prénom]],"  ",tabSpelersBWBC[[#This Row],[Nom]])</f>
        <v>SEBASTIEN  SAKALIS</v>
      </c>
      <c r="E482" s="40">
        <v>30315</v>
      </c>
      <c r="F482" s="39"/>
      <c r="G482" s="39"/>
      <c r="H482" s="39"/>
      <c r="I482" s="41" t="s">
        <v>811</v>
      </c>
      <c r="J482" s="46"/>
      <c r="K482" s="47" t="str">
        <f>IF(ISERROR(VLOOKUP(A482,[1]Spelers_PFV!$A$2:$J$5016,1,0)),"",VLOOKUP(A482,[1]Spelers_PFV!$A$2:$J$5016,1,0))</f>
        <v/>
      </c>
    </row>
    <row r="483" spans="1:11" s="45" customFormat="1" hidden="1">
      <c r="A483" s="38">
        <v>5389</v>
      </c>
      <c r="B483" s="39" t="s">
        <v>30</v>
      </c>
      <c r="C483" s="39" t="s">
        <v>737</v>
      </c>
      <c r="D483" s="39" t="str">
        <f>CONCATENATE(tabSpelersBWBC[[#This Row],[Prénom]],"  ",tabSpelersBWBC[[#This Row],[Nom]])</f>
        <v>SALVATORE  IANNI</v>
      </c>
      <c r="E483" s="40">
        <v>15304</v>
      </c>
      <c r="F483" s="39"/>
      <c r="G483" s="39"/>
      <c r="H483" s="39"/>
      <c r="I483" s="41" t="s">
        <v>678</v>
      </c>
      <c r="J483" s="46"/>
      <c r="K483" s="45" t="str">
        <f>IF(ISERROR(VLOOKUP(A483,[1]Spelers_PFV!$A$2:$J$5016,1,0)),"",VLOOKUP(A483,[1]Spelers_PFV!$A$2:$J$5016,1,0))</f>
        <v/>
      </c>
    </row>
    <row r="484" spans="1:11" s="45" customFormat="1" hidden="1">
      <c r="A484" s="38">
        <v>5393</v>
      </c>
      <c r="B484" s="39" t="s">
        <v>753</v>
      </c>
      <c r="C484" s="39" t="s">
        <v>1415</v>
      </c>
      <c r="D484" s="39" t="str">
        <f>CONCATENATE(tabSpelersBWBC[[#This Row],[Prénom]],"  ",tabSpelersBWBC[[#This Row],[Nom]])</f>
        <v>JEAN PIERRE  ROOSEN</v>
      </c>
      <c r="E484" s="40">
        <v>23876</v>
      </c>
      <c r="F484" s="39"/>
      <c r="G484" s="39"/>
      <c r="H484" s="39"/>
      <c r="I484" s="41" t="s">
        <v>1252</v>
      </c>
      <c r="J484" s="46"/>
      <c r="K484" s="45" t="str">
        <f>IF(ISERROR(VLOOKUP(A484,[1]Spelers_PFV!$A$2:$J$5016,1,0)),"",VLOOKUP(A484,[1]Spelers_PFV!$A$2:$J$5016,1,0))</f>
        <v/>
      </c>
    </row>
    <row r="485" spans="1:11" s="45" customFormat="1" hidden="1">
      <c r="A485" s="38">
        <v>5404</v>
      </c>
      <c r="B485" s="39" t="s">
        <v>558</v>
      </c>
      <c r="C485" s="39" t="s">
        <v>559</v>
      </c>
      <c r="D485" s="39" t="str">
        <f>CONCATENATE(tabSpelersBWBC[[#This Row],[Prénom]],"  ",tabSpelersBWBC[[#This Row],[Nom]])</f>
        <v>PHILIPPE  LOMBAERT</v>
      </c>
      <c r="E485" s="40">
        <v>52780</v>
      </c>
      <c r="F485" s="39"/>
      <c r="G485" s="39"/>
      <c r="H485" s="39"/>
      <c r="I485" s="41" t="s">
        <v>413</v>
      </c>
      <c r="J485" s="46"/>
      <c r="K485" s="45" t="str">
        <f>IF(ISERROR(VLOOKUP(A485,[1]Spelers_PFV!$A$2:$J$5016,1,0)),"",VLOOKUP(A485,[1]Spelers_PFV!$A$2:$J$5016,1,0))</f>
        <v/>
      </c>
    </row>
    <row r="486" spans="1:11" s="45" customFormat="1" hidden="1">
      <c r="A486" s="38">
        <v>5405</v>
      </c>
      <c r="B486" s="39" t="s">
        <v>20</v>
      </c>
      <c r="C486" s="39" t="s">
        <v>1099</v>
      </c>
      <c r="D486" s="39" t="str">
        <f>CONCATENATE(tabSpelersBWBC[[#This Row],[Prénom]],"  ",tabSpelersBWBC[[#This Row],[Nom]])</f>
        <v>STEPHANE  GODFIRNON</v>
      </c>
      <c r="E486" s="40">
        <v>22918</v>
      </c>
      <c r="F486" s="39"/>
      <c r="G486" s="39"/>
      <c r="H486" s="39"/>
      <c r="I486" s="41" t="s">
        <v>1036</v>
      </c>
      <c r="J486" s="46"/>
      <c r="K486" s="45" t="str">
        <f>IF(ISERROR(VLOOKUP(A486,[1]Spelers_PFV!$A$2:$J$5016,1,0)),"",VLOOKUP(A486,[1]Spelers_PFV!$A$2:$J$5016,1,0))</f>
        <v/>
      </c>
    </row>
    <row r="487" spans="1:11" s="45" customFormat="1" hidden="1">
      <c r="A487" s="38">
        <v>5407</v>
      </c>
      <c r="B487" s="39" t="s">
        <v>365</v>
      </c>
      <c r="C487" s="39" t="s">
        <v>366</v>
      </c>
      <c r="D487" s="39" t="str">
        <f>CONCATENATE(tabSpelersBWBC[[#This Row],[Prénom]],"  ",tabSpelersBWBC[[#This Row],[Nom]])</f>
        <v>DANIELLE  PEETERS</v>
      </c>
      <c r="E487" s="40">
        <v>22782</v>
      </c>
      <c r="F487" s="39"/>
      <c r="G487" s="39"/>
      <c r="H487" s="39"/>
      <c r="I487" s="41" t="s">
        <v>261</v>
      </c>
      <c r="J487" s="46"/>
      <c r="K487" s="45" t="str">
        <f>IF(ISERROR(VLOOKUP(A487,[1]Spelers_PFV!$A$2:$J$5016,1,0)),"",VLOOKUP(A487,[1]Spelers_PFV!$A$2:$J$5016,1,0))</f>
        <v/>
      </c>
    </row>
    <row r="488" spans="1:11" s="45" customFormat="1" hidden="1">
      <c r="A488" s="38">
        <v>5408</v>
      </c>
      <c r="B488" s="39" t="s">
        <v>368</v>
      </c>
      <c r="C488" s="39" t="s">
        <v>369</v>
      </c>
      <c r="D488" s="39" t="str">
        <f>CONCATENATE(tabSpelersBWBC[[#This Row],[Prénom]],"  ",tabSpelersBWBC[[#This Row],[Nom]])</f>
        <v>ALEXIS  REMORY</v>
      </c>
      <c r="E488" s="40">
        <v>21136</v>
      </c>
      <c r="F488" s="39"/>
      <c r="G488" s="39"/>
      <c r="H488" s="39"/>
      <c r="I488" s="41" t="s">
        <v>261</v>
      </c>
      <c r="J488" s="46"/>
      <c r="K488" s="45" t="str">
        <f>IF(ISERROR(VLOOKUP(A488,[1]Spelers_PFV!$A$2:$J$5016,1,0)),"",VLOOKUP(A488,[1]Spelers_PFV!$A$2:$J$5016,1,0))</f>
        <v/>
      </c>
    </row>
    <row r="489" spans="1:11" s="45" customFormat="1" hidden="1">
      <c r="A489" s="38">
        <v>5418</v>
      </c>
      <c r="B489" s="39" t="s">
        <v>1628</v>
      </c>
      <c r="C489" s="39" t="s">
        <v>1629</v>
      </c>
      <c r="D489" s="39" t="str">
        <f>CONCATENATE(tabSpelersBWBC[[#This Row],[Prénom]],"  ",tabSpelersBWBC[[#This Row],[Nom]])</f>
        <v>JOAO  MIRANDA BARBICAS</v>
      </c>
      <c r="E489" s="40">
        <v>27568</v>
      </c>
      <c r="F489" s="39"/>
      <c r="G489" s="39"/>
      <c r="H489" s="39"/>
      <c r="I489" s="41" t="s">
        <v>1550</v>
      </c>
      <c r="J489" s="46"/>
      <c r="K489" s="45" t="str">
        <f>IF(ISERROR(VLOOKUP(A489,[1]Spelers_PFV!$A$2:$J$5016,1,0)),"",VLOOKUP(A489,[1]Spelers_PFV!$A$2:$J$5016,1,0))</f>
        <v/>
      </c>
    </row>
    <row r="490" spans="1:11" s="45" customFormat="1" hidden="1">
      <c r="A490" s="38">
        <v>5422</v>
      </c>
      <c r="B490" s="39" t="s">
        <v>47</v>
      </c>
      <c r="C490" s="39" t="s">
        <v>299</v>
      </c>
      <c r="D490" s="39" t="str">
        <f>CONCATENATE(tabSpelersBWBC[[#This Row],[Prénom]],"  ",tabSpelersBWBC[[#This Row],[Nom]])</f>
        <v>JEAN  DEBEUKELAERE</v>
      </c>
      <c r="E490" s="40">
        <v>14429</v>
      </c>
      <c r="F490" s="39"/>
      <c r="G490" s="39"/>
      <c r="H490" s="39"/>
      <c r="I490" s="41" t="s">
        <v>261</v>
      </c>
      <c r="J490" s="42"/>
      <c r="K490" s="43" t="str">
        <f>IF(ISERROR(VLOOKUP(A490,[1]Spelers_PFV!$A$2:$J$5016,1,0)),"",VLOOKUP(A490,[1]Spelers_PFV!$A$2:$J$5016,1,0))</f>
        <v/>
      </c>
    </row>
    <row r="491" spans="1:11" s="45" customFormat="1" hidden="1">
      <c r="A491" s="38">
        <v>5426</v>
      </c>
      <c r="B491" s="39" t="s">
        <v>1584</v>
      </c>
      <c r="C491" s="39" t="s">
        <v>1585</v>
      </c>
      <c r="D491" s="39" t="str">
        <f>CONCATENATE(tabSpelersBWBC[[#This Row],[Prénom]],"  ",tabSpelersBWBC[[#This Row],[Nom]])</f>
        <v>ARMANDA  DIEU</v>
      </c>
      <c r="E491" s="40">
        <v>20555</v>
      </c>
      <c r="F491" s="39"/>
      <c r="G491" s="39"/>
      <c r="H491" s="39"/>
      <c r="I491" s="41" t="s">
        <v>1550</v>
      </c>
      <c r="J491" s="46"/>
      <c r="K491" s="45" t="str">
        <f>IF(ISERROR(VLOOKUP(A491,[1]Spelers_PFV!$A$2:$J$5016,1,0)),"",VLOOKUP(A491,[1]Spelers_PFV!$A$2:$J$5016,1,0))</f>
        <v/>
      </c>
    </row>
    <row r="492" spans="1:11" s="45" customFormat="1" hidden="1">
      <c r="A492" s="38">
        <v>5428</v>
      </c>
      <c r="B492" s="39" t="s">
        <v>1410</v>
      </c>
      <c r="C492" s="39" t="s">
        <v>1411</v>
      </c>
      <c r="D492" s="39" t="str">
        <f>CONCATENATE(tabSpelersBWBC[[#This Row],[Prénom]],"  ",tabSpelersBWBC[[#This Row],[Nom]])</f>
        <v>ERMANNO  RIJAVEC</v>
      </c>
      <c r="E492" s="40">
        <v>15733</v>
      </c>
      <c r="F492" s="39"/>
      <c r="G492" s="39"/>
      <c r="H492" s="39"/>
      <c r="I492" s="41" t="s">
        <v>1252</v>
      </c>
      <c r="J492" s="46"/>
      <c r="K492" s="45" t="str">
        <f>IF(ISERROR(VLOOKUP(A492,[1]Spelers_PFV!$A$2:$J$5016,1,0)),"",VLOOKUP(A492,[1]Spelers_PFV!$A$2:$J$5016,1,0))</f>
        <v/>
      </c>
    </row>
    <row r="493" spans="1:11" s="45" customFormat="1" hidden="1">
      <c r="A493" s="38">
        <v>5436</v>
      </c>
      <c r="B493" s="39" t="s">
        <v>1219</v>
      </c>
      <c r="C493" s="39" t="s">
        <v>1220</v>
      </c>
      <c r="D493" s="39" t="str">
        <f>CONCATENATE(tabSpelersBWBC[[#This Row],[Prénom]],"  ",tabSpelersBWBC[[#This Row],[Nom]])</f>
        <v>DYLAN  LOZANO</v>
      </c>
      <c r="E493" s="40">
        <v>35533</v>
      </c>
      <c r="F493" s="39"/>
      <c r="G493" s="39"/>
      <c r="H493" s="39"/>
      <c r="I493" s="41" t="s">
        <v>1193</v>
      </c>
      <c r="J493" s="46"/>
      <c r="K493" s="45" t="str">
        <f>IF(ISERROR(VLOOKUP(A493,[1]Spelers_PFV!$A$2:$J$5016,1,0)),"",VLOOKUP(A493,[1]Spelers_PFV!$A$2:$J$5016,1,0))</f>
        <v/>
      </c>
    </row>
    <row r="494" spans="1:11" s="45" customFormat="1" hidden="1">
      <c r="A494" s="38">
        <v>5446</v>
      </c>
      <c r="B494" s="39" t="s">
        <v>1097</v>
      </c>
      <c r="C494" s="39" t="s">
        <v>1096</v>
      </c>
      <c r="D494" s="39" t="str">
        <f>CONCATENATE(tabSpelersBWBC[[#This Row],[Prénom]],"  ",tabSpelersBWBC[[#This Row],[Nom]])</f>
        <v>SULLIVAN  GELLEROY</v>
      </c>
      <c r="E494" s="40">
        <v>29627</v>
      </c>
      <c r="F494" s="39"/>
      <c r="G494" s="39"/>
      <c r="H494" s="39"/>
      <c r="I494" s="41" t="s">
        <v>1036</v>
      </c>
      <c r="J494" s="46"/>
      <c r="K494" s="45" t="str">
        <f>IF(ISERROR(VLOOKUP(A494,[1]Spelers_PFV!$A$2:$J$5016,1,0)),"",VLOOKUP(A494,[1]Spelers_PFV!$A$2:$J$5016,1,0))</f>
        <v/>
      </c>
    </row>
    <row r="495" spans="1:11" s="45" customFormat="1" hidden="1">
      <c r="A495" s="38">
        <v>5450</v>
      </c>
      <c r="B495" s="39" t="s">
        <v>370</v>
      </c>
      <c r="C495" s="39" t="s">
        <v>1096</v>
      </c>
      <c r="D495" s="39" t="str">
        <f>CONCATENATE(tabSpelersBWBC[[#This Row],[Prénom]],"  ",tabSpelersBWBC[[#This Row],[Nom]])</f>
        <v>CHRISTOPHE  GELLEROY</v>
      </c>
      <c r="E495" s="40">
        <v>28599</v>
      </c>
      <c r="F495" s="39"/>
      <c r="G495" s="39"/>
      <c r="H495" s="39"/>
      <c r="I495" s="41" t="s">
        <v>1036</v>
      </c>
      <c r="J495" s="46"/>
      <c r="K495" s="45" t="str">
        <f>IF(ISERROR(VLOOKUP(A495,[1]Spelers_PFV!$A$2:$J$5016,1,0)),"",VLOOKUP(A495,[1]Spelers_PFV!$A$2:$J$5016,1,0))</f>
        <v/>
      </c>
    </row>
    <row r="496" spans="1:11" s="45" customFormat="1" hidden="1">
      <c r="A496" s="38">
        <v>5452</v>
      </c>
      <c r="B496" s="39" t="s">
        <v>1112</v>
      </c>
      <c r="C496" s="39" t="s">
        <v>1113</v>
      </c>
      <c r="D496" s="39" t="str">
        <f>CONCATENATE(tabSpelersBWBC[[#This Row],[Prénom]],"  ",tabSpelersBWBC[[#This Row],[Nom]])</f>
        <v>MEROUANE  KHEMICI</v>
      </c>
      <c r="E496" s="40">
        <v>28023</v>
      </c>
      <c r="F496" s="39"/>
      <c r="G496" s="39"/>
      <c r="H496" s="39"/>
      <c r="I496" s="41" t="s">
        <v>1036</v>
      </c>
      <c r="J496" s="46"/>
      <c r="K496" s="45" t="str">
        <f>IF(ISERROR(VLOOKUP(A496,[1]Spelers_PFV!$A$2:$J$5016,1,0)),"",VLOOKUP(A496,[1]Spelers_PFV!$A$2:$J$5016,1,0))</f>
        <v/>
      </c>
    </row>
    <row r="497" spans="1:11" s="45" customFormat="1" hidden="1">
      <c r="A497" s="38">
        <v>5459</v>
      </c>
      <c r="B497" s="39" t="s">
        <v>483</v>
      </c>
      <c r="C497" s="39" t="s">
        <v>484</v>
      </c>
      <c r="D497" s="39" t="str">
        <f>CONCATENATE(tabSpelersBWBC[[#This Row],[Prénom]],"  ",tabSpelersBWBC[[#This Row],[Nom]])</f>
        <v>MARCELLE  DE WEVER</v>
      </c>
      <c r="E497" s="40">
        <v>20879</v>
      </c>
      <c r="F497" s="39"/>
      <c r="G497" s="39"/>
      <c r="H497" s="39"/>
      <c r="I497" s="41" t="s">
        <v>413</v>
      </c>
      <c r="J497" s="46"/>
      <c r="K497" s="45" t="str">
        <f>IF(ISERROR(VLOOKUP(A497,[1]Spelers_PFV!$A$2:$J$5016,1,0)),"",VLOOKUP(A497,[1]Spelers_PFV!$A$2:$J$5016,1,0))</f>
        <v/>
      </c>
    </row>
    <row r="498" spans="1:11" s="45" customFormat="1" hidden="1">
      <c r="A498" s="38">
        <v>5487</v>
      </c>
      <c r="B498" s="39" t="s">
        <v>333</v>
      </c>
      <c r="C498" s="39" t="s">
        <v>334</v>
      </c>
      <c r="D498" s="39" t="str">
        <f>CONCATENATE(tabSpelersBWBC[[#This Row],[Prénom]],"  ",tabSpelersBWBC[[#This Row],[Nom]])</f>
        <v>ALAN  HOYOIS</v>
      </c>
      <c r="E498" s="40">
        <v>38810</v>
      </c>
      <c r="F498" s="39"/>
      <c r="G498" s="39"/>
      <c r="H498" s="39"/>
      <c r="I498" s="41" t="s">
        <v>261</v>
      </c>
      <c r="J498" s="46"/>
      <c r="K498" s="45" t="str">
        <f>IF(ISERROR(VLOOKUP(A498,[1]Spelers_PFV!$A$2:$J$5016,1,0)),"",VLOOKUP(A498,[1]Spelers_PFV!$A$2:$J$5016,1,0))</f>
        <v/>
      </c>
    </row>
    <row r="499" spans="1:11" s="45" customFormat="1" hidden="1">
      <c r="A499" s="38">
        <v>5488</v>
      </c>
      <c r="B499" s="39" t="s">
        <v>1614</v>
      </c>
      <c r="C499" s="39" t="s">
        <v>1615</v>
      </c>
      <c r="D499" s="39" t="str">
        <f>CONCATENATE(tabSpelersBWBC[[#This Row],[Prénom]],"  ",tabSpelersBWBC[[#This Row],[Nom]])</f>
        <v>ANNE-MARIE  LEES</v>
      </c>
      <c r="E499" s="40">
        <v>19215</v>
      </c>
      <c r="F499" s="39"/>
      <c r="G499" s="39"/>
      <c r="H499" s="39"/>
      <c r="I499" s="41" t="s">
        <v>1550</v>
      </c>
      <c r="J499" s="46"/>
      <c r="K499" s="45" t="str">
        <f>IF(ISERROR(VLOOKUP(A499,[1]Spelers_PFV!$A$2:$J$5016,1,0)),"",VLOOKUP(A499,[1]Spelers_PFV!$A$2:$J$5016,1,0))</f>
        <v/>
      </c>
    </row>
    <row r="500" spans="1:11" s="45" customFormat="1" hidden="1">
      <c r="A500" s="38">
        <v>5502</v>
      </c>
      <c r="B500" s="39" t="s">
        <v>1069</v>
      </c>
      <c r="C500" s="39" t="s">
        <v>1602</v>
      </c>
      <c r="D500" s="39" t="str">
        <f>CONCATENATE(tabSpelersBWBC[[#This Row],[Prénom]],"  ",tabSpelersBWBC[[#This Row],[Nom]])</f>
        <v>CHRISTINE  GRIGNARD</v>
      </c>
      <c r="E500" s="40">
        <v>19078</v>
      </c>
      <c r="F500" s="39"/>
      <c r="G500" s="39"/>
      <c r="H500" s="39"/>
      <c r="I500" s="41" t="s">
        <v>1550</v>
      </c>
      <c r="J500" s="46"/>
      <c r="K500" s="45" t="str">
        <f>IF(ISERROR(VLOOKUP(A500,[1]Spelers_PFV!$A$2:$J$5016,1,0)),"",VLOOKUP(A500,[1]Spelers_PFV!$A$2:$J$5016,1,0))</f>
        <v/>
      </c>
    </row>
    <row r="501" spans="1:11" s="45" customFormat="1">
      <c r="A501" s="38">
        <v>5511</v>
      </c>
      <c r="B501" s="39" t="s">
        <v>712</v>
      </c>
      <c r="C501" s="39" t="s">
        <v>1010</v>
      </c>
      <c r="D501" s="39" t="str">
        <f>CONCATENATE(tabSpelersBWBC[[#This Row],[Prénom]],"  ",tabSpelersBWBC[[#This Row],[Nom]])</f>
        <v>PATRICIA  MULLER</v>
      </c>
      <c r="E501" s="40">
        <v>25998</v>
      </c>
      <c r="F501" s="39"/>
      <c r="G501" s="39"/>
      <c r="H501" s="39"/>
      <c r="I501" s="41" t="s">
        <v>957</v>
      </c>
      <c r="J501" s="46"/>
      <c r="K501" s="45" t="str">
        <f>IF(ISERROR(VLOOKUP(A501,[1]Spelers_PFV!$A$2:$J$5016,1,0)),"",VLOOKUP(A501,[1]Spelers_PFV!$A$2:$J$5016,1,0))</f>
        <v/>
      </c>
    </row>
    <row r="502" spans="1:11" s="45" customFormat="1" hidden="1">
      <c r="A502" s="38">
        <v>5519</v>
      </c>
      <c r="B502" s="39" t="s">
        <v>587</v>
      </c>
      <c r="C502" s="39" t="s">
        <v>588</v>
      </c>
      <c r="D502" s="39" t="str">
        <f>CONCATENATE(tabSpelersBWBC[[#This Row],[Prénom]],"  ",tabSpelersBWBC[[#This Row],[Nom]])</f>
        <v>CHARLES  MOURMAUX</v>
      </c>
      <c r="E502" s="40">
        <v>16936</v>
      </c>
      <c r="F502" s="39"/>
      <c r="G502" s="39"/>
      <c r="H502" s="39"/>
      <c r="I502" s="41" t="s">
        <v>413</v>
      </c>
      <c r="J502" s="46"/>
      <c r="K502" s="47" t="str">
        <f>IF(ISERROR(VLOOKUP(A502,[1]Spelers_PFV!$A$2:$J$5016,1,0)),"",VLOOKUP(A502,[1]Spelers_PFV!$A$2:$J$5016,1,0))</f>
        <v/>
      </c>
    </row>
    <row r="503" spans="1:11" s="45" customFormat="1" hidden="1">
      <c r="A503" s="38">
        <v>5539</v>
      </c>
      <c r="B503" s="39" t="s">
        <v>370</v>
      </c>
      <c r="C503" s="39" t="s">
        <v>805</v>
      </c>
      <c r="D503" s="39" t="str">
        <f>CONCATENATE(tabSpelersBWBC[[#This Row],[Prénom]],"  ",tabSpelersBWBC[[#This Row],[Nom]])</f>
        <v>CHRISTOPHE  VINCKX</v>
      </c>
      <c r="E503" s="40">
        <v>27667</v>
      </c>
      <c r="F503" s="39"/>
      <c r="G503" s="39"/>
      <c r="H503" s="39"/>
      <c r="I503" s="41" t="s">
        <v>678</v>
      </c>
      <c r="J503" s="46"/>
      <c r="K503" s="45" t="str">
        <f>IF(ISERROR(VLOOKUP(A503,[1]Spelers_PFV!$A$2:$J$5016,1,0)),"",VLOOKUP(A503,[1]Spelers_PFV!$A$2:$J$5016,1,0))</f>
        <v/>
      </c>
    </row>
    <row r="504" spans="1:11" s="45" customFormat="1" hidden="1">
      <c r="A504" s="38">
        <v>5544</v>
      </c>
      <c r="B504" s="39" t="s">
        <v>556</v>
      </c>
      <c r="C504" s="39" t="s">
        <v>557</v>
      </c>
      <c r="D504" s="39" t="str">
        <f>CONCATENATE(tabSpelersBWBC[[#This Row],[Prénom]],"  ",tabSpelersBWBC[[#This Row],[Nom]])</f>
        <v>MAURIZIO  LISOTTI</v>
      </c>
      <c r="E504" s="40">
        <v>17087</v>
      </c>
      <c r="F504" s="39"/>
      <c r="G504" s="39"/>
      <c r="H504" s="39"/>
      <c r="I504" s="41" t="s">
        <v>413</v>
      </c>
      <c r="J504" s="46"/>
      <c r="K504" s="45" t="str">
        <f>IF(ISERROR(VLOOKUP(A504,[1]Spelers_PFV!$A$2:$J$5016,1,0)),"",VLOOKUP(A504,[1]Spelers_PFV!$A$2:$J$5016,1,0))</f>
        <v/>
      </c>
    </row>
    <row r="505" spans="1:11" s="45" customFormat="1" hidden="1">
      <c r="A505" s="38">
        <v>5545</v>
      </c>
      <c r="B505" s="39" t="s">
        <v>566</v>
      </c>
      <c r="C505" s="39" t="s">
        <v>567</v>
      </c>
      <c r="D505" s="39" t="str">
        <f>CONCATENATE(tabSpelersBWBC[[#This Row],[Prénom]],"  ",tabSpelersBWBC[[#This Row],[Nom]])</f>
        <v>NOUREDINE  MARZOUG</v>
      </c>
      <c r="E505" s="40">
        <v>17396</v>
      </c>
      <c r="F505" s="39"/>
      <c r="G505" s="39"/>
      <c r="H505" s="39"/>
      <c r="I505" s="41" t="s">
        <v>413</v>
      </c>
      <c r="J505" s="46"/>
      <c r="K505" s="45" t="str">
        <f>IF(ISERROR(VLOOKUP(A505,[1]Spelers_PFV!$A$2:$J$5016,1,0)),"",VLOOKUP(A505,[1]Spelers_PFV!$A$2:$J$5016,1,0))</f>
        <v/>
      </c>
    </row>
    <row r="506" spans="1:11" s="45" customFormat="1" hidden="1">
      <c r="A506" s="38">
        <v>5546</v>
      </c>
      <c r="B506" s="39" t="s">
        <v>593</v>
      </c>
      <c r="C506" s="39" t="s">
        <v>594</v>
      </c>
      <c r="D506" s="39" t="str">
        <f>CONCATENATE(tabSpelersBWBC[[#This Row],[Prénom]],"  ",tabSpelersBWBC[[#This Row],[Nom]])</f>
        <v>CECILIA  OLISLAGERS</v>
      </c>
      <c r="E506" s="40">
        <v>17726</v>
      </c>
      <c r="F506" s="39"/>
      <c r="G506" s="39"/>
      <c r="H506" s="39"/>
      <c r="I506" s="41" t="s">
        <v>413</v>
      </c>
      <c r="J506" s="46"/>
      <c r="K506" s="45" t="str">
        <f>IF(ISERROR(VLOOKUP(A506,[1]Spelers_PFV!$A$2:$J$5016,1,0)),"",VLOOKUP(A506,[1]Spelers_PFV!$A$2:$J$5016,1,0))</f>
        <v/>
      </c>
    </row>
    <row r="507" spans="1:11" s="45" customFormat="1" hidden="1">
      <c r="A507" s="38">
        <v>5562</v>
      </c>
      <c r="B507" s="39" t="s">
        <v>1586</v>
      </c>
      <c r="C507" s="39" t="s">
        <v>1585</v>
      </c>
      <c r="D507" s="39" t="str">
        <f>CONCATENATE(tabSpelersBWBC[[#This Row],[Prénom]],"  ",tabSpelersBWBC[[#This Row],[Nom]])</f>
        <v>JEAN-PHILIPPE  DIEU</v>
      </c>
      <c r="E507" s="40">
        <v>21691</v>
      </c>
      <c r="F507" s="39"/>
      <c r="G507" s="39"/>
      <c r="H507" s="39"/>
      <c r="I507" s="41" t="s">
        <v>1550</v>
      </c>
      <c r="J507" s="46"/>
      <c r="K507" s="45" t="str">
        <f>IF(ISERROR(VLOOKUP(A507,[1]Spelers_PFV!$A$2:$J$5016,1,0)),"",VLOOKUP(A507,[1]Spelers_PFV!$A$2:$J$5016,1,0))</f>
        <v/>
      </c>
    </row>
    <row r="508" spans="1:11" s="45" customFormat="1" hidden="1">
      <c r="A508" s="38">
        <v>5565</v>
      </c>
      <c r="B508" s="39" t="s">
        <v>47</v>
      </c>
      <c r="C508" s="39" t="s">
        <v>1487</v>
      </c>
      <c r="D508" s="39" t="str">
        <f>CONCATENATE(tabSpelersBWBC[[#This Row],[Prénom]],"  ",tabSpelersBWBC[[#This Row],[Nom]])</f>
        <v>JEAN  DRESSEN</v>
      </c>
      <c r="E508" s="40">
        <v>16552</v>
      </c>
      <c r="F508" s="39"/>
      <c r="G508" s="39"/>
      <c r="H508" s="39"/>
      <c r="I508" s="41" t="s">
        <v>1463</v>
      </c>
      <c r="J508" s="46"/>
      <c r="K508" s="45" t="str">
        <f>IF(ISERROR(VLOOKUP(A508,[1]Spelers_PFV!$A$2:$J$5016,1,0)),"",VLOOKUP(A508,[1]Spelers_PFV!$A$2:$J$5016,1,0))</f>
        <v/>
      </c>
    </row>
    <row r="509" spans="1:11" s="45" customFormat="1" hidden="1">
      <c r="A509" s="38">
        <v>5575</v>
      </c>
      <c r="B509" s="39" t="s">
        <v>634</v>
      </c>
      <c r="C509" s="39" t="s">
        <v>635</v>
      </c>
      <c r="D509" s="39" t="str">
        <f>CONCATENATE(tabSpelersBWBC[[#This Row],[Prénom]],"  ",tabSpelersBWBC[[#This Row],[Nom]])</f>
        <v>GUY  SIMON</v>
      </c>
      <c r="E509" s="40">
        <v>18227</v>
      </c>
      <c r="F509" s="39"/>
      <c r="G509" s="39"/>
      <c r="H509" s="39"/>
      <c r="I509" s="41" t="s">
        <v>413</v>
      </c>
      <c r="J509" s="46"/>
      <c r="K509" s="45" t="str">
        <f>IF(ISERROR(VLOOKUP(A509,[1]Spelers_PFV!$A$2:$J$5016,1,0)),"",VLOOKUP(A509,[1]Spelers_PFV!$A$2:$J$5016,1,0))</f>
        <v/>
      </c>
    </row>
    <row r="510" spans="1:11" s="45" customFormat="1" hidden="1">
      <c r="A510" s="38">
        <v>5601</v>
      </c>
      <c r="B510" s="39" t="s">
        <v>545</v>
      </c>
      <c r="C510" s="39" t="s">
        <v>774</v>
      </c>
      <c r="D510" s="39" t="str">
        <f>CONCATENATE(tabSpelersBWBC[[#This Row],[Prénom]],"  ",tabSpelersBWBC[[#This Row],[Nom]])</f>
        <v>THIERRY  SNIJERS</v>
      </c>
      <c r="E510" s="40">
        <v>22023</v>
      </c>
      <c r="F510" s="39"/>
      <c r="G510" s="39"/>
      <c r="H510" s="39"/>
      <c r="I510" s="41" t="s">
        <v>678</v>
      </c>
      <c r="J510" s="46"/>
      <c r="K510" s="45" t="str">
        <f>IF(ISERROR(VLOOKUP(A510,[1]Spelers_PFV!$A$2:$J$5016,1,0)),"",VLOOKUP(A510,[1]Spelers_PFV!$A$2:$J$5016,1,0))</f>
        <v/>
      </c>
    </row>
    <row r="511" spans="1:11" s="45" customFormat="1" hidden="1">
      <c r="A511" s="38">
        <v>5604</v>
      </c>
      <c r="B511" s="39" t="s">
        <v>377</v>
      </c>
      <c r="C511" s="39" t="s">
        <v>376</v>
      </c>
      <c r="D511" s="39" t="str">
        <f>CONCATENATE(tabSpelersBWBC[[#This Row],[Prénom]],"  ",tabSpelersBWBC[[#This Row],[Nom]])</f>
        <v>STEVEN  ROZE</v>
      </c>
      <c r="E511" s="40">
        <v>29762</v>
      </c>
      <c r="F511" s="39"/>
      <c r="G511" s="39"/>
      <c r="H511" s="39"/>
      <c r="I511" s="41" t="s">
        <v>261</v>
      </c>
      <c r="J511" s="46"/>
      <c r="K511" s="45" t="str">
        <f>IF(ISERROR(VLOOKUP(A511,[1]Spelers_PFV!$A$2:$J$5016,1,0)),"",VLOOKUP(A511,[1]Spelers_PFV!$A$2:$J$5016,1,0))</f>
        <v/>
      </c>
    </row>
    <row r="512" spans="1:11" s="45" customFormat="1" hidden="1">
      <c r="A512" s="38">
        <v>5632</v>
      </c>
      <c r="B512" s="39" t="s">
        <v>916</v>
      </c>
      <c r="C512" s="39" t="s">
        <v>624</v>
      </c>
      <c r="D512" s="39" t="str">
        <f>CONCATENATE(tabSpelersBWBC[[#This Row],[Prénom]],"  ",tabSpelersBWBC[[#This Row],[Nom]])</f>
        <v>JACKY  THERESE</v>
      </c>
      <c r="E512" s="40">
        <v>20483</v>
      </c>
      <c r="F512" s="39"/>
      <c r="G512" s="39"/>
      <c r="H512" s="39"/>
      <c r="I512" s="41" t="s">
        <v>811</v>
      </c>
      <c r="J512" s="46"/>
      <c r="K512" s="45" t="str">
        <f>IF(ISERROR(VLOOKUP(A512,[1]Spelers_PFV!$A$2:$J$5016,1,0)),"",VLOOKUP(A512,[1]Spelers_PFV!$A$2:$J$5016,1,0))</f>
        <v/>
      </c>
    </row>
    <row r="513" spans="1:11" s="45" customFormat="1" hidden="1">
      <c r="A513" s="38">
        <v>5641</v>
      </c>
      <c r="B513" s="39" t="s">
        <v>558</v>
      </c>
      <c r="C513" s="39" t="s">
        <v>1571</v>
      </c>
      <c r="D513" s="39" t="str">
        <f>CONCATENATE(tabSpelersBWBC[[#This Row],[Prénom]],"  ",tabSpelersBWBC[[#This Row],[Nom]])</f>
        <v>PHILIPPE  DE LEEUW</v>
      </c>
      <c r="E513" s="40">
        <v>28058</v>
      </c>
      <c r="F513" s="39"/>
      <c r="G513" s="39"/>
      <c r="H513" s="39"/>
      <c r="I513" s="41" t="s">
        <v>1550</v>
      </c>
      <c r="J513" s="46"/>
      <c r="K513" s="45" t="str">
        <f>IF(ISERROR(VLOOKUP(A513,[1]Spelers_PFV!$A$2:$J$5016,1,0)),"",VLOOKUP(A513,[1]Spelers_PFV!$A$2:$J$5016,1,0))</f>
        <v/>
      </c>
    </row>
    <row r="514" spans="1:11" s="45" customFormat="1" hidden="1">
      <c r="A514" s="38">
        <v>5660</v>
      </c>
      <c r="B514" s="39" t="s">
        <v>44</v>
      </c>
      <c r="C514" s="39" t="s">
        <v>931</v>
      </c>
      <c r="D514" s="39" t="str">
        <f>CONCATENATE(tabSpelersBWBC[[#This Row],[Prénom]],"  ",tabSpelersBWBC[[#This Row],[Nom]])</f>
        <v>PATRICK  VAN HULLE</v>
      </c>
      <c r="E514" s="40">
        <v>20042</v>
      </c>
      <c r="F514" s="39"/>
      <c r="G514" s="39"/>
      <c r="H514" s="39"/>
      <c r="I514" s="41" t="s">
        <v>811</v>
      </c>
      <c r="J514" s="46"/>
      <c r="K514" s="45" t="str">
        <f>IF(ISERROR(VLOOKUP(A514,[1]Spelers_PFV!$A$2:$J$5016,1,0)),"",VLOOKUP(A514,[1]Spelers_PFV!$A$2:$J$5016,1,0))</f>
        <v/>
      </c>
    </row>
    <row r="515" spans="1:11" s="44" customFormat="1" hidden="1">
      <c r="A515" s="38">
        <v>5671</v>
      </c>
      <c r="B515" s="39" t="s">
        <v>385</v>
      </c>
      <c r="C515" s="39" t="s">
        <v>860</v>
      </c>
      <c r="D515" s="39" t="str">
        <f>CONCATENATE(tabSpelersBWBC[[#This Row],[Prénom]],"  ",tabSpelersBWBC[[#This Row],[Nom]])</f>
        <v>DIDIER  GODTBIL</v>
      </c>
      <c r="E515" s="40">
        <v>25272</v>
      </c>
      <c r="F515" s="39"/>
      <c r="G515" s="39"/>
      <c r="H515" s="39"/>
      <c r="I515" s="41" t="s">
        <v>811</v>
      </c>
      <c r="J515" s="46"/>
      <c r="K515" s="45" t="str">
        <f>IF(ISERROR(VLOOKUP(A515,[1]Spelers_PFV!$A$2:$J$5016,1,0)),"",VLOOKUP(A515,[1]Spelers_PFV!$A$2:$J$5016,1,0))</f>
        <v/>
      </c>
    </row>
    <row r="516" spans="1:11" s="44" customFormat="1" hidden="1">
      <c r="A516" s="38">
        <v>5672</v>
      </c>
      <c r="B516" s="39" t="s">
        <v>914</v>
      </c>
      <c r="C516" s="39" t="s">
        <v>915</v>
      </c>
      <c r="D516" s="39" t="str">
        <f>CONCATENATE(tabSpelersBWBC[[#This Row],[Prénom]],"  ",tabSpelersBWBC[[#This Row],[Nom]])</f>
        <v>FRANK  SWAELENS</v>
      </c>
      <c r="E516" s="40">
        <v>28240</v>
      </c>
      <c r="F516" s="39"/>
      <c r="G516" s="39"/>
      <c r="H516" s="39"/>
      <c r="I516" s="41" t="s">
        <v>811</v>
      </c>
      <c r="J516" s="46"/>
      <c r="K516" s="45" t="str">
        <f>IF(ISERROR(VLOOKUP(A516,[1]Spelers_PFV!$A$2:$J$5016,1,0)),"",VLOOKUP(A516,[1]Spelers_PFV!$A$2:$J$5016,1,0))</f>
        <v/>
      </c>
    </row>
    <row r="517" spans="1:11" s="44" customFormat="1" hidden="1">
      <c r="A517" s="38">
        <v>5693</v>
      </c>
      <c r="B517" s="39" t="s">
        <v>558</v>
      </c>
      <c r="C517" s="39" t="s">
        <v>1605</v>
      </c>
      <c r="D517" s="39" t="str">
        <f>CONCATENATE(tabSpelersBWBC[[#This Row],[Prénom]],"  ",tabSpelersBWBC[[#This Row],[Nom]])</f>
        <v>PHILIPPE  HANSSENS</v>
      </c>
      <c r="E517" s="40">
        <v>30306</v>
      </c>
      <c r="F517" s="39"/>
      <c r="G517" s="39"/>
      <c r="H517" s="39"/>
      <c r="I517" s="41" t="s">
        <v>1550</v>
      </c>
      <c r="J517" s="46"/>
      <c r="K517" s="45" t="str">
        <f>IF(ISERROR(VLOOKUP(A517,[1]Spelers_PFV!$A$2:$J$5016,1,0)),"",VLOOKUP(A517,[1]Spelers_PFV!$A$2:$J$5016,1,0))</f>
        <v/>
      </c>
    </row>
    <row r="518" spans="1:11" s="44" customFormat="1" hidden="1">
      <c r="A518" s="38">
        <v>5703</v>
      </c>
      <c r="B518" s="39" t="s">
        <v>308</v>
      </c>
      <c r="C518" s="39" t="s">
        <v>1449</v>
      </c>
      <c r="D518" s="39" t="str">
        <f>CONCATENATE(tabSpelersBWBC[[#This Row],[Prénom]],"  ",tabSpelersBWBC[[#This Row],[Nom]])</f>
        <v>MARGUERITE  VAN LOEY</v>
      </c>
      <c r="E518" s="40">
        <v>19518</v>
      </c>
      <c r="F518" s="39"/>
      <c r="G518" s="39"/>
      <c r="H518" s="39"/>
      <c r="I518" s="41" t="s">
        <v>1252</v>
      </c>
      <c r="J518" s="46"/>
      <c r="K518" s="45">
        <f>IF(ISERROR(VLOOKUP(A518,[1]Spelers_PFV!$A$2:$J$5016,1,0)),"",VLOOKUP(A518,[1]Spelers_PFV!$A$2:$J$5016,1,0))</f>
        <v>5703</v>
      </c>
    </row>
    <row r="519" spans="1:11" s="44" customFormat="1" hidden="1">
      <c r="A519" s="38">
        <v>5705</v>
      </c>
      <c r="B519" s="39" t="s">
        <v>33</v>
      </c>
      <c r="C519" s="39" t="s">
        <v>1065</v>
      </c>
      <c r="D519" s="39" t="str">
        <f>CONCATENATE(tabSpelersBWBC[[#This Row],[Prénom]],"  ",tabSpelersBWBC[[#This Row],[Nom]])</f>
        <v>MARC  CORNELIS</v>
      </c>
      <c r="E519" s="40">
        <v>18820</v>
      </c>
      <c r="F519" s="39"/>
      <c r="G519" s="39"/>
      <c r="H519" s="39"/>
      <c r="I519" s="41" t="s">
        <v>1036</v>
      </c>
      <c r="J519" s="46"/>
      <c r="K519" s="45" t="str">
        <f>IF(ISERROR(VLOOKUP(A519,[1]Spelers_PFV!$A$2:$J$5016,1,0)),"",VLOOKUP(A519,[1]Spelers_PFV!$A$2:$J$5016,1,0))</f>
        <v/>
      </c>
    </row>
    <row r="520" spans="1:11" s="44" customFormat="1" hidden="1">
      <c r="A520" s="38">
        <v>5717</v>
      </c>
      <c r="B520" s="39" t="s">
        <v>494</v>
      </c>
      <c r="C520" s="39" t="s">
        <v>1498</v>
      </c>
      <c r="D520" s="39" t="str">
        <f>CONCATENATE(tabSpelersBWBC[[#This Row],[Prénom]],"  ",tabSpelersBWBC[[#This Row],[Nom]])</f>
        <v>ANDRE  HOOGAERT</v>
      </c>
      <c r="E520" s="40">
        <v>20518</v>
      </c>
      <c r="F520" s="39"/>
      <c r="G520" s="39"/>
      <c r="H520" s="39"/>
      <c r="I520" s="41" t="s">
        <v>1463</v>
      </c>
      <c r="J520" s="46"/>
      <c r="K520" s="45">
        <f>IF(ISERROR(VLOOKUP(A520,[1]Spelers_PFV!$A$2:$J$5016,1,0)),"",VLOOKUP(A520,[1]Spelers_PFV!$A$2:$J$5016,1,0))</f>
        <v>5717</v>
      </c>
    </row>
    <row r="521" spans="1:11" s="44" customFormat="1" hidden="1">
      <c r="A521" s="38">
        <v>5719</v>
      </c>
      <c r="B521" s="39" t="s">
        <v>33</v>
      </c>
      <c r="C521" s="39" t="s">
        <v>1473</v>
      </c>
      <c r="D521" s="39" t="str">
        <f>CONCATENATE(tabSpelersBWBC[[#This Row],[Prénom]],"  ",tabSpelersBWBC[[#This Row],[Nom]])</f>
        <v>MARC  CLAUS</v>
      </c>
      <c r="E521" s="40">
        <v>30704</v>
      </c>
      <c r="F521" s="39"/>
      <c r="G521" s="39"/>
      <c r="H521" s="39"/>
      <c r="I521" s="41" t="s">
        <v>1463</v>
      </c>
      <c r="J521" s="46"/>
      <c r="K521" s="45" t="str">
        <f>IF(ISERROR(VLOOKUP(A521,[1]Spelers_PFV!$A$2:$J$5016,1,0)),"",VLOOKUP(A521,[1]Spelers_PFV!$A$2:$J$5016,1,0))</f>
        <v/>
      </c>
    </row>
    <row r="522" spans="1:11" s="44" customFormat="1" hidden="1">
      <c r="A522" s="38">
        <v>5739</v>
      </c>
      <c r="B522" s="39" t="s">
        <v>371</v>
      </c>
      <c r="C522" s="39" t="s">
        <v>968</v>
      </c>
      <c r="D522" s="39" t="str">
        <f>CONCATENATE(tabSpelersBWBC[[#This Row],[Prénom]],"  ",tabSpelersBWBC[[#This Row],[Nom]])</f>
        <v>PIERRE  CHARLIER</v>
      </c>
      <c r="E522" s="40">
        <v>17886</v>
      </c>
      <c r="F522" s="39"/>
      <c r="G522" s="39"/>
      <c r="H522" s="39"/>
      <c r="I522" s="41" t="s">
        <v>1252</v>
      </c>
      <c r="J522" s="46"/>
      <c r="K522" s="45" t="str">
        <f>IF(ISERROR(VLOOKUP(A522,[1]Spelers_PFV!$A$2:$J$5016,1,0)),"",VLOOKUP(A522,[1]Spelers_PFV!$A$2:$J$5016,1,0))</f>
        <v/>
      </c>
    </row>
    <row r="523" spans="1:11" s="44" customFormat="1" hidden="1">
      <c r="A523" s="38">
        <v>5765</v>
      </c>
      <c r="B523" s="39" t="s">
        <v>634</v>
      </c>
      <c r="C523" s="39" t="s">
        <v>900</v>
      </c>
      <c r="D523" s="39" t="str">
        <f>CONCATENATE(tabSpelersBWBC[[#This Row],[Prénom]],"  ",tabSpelersBWBC[[#This Row],[Nom]])</f>
        <v>GUY  RENS</v>
      </c>
      <c r="E523" s="40">
        <v>20855</v>
      </c>
      <c r="F523" s="39"/>
      <c r="G523" s="39"/>
      <c r="H523" s="39"/>
      <c r="I523" s="41" t="s">
        <v>811</v>
      </c>
      <c r="J523" s="46"/>
      <c r="K523" s="45" t="str">
        <f>IF(ISERROR(VLOOKUP(A523,[1]Spelers_PFV!$A$2:$J$5016,1,0)),"",VLOOKUP(A523,[1]Spelers_PFV!$A$2:$J$5016,1,0))</f>
        <v/>
      </c>
    </row>
    <row r="524" spans="1:11" s="44" customFormat="1" hidden="1">
      <c r="A524" s="38">
        <v>5792</v>
      </c>
      <c r="B524" s="39" t="s">
        <v>538</v>
      </c>
      <c r="C524" s="39" t="s">
        <v>1230</v>
      </c>
      <c r="D524" s="39" t="str">
        <f>CONCATENATE(tabSpelersBWBC[[#This Row],[Prénom]],"  ",tabSpelersBWBC[[#This Row],[Nom]])</f>
        <v>ROBERT  QUOITOT</v>
      </c>
      <c r="E524" s="40">
        <v>20657</v>
      </c>
      <c r="F524" s="39"/>
      <c r="G524" s="39"/>
      <c r="H524" s="39"/>
      <c r="I524" s="41" t="s">
        <v>1193</v>
      </c>
      <c r="J524" s="46"/>
      <c r="K524" s="45" t="str">
        <f>IF(ISERROR(VLOOKUP(A524,[1]Spelers_PFV!$A$2:$J$5016,1,0)),"",VLOOKUP(A524,[1]Spelers_PFV!$A$2:$J$5016,1,0))</f>
        <v/>
      </c>
    </row>
    <row r="525" spans="1:11" s="44" customFormat="1" hidden="1">
      <c r="A525" s="38">
        <v>5796</v>
      </c>
      <c r="B525" s="39" t="s">
        <v>1228</v>
      </c>
      <c r="C525" s="39" t="s">
        <v>1266</v>
      </c>
      <c r="D525" s="39" t="str">
        <f>CONCATENATE(tabSpelersBWBC[[#This Row],[Prénom]],"  ",tabSpelersBWBC[[#This Row],[Nom]])</f>
        <v>JOCELYNE  BLANC</v>
      </c>
      <c r="E525" s="40">
        <v>17827</v>
      </c>
      <c r="F525" s="39"/>
      <c r="G525" s="39"/>
      <c r="H525" s="39"/>
      <c r="I525" s="41" t="s">
        <v>1672</v>
      </c>
      <c r="J525" s="46"/>
      <c r="K525" s="45">
        <f>IF(ISERROR(VLOOKUP(A525,[1]Spelers_PFV!$A$2:$J$5016,1,0)),"",VLOOKUP(A525,[1]Spelers_PFV!$A$2:$J$5016,1,0))</f>
        <v>5796</v>
      </c>
    </row>
    <row r="526" spans="1:11" s="44" customFormat="1" hidden="1">
      <c r="A526" s="38">
        <v>5803</v>
      </c>
      <c r="B526" s="39" t="s">
        <v>306</v>
      </c>
      <c r="C526" s="39" t="s">
        <v>1706</v>
      </c>
      <c r="D526" s="39" t="str">
        <f>CONCATENATE(tabSpelersBWBC[[#This Row],[Prénom]],"  ",tabSpelersBWBC[[#This Row],[Nom]])</f>
        <v>ROGER  VANDRIESSCHE</v>
      </c>
      <c r="E526" s="40">
        <v>16167</v>
      </c>
      <c r="F526" s="39"/>
      <c r="G526" s="39"/>
      <c r="H526" s="39"/>
      <c r="I526" s="41" t="s">
        <v>1672</v>
      </c>
      <c r="J526" s="46"/>
      <c r="K526" s="45">
        <f>IF(ISERROR(VLOOKUP(A526,[1]Spelers_PFV!$A$2:$J$5016,1,0)),"",VLOOKUP(A526,[1]Spelers_PFV!$A$2:$J$5016,1,0))</f>
        <v>5803</v>
      </c>
    </row>
    <row r="527" spans="1:11" s="44" customFormat="1" hidden="1">
      <c r="A527" s="38">
        <v>5809</v>
      </c>
      <c r="B527" s="39" t="s">
        <v>1363</v>
      </c>
      <c r="C527" s="39" t="s">
        <v>1364</v>
      </c>
      <c r="D527" s="39" t="str">
        <f>CONCATENATE(tabSpelersBWBC[[#This Row],[Prénom]],"  ",tabSpelersBWBC[[#This Row],[Nom]])</f>
        <v>FLORENT  HUENAERTS</v>
      </c>
      <c r="E527" s="40">
        <v>18479</v>
      </c>
      <c r="F527" s="39"/>
      <c r="G527" s="39"/>
      <c r="H527" s="39"/>
      <c r="I527" s="41" t="s">
        <v>1252</v>
      </c>
      <c r="J527" s="46"/>
      <c r="K527" s="45" t="str">
        <f>IF(ISERROR(VLOOKUP(A527,[1]Spelers_PFV!$A$2:$J$5016,1,0)),"",VLOOKUP(A527,[1]Spelers_PFV!$A$2:$J$5016,1,0))</f>
        <v/>
      </c>
    </row>
    <row r="528" spans="1:11" s="44" customFormat="1" hidden="1">
      <c r="A528" s="38">
        <v>5812</v>
      </c>
      <c r="B528" s="39" t="s">
        <v>1046</v>
      </c>
      <c r="C528" s="39" t="s">
        <v>1047</v>
      </c>
      <c r="D528" s="39" t="str">
        <f>CONCATENATE(tabSpelersBWBC[[#This Row],[Prénom]],"  ",tabSpelersBWBC[[#This Row],[Nom]])</f>
        <v>JAVIER  BODE BLANCO</v>
      </c>
      <c r="E528" s="40">
        <v>23146</v>
      </c>
      <c r="F528" s="39"/>
      <c r="G528" s="39"/>
      <c r="H528" s="39"/>
      <c r="I528" s="41" t="s">
        <v>1036</v>
      </c>
      <c r="J528" s="46"/>
      <c r="K528" s="45" t="str">
        <f>IF(ISERROR(VLOOKUP(A528,[1]Spelers_PFV!$A$2:$J$5016,1,0)),"",VLOOKUP(A528,[1]Spelers_PFV!$A$2:$J$5016,1,0))</f>
        <v/>
      </c>
    </row>
    <row r="529" spans="1:11" s="44" customFormat="1" hidden="1">
      <c r="A529" s="38">
        <v>5816</v>
      </c>
      <c r="B529" s="39" t="s">
        <v>361</v>
      </c>
      <c r="C529" s="39" t="s">
        <v>1421</v>
      </c>
      <c r="D529" s="39" t="str">
        <f>CONCATENATE(tabSpelersBWBC[[#This Row],[Prénom]],"  ",tabSpelersBWBC[[#This Row],[Nom]])</f>
        <v>CHANTAL  SCHELLINCK</v>
      </c>
      <c r="E529" s="40">
        <v>19753</v>
      </c>
      <c r="F529" s="39"/>
      <c r="G529" s="39"/>
      <c r="H529" s="39"/>
      <c r="I529" s="41" t="s">
        <v>1252</v>
      </c>
      <c r="J529" s="46"/>
      <c r="K529" s="45" t="str">
        <f>IF(ISERROR(VLOOKUP(A529,[1]Spelers_PFV!$A$2:$J$5016,1,0)),"",VLOOKUP(A529,[1]Spelers_PFV!$A$2:$J$5016,1,0))</f>
        <v/>
      </c>
    </row>
    <row r="530" spans="1:11" s="44" customFormat="1" hidden="1">
      <c r="A530" s="38">
        <v>5827</v>
      </c>
      <c r="B530" s="39" t="s">
        <v>416</v>
      </c>
      <c r="C530" s="39" t="s">
        <v>1140</v>
      </c>
      <c r="D530" s="39" t="str">
        <f>CONCATENATE(tabSpelersBWBC[[#This Row],[Prénom]],"  ",tabSpelersBWBC[[#This Row],[Nom]])</f>
        <v>FREDERIC  SALARNIER</v>
      </c>
      <c r="E530" s="40">
        <v>29717</v>
      </c>
      <c r="F530" s="39"/>
      <c r="G530" s="39"/>
      <c r="H530" s="39"/>
      <c r="I530" s="41" t="s">
        <v>1036</v>
      </c>
      <c r="J530" s="46"/>
      <c r="K530" s="45" t="str">
        <f>IF(ISERROR(VLOOKUP(A530,[1]Spelers_PFV!$A$2:$J$5016,1,0)),"",VLOOKUP(A530,[1]Spelers_PFV!$A$2:$J$5016,1,0))</f>
        <v/>
      </c>
    </row>
    <row r="531" spans="1:11" s="44" customFormat="1" hidden="1">
      <c r="A531" s="38">
        <v>5859</v>
      </c>
      <c r="B531" s="39" t="s">
        <v>381</v>
      </c>
      <c r="C531" s="39" t="s">
        <v>382</v>
      </c>
      <c r="D531" s="39" t="str">
        <f>CONCATENATE(tabSpelersBWBC[[#This Row],[Prénom]],"  ",tabSpelersBWBC[[#This Row],[Nom]])</f>
        <v>THIEERY  VANBINST</v>
      </c>
      <c r="E531" s="40">
        <v>25638</v>
      </c>
      <c r="F531" s="39"/>
      <c r="G531" s="39"/>
      <c r="H531" s="39"/>
      <c r="I531" s="41" t="s">
        <v>261</v>
      </c>
      <c r="J531" s="46"/>
      <c r="K531" s="45" t="str">
        <f>IF(ISERROR(VLOOKUP(A531,[1]Spelers_PFV!$A$2:$J$5016,1,0)),"",VLOOKUP(A531,[1]Spelers_PFV!$A$2:$J$5016,1,0))</f>
        <v/>
      </c>
    </row>
    <row r="532" spans="1:11" s="44" customFormat="1" hidden="1">
      <c r="A532" s="38">
        <v>5905</v>
      </c>
      <c r="B532" s="39" t="s">
        <v>337</v>
      </c>
      <c r="C532" s="39" t="s">
        <v>338</v>
      </c>
      <c r="D532" s="39" t="str">
        <f>CONCATENATE(tabSpelersBWBC[[#This Row],[Prénom]],"  ",tabSpelersBWBC[[#This Row],[Nom]])</f>
        <v>JOSIANE  JANSSENS</v>
      </c>
      <c r="E532" s="40">
        <v>18304</v>
      </c>
      <c r="F532" s="39"/>
      <c r="G532" s="39"/>
      <c r="H532" s="39"/>
      <c r="I532" s="41" t="s">
        <v>261</v>
      </c>
      <c r="J532" s="46"/>
      <c r="K532" s="45" t="str">
        <f>IF(ISERROR(VLOOKUP(A532,[1]Spelers_PFV!$A$2:$J$5016,1,0)),"",VLOOKUP(A532,[1]Spelers_PFV!$A$2:$J$5016,1,0))</f>
        <v/>
      </c>
    </row>
    <row r="533" spans="1:11" s="44" customFormat="1" hidden="1">
      <c r="A533" s="38">
        <v>5935</v>
      </c>
      <c r="B533" s="39" t="s">
        <v>724</v>
      </c>
      <c r="C533" s="39" t="s">
        <v>723</v>
      </c>
      <c r="D533" s="39" t="str">
        <f>CONCATENATE(tabSpelersBWBC[[#This Row],[Prénom]],"  ",tabSpelersBWBC[[#This Row],[Nom]])</f>
        <v>FLORENTIN  DURIGNEUX</v>
      </c>
      <c r="E533" s="40">
        <v>36962</v>
      </c>
      <c r="F533" s="39"/>
      <c r="G533" s="39"/>
      <c r="H533" s="39"/>
      <c r="I533" s="41" t="s">
        <v>678</v>
      </c>
      <c r="J533" s="46"/>
      <c r="K533" s="45" t="str">
        <f>IF(ISERROR(VLOOKUP(A533,[1]Spelers_PFV!$A$2:$J$5016,1,0)),"",VLOOKUP(A533,[1]Spelers_PFV!$A$2:$J$5016,1,0))</f>
        <v/>
      </c>
    </row>
    <row r="534" spans="1:11" s="44" customFormat="1" hidden="1">
      <c r="A534" s="38">
        <v>5936</v>
      </c>
      <c r="B534" s="39" t="s">
        <v>967</v>
      </c>
      <c r="C534" s="39" t="s">
        <v>1562</v>
      </c>
      <c r="D534" s="39" t="str">
        <f>CONCATENATE(tabSpelersBWBC[[#This Row],[Prénom]],"  ",tabSpelersBWBC[[#This Row],[Nom]])</f>
        <v>BERNARD  CONTER</v>
      </c>
      <c r="E534" s="40">
        <v>25456</v>
      </c>
      <c r="F534" s="39"/>
      <c r="G534" s="39"/>
      <c r="H534" s="39"/>
      <c r="I534" s="41" t="s">
        <v>1550</v>
      </c>
      <c r="J534" s="46"/>
      <c r="K534" s="45" t="str">
        <f>IF(ISERROR(VLOOKUP(A534,[1]Spelers_PFV!$A$2:$J$5016,1,0)),"",VLOOKUP(A534,[1]Spelers_PFV!$A$2:$J$5016,1,0))</f>
        <v/>
      </c>
    </row>
    <row r="535" spans="1:11" s="44" customFormat="1" hidden="1">
      <c r="A535" s="38">
        <v>5946</v>
      </c>
      <c r="B535" s="39" t="s">
        <v>987</v>
      </c>
      <c r="C535" s="39" t="s">
        <v>1329</v>
      </c>
      <c r="D535" s="39" t="str">
        <f>CONCATENATE(tabSpelersBWBC[[#This Row],[Prénom]],"  ",tabSpelersBWBC[[#This Row],[Nom]])</f>
        <v>CARINE  D'HAMERS</v>
      </c>
      <c r="E535" s="40">
        <v>20089</v>
      </c>
      <c r="F535" s="39"/>
      <c r="G535" s="39"/>
      <c r="H535" s="39"/>
      <c r="I535" s="41" t="s">
        <v>1252</v>
      </c>
      <c r="J535" s="46"/>
      <c r="K535" s="45" t="str">
        <f>IF(ISERROR(VLOOKUP(A535,[1]Spelers_PFV!$A$2:$J$5016,1,0)),"",VLOOKUP(A535,[1]Spelers_PFV!$A$2:$J$5016,1,0))</f>
        <v/>
      </c>
    </row>
    <row r="536" spans="1:11" s="44" customFormat="1" hidden="1">
      <c r="A536" s="38">
        <v>5958</v>
      </c>
      <c r="B536" s="39" t="s">
        <v>715</v>
      </c>
      <c r="C536" s="39" t="s">
        <v>716</v>
      </c>
      <c r="D536" s="39" t="str">
        <f>CONCATENATE(tabSpelersBWBC[[#This Row],[Prénom]],"  ",tabSpelersBWBC[[#This Row],[Nom]])</f>
        <v>ISABELLE  DUBOIS</v>
      </c>
      <c r="E536" s="40">
        <v>22110</v>
      </c>
      <c r="F536" s="39"/>
      <c r="G536" s="39"/>
      <c r="H536" s="39"/>
      <c r="I536" s="41" t="s">
        <v>678</v>
      </c>
      <c r="J536" s="46"/>
      <c r="K536" s="45" t="str">
        <f>IF(ISERROR(VLOOKUP(A536,[1]Spelers_PFV!$A$2:$J$5016,1,0)),"",VLOOKUP(A536,[1]Spelers_PFV!$A$2:$J$5016,1,0))</f>
        <v/>
      </c>
    </row>
    <row r="537" spans="1:11" s="44" customFormat="1" hidden="1">
      <c r="A537" s="38">
        <v>5965</v>
      </c>
      <c r="B537" s="39" t="s">
        <v>37</v>
      </c>
      <c r="C537" s="39" t="s">
        <v>36</v>
      </c>
      <c r="D537" s="39" t="str">
        <f>CONCATENATE(tabSpelersBWBC[[#This Row],[Prénom]],"  ",tabSpelersBWBC[[#This Row],[Nom]])</f>
        <v>AGATINO  DURO</v>
      </c>
      <c r="E537" s="40">
        <v>17095</v>
      </c>
      <c r="F537" s="39"/>
      <c r="G537" s="39"/>
      <c r="H537" s="39"/>
      <c r="I537" s="41" t="s">
        <v>678</v>
      </c>
      <c r="J537" s="46"/>
      <c r="K537" s="45" t="str">
        <f>IF(ISERROR(VLOOKUP(A537,[1]Spelers_PFV!$A$2:$J$5016,1,0)),"",VLOOKUP(A537,[1]Spelers_PFV!$A$2:$J$5016,1,0))</f>
        <v/>
      </c>
    </row>
    <row r="538" spans="1:11" s="44" customFormat="1" hidden="1">
      <c r="A538" s="38">
        <v>5967</v>
      </c>
      <c r="B538" s="39" t="s">
        <v>781</v>
      </c>
      <c r="C538" s="39" t="s">
        <v>782</v>
      </c>
      <c r="D538" s="39" t="str">
        <f>CONCATENATE(tabSpelersBWBC[[#This Row],[Prénom]],"  ",tabSpelersBWBC[[#This Row],[Nom]])</f>
        <v>JEAN-LUC  STENUITE</v>
      </c>
      <c r="E538" s="40">
        <v>20906</v>
      </c>
      <c r="F538" s="39"/>
      <c r="G538" s="39"/>
      <c r="H538" s="39"/>
      <c r="I538" s="41" t="s">
        <v>678</v>
      </c>
      <c r="J538" s="46"/>
      <c r="K538" s="45" t="str">
        <f>IF(ISERROR(VLOOKUP(A538,[1]Spelers_PFV!$A$2:$J$5016,1,0)),"",VLOOKUP(A538,[1]Spelers_PFV!$A$2:$J$5016,1,0))</f>
        <v/>
      </c>
    </row>
    <row r="539" spans="1:11" s="44" customFormat="1" hidden="1">
      <c r="A539" s="38">
        <v>5989</v>
      </c>
      <c r="B539" s="39" t="s">
        <v>595</v>
      </c>
      <c r="C539" s="39" t="s">
        <v>1293</v>
      </c>
      <c r="D539" s="39" t="str">
        <f>CONCATENATE(tabSpelersBWBC[[#This Row],[Prénom]],"  ",tabSpelersBWBC[[#This Row],[Nom]])</f>
        <v>OLIVIER  CUISINIER</v>
      </c>
      <c r="E539" s="40">
        <v>25678</v>
      </c>
      <c r="F539" s="39"/>
      <c r="G539" s="39"/>
      <c r="H539" s="39"/>
      <c r="I539" s="41" t="s">
        <v>1252</v>
      </c>
      <c r="J539" s="46"/>
      <c r="K539" s="45" t="str">
        <f>IF(ISERROR(VLOOKUP(A539,[1]Spelers_PFV!$A$2:$J$5016,1,0)),"",VLOOKUP(A539,[1]Spelers_PFV!$A$2:$J$5016,1,0))</f>
        <v/>
      </c>
    </row>
    <row r="540" spans="1:11" s="44" customFormat="1" hidden="1">
      <c r="A540" s="38">
        <v>6009</v>
      </c>
      <c r="B540" s="39" t="s">
        <v>272</v>
      </c>
      <c r="C540" s="39" t="s">
        <v>1089</v>
      </c>
      <c r="D540" s="39" t="str">
        <f>CONCATENATE(tabSpelersBWBC[[#This Row],[Prénom]],"  ",tabSpelersBWBC[[#This Row],[Nom]])</f>
        <v>JACQUES  FLAMENT</v>
      </c>
      <c r="E540" s="40">
        <v>18359</v>
      </c>
      <c r="F540" s="39"/>
      <c r="G540" s="39"/>
      <c r="H540" s="39"/>
      <c r="I540" s="41" t="s">
        <v>1036</v>
      </c>
      <c r="J540" s="46"/>
      <c r="K540" s="45" t="str">
        <f>IF(ISERROR(VLOOKUP(A540,[1]Spelers_PFV!$A$2:$J$5016,1,0)),"",VLOOKUP(A540,[1]Spelers_PFV!$A$2:$J$5016,1,0))</f>
        <v/>
      </c>
    </row>
    <row r="541" spans="1:11" s="44" customFormat="1" hidden="1">
      <c r="A541" s="38">
        <v>6019</v>
      </c>
      <c r="B541" s="39" t="s">
        <v>402</v>
      </c>
      <c r="C541" s="39" t="s">
        <v>1147</v>
      </c>
      <c r="D541" s="39" t="str">
        <f>CONCATENATE(tabSpelersBWBC[[#This Row],[Prénom]],"  ",tabSpelersBWBC[[#This Row],[Nom]])</f>
        <v>FRANCIS  SMET</v>
      </c>
      <c r="E541" s="40">
        <v>22166</v>
      </c>
      <c r="F541" s="39"/>
      <c r="G541" s="39"/>
      <c r="H541" s="39"/>
      <c r="I541" s="41" t="s">
        <v>1036</v>
      </c>
      <c r="J541" s="46"/>
      <c r="K541" s="45" t="str">
        <f>IF(ISERROR(VLOOKUP(A541,[1]Spelers_PFV!$A$2:$J$5016,1,0)),"",VLOOKUP(A541,[1]Spelers_PFV!$A$2:$J$5016,1,0))</f>
        <v/>
      </c>
    </row>
    <row r="542" spans="1:11" s="44" customFormat="1" hidden="1">
      <c r="A542" s="38">
        <v>6030</v>
      </c>
      <c r="B542" s="39" t="s">
        <v>337</v>
      </c>
      <c r="C542" s="39" t="s">
        <v>799</v>
      </c>
      <c r="D542" s="39" t="str">
        <f>CONCATENATE(tabSpelersBWBC[[#This Row],[Prénom]],"  ",tabSpelersBWBC[[#This Row],[Nom]])</f>
        <v>JOSIANE  VANHAMME</v>
      </c>
      <c r="E542" s="40">
        <v>22755</v>
      </c>
      <c r="F542" s="39"/>
      <c r="G542" s="39"/>
      <c r="H542" s="39"/>
      <c r="I542" s="41" t="s">
        <v>678</v>
      </c>
      <c r="J542" s="46"/>
      <c r="K542" s="45" t="str">
        <f>IF(ISERROR(VLOOKUP(A542,[1]Spelers_PFV!$A$2:$J$5016,1,0)),"",VLOOKUP(A542,[1]Spelers_PFV!$A$2:$J$5016,1,0))</f>
        <v/>
      </c>
    </row>
    <row r="543" spans="1:11" s="44" customFormat="1" hidden="1">
      <c r="A543" s="38">
        <v>6031</v>
      </c>
      <c r="B543" s="39" t="s">
        <v>373</v>
      </c>
      <c r="C543" s="39" t="s">
        <v>374</v>
      </c>
      <c r="D543" s="39" t="str">
        <f>CONCATENATE(tabSpelersBWBC[[#This Row],[Prénom]],"  ",tabSpelersBWBC[[#This Row],[Nom]])</f>
        <v>RUDI  ROSSSEL</v>
      </c>
      <c r="E543" s="40">
        <v>22019</v>
      </c>
      <c r="F543" s="39"/>
      <c r="G543" s="39"/>
      <c r="H543" s="39"/>
      <c r="I543" s="41" t="s">
        <v>261</v>
      </c>
      <c r="J543" s="46"/>
      <c r="K543" s="45" t="str">
        <f>IF(ISERROR(VLOOKUP(A543,[1]Spelers_PFV!$A$2:$J$5016,1,0)),"",VLOOKUP(A543,[1]Spelers_PFV!$A$2:$J$5016,1,0))</f>
        <v/>
      </c>
    </row>
    <row r="544" spans="1:11" s="44" customFormat="1" hidden="1">
      <c r="A544" s="38">
        <v>6051</v>
      </c>
      <c r="B544" s="39" t="s">
        <v>1145</v>
      </c>
      <c r="C544" s="39" t="s">
        <v>1146</v>
      </c>
      <c r="D544" s="39" t="str">
        <f>CONCATENATE(tabSpelersBWBC[[#This Row],[Prénom]],"  ",tabSpelersBWBC[[#This Row],[Nom]])</f>
        <v>WALID  SEIF EL DIN</v>
      </c>
      <c r="E544" s="40">
        <v>25176</v>
      </c>
      <c r="F544" s="39"/>
      <c r="G544" s="39"/>
      <c r="H544" s="39"/>
      <c r="I544" s="41" t="s">
        <v>1036</v>
      </c>
      <c r="J544" s="46"/>
      <c r="K544" s="45" t="str">
        <f>IF(ISERROR(VLOOKUP(A544,[1]Spelers_PFV!$A$2:$J$5016,1,0)),"",VLOOKUP(A544,[1]Spelers_PFV!$A$2:$J$5016,1,0))</f>
        <v/>
      </c>
    </row>
    <row r="545" spans="1:11" s="44" customFormat="1" hidden="1">
      <c r="A545" s="38">
        <v>6052</v>
      </c>
      <c r="B545" s="39" t="s">
        <v>49</v>
      </c>
      <c r="C545" s="39" t="s">
        <v>339</v>
      </c>
      <c r="D545" s="39" t="str">
        <f>CONCATENATE(tabSpelersBWBC[[#This Row],[Prénom]],"  ",tabSpelersBWBC[[#This Row],[Nom]])</f>
        <v>RENE  LAMY</v>
      </c>
      <c r="E545" s="40">
        <v>20409</v>
      </c>
      <c r="F545" s="39"/>
      <c r="G545" s="39"/>
      <c r="H545" s="39"/>
      <c r="I545" s="41" t="s">
        <v>261</v>
      </c>
      <c r="J545" s="46"/>
      <c r="K545" s="45" t="str">
        <f>IF(ISERROR(VLOOKUP(A545,[1]Spelers_PFV!$A$2:$J$5016,1,0)),"",VLOOKUP(A545,[1]Spelers_PFV!$A$2:$J$5016,1,0))</f>
        <v/>
      </c>
    </row>
    <row r="546" spans="1:11" s="44" customFormat="1" hidden="1">
      <c r="A546" s="38">
        <v>6056</v>
      </c>
      <c r="B546" s="39" t="s">
        <v>1471</v>
      </c>
      <c r="C546" s="39" t="s">
        <v>1472</v>
      </c>
      <c r="D546" s="39" t="str">
        <f>CONCATENATE(tabSpelersBWBC[[#This Row],[Prénom]],"  ",tabSpelersBWBC[[#This Row],[Nom]])</f>
        <v>STEPHANIE  CAUVIN</v>
      </c>
      <c r="E546" s="40">
        <v>30592</v>
      </c>
      <c r="F546" s="39"/>
      <c r="G546" s="39"/>
      <c r="H546" s="39"/>
      <c r="I546" s="41" t="s">
        <v>1463</v>
      </c>
      <c r="J546" s="46"/>
      <c r="K546" s="45" t="str">
        <f>IF(ISERROR(VLOOKUP(A546,[1]Spelers_PFV!$A$2:$J$5016,1,0)),"",VLOOKUP(A546,[1]Spelers_PFV!$A$2:$J$5016,1,0))</f>
        <v/>
      </c>
    </row>
    <row r="547" spans="1:11" s="44" customFormat="1" hidden="1">
      <c r="A547" s="38">
        <v>6057</v>
      </c>
      <c r="B547" s="39" t="s">
        <v>275</v>
      </c>
      <c r="C547" s="39" t="s">
        <v>27</v>
      </c>
      <c r="D547" s="39" t="str">
        <f>CONCATENATE(tabSpelersBWBC[[#This Row],[Prénom]],"  ",tabSpelersBWBC[[#This Row],[Nom]])</f>
        <v>KYLIAN  BORGS</v>
      </c>
      <c r="E547" s="40">
        <v>37874</v>
      </c>
      <c r="F547" s="39"/>
      <c r="G547" s="39"/>
      <c r="H547" s="39"/>
      <c r="I547" s="41" t="s">
        <v>261</v>
      </c>
      <c r="J547" s="42"/>
      <c r="K547" s="43" t="str">
        <f>IF(ISERROR(VLOOKUP(A547,[1]Spelers_PFV!$A$2:$J$5016,1,0)),"",VLOOKUP(A547,[1]Spelers_PFV!$A$2:$J$5016,1,0))</f>
        <v/>
      </c>
    </row>
    <row r="548" spans="1:11" s="44" customFormat="1" hidden="1">
      <c r="A548" s="38">
        <v>6060</v>
      </c>
      <c r="B548" s="39" t="s">
        <v>285</v>
      </c>
      <c r="C548" s="39" t="s">
        <v>657</v>
      </c>
      <c r="D548" s="39" t="str">
        <f>CONCATENATE(tabSpelersBWBC[[#This Row],[Prénom]],"  ",tabSpelersBWBC[[#This Row],[Nom]])</f>
        <v>ERIC  VAN DE WIELE</v>
      </c>
      <c r="E548" s="40">
        <v>21893</v>
      </c>
      <c r="F548" s="39"/>
      <c r="G548" s="39"/>
      <c r="H548" s="39"/>
      <c r="I548" s="41" t="s">
        <v>413</v>
      </c>
      <c r="J548" s="46"/>
      <c r="K548" s="45" t="str">
        <f>IF(ISERROR(VLOOKUP(A548,[1]Spelers_PFV!$A$2:$J$5016,1,0)),"",VLOOKUP(A548,[1]Spelers_PFV!$A$2:$J$5016,1,0))</f>
        <v/>
      </c>
    </row>
    <row r="549" spans="1:11" s="44" customFormat="1" hidden="1">
      <c r="A549" s="38">
        <v>6066</v>
      </c>
      <c r="B549" s="39" t="s">
        <v>1164</v>
      </c>
      <c r="C549" s="39" t="s">
        <v>1165</v>
      </c>
      <c r="D549" s="39" t="str">
        <f>CONCATENATE(tabSpelersBWBC[[#This Row],[Prénom]],"  ",tabSpelersBWBC[[#This Row],[Nom]])</f>
        <v>VERONIQUE  VANDERHULST</v>
      </c>
      <c r="E549" s="40">
        <v>25199</v>
      </c>
      <c r="F549" s="39"/>
      <c r="G549" s="39"/>
      <c r="H549" s="39"/>
      <c r="I549" s="41" t="s">
        <v>1036</v>
      </c>
      <c r="J549" s="46"/>
      <c r="K549" s="45" t="str">
        <f>IF(ISERROR(VLOOKUP(A549,[1]Spelers_PFV!$A$2:$J$5016,1,0)),"",VLOOKUP(A549,[1]Spelers_PFV!$A$2:$J$5016,1,0))</f>
        <v/>
      </c>
    </row>
    <row r="550" spans="1:11" s="44" customFormat="1" hidden="1">
      <c r="A550" s="38">
        <v>6070</v>
      </c>
      <c r="B550" s="39" t="s">
        <v>558</v>
      </c>
      <c r="C550" s="39" t="s">
        <v>1610</v>
      </c>
      <c r="D550" s="39" t="str">
        <f>CONCATENATE(tabSpelersBWBC[[#This Row],[Prénom]],"  ",tabSpelersBWBC[[#This Row],[Nom]])</f>
        <v>PHILIPPE  JONCKEER</v>
      </c>
      <c r="E550" s="40">
        <v>24145</v>
      </c>
      <c r="F550" s="39"/>
      <c r="G550" s="39"/>
      <c r="H550" s="39"/>
      <c r="I550" s="41" t="s">
        <v>1550</v>
      </c>
      <c r="J550" s="46"/>
      <c r="K550" s="45" t="str">
        <f>IF(ISERROR(VLOOKUP(A550,[1]Spelers_PFV!$A$2:$J$5016,1,0)),"",VLOOKUP(A550,[1]Spelers_PFV!$A$2:$J$5016,1,0))</f>
        <v/>
      </c>
    </row>
    <row r="551" spans="1:11" s="44" customFormat="1">
      <c r="A551" s="38">
        <v>6116</v>
      </c>
      <c r="B551" s="39" t="s">
        <v>520</v>
      </c>
      <c r="C551" s="39" t="s">
        <v>1005</v>
      </c>
      <c r="D551" s="39" t="str">
        <f>CONCATENATE(tabSpelersBWBC[[#This Row],[Prénom]],"  ",tabSpelersBWBC[[#This Row],[Nom]])</f>
        <v>JOHNNY  LEROY</v>
      </c>
      <c r="E551" s="40">
        <v>22030</v>
      </c>
      <c r="F551" s="39"/>
      <c r="G551" s="39"/>
      <c r="H551" s="39"/>
      <c r="I551" s="41" t="s">
        <v>957</v>
      </c>
      <c r="J551" s="46"/>
      <c r="K551" s="45" t="str">
        <f>IF(ISERROR(VLOOKUP(A551,[1]Spelers_PFV!$A$2:$J$5016,1,0)),"",VLOOKUP(A551,[1]Spelers_PFV!$A$2:$J$5016,1,0))</f>
        <v/>
      </c>
    </row>
    <row r="552" spans="1:11" s="44" customFormat="1" hidden="1">
      <c r="A552" s="38">
        <v>6136</v>
      </c>
      <c r="B552" s="39" t="s">
        <v>1189</v>
      </c>
      <c r="C552" s="39" t="s">
        <v>1190</v>
      </c>
      <c r="D552" s="39" t="str">
        <f>CONCATENATE(tabSpelersBWBC[[#This Row],[Prénom]],"  ",tabSpelersBWBC[[#This Row],[Nom]])</f>
        <v>GEOFFROY  ZIMMERMANN</v>
      </c>
      <c r="E552" s="40">
        <v>27471</v>
      </c>
      <c r="F552" s="39"/>
      <c r="G552" s="39"/>
      <c r="H552" s="39"/>
      <c r="I552" s="41" t="s">
        <v>1036</v>
      </c>
      <c r="J552" s="46"/>
      <c r="K552" s="45" t="str">
        <f>IF(ISERROR(VLOOKUP(A552,[1]Spelers_PFV!$A$2:$J$5016,1,0)),"",VLOOKUP(A552,[1]Spelers_PFV!$A$2:$J$5016,1,0))</f>
        <v/>
      </c>
    </row>
    <row r="553" spans="1:11" s="44" customFormat="1" hidden="1">
      <c r="A553" s="38">
        <v>6163</v>
      </c>
      <c r="B553" s="39" t="s">
        <v>313</v>
      </c>
      <c r="C553" s="39" t="s">
        <v>1111</v>
      </c>
      <c r="D553" s="39" t="str">
        <f>CONCATENATE(tabSpelersBWBC[[#This Row],[Prénom]],"  ",tabSpelersBWBC[[#This Row],[Nom]])</f>
        <v>GREGORY  JAQUEMYNS</v>
      </c>
      <c r="E553" s="40">
        <v>32867</v>
      </c>
      <c r="F553" s="39"/>
      <c r="G553" s="39"/>
      <c r="H553" s="39"/>
      <c r="I553" s="41" t="s">
        <v>1036</v>
      </c>
      <c r="J553" s="46"/>
      <c r="K553" s="45" t="str">
        <f>IF(ISERROR(VLOOKUP(A553,[1]Spelers_PFV!$A$2:$J$5016,1,0)),"",VLOOKUP(A553,[1]Spelers_PFV!$A$2:$J$5016,1,0))</f>
        <v/>
      </c>
    </row>
    <row r="554" spans="1:11" s="44" customFormat="1" hidden="1">
      <c r="A554" s="38">
        <v>6175</v>
      </c>
      <c r="B554" s="39" t="s">
        <v>365</v>
      </c>
      <c r="C554" s="39" t="s">
        <v>1685</v>
      </c>
      <c r="D554" s="39" t="str">
        <f>CONCATENATE(tabSpelersBWBC[[#This Row],[Prénom]],"  ",tabSpelersBWBC[[#This Row],[Nom]])</f>
        <v>DANIELLE  HUGAERTS</v>
      </c>
      <c r="E554" s="40">
        <v>19712</v>
      </c>
      <c r="F554" s="39"/>
      <c r="G554" s="39"/>
      <c r="H554" s="39"/>
      <c r="I554" s="41" t="s">
        <v>1672</v>
      </c>
      <c r="J554" s="46"/>
      <c r="K554" s="45" t="str">
        <f>IF(ISERROR(VLOOKUP(A554,[1]Spelers_PFV!$A$2:$J$5016,1,0)),"",VLOOKUP(A554,[1]Spelers_PFV!$A$2:$J$5016,1,0))</f>
        <v/>
      </c>
    </row>
    <row r="555" spans="1:11" s="44" customFormat="1" hidden="1">
      <c r="A555" s="38">
        <v>6179</v>
      </c>
      <c r="B555" s="39" t="s">
        <v>39</v>
      </c>
      <c r="C555" s="39" t="s">
        <v>816</v>
      </c>
      <c r="D555" s="39" t="str">
        <f>CONCATENATE(tabSpelersBWBC[[#This Row],[Prénom]],"  ",tabSpelersBWBC[[#This Row],[Nom]])</f>
        <v>ALAIN  CAIRA</v>
      </c>
      <c r="E555" s="40">
        <v>23458</v>
      </c>
      <c r="F555" s="39"/>
      <c r="G555" s="39"/>
      <c r="H555" s="39"/>
      <c r="I555" s="41" t="s">
        <v>811</v>
      </c>
      <c r="J555" s="46"/>
      <c r="K555" s="45">
        <f>IF(ISERROR(VLOOKUP(A555,[1]Spelers_PFV!$A$2:$J$5016,1,0)),"",VLOOKUP(A555,[1]Spelers_PFV!$A$2:$J$5016,1,0))</f>
        <v>6179</v>
      </c>
    </row>
    <row r="556" spans="1:11" s="44" customFormat="1" hidden="1">
      <c r="A556" s="38">
        <v>6205</v>
      </c>
      <c r="B556" s="39" t="s">
        <v>1530</v>
      </c>
      <c r="C556" s="39" t="s">
        <v>1531</v>
      </c>
      <c r="D556" s="39" t="str">
        <f>CONCATENATE(tabSpelersBWBC[[#This Row],[Prénom]],"  ",tabSpelersBWBC[[#This Row],[Nom]])</f>
        <v>ESTEBAN  SYOEN</v>
      </c>
      <c r="E556" s="40">
        <v>35674</v>
      </c>
      <c r="F556" s="39"/>
      <c r="G556" s="39"/>
      <c r="H556" s="39"/>
      <c r="I556" s="41" t="s">
        <v>1463</v>
      </c>
      <c r="J556" s="46"/>
      <c r="K556" s="45" t="str">
        <f>IF(ISERROR(VLOOKUP(A556,[1]Spelers_PFV!$A$2:$J$5016,1,0)),"",VLOOKUP(A556,[1]Spelers_PFV!$A$2:$J$5016,1,0))</f>
        <v/>
      </c>
    </row>
    <row r="557" spans="1:11" s="44" customFormat="1" hidden="1">
      <c r="A557" s="38">
        <v>6211</v>
      </c>
      <c r="B557" s="39" t="s">
        <v>634</v>
      </c>
      <c r="C557" s="39" t="s">
        <v>820</v>
      </c>
      <c r="D557" s="39" t="str">
        <f>CONCATENATE(tabSpelersBWBC[[#This Row],[Prénom]],"  ",tabSpelersBWBC[[#This Row],[Nom]])</f>
        <v>GUY  COLLIGNON-FRANCK</v>
      </c>
      <c r="E557" s="40">
        <v>16881</v>
      </c>
      <c r="F557" s="39"/>
      <c r="G557" s="39"/>
      <c r="H557" s="39"/>
      <c r="I557" s="41" t="s">
        <v>811</v>
      </c>
      <c r="J557" s="46"/>
      <c r="K557" s="45" t="str">
        <f>IF(ISERROR(VLOOKUP(A557,[1]Spelers_PFV!$A$2:$J$5016,1,0)),"",VLOOKUP(A557,[1]Spelers_PFV!$A$2:$J$5016,1,0))</f>
        <v/>
      </c>
    </row>
    <row r="558" spans="1:11" s="44" customFormat="1" hidden="1">
      <c r="A558" s="38">
        <v>6214</v>
      </c>
      <c r="B558" s="39" t="s">
        <v>517</v>
      </c>
      <c r="C558" s="39" t="s">
        <v>518</v>
      </c>
      <c r="D558" s="39" t="str">
        <f>CONCATENATE(tabSpelersBWBC[[#This Row],[Prénom]],"  ",tabSpelersBWBC[[#This Row],[Nom]])</f>
        <v>JEANINE  GOLDSTEIN</v>
      </c>
      <c r="E558" s="40">
        <v>9638</v>
      </c>
      <c r="F558" s="39"/>
      <c r="G558" s="39"/>
      <c r="H558" s="39"/>
      <c r="I558" s="41" t="s">
        <v>413</v>
      </c>
      <c r="J558" s="46"/>
      <c r="K558" s="45" t="str">
        <f>IF(ISERROR(VLOOKUP(A558,[1]Spelers_PFV!$A$2:$J$5016,1,0)),"",VLOOKUP(A558,[1]Spelers_PFV!$A$2:$J$5016,1,0))</f>
        <v/>
      </c>
    </row>
    <row r="559" spans="1:11" s="44" customFormat="1" hidden="1">
      <c r="A559" s="38">
        <v>6216</v>
      </c>
      <c r="B559" s="39" t="s">
        <v>33</v>
      </c>
      <c r="C559" s="39" t="s">
        <v>1176</v>
      </c>
      <c r="D559" s="39" t="str">
        <f>CONCATENATE(tabSpelersBWBC[[#This Row],[Prénom]],"  ",tabSpelersBWBC[[#This Row],[Nom]])</f>
        <v>MARC  VAN RENSBERGEN</v>
      </c>
      <c r="E559" s="40">
        <v>25080</v>
      </c>
      <c r="F559" s="39"/>
      <c r="G559" s="39"/>
      <c r="H559" s="39"/>
      <c r="I559" s="41" t="s">
        <v>1036</v>
      </c>
      <c r="J559" s="46"/>
      <c r="K559" s="45" t="str">
        <f>IF(ISERROR(VLOOKUP(A559,[1]Spelers_PFV!$A$2:$J$5016,1,0)),"",VLOOKUP(A559,[1]Spelers_PFV!$A$2:$J$5016,1,0))</f>
        <v/>
      </c>
    </row>
    <row r="560" spans="1:11" s="44" customFormat="1" hidden="1">
      <c r="A560" s="38">
        <v>6239</v>
      </c>
      <c r="B560" s="39" t="s">
        <v>276</v>
      </c>
      <c r="C560" s="39" t="s">
        <v>277</v>
      </c>
      <c r="D560" s="39" t="str">
        <f>CONCATENATE(tabSpelersBWBC[[#This Row],[Prénom]],"  ",tabSpelersBWBC[[#This Row],[Nom]])</f>
        <v>MOHAMMED  BOUJROU</v>
      </c>
      <c r="E560" s="40">
        <v>26272</v>
      </c>
      <c r="F560" s="39"/>
      <c r="G560" s="39"/>
      <c r="H560" s="39"/>
      <c r="I560" s="41" t="s">
        <v>261</v>
      </c>
      <c r="J560" s="42"/>
      <c r="K560" s="43" t="str">
        <f>IF(ISERROR(VLOOKUP(A560,[1]Spelers_PFV!$A$2:$J$5016,1,0)),"",VLOOKUP(A560,[1]Spelers_PFV!$A$2:$J$5016,1,0))</f>
        <v/>
      </c>
    </row>
    <row r="561" spans="1:11" s="44" customFormat="1" hidden="1">
      <c r="A561" s="38">
        <v>6250</v>
      </c>
      <c r="B561" s="39" t="s">
        <v>450</v>
      </c>
      <c r="C561" s="39" t="s">
        <v>451</v>
      </c>
      <c r="D561" s="39" t="str">
        <f>CONCATENATE(tabSpelersBWBC[[#This Row],[Prénom]],"  ",tabSpelersBWBC[[#This Row],[Nom]])</f>
        <v>MARIA ODETTE  DE BRITO ALEIXO</v>
      </c>
      <c r="E561" s="40">
        <v>14296</v>
      </c>
      <c r="F561" s="39"/>
      <c r="G561" s="39"/>
      <c r="H561" s="39"/>
      <c r="I561" s="41" t="s">
        <v>413</v>
      </c>
      <c r="J561" s="46"/>
      <c r="K561" s="45" t="str">
        <f>IF(ISERROR(VLOOKUP(A561,[1]Spelers_PFV!$A$2:$J$5016,1,0)),"",VLOOKUP(A561,[1]Spelers_PFV!$A$2:$J$5016,1,0))</f>
        <v/>
      </c>
    </row>
    <row r="562" spans="1:11" s="44" customFormat="1" hidden="1">
      <c r="A562" s="38">
        <v>6251</v>
      </c>
      <c r="B562" s="39" t="s">
        <v>300</v>
      </c>
      <c r="C562" s="39" t="s">
        <v>1661</v>
      </c>
      <c r="D562" s="39" t="str">
        <f>CONCATENATE(tabSpelersBWBC[[#This Row],[Prénom]],"  ",tabSpelersBWBC[[#This Row],[Nom]])</f>
        <v>DAVID  VANGELDER</v>
      </c>
      <c r="E562" s="40">
        <v>28323</v>
      </c>
      <c r="F562" s="39"/>
      <c r="G562" s="39"/>
      <c r="H562" s="39"/>
      <c r="I562" s="41" t="s">
        <v>1550</v>
      </c>
      <c r="J562" s="46"/>
      <c r="K562" s="45" t="str">
        <f>IF(ISERROR(VLOOKUP(A562,[1]Spelers_PFV!$A$2:$J$5016,1,0)),"",VLOOKUP(A562,[1]Spelers_PFV!$A$2:$J$5016,1,0))</f>
        <v/>
      </c>
    </row>
    <row r="563" spans="1:11" s="45" customFormat="1" hidden="1">
      <c r="A563" s="38">
        <v>6258</v>
      </c>
      <c r="B563" s="39" t="s">
        <v>504</v>
      </c>
      <c r="C563" s="39" t="s">
        <v>338</v>
      </c>
      <c r="D563" s="39" t="str">
        <f>CONCATENATE(tabSpelersBWBC[[#This Row],[Prénom]],"  ",tabSpelersBWBC[[#This Row],[Nom]])</f>
        <v>YVES  JANSSENS</v>
      </c>
      <c r="E563" s="40">
        <v>16637</v>
      </c>
      <c r="F563" s="39"/>
      <c r="G563" s="39"/>
      <c r="H563" s="39"/>
      <c r="I563" s="41" t="s">
        <v>1036</v>
      </c>
      <c r="J563" s="46"/>
      <c r="K563" s="45" t="str">
        <f>IF(ISERROR(VLOOKUP(A563,[1]Spelers_PFV!$A$2:$J$5016,1,0)),"",VLOOKUP(A563,[1]Spelers_PFV!$A$2:$J$5016,1,0))</f>
        <v/>
      </c>
    </row>
    <row r="564" spans="1:11" s="45" customFormat="1" hidden="1">
      <c r="A564" s="38">
        <v>6261</v>
      </c>
      <c r="B564" s="39" t="s">
        <v>283</v>
      </c>
      <c r="C564" s="39" t="s">
        <v>284</v>
      </c>
      <c r="D564" s="39" t="str">
        <f>CONCATENATE(tabSpelersBWBC[[#This Row],[Prénom]],"  ",tabSpelersBWBC[[#This Row],[Nom]])</f>
        <v>SUZANNE  BOUSSIER</v>
      </c>
      <c r="E564" s="40">
        <v>18218</v>
      </c>
      <c r="F564" s="39"/>
      <c r="G564" s="39"/>
      <c r="H564" s="39"/>
      <c r="I564" s="41" t="s">
        <v>261</v>
      </c>
      <c r="J564" s="42"/>
      <c r="K564" s="43" t="str">
        <f>IF(ISERROR(VLOOKUP(A564,[1]Spelers_PFV!$A$2:$J$5016,1,0)),"",VLOOKUP(A564,[1]Spelers_PFV!$A$2:$J$5016,1,0))</f>
        <v/>
      </c>
    </row>
    <row r="565" spans="1:11" s="45" customFormat="1" hidden="1">
      <c r="A565" s="38">
        <v>6266</v>
      </c>
      <c r="B565" s="39" t="s">
        <v>47</v>
      </c>
      <c r="C565" s="39" t="s">
        <v>584</v>
      </c>
      <c r="D565" s="39" t="str">
        <f>CONCATENATE(tabSpelersBWBC[[#This Row],[Prénom]],"  ",tabSpelersBWBC[[#This Row],[Nom]])</f>
        <v>JEAN  MOREELS</v>
      </c>
      <c r="E565" s="40">
        <v>18185</v>
      </c>
      <c r="F565" s="39"/>
      <c r="G565" s="39"/>
      <c r="H565" s="39"/>
      <c r="I565" s="41" t="s">
        <v>413</v>
      </c>
      <c r="J565" s="46"/>
      <c r="K565" s="45" t="str">
        <f>IF(ISERROR(VLOOKUP(A565,[1]Spelers_PFV!$A$2:$J$5016,1,0)),"",VLOOKUP(A565,[1]Spelers_PFV!$A$2:$J$5016,1,0))</f>
        <v/>
      </c>
    </row>
    <row r="566" spans="1:11" s="45" customFormat="1" hidden="1">
      <c r="A566" s="38">
        <v>6268</v>
      </c>
      <c r="B566" s="39" t="s">
        <v>304</v>
      </c>
      <c r="C566" s="39" t="s">
        <v>950</v>
      </c>
      <c r="D566" s="39" t="str">
        <f>CONCATENATE(tabSpelersBWBC[[#This Row],[Prénom]],"  ",tabSpelersBWBC[[#This Row],[Nom]])</f>
        <v>JACQUELINE  WAUTERS</v>
      </c>
      <c r="E566" s="40">
        <v>22517</v>
      </c>
      <c r="F566" s="39"/>
      <c r="G566" s="39"/>
      <c r="H566" s="39"/>
      <c r="I566" s="41" t="s">
        <v>1252</v>
      </c>
      <c r="J566" s="46"/>
      <c r="K566" s="45" t="str">
        <f>IF(ISERROR(VLOOKUP(A566,[1]Spelers_PFV!$A$2:$J$5016,1,0)),"",VLOOKUP(A566,[1]Spelers_PFV!$A$2:$J$5016,1,0))</f>
        <v/>
      </c>
    </row>
    <row r="567" spans="1:11" s="45" customFormat="1" hidden="1">
      <c r="A567" s="38">
        <v>6272</v>
      </c>
      <c r="B567" s="39" t="s">
        <v>1334</v>
      </c>
      <c r="C567" s="39" t="s">
        <v>1335</v>
      </c>
      <c r="D567" s="39" t="str">
        <f>CONCATENATE(tabSpelersBWBC[[#This Row],[Prénom]],"  ",tabSpelersBWBC[[#This Row],[Nom]])</f>
        <v>DIEDERIK  DONKER</v>
      </c>
      <c r="E567" s="40">
        <v>25239</v>
      </c>
      <c r="F567" s="39"/>
      <c r="G567" s="39"/>
      <c r="H567" s="39"/>
      <c r="I567" s="41" t="s">
        <v>1252</v>
      </c>
      <c r="J567" s="46"/>
      <c r="K567" s="45">
        <f>IF(ISERROR(VLOOKUP(A567,[1]Spelers_PFV!$A$2:$J$5016,1,0)),"",VLOOKUP(A567,[1]Spelers_PFV!$A$2:$J$5016,1,0))</f>
        <v>6272</v>
      </c>
    </row>
    <row r="568" spans="1:11" s="45" customFormat="1" hidden="1">
      <c r="A568" s="38">
        <v>6273</v>
      </c>
      <c r="B568" s="39" t="s">
        <v>35</v>
      </c>
      <c r="C568" s="39" t="s">
        <v>547</v>
      </c>
      <c r="D568" s="39" t="str">
        <f>CONCATENATE(tabSpelersBWBC[[#This Row],[Prénom]],"  ",tabSpelersBWBC[[#This Row],[Nom]])</f>
        <v>MICHEL  LAVIGNE</v>
      </c>
      <c r="E568" s="40">
        <v>20287</v>
      </c>
      <c r="F568" s="39"/>
      <c r="G568" s="39"/>
      <c r="H568" s="39"/>
      <c r="I568" s="41" t="s">
        <v>413</v>
      </c>
      <c r="J568" s="46"/>
      <c r="K568" s="45" t="str">
        <f>IF(ISERROR(VLOOKUP(A568,[1]Spelers_PFV!$A$2:$J$5016,1,0)),"",VLOOKUP(A568,[1]Spelers_PFV!$A$2:$J$5016,1,0))</f>
        <v/>
      </c>
    </row>
    <row r="569" spans="1:11" s="45" customFormat="1" hidden="1">
      <c r="A569" s="38">
        <v>6275</v>
      </c>
      <c r="B569" s="39" t="s">
        <v>347</v>
      </c>
      <c r="C569" s="39" t="s">
        <v>1343</v>
      </c>
      <c r="D569" s="39" t="str">
        <f>CONCATENATE(tabSpelersBWBC[[#This Row],[Prénom]],"  ",tabSpelersBWBC[[#This Row],[Nom]])</f>
        <v>SONIA  FRATEUR</v>
      </c>
      <c r="E569" s="40">
        <v>26517</v>
      </c>
      <c r="F569" s="39"/>
      <c r="G569" s="39"/>
      <c r="H569" s="39"/>
      <c r="I569" s="41" t="s">
        <v>1252</v>
      </c>
      <c r="J569" s="46"/>
      <c r="K569" s="47" t="str">
        <f>IF(ISERROR(VLOOKUP(A569,[1]Spelers_PFV!$A$2:$J$5016,1,0)),"",VLOOKUP(A569,[1]Spelers_PFV!$A$2:$J$5016,1,0))</f>
        <v/>
      </c>
    </row>
    <row r="570" spans="1:11" s="45" customFormat="1" hidden="1">
      <c r="A570" s="38">
        <v>6287</v>
      </c>
      <c r="B570" s="39" t="s">
        <v>573</v>
      </c>
      <c r="C570" s="39" t="s">
        <v>1086</v>
      </c>
      <c r="D570" s="39" t="str">
        <f>CONCATENATE(tabSpelersBWBC[[#This Row],[Prénom]],"  ",tabSpelersBWBC[[#This Row],[Nom]])</f>
        <v>JOSE  DUSSEIN</v>
      </c>
      <c r="E570" s="40">
        <v>14670</v>
      </c>
      <c r="F570" s="39"/>
      <c r="G570" s="39"/>
      <c r="H570" s="39"/>
      <c r="I570" s="41" t="s">
        <v>1036</v>
      </c>
      <c r="J570" s="46"/>
      <c r="K570" s="45">
        <f>IF(ISERROR(VLOOKUP(A570,[1]Spelers_PFV!$A$2:$J$5016,1,0)),"",VLOOKUP(A570,[1]Spelers_PFV!$A$2:$J$5016,1,0))</f>
        <v>6287</v>
      </c>
    </row>
    <row r="571" spans="1:11" s="45" customFormat="1" hidden="1">
      <c r="A571" s="38">
        <v>6291</v>
      </c>
      <c r="B571" s="39" t="s">
        <v>361</v>
      </c>
      <c r="C571" s="39" t="s">
        <v>807</v>
      </c>
      <c r="D571" s="39" t="str">
        <f>CONCATENATE(tabSpelersBWBC[[#This Row],[Prénom]],"  ",tabSpelersBWBC[[#This Row],[Nom]])</f>
        <v>CHANTAL  WITS</v>
      </c>
      <c r="E571" s="40">
        <v>20765</v>
      </c>
      <c r="F571" s="39"/>
      <c r="G571" s="39"/>
      <c r="H571" s="39"/>
      <c r="I571" s="41" t="s">
        <v>678</v>
      </c>
      <c r="J571" s="46"/>
      <c r="K571" s="45" t="str">
        <f>IF(ISERROR(VLOOKUP(A571,[1]Spelers_PFV!$A$2:$J$5016,1,0)),"",VLOOKUP(A571,[1]Spelers_PFV!$A$2:$J$5016,1,0))</f>
        <v/>
      </c>
    </row>
    <row r="572" spans="1:11" s="45" customFormat="1" hidden="1">
      <c r="A572" s="38">
        <v>6310</v>
      </c>
      <c r="B572" s="39" t="s">
        <v>317</v>
      </c>
      <c r="C572" s="39" t="s">
        <v>318</v>
      </c>
      <c r="D572" s="39" t="str">
        <f>CONCATENATE(tabSpelersBWBC[[#This Row],[Prénom]],"  ",tabSpelersBWBC[[#This Row],[Nom]])</f>
        <v>SOLANGE  DUMONT</v>
      </c>
      <c r="E572" s="40">
        <v>19025</v>
      </c>
      <c r="F572" s="39"/>
      <c r="G572" s="39"/>
      <c r="H572" s="39"/>
      <c r="I572" s="41" t="s">
        <v>261</v>
      </c>
      <c r="J572" s="46"/>
      <c r="K572" s="43" t="str">
        <f>IF(ISERROR(VLOOKUP(A572,[1]Spelers_PFV!$A$2:$J$5016,1,0)),"",VLOOKUP(A572,[1]Spelers_PFV!$A$2:$J$5016,1,0))</f>
        <v/>
      </c>
    </row>
    <row r="573" spans="1:11" s="45" customFormat="1" hidden="1">
      <c r="A573" s="38">
        <v>6311</v>
      </c>
      <c r="B573" s="39" t="s">
        <v>404</v>
      </c>
      <c r="C573" s="39" t="s">
        <v>405</v>
      </c>
      <c r="D573" s="39" t="str">
        <f>CONCATENATE(tabSpelersBWBC[[#This Row],[Prénom]],"  ",tabSpelersBWBC[[#This Row],[Nom]])</f>
        <v>WILLY  VERMEIRE</v>
      </c>
      <c r="E573" s="40">
        <v>15245</v>
      </c>
      <c r="F573" s="39"/>
      <c r="G573" s="39"/>
      <c r="H573" s="39"/>
      <c r="I573" s="41" t="s">
        <v>261</v>
      </c>
      <c r="J573" s="46"/>
      <c r="K573" s="45">
        <f>IF(ISERROR(VLOOKUP(A573,[1]Spelers_PFV!$A$2:$J$5016,1,0)),"",VLOOKUP(A573,[1]Spelers_PFV!$A$2:$J$5016,1,0))</f>
        <v>6311</v>
      </c>
    </row>
    <row r="574" spans="1:11" s="45" customFormat="1" hidden="1">
      <c r="A574" s="38">
        <v>6312</v>
      </c>
      <c r="B574" s="39" t="s">
        <v>345</v>
      </c>
      <c r="C574" s="39" t="s">
        <v>1459</v>
      </c>
      <c r="D574" s="39" t="str">
        <f>CONCATENATE(tabSpelersBWBC[[#This Row],[Prénom]],"  ",tabSpelersBWBC[[#This Row],[Nom]])</f>
        <v>MICHAEL  VOLLEBOUT</v>
      </c>
      <c r="E574" s="40">
        <v>30157</v>
      </c>
      <c r="F574" s="39"/>
      <c r="G574" s="39"/>
      <c r="H574" s="39"/>
      <c r="I574" s="41" t="s">
        <v>1252</v>
      </c>
      <c r="J574" s="46"/>
      <c r="K574" s="45" t="str">
        <f>IF(ISERROR(VLOOKUP(A574,[1]Spelers_PFV!$A$2:$J$5016,1,0)),"",VLOOKUP(A574,[1]Spelers_PFV!$A$2:$J$5016,1,0))</f>
        <v/>
      </c>
    </row>
    <row r="575" spans="1:11" s="45" customFormat="1" hidden="1">
      <c r="A575" s="38">
        <v>6346</v>
      </c>
      <c r="B575" s="39" t="s">
        <v>629</v>
      </c>
      <c r="C575" s="39" t="s">
        <v>1179</v>
      </c>
      <c r="D575" s="39" t="str">
        <f>CONCATENATE(tabSpelersBWBC[[#This Row],[Prénom]],"  ",tabSpelersBWBC[[#This Row],[Nom]])</f>
        <v>LEOPOLD  VAN THIENEN</v>
      </c>
      <c r="E575" s="40">
        <v>13733</v>
      </c>
      <c r="F575" s="39"/>
      <c r="G575" s="39"/>
      <c r="H575" s="39"/>
      <c r="I575" s="41" t="s">
        <v>1036</v>
      </c>
      <c r="J575" s="46"/>
      <c r="K575" s="45" t="str">
        <f>IF(ISERROR(VLOOKUP(A575,[1]Spelers_PFV!$A$2:$J$5016,1,0)),"",VLOOKUP(A575,[1]Spelers_PFV!$A$2:$J$5016,1,0))</f>
        <v/>
      </c>
    </row>
    <row r="576" spans="1:11" s="45" customFormat="1" hidden="1">
      <c r="A576" s="38">
        <v>6350</v>
      </c>
      <c r="B576" s="39" t="s">
        <v>813</v>
      </c>
      <c r="C576" s="39" t="s">
        <v>812</v>
      </c>
      <c r="D576" s="39" t="str">
        <f>CONCATENATE(tabSpelersBWBC[[#This Row],[Prénom]],"  ",tabSpelersBWBC[[#This Row],[Nom]])</f>
        <v>JEAN GILBERT  BOUX</v>
      </c>
      <c r="E576" s="40">
        <v>21395</v>
      </c>
      <c r="F576" s="39"/>
      <c r="G576" s="39"/>
      <c r="H576" s="39"/>
      <c r="I576" s="41" t="s">
        <v>811</v>
      </c>
      <c r="J576" s="46"/>
      <c r="K576" s="45" t="str">
        <f>IF(ISERROR(VLOOKUP(A576,[1]Spelers_PFV!$A$2:$J$5016,1,0)),"",VLOOKUP(A576,[1]Spelers_PFV!$A$2:$J$5016,1,0))</f>
        <v/>
      </c>
    </row>
    <row r="577" spans="1:11" s="45" customFormat="1" hidden="1">
      <c r="A577" s="38">
        <v>6370</v>
      </c>
      <c r="B577" s="39" t="s">
        <v>1201</v>
      </c>
      <c r="C577" s="39" t="s">
        <v>1200</v>
      </c>
      <c r="D577" s="39" t="str">
        <f>CONCATENATE(tabSpelersBWBC[[#This Row],[Prénom]],"  ",tabSpelersBWBC[[#This Row],[Nom]])</f>
        <v>ESTELLE  DEMEYERE</v>
      </c>
      <c r="E577" s="40">
        <v>38729</v>
      </c>
      <c r="F577" s="39"/>
      <c r="G577" s="39"/>
      <c r="H577" s="39"/>
      <c r="I577" s="41" t="s">
        <v>1193</v>
      </c>
      <c r="J577" s="46"/>
      <c r="K577" s="45" t="str">
        <f>IF(ISERROR(VLOOKUP(A577,[1]Spelers_PFV!$A$2:$J$5016,1,0)),"",VLOOKUP(A577,[1]Spelers_PFV!$A$2:$J$5016,1,0))</f>
        <v/>
      </c>
    </row>
    <row r="578" spans="1:11" s="45" customFormat="1" hidden="1">
      <c r="A578" s="38">
        <v>6371</v>
      </c>
      <c r="B578" s="39" t="s">
        <v>404</v>
      </c>
      <c r="C578" s="39" t="s">
        <v>804</v>
      </c>
      <c r="D578" s="39" t="str">
        <f>CONCATENATE(tabSpelersBWBC[[#This Row],[Prénom]],"  ",tabSpelersBWBC[[#This Row],[Nom]])</f>
        <v>WILLY  VERNEL</v>
      </c>
      <c r="E578" s="40">
        <v>17085</v>
      </c>
      <c r="F578" s="39"/>
      <c r="G578" s="39"/>
      <c r="H578" s="39"/>
      <c r="I578" s="41" t="s">
        <v>678</v>
      </c>
      <c r="J578" s="46"/>
      <c r="K578" s="45">
        <f>IF(ISERROR(VLOOKUP(A578,[1]Spelers_PFV!$A$2:$J$5016,1,0)),"",VLOOKUP(A578,[1]Spelers_PFV!$A$2:$J$5016,1,0))</f>
        <v>6371</v>
      </c>
    </row>
    <row r="579" spans="1:11" s="45" customFormat="1" hidden="1">
      <c r="A579" s="38">
        <v>6385</v>
      </c>
      <c r="B579" s="39" t="s">
        <v>530</v>
      </c>
      <c r="C579" s="39" t="s">
        <v>531</v>
      </c>
      <c r="D579" s="39" t="str">
        <f>CONCATENATE(tabSpelersBWBC[[#This Row],[Prénom]],"  ",tabSpelersBWBC[[#This Row],[Nom]])</f>
        <v>ALBERTE  HUMEAU</v>
      </c>
      <c r="E579" s="40">
        <v>13249</v>
      </c>
      <c r="F579" s="39"/>
      <c r="G579" s="39"/>
      <c r="H579" s="39"/>
      <c r="I579" s="41" t="s">
        <v>413</v>
      </c>
      <c r="J579" s="46"/>
      <c r="K579" s="45" t="str">
        <f>IF(ISERROR(VLOOKUP(A579,[1]Spelers_PFV!$A$2:$J$5016,1,0)),"",VLOOKUP(A579,[1]Spelers_PFV!$A$2:$J$5016,1,0))</f>
        <v/>
      </c>
    </row>
    <row r="580" spans="1:11" s="45" customFormat="1">
      <c r="A580" s="38">
        <v>6395</v>
      </c>
      <c r="B580" s="39" t="s">
        <v>319</v>
      </c>
      <c r="C580" s="39" t="s">
        <v>713</v>
      </c>
      <c r="D580" s="39" t="str">
        <f>CONCATENATE(tabSpelersBWBC[[#This Row],[Prénom]],"  ",tabSpelersBWBC[[#This Row],[Nom]])</f>
        <v>FRANCOIS  DESMET</v>
      </c>
      <c r="E580" s="40">
        <v>24098</v>
      </c>
      <c r="F580" s="39"/>
      <c r="G580" s="39"/>
      <c r="H580" s="39"/>
      <c r="I580" s="41" t="s">
        <v>957</v>
      </c>
      <c r="J580" s="46"/>
      <c r="K580" s="45" t="str">
        <f>IF(ISERROR(VLOOKUP(A580,[1]Spelers_PFV!$A$2:$J$5016,1,0)),"",VLOOKUP(A580,[1]Spelers_PFV!$A$2:$J$5016,1,0))</f>
        <v/>
      </c>
    </row>
    <row r="581" spans="1:11" s="45" customFormat="1" hidden="1">
      <c r="A581" s="38">
        <v>6397</v>
      </c>
      <c r="B581" s="39" t="s">
        <v>321</v>
      </c>
      <c r="C581" s="39" t="s">
        <v>794</v>
      </c>
      <c r="D581" s="39" t="str">
        <f>CONCATENATE(tabSpelersBWBC[[#This Row],[Prénom]],"  ",tabSpelersBWBC[[#This Row],[Nom]])</f>
        <v>MARTINE  VANDEN DRIES</v>
      </c>
      <c r="E581" s="40">
        <v>23349</v>
      </c>
      <c r="F581" s="39"/>
      <c r="G581" s="39"/>
      <c r="H581" s="39"/>
      <c r="I581" s="41" t="s">
        <v>678</v>
      </c>
      <c r="J581" s="46"/>
      <c r="K581" s="45" t="str">
        <f>IF(ISERROR(VLOOKUP(A581,[1]Spelers_PFV!$A$2:$J$5016,1,0)),"",VLOOKUP(A581,[1]Spelers_PFV!$A$2:$J$5016,1,0))</f>
        <v/>
      </c>
    </row>
    <row r="582" spans="1:11" s="45" customFormat="1" hidden="1">
      <c r="A582" s="38">
        <v>6399</v>
      </c>
      <c r="B582" s="39" t="s">
        <v>893</v>
      </c>
      <c r="C582" s="39" t="s">
        <v>894</v>
      </c>
      <c r="D582" s="39" t="str">
        <f>CONCATENATE(tabSpelersBWBC[[#This Row],[Prénom]],"  ",tabSpelersBWBC[[#This Row],[Nom]])</f>
        <v>MICHAËL  PEEREBOOM</v>
      </c>
      <c r="E582" s="40">
        <v>26262</v>
      </c>
      <c r="F582" s="39"/>
      <c r="G582" s="39"/>
      <c r="H582" s="39"/>
      <c r="I582" s="41" t="s">
        <v>811</v>
      </c>
      <c r="J582" s="46"/>
      <c r="K582" s="45">
        <f>IF(ISERROR(VLOOKUP(A582,[1]Spelers_PFV!$A$2:$J$5016,1,0)),"",VLOOKUP(A582,[1]Spelers_PFV!$A$2:$J$5016,1,0))</f>
        <v>6399</v>
      </c>
    </row>
    <row r="583" spans="1:11" s="45" customFormat="1" hidden="1">
      <c r="A583" s="38">
        <v>6400</v>
      </c>
      <c r="B583" s="39" t="s">
        <v>272</v>
      </c>
      <c r="C583" s="39" t="s">
        <v>571</v>
      </c>
      <c r="D583" s="39" t="str">
        <f>CONCATENATE(tabSpelersBWBC[[#This Row],[Prénom]],"  ",tabSpelersBWBC[[#This Row],[Nom]])</f>
        <v>JACQUES  LAURENT</v>
      </c>
      <c r="E583" s="40">
        <v>17316</v>
      </c>
      <c r="F583" s="39"/>
      <c r="G583" s="39"/>
      <c r="H583" s="39"/>
      <c r="I583" s="41" t="s">
        <v>811</v>
      </c>
      <c r="J583" s="46"/>
      <c r="K583" s="45" t="str">
        <f>IF(ISERROR(VLOOKUP(A583,[1]Spelers_PFV!$A$2:$J$5016,1,0)),"",VLOOKUP(A583,[1]Spelers_PFV!$A$2:$J$5016,1,0))</f>
        <v/>
      </c>
    </row>
    <row r="584" spans="1:11" s="45" customFormat="1">
      <c r="A584" s="38">
        <v>6410</v>
      </c>
      <c r="B584" s="39" t="s">
        <v>987</v>
      </c>
      <c r="C584" s="39" t="s">
        <v>495</v>
      </c>
      <c r="D584" s="39" t="str">
        <f>CONCATENATE(tabSpelersBWBC[[#This Row],[Prénom]],"  ",tabSpelersBWBC[[#This Row],[Nom]])</f>
        <v>CARINE  EVERAERT</v>
      </c>
      <c r="E584" s="40">
        <v>22396</v>
      </c>
      <c r="F584" s="39"/>
      <c r="G584" s="39"/>
      <c r="H584" s="39"/>
      <c r="I584" s="41" t="s">
        <v>957</v>
      </c>
      <c r="J584" s="46"/>
      <c r="K584" s="45" t="str">
        <f>IF(ISERROR(VLOOKUP(A584,[1]Spelers_PFV!$A$2:$J$5016,1,0)),"",VLOOKUP(A584,[1]Spelers_PFV!$A$2:$J$5016,1,0))</f>
        <v/>
      </c>
    </row>
    <row r="585" spans="1:11" s="45" customFormat="1" hidden="1">
      <c r="A585" s="38">
        <v>6418</v>
      </c>
      <c r="B585" s="39" t="s">
        <v>365</v>
      </c>
      <c r="C585" s="39" t="s">
        <v>1640</v>
      </c>
      <c r="D585" s="39" t="str">
        <f>CONCATENATE(tabSpelersBWBC[[#This Row],[Prénom]],"  ",tabSpelersBWBC[[#This Row],[Nom]])</f>
        <v>DANIELLE  RUELLE</v>
      </c>
      <c r="E585" s="40">
        <v>16987</v>
      </c>
      <c r="F585" s="39"/>
      <c r="G585" s="39"/>
      <c r="H585" s="39"/>
      <c r="I585" s="41" t="s">
        <v>1550</v>
      </c>
      <c r="J585" s="46"/>
      <c r="K585" s="45" t="str">
        <f>IF(ISERROR(VLOOKUP(A585,[1]Spelers_PFV!$A$2:$J$5016,1,0)),"",VLOOKUP(A585,[1]Spelers_PFV!$A$2:$J$5016,1,0))</f>
        <v/>
      </c>
    </row>
    <row r="586" spans="1:11" s="45" customFormat="1" hidden="1">
      <c r="A586" s="38">
        <v>6423</v>
      </c>
      <c r="B586" s="39" t="s">
        <v>44</v>
      </c>
      <c r="C586" s="39" t="s">
        <v>735</v>
      </c>
      <c r="D586" s="39" t="str">
        <f>CONCATENATE(tabSpelersBWBC[[#This Row],[Prénom]],"  ",tabSpelersBWBC[[#This Row],[Nom]])</f>
        <v>PATRICK  HAINAUT</v>
      </c>
      <c r="E586" s="40">
        <v>19644</v>
      </c>
      <c r="F586" s="39"/>
      <c r="G586" s="39"/>
      <c r="H586" s="39"/>
      <c r="I586" s="41" t="s">
        <v>678</v>
      </c>
      <c r="J586" s="46"/>
      <c r="K586" s="45">
        <f>IF(ISERROR(VLOOKUP(A586,[1]Spelers_PFV!$A$2:$J$5016,1,0)),"",VLOOKUP(A586,[1]Spelers_PFV!$A$2:$J$5016,1,0))</f>
        <v>6423</v>
      </c>
    </row>
    <row r="587" spans="1:11" s="45" customFormat="1" hidden="1">
      <c r="A587" s="38">
        <v>6428</v>
      </c>
      <c r="B587" s="39" t="s">
        <v>1296</v>
      </c>
      <c r="C587" s="39" t="s">
        <v>1297</v>
      </c>
      <c r="D587" s="39" t="str">
        <f>CONCATENATE(tabSpelersBWBC[[#This Row],[Prénom]],"  ",tabSpelersBWBC[[#This Row],[Nom]])</f>
        <v>GEORGIA  DEBOONE</v>
      </c>
      <c r="E587" s="40">
        <v>23065</v>
      </c>
      <c r="F587" s="39"/>
      <c r="G587" s="39"/>
      <c r="H587" s="39"/>
      <c r="I587" s="41" t="s">
        <v>1252</v>
      </c>
      <c r="J587" s="46"/>
      <c r="K587" s="45" t="str">
        <f>IF(ISERROR(VLOOKUP(A587,[1]Spelers_PFV!$A$2:$J$5016,1,0)),"",VLOOKUP(A587,[1]Spelers_PFV!$A$2:$J$5016,1,0))</f>
        <v/>
      </c>
    </row>
    <row r="588" spans="1:11" s="45" customFormat="1" hidden="1">
      <c r="A588" s="38">
        <v>6444</v>
      </c>
      <c r="B588" s="39" t="s">
        <v>612</v>
      </c>
      <c r="C588" s="39" t="s">
        <v>613</v>
      </c>
      <c r="D588" s="39" t="str">
        <f>CONCATENATE(tabSpelersBWBC[[#This Row],[Prénom]],"  ",tabSpelersBWBC[[#This Row],[Nom]])</f>
        <v>XAVIER  RETAILLEAU</v>
      </c>
      <c r="E588" s="40">
        <v>16484</v>
      </c>
      <c r="F588" s="39"/>
      <c r="G588" s="39"/>
      <c r="H588" s="39"/>
      <c r="I588" s="41" t="s">
        <v>413</v>
      </c>
      <c r="J588" s="46"/>
      <c r="K588" s="45" t="str">
        <f>IF(ISERROR(VLOOKUP(A588,[1]Spelers_PFV!$A$2:$J$5016,1,0)),"",VLOOKUP(A588,[1]Spelers_PFV!$A$2:$J$5016,1,0))</f>
        <v/>
      </c>
    </row>
    <row r="589" spans="1:11" s="45" customFormat="1" hidden="1">
      <c r="A589" s="38">
        <v>6464</v>
      </c>
      <c r="B589" s="39" t="s">
        <v>616</v>
      </c>
      <c r="C589" s="39" t="s">
        <v>1320</v>
      </c>
      <c r="D589" s="39" t="str">
        <f>CONCATENATE(tabSpelersBWBC[[#This Row],[Prénom]],"  ",tabSpelersBWBC[[#This Row],[Nom]])</f>
        <v>ODETTE  DE RUDDER</v>
      </c>
      <c r="E589" s="40">
        <v>18380</v>
      </c>
      <c r="F589" s="39"/>
      <c r="G589" s="39"/>
      <c r="H589" s="39"/>
      <c r="I589" s="41" t="s">
        <v>1252</v>
      </c>
      <c r="J589" s="46"/>
      <c r="K589" s="45" t="str">
        <f>IF(ISERROR(VLOOKUP(A589,[1]Spelers_PFV!$A$2:$J$5016,1,0)),"",VLOOKUP(A589,[1]Spelers_PFV!$A$2:$J$5016,1,0))</f>
        <v/>
      </c>
    </row>
    <row r="590" spans="1:11" s="45" customFormat="1" hidden="1">
      <c r="A590" s="38">
        <v>6466</v>
      </c>
      <c r="B590" s="39" t="s">
        <v>1534</v>
      </c>
      <c r="C590" s="39" t="s">
        <v>1535</v>
      </c>
      <c r="D590" s="39" t="str">
        <f>CONCATENATE(tabSpelersBWBC[[#This Row],[Prénom]],"  ",tabSpelersBWBC[[#This Row],[Nom]])</f>
        <v>AURORE  TREFOIS</v>
      </c>
      <c r="E590" s="40">
        <v>32925</v>
      </c>
      <c r="F590" s="39"/>
      <c r="G590" s="39"/>
      <c r="H590" s="39"/>
      <c r="I590" s="41" t="s">
        <v>1463</v>
      </c>
      <c r="J590" s="46"/>
      <c r="K590" s="47" t="str">
        <f>IF(ISERROR(VLOOKUP(A590,[1]Spelers_PFV!$A$2:$J$5016,1,0)),"",VLOOKUP(A590,[1]Spelers_PFV!$A$2:$J$5016,1,0))</f>
        <v/>
      </c>
    </row>
    <row r="591" spans="1:11" s="45" customFormat="1" hidden="1">
      <c r="A591" s="38">
        <v>6467</v>
      </c>
      <c r="B591" s="39" t="s">
        <v>624</v>
      </c>
      <c r="C591" s="39" t="s">
        <v>856</v>
      </c>
      <c r="D591" s="39" t="str">
        <f>CONCATENATE(tabSpelersBWBC[[#This Row],[Prénom]],"  ",tabSpelersBWBC[[#This Row],[Nom]])</f>
        <v>THERESE  DOORE</v>
      </c>
      <c r="E591" s="40">
        <v>16465</v>
      </c>
      <c r="F591" s="39"/>
      <c r="G591" s="39"/>
      <c r="H591" s="39"/>
      <c r="I591" s="41" t="s">
        <v>811</v>
      </c>
      <c r="J591" s="46"/>
      <c r="K591" s="45" t="str">
        <f>IF(ISERROR(VLOOKUP(A591,[1]Spelers_PFV!$A$2:$J$5016,1,0)),"",VLOOKUP(A591,[1]Spelers_PFV!$A$2:$J$5016,1,0))</f>
        <v/>
      </c>
    </row>
    <row r="592" spans="1:11" s="45" customFormat="1" hidden="1">
      <c r="A592" s="38">
        <v>6483</v>
      </c>
      <c r="B592" s="39" t="s">
        <v>285</v>
      </c>
      <c r="C592" s="39" t="s">
        <v>1566</v>
      </c>
      <c r="D592" s="39" t="str">
        <f>CONCATENATE(tabSpelersBWBC[[#This Row],[Prénom]],"  ",tabSpelersBWBC[[#This Row],[Nom]])</f>
        <v>ERIC  DE BEER</v>
      </c>
      <c r="E592" s="40">
        <v>25742</v>
      </c>
      <c r="F592" s="39"/>
      <c r="G592" s="39"/>
      <c r="H592" s="39"/>
      <c r="I592" s="41" t="s">
        <v>1550</v>
      </c>
      <c r="J592" s="46"/>
      <c r="K592" s="45" t="str">
        <f>IF(ISERROR(VLOOKUP(A592,[1]Spelers_PFV!$A$2:$J$5016,1,0)),"",VLOOKUP(A592,[1]Spelers_PFV!$A$2:$J$5016,1,0))</f>
        <v/>
      </c>
    </row>
    <row r="593" spans="1:11" s="45" customFormat="1" hidden="1">
      <c r="A593" s="38">
        <v>6497</v>
      </c>
      <c r="B593" s="39" t="s">
        <v>995</v>
      </c>
      <c r="C593" s="39" t="s">
        <v>1447</v>
      </c>
      <c r="D593" s="39" t="str">
        <f>CONCATENATE(tabSpelersBWBC[[#This Row],[Prénom]],"  ",tabSpelersBWBC[[#This Row],[Nom]])</f>
        <v>JANINE  VANISTENDAAL</v>
      </c>
      <c r="E593" s="40">
        <v>14479</v>
      </c>
      <c r="F593" s="39"/>
      <c r="G593" s="39"/>
      <c r="H593" s="39"/>
      <c r="I593" s="41" t="s">
        <v>1252</v>
      </c>
      <c r="J593" s="46"/>
      <c r="K593" s="45" t="str">
        <f>IF(ISERROR(VLOOKUP(A593,[1]Spelers_PFV!$A$2:$J$5016,1,0)),"",VLOOKUP(A593,[1]Spelers_PFV!$A$2:$J$5016,1,0))</f>
        <v/>
      </c>
    </row>
    <row r="594" spans="1:11" s="45" customFormat="1" hidden="1">
      <c r="A594" s="38">
        <v>6525</v>
      </c>
      <c r="B594" s="39" t="s">
        <v>538</v>
      </c>
      <c r="C594" s="39" t="s">
        <v>590</v>
      </c>
      <c r="D594" s="39" t="str">
        <f>CONCATENATE(tabSpelersBWBC[[#This Row],[Prénom]],"  ",tabSpelersBWBC[[#This Row],[Nom]])</f>
        <v>ROBERT  NOEL</v>
      </c>
      <c r="E594" s="40">
        <v>16945</v>
      </c>
      <c r="F594" s="39"/>
      <c r="G594" s="39"/>
      <c r="H594" s="39"/>
      <c r="I594" s="41" t="s">
        <v>811</v>
      </c>
      <c r="J594" s="46"/>
      <c r="K594" s="45" t="str">
        <f>IF(ISERROR(VLOOKUP(A594,[1]Spelers_PFV!$A$2:$J$5016,1,0)),"",VLOOKUP(A594,[1]Spelers_PFV!$A$2:$J$5016,1,0))</f>
        <v/>
      </c>
    </row>
    <row r="595" spans="1:11" s="44" customFormat="1" hidden="1">
      <c r="A595" s="38">
        <v>6529</v>
      </c>
      <c r="B595" s="39" t="s">
        <v>814</v>
      </c>
      <c r="C595" s="39" t="s">
        <v>815</v>
      </c>
      <c r="D595" s="39" t="str">
        <f>CONCATENATE(tabSpelersBWBC[[#This Row],[Prénom]],"  ",tabSpelersBWBC[[#This Row],[Nom]])</f>
        <v>EMMA  BRAET</v>
      </c>
      <c r="E595" s="40">
        <v>16448</v>
      </c>
      <c r="F595" s="39"/>
      <c r="G595" s="39"/>
      <c r="H595" s="39"/>
      <c r="I595" s="41" t="s">
        <v>811</v>
      </c>
      <c r="J595" s="46"/>
      <c r="K595" s="45" t="str">
        <f>IF(ISERROR(VLOOKUP(A595,[1]Spelers_PFV!$A$2:$J$5016,1,0)),"",VLOOKUP(A595,[1]Spelers_PFV!$A$2:$J$5016,1,0))</f>
        <v/>
      </c>
    </row>
    <row r="596" spans="1:11" s="44" customFormat="1" hidden="1">
      <c r="A596" s="38">
        <v>6542</v>
      </c>
      <c r="B596" s="39" t="s">
        <v>456</v>
      </c>
      <c r="C596" s="39" t="s">
        <v>698</v>
      </c>
      <c r="D596" s="39" t="str">
        <f>CONCATENATE(tabSpelersBWBC[[#This Row],[Prénom]],"  ",tabSpelersBWBC[[#This Row],[Nom]])</f>
        <v>JONATHAN  DEBRUYN</v>
      </c>
      <c r="E596" s="40">
        <v>33009</v>
      </c>
      <c r="F596" s="39"/>
      <c r="G596" s="39"/>
      <c r="H596" s="39"/>
      <c r="I596" s="41" t="s">
        <v>678</v>
      </c>
      <c r="J596" s="46"/>
      <c r="K596" s="45" t="str">
        <f>IF(ISERROR(VLOOKUP(A596,[1]Spelers_PFV!$A$2:$J$5016,1,0)),"",VLOOKUP(A596,[1]Spelers_PFV!$A$2:$J$5016,1,0))</f>
        <v/>
      </c>
    </row>
    <row r="597" spans="1:11" s="44" customFormat="1" hidden="1">
      <c r="A597" s="38">
        <v>6552</v>
      </c>
      <c r="B597" s="39" t="s">
        <v>289</v>
      </c>
      <c r="C597" s="39" t="s">
        <v>1063</v>
      </c>
      <c r="D597" s="39" t="str">
        <f>CONCATENATE(tabSpelersBWBC[[#This Row],[Prénom]],"  ",tabSpelersBWBC[[#This Row],[Nom]])</f>
        <v>MARCO  CIOFFI</v>
      </c>
      <c r="E597" s="40">
        <v>29685</v>
      </c>
      <c r="F597" s="39"/>
      <c r="G597" s="39"/>
      <c r="H597" s="39"/>
      <c r="I597" s="41" t="s">
        <v>1036</v>
      </c>
      <c r="J597" s="46"/>
      <c r="K597" s="45">
        <f>IF(ISERROR(VLOOKUP(A597,[1]Spelers_PFV!$A$2:$J$5016,1,0)),"",VLOOKUP(A597,[1]Spelers_PFV!$A$2:$J$5016,1,0))</f>
        <v>6552</v>
      </c>
    </row>
    <row r="598" spans="1:11" s="44" customFormat="1" hidden="1">
      <c r="A598" s="38">
        <v>6581</v>
      </c>
      <c r="B598" s="39" t="s">
        <v>30</v>
      </c>
      <c r="C598" s="39" t="s">
        <v>1516</v>
      </c>
      <c r="D598" s="39" t="str">
        <f>CONCATENATE(tabSpelersBWBC[[#This Row],[Prénom]],"  ",tabSpelersBWBC[[#This Row],[Nom]])</f>
        <v>SALVATORE  MIRABELLA</v>
      </c>
      <c r="E598" s="40">
        <v>16446</v>
      </c>
      <c r="F598" s="39"/>
      <c r="G598" s="39"/>
      <c r="H598" s="39"/>
      <c r="I598" s="41" t="s">
        <v>1463</v>
      </c>
      <c r="J598" s="46"/>
      <c r="K598" s="45" t="str">
        <f>IF(ISERROR(VLOOKUP(A598,[1]Spelers_PFV!$A$2:$J$5016,1,0)),"",VLOOKUP(A598,[1]Spelers_PFV!$A$2:$J$5016,1,0))</f>
        <v/>
      </c>
    </row>
    <row r="599" spans="1:11" s="44" customFormat="1" hidden="1">
      <c r="A599" s="38">
        <v>6584</v>
      </c>
      <c r="B599" s="39" t="s">
        <v>385</v>
      </c>
      <c r="C599" s="39" t="s">
        <v>1200</v>
      </c>
      <c r="D599" s="39" t="str">
        <f>CONCATENATE(tabSpelersBWBC[[#This Row],[Prénom]],"  ",tabSpelersBWBC[[#This Row],[Nom]])</f>
        <v>DIDIER  DEMEYERE</v>
      </c>
      <c r="E599" s="40">
        <v>25591</v>
      </c>
      <c r="F599" s="39"/>
      <c r="G599" s="39"/>
      <c r="H599" s="39"/>
      <c r="I599" s="41" t="s">
        <v>1193</v>
      </c>
      <c r="J599" s="46"/>
      <c r="K599" s="45" t="str">
        <f>IF(ISERROR(VLOOKUP(A599,[1]Spelers_PFV!$A$2:$J$5016,1,0)),"",VLOOKUP(A599,[1]Spelers_PFV!$A$2:$J$5016,1,0))</f>
        <v/>
      </c>
    </row>
    <row r="600" spans="1:11" s="44" customFormat="1" hidden="1">
      <c r="A600" s="38">
        <v>6628</v>
      </c>
      <c r="B600" s="39" t="s">
        <v>1215</v>
      </c>
      <c r="C600" s="39" t="s">
        <v>341</v>
      </c>
      <c r="D600" s="39" t="str">
        <f>CONCATENATE(tabSpelersBWBC[[#This Row],[Prénom]],"  ",tabSpelersBWBC[[#This Row],[Nom]])</f>
        <v>JORDI  LECLERCQ</v>
      </c>
      <c r="E600" s="40">
        <v>35394</v>
      </c>
      <c r="F600" s="39"/>
      <c r="G600" s="39"/>
      <c r="H600" s="39"/>
      <c r="I600" s="41" t="s">
        <v>1193</v>
      </c>
      <c r="J600" s="46"/>
      <c r="K600" s="45" t="str">
        <f>IF(ISERROR(VLOOKUP(A600,[1]Spelers_PFV!$A$2:$J$5016,1,0)),"",VLOOKUP(A600,[1]Spelers_PFV!$A$2:$J$5016,1,0))</f>
        <v/>
      </c>
    </row>
    <row r="601" spans="1:11" s="44" customFormat="1">
      <c r="A601" s="38">
        <v>6641</v>
      </c>
      <c r="B601" s="39" t="s">
        <v>507</v>
      </c>
      <c r="C601" s="39" t="s">
        <v>969</v>
      </c>
      <c r="D601" s="39" t="str">
        <f>CONCATENATE(tabSpelersBWBC[[#This Row],[Prénom]],"  ",tabSpelersBWBC[[#This Row],[Nom]])</f>
        <v>MARCEL  CHEVALLIER</v>
      </c>
      <c r="E601" s="40">
        <v>19396</v>
      </c>
      <c r="F601" s="39"/>
      <c r="G601" s="39"/>
      <c r="H601" s="39"/>
      <c r="I601" s="41" t="s">
        <v>957</v>
      </c>
      <c r="J601" s="46"/>
      <c r="K601" s="45">
        <f>IF(ISERROR(VLOOKUP(A601,[1]Spelers_PFV!$A$2:$J$5016,1,0)),"",VLOOKUP(A601,[1]Spelers_PFV!$A$2:$J$5016,1,0))</f>
        <v>6641</v>
      </c>
    </row>
    <row r="602" spans="1:11" s="44" customFormat="1">
      <c r="A602" s="38">
        <v>6642</v>
      </c>
      <c r="B602" s="39" t="s">
        <v>1020</v>
      </c>
      <c r="C602" s="39" t="s">
        <v>1021</v>
      </c>
      <c r="D602" s="39" t="str">
        <f>CONCATENATE(tabSpelersBWBC[[#This Row],[Prénom]],"  ",tabSpelersBWBC[[#This Row],[Nom]])</f>
        <v>JEAN-CLAUDE  SMEESTERS</v>
      </c>
      <c r="E602" s="40">
        <v>20768</v>
      </c>
      <c r="F602" s="39"/>
      <c r="G602" s="39"/>
      <c r="H602" s="39"/>
      <c r="I602" s="41" t="s">
        <v>957</v>
      </c>
      <c r="J602" s="46"/>
      <c r="K602" s="45" t="str">
        <f>IF(ISERROR(VLOOKUP(A602,[1]Spelers_PFV!$A$2:$J$5016,1,0)),"",VLOOKUP(A602,[1]Spelers_PFV!$A$2:$J$5016,1,0))</f>
        <v/>
      </c>
    </row>
    <row r="603" spans="1:11" s="44" customFormat="1" hidden="1">
      <c r="A603" s="38">
        <v>6657</v>
      </c>
      <c r="B603" s="39" t="s">
        <v>1560</v>
      </c>
      <c r="C603" s="39" t="s">
        <v>1561</v>
      </c>
      <c r="D603" s="39" t="str">
        <f>CONCATENATE(tabSpelersBWBC[[#This Row],[Prénom]],"  ",tabSpelersBWBC[[#This Row],[Nom]])</f>
        <v>CLAUDETTE  COLOT</v>
      </c>
      <c r="E603" s="40">
        <v>17636</v>
      </c>
      <c r="F603" s="39"/>
      <c r="G603" s="39"/>
      <c r="H603" s="39"/>
      <c r="I603" s="41" t="s">
        <v>1550</v>
      </c>
      <c r="J603" s="46"/>
      <c r="K603" s="45" t="str">
        <f>IF(ISERROR(VLOOKUP(A603,[1]Spelers_PFV!$A$2:$J$5016,1,0)),"",VLOOKUP(A603,[1]Spelers_PFV!$A$2:$J$5016,1,0))</f>
        <v/>
      </c>
    </row>
    <row r="604" spans="1:11" s="44" customFormat="1" hidden="1">
      <c r="A604" s="38">
        <v>6674</v>
      </c>
      <c r="B604" s="39" t="s">
        <v>1606</v>
      </c>
      <c r="C604" s="39" t="s">
        <v>1607</v>
      </c>
      <c r="D604" s="39" t="str">
        <f>CONCATENATE(tabSpelersBWBC[[#This Row],[Prénom]],"  ",tabSpelersBWBC[[#This Row],[Nom]])</f>
        <v>FERDINAND  HILDERSON</v>
      </c>
      <c r="E604" s="40">
        <v>17949</v>
      </c>
      <c r="F604" s="39"/>
      <c r="G604" s="39"/>
      <c r="H604" s="39"/>
      <c r="I604" s="41" t="s">
        <v>1550</v>
      </c>
      <c r="J604" s="46"/>
      <c r="K604" s="45" t="str">
        <f>IF(ISERROR(VLOOKUP(A604,[1]Spelers_PFV!$A$2:$J$5016,1,0)),"",VLOOKUP(A604,[1]Spelers_PFV!$A$2:$J$5016,1,0))</f>
        <v/>
      </c>
    </row>
    <row r="605" spans="1:11" s="44" customFormat="1" hidden="1">
      <c r="A605" s="38">
        <v>6679</v>
      </c>
      <c r="B605" s="39" t="s">
        <v>480</v>
      </c>
      <c r="C605" s="39" t="s">
        <v>1666</v>
      </c>
      <c r="D605" s="39" t="str">
        <f>CONCATENATE(tabSpelersBWBC[[#This Row],[Prénom]],"  ",tabSpelersBWBC[[#This Row],[Nom]])</f>
        <v>NICOLE  VRYDAGS</v>
      </c>
      <c r="E605" s="40">
        <v>20095</v>
      </c>
      <c r="F605" s="39"/>
      <c r="G605" s="39"/>
      <c r="H605" s="39"/>
      <c r="I605" s="41" t="s">
        <v>1550</v>
      </c>
      <c r="J605" s="46"/>
      <c r="K605" s="45" t="str">
        <f>IF(ISERROR(VLOOKUP(A605,[1]Spelers_PFV!$A$2:$J$5016,1,0)),"",VLOOKUP(A605,[1]Spelers_PFV!$A$2:$J$5016,1,0))</f>
        <v/>
      </c>
    </row>
    <row r="606" spans="1:11" s="44" customFormat="1" hidden="1">
      <c r="A606" s="38">
        <v>6692</v>
      </c>
      <c r="B606" s="39" t="s">
        <v>39</v>
      </c>
      <c r="C606" s="39" t="s">
        <v>903</v>
      </c>
      <c r="D606" s="39" t="str">
        <f>CONCATENATE(tabSpelersBWBC[[#This Row],[Prénom]],"  ",tabSpelersBWBC[[#This Row],[Nom]])</f>
        <v>ALAIN  ROEKENS</v>
      </c>
      <c r="E606" s="40">
        <v>21150</v>
      </c>
      <c r="F606" s="39"/>
      <c r="G606" s="39"/>
      <c r="H606" s="39"/>
      <c r="I606" s="41" t="s">
        <v>811</v>
      </c>
      <c r="J606" s="46"/>
      <c r="K606" s="45">
        <f>IF(ISERROR(VLOOKUP(A606,[1]Spelers_PFV!$A$2:$J$5016,1,0)),"",VLOOKUP(A606,[1]Spelers_PFV!$A$2:$J$5016,1,0))</f>
        <v>6692</v>
      </c>
    </row>
    <row r="607" spans="1:11" s="44" customFormat="1" hidden="1">
      <c r="A607" s="38">
        <v>6701</v>
      </c>
      <c r="B607" s="39" t="s">
        <v>452</v>
      </c>
      <c r="C607" s="39" t="s">
        <v>453</v>
      </c>
      <c r="D607" s="39" t="str">
        <f>CONCATENATE(tabSpelersBWBC[[#This Row],[Prénom]],"  ",tabSpelersBWBC[[#This Row],[Nom]])</f>
        <v>EDDY  DE BUIJL</v>
      </c>
      <c r="E607" s="40">
        <v>19865</v>
      </c>
      <c r="F607" s="39"/>
      <c r="G607" s="39"/>
      <c r="H607" s="39"/>
      <c r="I607" s="41" t="s">
        <v>413</v>
      </c>
      <c r="J607" s="46"/>
      <c r="K607" s="45" t="str">
        <f>IF(ISERROR(VLOOKUP(A607,[1]Spelers_PFV!$A$2:$J$5016,1,0)),"",VLOOKUP(A607,[1]Spelers_PFV!$A$2:$J$5016,1,0))</f>
        <v/>
      </c>
    </row>
    <row r="608" spans="1:11" s="44" customFormat="1" hidden="1">
      <c r="A608" s="38">
        <v>6744</v>
      </c>
      <c r="B608" s="39" t="s">
        <v>635</v>
      </c>
      <c r="C608" s="39" t="s">
        <v>1124</v>
      </c>
      <c r="D608" s="39" t="str">
        <f>CONCATENATE(tabSpelersBWBC[[#This Row],[Prénom]],"  ",tabSpelersBWBC[[#This Row],[Nom]])</f>
        <v>SIMON  MOENS</v>
      </c>
      <c r="E608" s="40">
        <v>20167</v>
      </c>
      <c r="F608" s="39"/>
      <c r="G608" s="39"/>
      <c r="H608" s="39"/>
      <c r="I608" s="41" t="s">
        <v>1036</v>
      </c>
      <c r="J608" s="46"/>
      <c r="K608" s="45" t="str">
        <f>IF(ISERROR(VLOOKUP(A608,[1]Spelers_PFV!$A$2:$J$5016,1,0)),"",VLOOKUP(A608,[1]Spelers_PFV!$A$2:$J$5016,1,0))</f>
        <v/>
      </c>
    </row>
    <row r="609" spans="1:12" s="44" customFormat="1" hidden="1">
      <c r="A609" s="38">
        <v>6747</v>
      </c>
      <c r="B609" s="39" t="s">
        <v>402</v>
      </c>
      <c r="C609" s="39" t="s">
        <v>861</v>
      </c>
      <c r="D609" s="39" t="str">
        <f>CONCATENATE(tabSpelersBWBC[[#This Row],[Prénom]],"  ",tabSpelersBWBC[[#This Row],[Nom]])</f>
        <v>FRANCIS  GOFFAUX</v>
      </c>
      <c r="E609" s="40">
        <v>17215</v>
      </c>
      <c r="F609" s="39"/>
      <c r="G609" s="39"/>
      <c r="H609" s="39"/>
      <c r="I609" s="41" t="s">
        <v>811</v>
      </c>
      <c r="J609" s="46"/>
      <c r="K609" s="45" t="str">
        <f>IF(ISERROR(VLOOKUP(A609,[1]Spelers_PFV!$A$2:$J$5016,1,0)),"",VLOOKUP(A609,[1]Spelers_PFV!$A$2:$J$5016,1,0))</f>
        <v/>
      </c>
      <c r="L609" s="48"/>
    </row>
    <row r="610" spans="1:12" s="44" customFormat="1" hidden="1">
      <c r="A610" s="38">
        <v>6748</v>
      </c>
      <c r="B610" s="39" t="s">
        <v>306</v>
      </c>
      <c r="C610" s="39" t="s">
        <v>1150</v>
      </c>
      <c r="D610" s="39" t="str">
        <f>CONCATENATE(tabSpelersBWBC[[#This Row],[Prénom]],"  ",tabSpelersBWBC[[#This Row],[Nom]])</f>
        <v>ROGER  SQUINQUEL</v>
      </c>
      <c r="E610" s="40">
        <v>19213</v>
      </c>
      <c r="F610" s="39"/>
      <c r="G610" s="39"/>
      <c r="H610" s="39"/>
      <c r="I610" s="41" t="s">
        <v>1036</v>
      </c>
      <c r="J610" s="46"/>
      <c r="K610" s="45" t="str">
        <f>IF(ISERROR(VLOOKUP(A610,[1]Spelers_PFV!$A$2:$J$5016,1,0)),"",VLOOKUP(A610,[1]Spelers_PFV!$A$2:$J$5016,1,0))</f>
        <v/>
      </c>
    </row>
    <row r="611" spans="1:12" s="45" customFormat="1" hidden="1">
      <c r="A611" s="38">
        <v>6749</v>
      </c>
      <c r="B611" s="39" t="s">
        <v>721</v>
      </c>
      <c r="C611" s="39" t="s">
        <v>722</v>
      </c>
      <c r="D611" s="39" t="str">
        <f>CONCATENATE(tabSpelersBWBC[[#This Row],[Prénom]],"  ",tabSpelersBWBC[[#This Row],[Nom]])</f>
        <v>GAELLE  DUPONT</v>
      </c>
      <c r="E611" s="40">
        <v>32352</v>
      </c>
      <c r="F611" s="39"/>
      <c r="G611" s="39"/>
      <c r="H611" s="39"/>
      <c r="I611" s="41" t="s">
        <v>678</v>
      </c>
      <c r="J611" s="46"/>
      <c r="K611" s="45">
        <f>IF(ISERROR(VLOOKUP(A611,[1]Spelers_PFV!$A$2:$J$5016,1,0)),"",VLOOKUP(A611,[1]Spelers_PFV!$A$2:$J$5016,1,0))</f>
        <v>6749</v>
      </c>
    </row>
    <row r="612" spans="1:12" s="45" customFormat="1" hidden="1">
      <c r="A612" s="38">
        <v>6752</v>
      </c>
      <c r="B612" s="39" t="s">
        <v>686</v>
      </c>
      <c r="C612" s="39" t="s">
        <v>687</v>
      </c>
      <c r="D612" s="39" t="str">
        <f>CONCATENATE(tabSpelersBWBC[[#This Row],[Prénom]],"  ",tabSpelersBWBC[[#This Row],[Nom]])</f>
        <v>AUGUSTE  CABRON</v>
      </c>
      <c r="E612" s="40">
        <v>17262</v>
      </c>
      <c r="F612" s="39"/>
      <c r="G612" s="39"/>
      <c r="H612" s="39"/>
      <c r="I612" s="41" t="s">
        <v>678</v>
      </c>
      <c r="J612" s="46"/>
      <c r="K612" s="45" t="str">
        <f>IF(ISERROR(VLOOKUP(A612,[1]Spelers_PFV!$A$2:$J$5016,1,0)),"",VLOOKUP(A612,[1]Spelers_PFV!$A$2:$J$5016,1,0))</f>
        <v/>
      </c>
    </row>
    <row r="613" spans="1:12" s="45" customFormat="1" hidden="1">
      <c r="A613" s="38">
        <v>6761</v>
      </c>
      <c r="B613" s="39" t="s">
        <v>697</v>
      </c>
      <c r="C613" s="39" t="s">
        <v>1567</v>
      </c>
      <c r="D613" s="39" t="str">
        <f>CONCATENATE(tabSpelersBWBC[[#This Row],[Prénom]],"  ",tabSpelersBWBC[[#This Row],[Nom]])</f>
        <v>PASCAL  DECARPENTRIE</v>
      </c>
      <c r="E613" s="40">
        <v>25291</v>
      </c>
      <c r="F613" s="39"/>
      <c r="G613" s="39"/>
      <c r="H613" s="39"/>
      <c r="I613" s="41" t="s">
        <v>1550</v>
      </c>
      <c r="J613" s="46"/>
      <c r="K613" s="45" t="str">
        <f>IF(ISERROR(VLOOKUP(A613,[1]Spelers_PFV!$A$2:$J$5016,1,0)),"",VLOOKUP(A613,[1]Spelers_PFV!$A$2:$J$5016,1,0))</f>
        <v/>
      </c>
    </row>
    <row r="614" spans="1:12" s="45" customFormat="1" hidden="1">
      <c r="A614" s="38">
        <v>6779</v>
      </c>
      <c r="B614" s="39" t="s">
        <v>1568</v>
      </c>
      <c r="C614" s="39" t="s">
        <v>1569</v>
      </c>
      <c r="D614" s="39" t="str">
        <f>CONCATENATE(tabSpelersBWBC[[#This Row],[Prénom]],"  ",tabSpelersBWBC[[#This Row],[Nom]])</f>
        <v>NATHAN  DE COCK</v>
      </c>
      <c r="E614" s="40">
        <v>36553</v>
      </c>
      <c r="F614" s="39"/>
      <c r="G614" s="39"/>
      <c r="H614" s="39"/>
      <c r="I614" s="41" t="s">
        <v>1550</v>
      </c>
      <c r="J614" s="46"/>
      <c r="K614" s="45" t="str">
        <f>IF(ISERROR(VLOOKUP(A614,[1]Spelers_PFV!$A$2:$J$5016,1,0)),"",VLOOKUP(A614,[1]Spelers_PFV!$A$2:$J$5016,1,0))</f>
        <v/>
      </c>
    </row>
    <row r="615" spans="1:12" s="45" customFormat="1" hidden="1">
      <c r="A615" s="38">
        <v>6798</v>
      </c>
      <c r="B615" s="39" t="s">
        <v>686</v>
      </c>
      <c r="C615" s="39" t="s">
        <v>677</v>
      </c>
      <c r="D615" s="39" t="str">
        <f>CONCATENATE(tabSpelersBWBC[[#This Row],[Prénom]],"  ",tabSpelersBWBC[[#This Row],[Nom]])</f>
        <v>AUGUSTE  ADAMS</v>
      </c>
      <c r="E615" s="40">
        <v>17930</v>
      </c>
      <c r="F615" s="39"/>
      <c r="G615" s="39"/>
      <c r="H615" s="39"/>
      <c r="I615" s="41" t="s">
        <v>1463</v>
      </c>
      <c r="J615" s="46"/>
      <c r="K615" s="45" t="str">
        <f>IF(ISERROR(VLOOKUP(A615,[1]Spelers_PFV!$A$2:$J$5016,1,0)),"",VLOOKUP(A615,[1]Spelers_PFV!$A$2:$J$5016,1,0))</f>
        <v/>
      </c>
    </row>
    <row r="616" spans="1:12" s="45" customFormat="1" hidden="1">
      <c r="A616" s="38">
        <v>6801</v>
      </c>
      <c r="B616" s="39" t="s">
        <v>1313</v>
      </c>
      <c r="C616" s="39" t="s">
        <v>1314</v>
      </c>
      <c r="D616" s="39" t="str">
        <f>CONCATENATE(tabSpelersBWBC[[#This Row],[Prénom]],"  ",tabSpelersBWBC[[#This Row],[Nom]])</f>
        <v>NORBERT  DENDAS</v>
      </c>
      <c r="E616" s="40">
        <v>17412</v>
      </c>
      <c r="F616" s="39"/>
      <c r="G616" s="39"/>
      <c r="H616" s="39"/>
      <c r="I616" s="41" t="s">
        <v>1252</v>
      </c>
      <c r="J616" s="46"/>
      <c r="K616" s="45" t="str">
        <f>IF(ISERROR(VLOOKUP(A616,[1]Spelers_PFV!$A$2:$J$5016,1,0)),"",VLOOKUP(A616,[1]Spelers_PFV!$A$2:$J$5016,1,0))</f>
        <v/>
      </c>
    </row>
    <row r="617" spans="1:12" s="45" customFormat="1" hidden="1">
      <c r="A617" s="38">
        <v>6804</v>
      </c>
      <c r="B617" s="39" t="s">
        <v>821</v>
      </c>
      <c r="C617" s="39" t="s">
        <v>1441</v>
      </c>
      <c r="D617" s="39" t="str">
        <f>CONCATENATE(tabSpelersBWBC[[#This Row],[Prénom]],"  ",tabSpelersBWBC[[#This Row],[Nom]])</f>
        <v>MARIE LOUISE  VAN ELEWYCK</v>
      </c>
      <c r="E617" s="40">
        <v>16754</v>
      </c>
      <c r="F617" s="39"/>
      <c r="G617" s="39"/>
      <c r="H617" s="39"/>
      <c r="I617" s="41" t="s">
        <v>1252</v>
      </c>
      <c r="J617" s="46"/>
      <c r="K617" s="47" t="str">
        <f>IF(ISERROR(VLOOKUP(A617,[1]Spelers_PFV!$A$2:$J$5016,1,0)),"",VLOOKUP(A617,[1]Spelers_PFV!$A$2:$J$5016,1,0))</f>
        <v/>
      </c>
    </row>
    <row r="618" spans="1:12" s="45" customFormat="1" hidden="1">
      <c r="A618" s="38">
        <v>6805</v>
      </c>
      <c r="B618" s="39" t="s">
        <v>33</v>
      </c>
      <c r="C618" s="39" t="s">
        <v>1422</v>
      </c>
      <c r="D618" s="39" t="str">
        <f>CONCATENATE(tabSpelersBWBC[[#This Row],[Prénom]],"  ",tabSpelersBWBC[[#This Row],[Nom]])</f>
        <v>MARC  SOHIE</v>
      </c>
      <c r="E618" s="40">
        <v>20259</v>
      </c>
      <c r="F618" s="39"/>
      <c r="G618" s="39"/>
      <c r="H618" s="39"/>
      <c r="I618" s="41" t="s">
        <v>1252</v>
      </c>
      <c r="J618" s="46"/>
      <c r="K618" s="45" t="str">
        <f>IF(ISERROR(VLOOKUP(A618,[1]Spelers_PFV!$A$2:$J$5016,1,0)),"",VLOOKUP(A618,[1]Spelers_PFV!$A$2:$J$5016,1,0))</f>
        <v/>
      </c>
    </row>
    <row r="619" spans="1:12" s="45" customFormat="1" hidden="1">
      <c r="A619" s="38">
        <v>6809</v>
      </c>
      <c r="B619" s="39" t="s">
        <v>603</v>
      </c>
      <c r="C619" s="39" t="s">
        <v>538</v>
      </c>
      <c r="D619" s="39" t="str">
        <f>CONCATENATE(tabSpelersBWBC[[#This Row],[Prénom]],"  ",tabSpelersBWBC[[#This Row],[Nom]])</f>
        <v>CLAUDE  ROBERT</v>
      </c>
      <c r="E619" s="40">
        <v>19306</v>
      </c>
      <c r="F619" s="39"/>
      <c r="G619" s="39"/>
      <c r="H619" s="39"/>
      <c r="I619" s="41" t="s">
        <v>1252</v>
      </c>
      <c r="J619" s="46"/>
      <c r="K619" s="47" t="str">
        <f>IF(ISERROR(VLOOKUP(A619,[1]Spelers_PFV!$A$2:$J$5016,1,0)),"",VLOOKUP(A619,[1]Spelers_PFV!$A$2:$J$5016,1,0))</f>
        <v/>
      </c>
    </row>
    <row r="620" spans="1:12" s="45" customFormat="1" hidden="1">
      <c r="A620" s="38">
        <v>6819</v>
      </c>
      <c r="B620" s="39" t="s">
        <v>310</v>
      </c>
      <c r="C620" s="39" t="s">
        <v>519</v>
      </c>
      <c r="D620" s="39" t="str">
        <f>CONCATENATE(tabSpelersBWBC[[#This Row],[Prénom]],"  ",tabSpelersBWBC[[#This Row],[Nom]])</f>
        <v>GILBERT  GUILLE</v>
      </c>
      <c r="E620" s="40">
        <v>15829</v>
      </c>
      <c r="F620" s="39"/>
      <c r="G620" s="39"/>
      <c r="H620" s="39"/>
      <c r="I620" s="41" t="s">
        <v>413</v>
      </c>
      <c r="J620" s="46"/>
      <c r="K620" s="45" t="str">
        <f>IF(ISERROR(VLOOKUP(A620,[1]Spelers_PFV!$A$2:$J$5016,1,0)),"",VLOOKUP(A620,[1]Spelers_PFV!$A$2:$J$5016,1,0))</f>
        <v/>
      </c>
    </row>
    <row r="621" spans="1:12" s="45" customFormat="1" hidden="1">
      <c r="A621" s="38">
        <v>6820</v>
      </c>
      <c r="B621" s="39" t="s">
        <v>35</v>
      </c>
      <c r="C621" s="39" t="s">
        <v>1065</v>
      </c>
      <c r="D621" s="39" t="str">
        <f>CONCATENATE(tabSpelersBWBC[[#This Row],[Prénom]],"  ",tabSpelersBWBC[[#This Row],[Nom]])</f>
        <v>MICHEL  CORNELIS</v>
      </c>
      <c r="E621" s="40">
        <v>17747</v>
      </c>
      <c r="F621" s="39"/>
      <c r="G621" s="39"/>
      <c r="H621" s="39"/>
      <c r="I621" s="41" t="s">
        <v>1252</v>
      </c>
      <c r="J621" s="46"/>
      <c r="K621" s="45" t="str">
        <f>IF(ISERROR(VLOOKUP(A621,[1]Spelers_PFV!$A$2:$J$5016,1,0)),"",VLOOKUP(A621,[1]Spelers_PFV!$A$2:$J$5016,1,0))</f>
        <v/>
      </c>
    </row>
    <row r="622" spans="1:12" s="45" customFormat="1" hidden="1">
      <c r="A622" s="38">
        <v>6822</v>
      </c>
      <c r="B622" s="39" t="s">
        <v>589</v>
      </c>
      <c r="C622" s="39" t="s">
        <v>1440</v>
      </c>
      <c r="D622" s="39" t="str">
        <f>CONCATENATE(tabSpelersBWBC[[#This Row],[Prénom]],"  ",tabSpelersBWBC[[#This Row],[Nom]])</f>
        <v>CHRISTIANE  VAN DURME</v>
      </c>
      <c r="E622" s="40">
        <v>20350</v>
      </c>
      <c r="F622" s="39"/>
      <c r="G622" s="39"/>
      <c r="H622" s="39"/>
      <c r="I622" s="41" t="s">
        <v>1252</v>
      </c>
      <c r="J622" s="46"/>
      <c r="K622" s="45" t="str">
        <f>IF(ISERROR(VLOOKUP(A622,[1]Spelers_PFV!$A$2:$J$5016,1,0)),"",VLOOKUP(A622,[1]Spelers_PFV!$A$2:$J$5016,1,0))</f>
        <v/>
      </c>
    </row>
    <row r="623" spans="1:12" s="45" customFormat="1" hidden="1">
      <c r="A623" s="38">
        <v>6825</v>
      </c>
      <c r="B623" s="39" t="s">
        <v>1492</v>
      </c>
      <c r="C623" s="39" t="s">
        <v>1493</v>
      </c>
      <c r="D623" s="39" t="str">
        <f>CONCATENATE(tabSpelersBWBC[[#This Row],[Prénom]],"  ",tabSpelersBWBC[[#This Row],[Nom]])</f>
        <v>CLAUDIO  GRUPPUSO</v>
      </c>
      <c r="E623" s="40">
        <v>25808</v>
      </c>
      <c r="F623" s="39"/>
      <c r="G623" s="39"/>
      <c r="H623" s="39"/>
      <c r="I623" s="41" t="s">
        <v>1463</v>
      </c>
      <c r="J623" s="46"/>
      <c r="K623" s="45" t="str">
        <f>IF(ISERROR(VLOOKUP(A623,[1]Spelers_PFV!$A$2:$J$5016,1,0)),"",VLOOKUP(A623,[1]Spelers_PFV!$A$2:$J$5016,1,0))</f>
        <v/>
      </c>
    </row>
    <row r="624" spans="1:12" s="45" customFormat="1" hidden="1">
      <c r="A624" s="38">
        <v>6826</v>
      </c>
      <c r="B624" s="39" t="s">
        <v>285</v>
      </c>
      <c r="C624" s="39" t="s">
        <v>1669</v>
      </c>
      <c r="D624" s="39" t="str">
        <f>CONCATENATE(tabSpelersBWBC[[#This Row],[Prénom]],"  ",tabSpelersBWBC[[#This Row],[Nom]])</f>
        <v>ERIC  WILLIAUME</v>
      </c>
      <c r="E624" s="40">
        <v>26779</v>
      </c>
      <c r="F624" s="39"/>
      <c r="G624" s="39"/>
      <c r="H624" s="39"/>
      <c r="I624" s="41" t="s">
        <v>1550</v>
      </c>
      <c r="J624" s="46"/>
      <c r="K624" s="45">
        <f>IF(ISERROR(VLOOKUP(A624,[1]Spelers_PFV!$A$2:$J$5016,1,0)),"",VLOOKUP(A624,[1]Spelers_PFV!$A$2:$J$5016,1,0))</f>
        <v>6826</v>
      </c>
    </row>
    <row r="625" spans="1:11" s="45" customFormat="1" hidden="1">
      <c r="A625" s="38">
        <v>6830</v>
      </c>
      <c r="B625" s="39" t="s">
        <v>39</v>
      </c>
      <c r="C625" s="39" t="s">
        <v>38</v>
      </c>
      <c r="D625" s="39" t="str">
        <f>CONCATENATE(tabSpelersBWBC[[#This Row],[Prénom]],"  ",tabSpelersBWBC[[#This Row],[Nom]])</f>
        <v>ALAIN  LHOTTE</v>
      </c>
      <c r="E625" s="40">
        <v>22327</v>
      </c>
      <c r="F625" s="39"/>
      <c r="G625" s="39"/>
      <c r="H625" s="39"/>
      <c r="I625" s="41" t="s">
        <v>1252</v>
      </c>
      <c r="J625" s="46"/>
      <c r="K625" s="45">
        <f>IF(ISERROR(VLOOKUP(A625,[1]Spelers_PFV!$A$2:$J$5016,1,0)),"",VLOOKUP(A625,[1]Spelers_PFV!$A$2:$J$5016,1,0))</f>
        <v>6830</v>
      </c>
    </row>
    <row r="626" spans="1:11" s="45" customFormat="1" hidden="1">
      <c r="A626" s="38">
        <v>6832</v>
      </c>
      <c r="B626" s="39" t="s">
        <v>361</v>
      </c>
      <c r="C626" s="39" t="s">
        <v>447</v>
      </c>
      <c r="D626" s="39" t="str">
        <f>CONCATENATE(tabSpelersBWBC[[#This Row],[Prénom]],"  ",tabSpelersBWBC[[#This Row],[Nom]])</f>
        <v>CHANTAL  DE BERG</v>
      </c>
      <c r="E626" s="40">
        <v>22600</v>
      </c>
      <c r="F626" s="39"/>
      <c r="G626" s="39"/>
      <c r="H626" s="39"/>
      <c r="I626" s="41" t="s">
        <v>413</v>
      </c>
      <c r="J626" s="46"/>
      <c r="K626" s="45">
        <f>IF(ISERROR(VLOOKUP(A626,[1]Spelers_PFV!$A$2:$J$5016,1,0)),"",VLOOKUP(A626,[1]Spelers_PFV!$A$2:$J$5016,1,0))</f>
        <v>6832</v>
      </c>
    </row>
    <row r="627" spans="1:11" s="45" customFormat="1" hidden="1">
      <c r="A627" s="38">
        <v>6840</v>
      </c>
      <c r="B627" s="39" t="s">
        <v>272</v>
      </c>
      <c r="C627" s="39" t="s">
        <v>1477</v>
      </c>
      <c r="D627" s="39" t="str">
        <f>CONCATENATE(tabSpelersBWBC[[#This Row],[Prénom]],"  ",tabSpelersBWBC[[#This Row],[Nom]])</f>
        <v>JACQUES  DELEPINE</v>
      </c>
      <c r="E627" s="40">
        <v>20945</v>
      </c>
      <c r="F627" s="39"/>
      <c r="G627" s="39"/>
      <c r="H627" s="39"/>
      <c r="I627" s="41" t="s">
        <v>1463</v>
      </c>
      <c r="J627" s="46"/>
      <c r="K627" s="45" t="str">
        <f>IF(ISERROR(VLOOKUP(A627,[1]Spelers_PFV!$A$2:$J$5016,1,0)),"",VLOOKUP(A627,[1]Spelers_PFV!$A$2:$J$5016,1,0))</f>
        <v/>
      </c>
    </row>
    <row r="628" spans="1:11" s="45" customFormat="1" hidden="1">
      <c r="A628" s="38">
        <v>6841</v>
      </c>
      <c r="B628" s="39" t="s">
        <v>693</v>
      </c>
      <c r="C628" s="39" t="s">
        <v>873</v>
      </c>
      <c r="D628" s="39" t="str">
        <f>CONCATENATE(tabSpelersBWBC[[#This Row],[Prénom]],"  ",tabSpelersBWBC[[#This Row],[Nom]])</f>
        <v>KEVIN  LEDENT</v>
      </c>
      <c r="E628" s="40">
        <v>32791</v>
      </c>
      <c r="F628" s="39"/>
      <c r="G628" s="39"/>
      <c r="H628" s="39"/>
      <c r="I628" s="41" t="s">
        <v>811</v>
      </c>
      <c r="J628" s="46"/>
      <c r="K628" s="45" t="str">
        <f>IF(ISERROR(VLOOKUP(A628,[1]Spelers_PFV!$A$2:$J$5016,1,0)),"",VLOOKUP(A628,[1]Spelers_PFV!$A$2:$J$5016,1,0))</f>
        <v/>
      </c>
    </row>
    <row r="629" spans="1:11" s="45" customFormat="1" hidden="1">
      <c r="A629" s="38">
        <v>6848</v>
      </c>
      <c r="B629" s="39" t="s">
        <v>313</v>
      </c>
      <c r="C629" s="39" t="s">
        <v>512</v>
      </c>
      <c r="D629" s="39" t="str">
        <f>CONCATENATE(tabSpelersBWBC[[#This Row],[Prénom]],"  ",tabSpelersBWBC[[#This Row],[Nom]])</f>
        <v>GREGORY  GILIS</v>
      </c>
      <c r="E629" s="40">
        <v>30986</v>
      </c>
      <c r="F629" s="39"/>
      <c r="G629" s="39"/>
      <c r="H629" s="39"/>
      <c r="I629" s="41" t="s">
        <v>413</v>
      </c>
      <c r="J629" s="46"/>
      <c r="K629" s="45">
        <f>IF(ISERROR(VLOOKUP(A629,[1]Spelers_PFV!$A$2:$J$5016,1,0)),"",VLOOKUP(A629,[1]Spelers_PFV!$A$2:$J$5016,1,0))</f>
        <v>6848</v>
      </c>
    </row>
    <row r="630" spans="1:11" s="45" customFormat="1" hidden="1">
      <c r="A630" s="38">
        <v>6873</v>
      </c>
      <c r="B630" s="39" t="s">
        <v>1029</v>
      </c>
      <c r="C630" s="39" t="s">
        <v>1048</v>
      </c>
      <c r="D630" s="39" t="str">
        <f>CONCATENATE(tabSpelersBWBC[[#This Row],[Prénom]],"  ",tabSpelersBWBC[[#This Row],[Nom]])</f>
        <v>FELIX  BONET</v>
      </c>
      <c r="E630" s="40">
        <v>25314</v>
      </c>
      <c r="F630" s="39"/>
      <c r="G630" s="39"/>
      <c r="H630" s="39"/>
      <c r="I630" s="41" t="s">
        <v>1036</v>
      </c>
      <c r="J630" s="46"/>
      <c r="K630" s="45">
        <f>IF(ISERROR(VLOOKUP(A630,[1]Spelers_PFV!$A$2:$J$5016,1,0)),"",VLOOKUP(A630,[1]Spelers_PFV!$A$2:$J$5016,1,0))</f>
        <v>6873</v>
      </c>
    </row>
    <row r="631" spans="1:11" s="45" customFormat="1" hidden="1">
      <c r="A631" s="38">
        <v>6886</v>
      </c>
      <c r="B631" s="39" t="s">
        <v>35</v>
      </c>
      <c r="C631" s="39" t="s">
        <v>729</v>
      </c>
      <c r="D631" s="39" t="str">
        <f>CONCATENATE(tabSpelersBWBC[[#This Row],[Prénom]],"  ",tabSpelersBWBC[[#This Row],[Nom]])</f>
        <v>MICHEL  FRANCHITTI</v>
      </c>
      <c r="E631" s="40">
        <v>12409</v>
      </c>
      <c r="F631" s="39"/>
      <c r="G631" s="39"/>
      <c r="H631" s="39"/>
      <c r="I631" s="41" t="s">
        <v>678</v>
      </c>
      <c r="J631" s="46"/>
      <c r="K631" s="45" t="str">
        <f>IF(ISERROR(VLOOKUP(A631,[1]Spelers_PFV!$A$2:$J$5016,1,0)),"",VLOOKUP(A631,[1]Spelers_PFV!$A$2:$J$5016,1,0))</f>
        <v/>
      </c>
    </row>
    <row r="632" spans="1:11" s="45" customFormat="1" hidden="1">
      <c r="A632" s="38">
        <v>6901</v>
      </c>
      <c r="B632" s="39" t="s">
        <v>865</v>
      </c>
      <c r="C632" s="39" t="s">
        <v>866</v>
      </c>
      <c r="D632" s="39" t="str">
        <f>CONCATENATE(tabSpelersBWBC[[#This Row],[Prénom]],"  ",tabSpelersBWBC[[#This Row],[Nom]])</f>
        <v>MALVINA  HART</v>
      </c>
      <c r="E632" s="40">
        <v>13213</v>
      </c>
      <c r="F632" s="39"/>
      <c r="G632" s="39"/>
      <c r="H632" s="39"/>
      <c r="I632" s="41" t="s">
        <v>811</v>
      </c>
      <c r="J632" s="46"/>
      <c r="K632" s="45" t="str">
        <f>IF(ISERROR(VLOOKUP(A632,[1]Spelers_PFV!$A$2:$J$5016,1,0)),"",VLOOKUP(A632,[1]Spelers_PFV!$A$2:$J$5016,1,0))</f>
        <v/>
      </c>
    </row>
    <row r="633" spans="1:11" s="45" customFormat="1" hidden="1">
      <c r="A633" s="38">
        <v>6909</v>
      </c>
      <c r="B633" s="39" t="s">
        <v>1600</v>
      </c>
      <c r="C633" s="39" t="s">
        <v>1601</v>
      </c>
      <c r="D633" s="39" t="str">
        <f>CONCATENATE(tabSpelersBWBC[[#This Row],[Prénom]],"  ",tabSpelersBWBC[[#This Row],[Nom]])</f>
        <v>GEROME  GRAINSON</v>
      </c>
      <c r="E633" s="40">
        <v>31202</v>
      </c>
      <c r="F633" s="39"/>
      <c r="G633" s="39"/>
      <c r="H633" s="39"/>
      <c r="I633" s="41" t="s">
        <v>1550</v>
      </c>
      <c r="J633" s="46"/>
      <c r="K633" s="45" t="str">
        <f>IF(ISERROR(VLOOKUP(A633,[1]Spelers_PFV!$A$2:$J$5016,1,0)),"",VLOOKUP(A633,[1]Spelers_PFV!$A$2:$J$5016,1,0))</f>
        <v/>
      </c>
    </row>
    <row r="634" spans="1:11" s="45" customFormat="1" hidden="1">
      <c r="A634" s="38">
        <v>6918</v>
      </c>
      <c r="B634" s="39" t="s">
        <v>878</v>
      </c>
      <c r="C634" s="39" t="s">
        <v>754</v>
      </c>
      <c r="D634" s="39" t="str">
        <f>CONCATENATE(tabSpelersBWBC[[#This Row],[Prénom]],"  ",tabSpelersBWBC[[#This Row],[Nom]])</f>
        <v>JOSEPH  MEERT</v>
      </c>
      <c r="E634" s="40">
        <v>12170</v>
      </c>
      <c r="F634" s="39"/>
      <c r="G634" s="39"/>
      <c r="H634" s="39"/>
      <c r="I634" s="41" t="s">
        <v>811</v>
      </c>
      <c r="J634" s="46"/>
      <c r="K634" s="45" t="str">
        <f>IF(ISERROR(VLOOKUP(A634,[1]Spelers_PFV!$A$2:$J$5016,1,0)),"",VLOOKUP(A634,[1]Spelers_PFV!$A$2:$J$5016,1,0))</f>
        <v/>
      </c>
    </row>
    <row r="635" spans="1:11" s="45" customFormat="1" hidden="1">
      <c r="A635" s="38">
        <v>6933</v>
      </c>
      <c r="B635" s="39" t="s">
        <v>913</v>
      </c>
      <c r="C635" s="39" t="s">
        <v>1304</v>
      </c>
      <c r="D635" s="39" t="str">
        <f>CONCATENATE(tabSpelersBWBC[[#This Row],[Prénom]],"  ",tabSpelersBWBC[[#This Row],[Nom]])</f>
        <v>JEAN-JACQUES  DE HAENE</v>
      </c>
      <c r="E635" s="40">
        <v>17370</v>
      </c>
      <c r="F635" s="39"/>
      <c r="G635" s="39"/>
      <c r="H635" s="39"/>
      <c r="I635" s="41" t="s">
        <v>1252</v>
      </c>
      <c r="J635" s="46"/>
      <c r="K635" s="45" t="str">
        <f>IF(ISERROR(VLOOKUP(A635,[1]Spelers_PFV!$A$2:$J$5016,1,0)),"",VLOOKUP(A635,[1]Spelers_PFV!$A$2:$J$5016,1,0))</f>
        <v/>
      </c>
    </row>
    <row r="636" spans="1:11" s="45" customFormat="1" hidden="1">
      <c r="A636" s="38">
        <v>6947</v>
      </c>
      <c r="B636" s="39" t="s">
        <v>603</v>
      </c>
      <c r="C636" s="39" t="s">
        <v>590</v>
      </c>
      <c r="D636" s="39" t="str">
        <f>CONCATENATE(tabSpelersBWBC[[#This Row],[Prénom]],"  ",tabSpelersBWBC[[#This Row],[Nom]])</f>
        <v>CLAUDE  NOEL</v>
      </c>
      <c r="E636" s="40">
        <v>16450</v>
      </c>
      <c r="F636" s="39"/>
      <c r="G636" s="39"/>
      <c r="H636" s="39"/>
      <c r="I636" s="41" t="s">
        <v>811</v>
      </c>
      <c r="J636" s="46"/>
      <c r="K636" s="45" t="str">
        <f>IF(ISERROR(VLOOKUP(A636,[1]Spelers_PFV!$A$2:$J$5016,1,0)),"",VLOOKUP(A636,[1]Spelers_PFV!$A$2:$J$5016,1,0))</f>
        <v/>
      </c>
    </row>
    <row r="637" spans="1:11" s="45" customFormat="1" hidden="1">
      <c r="A637" s="38">
        <v>6948</v>
      </c>
      <c r="B637" s="39" t="s">
        <v>1527</v>
      </c>
      <c r="C637" s="39" t="s">
        <v>1237</v>
      </c>
      <c r="D637" s="39" t="str">
        <f>CONCATENATE(tabSpelersBWBC[[#This Row],[Prénom]],"  ",tabSpelersBWBC[[#This Row],[Nom]])</f>
        <v>MARINA  STRUYS</v>
      </c>
      <c r="E637" s="40">
        <v>21638</v>
      </c>
      <c r="F637" s="39"/>
      <c r="G637" s="39"/>
      <c r="H637" s="39"/>
      <c r="I637" s="41" t="s">
        <v>1463</v>
      </c>
      <c r="J637" s="46"/>
      <c r="K637" s="45" t="str">
        <f>IF(ISERROR(VLOOKUP(A637,[1]Spelers_PFV!$A$2:$J$5016,1,0)),"",VLOOKUP(A637,[1]Spelers_PFV!$A$2:$J$5016,1,0))</f>
        <v/>
      </c>
    </row>
    <row r="638" spans="1:11" s="45" customFormat="1" hidden="1">
      <c r="A638" s="38">
        <v>6951</v>
      </c>
      <c r="B638" s="39" t="s">
        <v>355</v>
      </c>
      <c r="C638" s="39" t="s">
        <v>1071</v>
      </c>
      <c r="D638" s="39" t="str">
        <f>CONCATENATE(tabSpelersBWBC[[#This Row],[Prénom]],"  ",tabSpelersBWBC[[#This Row],[Nom]])</f>
        <v>MONIQUE  DELCHARLERIE</v>
      </c>
      <c r="E638" s="40">
        <v>18517</v>
      </c>
      <c r="F638" s="39"/>
      <c r="G638" s="39"/>
      <c r="H638" s="39"/>
      <c r="I638" s="41" t="s">
        <v>1036</v>
      </c>
      <c r="J638" s="46"/>
      <c r="K638" s="45" t="str">
        <f>IF(ISERROR(VLOOKUP(A638,[1]Spelers_PFV!$A$2:$J$5016,1,0)),"",VLOOKUP(A638,[1]Spelers_PFV!$A$2:$J$5016,1,0))</f>
        <v/>
      </c>
    </row>
    <row r="639" spans="1:11" s="45" customFormat="1" hidden="1">
      <c r="A639" s="38">
        <v>6952</v>
      </c>
      <c r="B639" s="39" t="s">
        <v>480</v>
      </c>
      <c r="C639" s="39" t="s">
        <v>937</v>
      </c>
      <c r="D639" s="39" t="str">
        <f>CONCATENATE(tabSpelersBWBC[[#This Row],[Prénom]],"  ",tabSpelersBWBC[[#This Row],[Nom]])</f>
        <v>NICOLE  VAN OBBERGEN</v>
      </c>
      <c r="E639" s="40">
        <v>17083</v>
      </c>
      <c r="F639" s="39"/>
      <c r="G639" s="39"/>
      <c r="H639" s="39"/>
      <c r="I639" s="41" t="s">
        <v>811</v>
      </c>
      <c r="J639" s="46"/>
      <c r="K639" s="45" t="str">
        <f>IF(ISERROR(VLOOKUP(A639,[1]Spelers_PFV!$A$2:$J$5016,1,0)),"",VLOOKUP(A639,[1]Spelers_PFV!$A$2:$J$5016,1,0))</f>
        <v/>
      </c>
    </row>
    <row r="640" spans="1:11" s="45" customFormat="1" hidden="1">
      <c r="A640" s="38">
        <v>6953</v>
      </c>
      <c r="B640" s="39" t="s">
        <v>295</v>
      </c>
      <c r="C640" s="39" t="s">
        <v>1184</v>
      </c>
      <c r="D640" s="39" t="str">
        <f>CONCATENATE(tabSpelersBWBC[[#This Row],[Prénom]],"  ",tabSpelersBWBC[[#This Row],[Nom]])</f>
        <v>JEAN-PIERRE  VUYGE</v>
      </c>
      <c r="E640" s="40">
        <v>15231</v>
      </c>
      <c r="F640" s="39"/>
      <c r="G640" s="39"/>
      <c r="H640" s="39"/>
      <c r="I640" s="41" t="s">
        <v>1036</v>
      </c>
      <c r="J640" s="46"/>
      <c r="K640" s="45" t="str">
        <f>IF(ISERROR(VLOOKUP(A640,[1]Spelers_PFV!$A$2:$J$5016,1,0)),"",VLOOKUP(A640,[1]Spelers_PFV!$A$2:$J$5016,1,0))</f>
        <v/>
      </c>
    </row>
    <row r="641" spans="1:12" s="45" customFormat="1" hidden="1">
      <c r="A641" s="38">
        <v>6957</v>
      </c>
      <c r="B641" s="39" t="s">
        <v>1080</v>
      </c>
      <c r="C641" s="39" t="s">
        <v>1081</v>
      </c>
      <c r="D641" s="39" t="str">
        <f>CONCATENATE(tabSpelersBWBC[[#This Row],[Prénom]],"  ",tabSpelersBWBC[[#This Row],[Nom]])</f>
        <v>LILIANE  DOLINCKX</v>
      </c>
      <c r="E641" s="40">
        <v>18863</v>
      </c>
      <c r="F641" s="39"/>
      <c r="G641" s="39"/>
      <c r="H641" s="39"/>
      <c r="I641" s="41" t="s">
        <v>1036</v>
      </c>
      <c r="J641" s="46"/>
      <c r="K641" s="45" t="str">
        <f>IF(ISERROR(VLOOKUP(A641,[1]Spelers_PFV!$A$2:$J$5016,1,0)),"",VLOOKUP(A641,[1]Spelers_PFV!$A$2:$J$5016,1,0))</f>
        <v/>
      </c>
    </row>
    <row r="642" spans="1:12" s="45" customFormat="1" hidden="1">
      <c r="A642" s="38">
        <v>6959</v>
      </c>
      <c r="B642" s="39" t="s">
        <v>1060</v>
      </c>
      <c r="C642" s="39" t="s">
        <v>1061</v>
      </c>
      <c r="D642" s="39" t="str">
        <f>CONCATENATE(tabSpelersBWBC[[#This Row],[Prénom]],"  ",tabSpelersBWBC[[#This Row],[Nom]])</f>
        <v>IVANKA  CERNY</v>
      </c>
      <c r="E642" s="40">
        <v>17179</v>
      </c>
      <c r="F642" s="39"/>
      <c r="G642" s="39"/>
      <c r="H642" s="39"/>
      <c r="I642" s="41" t="s">
        <v>1036</v>
      </c>
      <c r="J642" s="46"/>
      <c r="K642" s="47" t="str">
        <f>IF(ISERROR(VLOOKUP(A642,[1]Spelers_PFV!$A$2:$J$5016,1,0)),"",VLOOKUP(A642,[1]Spelers_PFV!$A$2:$J$5016,1,0))</f>
        <v/>
      </c>
    </row>
    <row r="643" spans="1:12" s="44" customFormat="1" hidden="1">
      <c r="A643" s="38">
        <v>6981</v>
      </c>
      <c r="B643" s="39" t="s">
        <v>1273</v>
      </c>
      <c r="C643" s="39" t="s">
        <v>1274</v>
      </c>
      <c r="D643" s="39" t="str">
        <f>CONCATENATE(tabSpelersBWBC[[#This Row],[Prénom]],"  ",tabSpelersBWBC[[#This Row],[Nom]])</f>
        <v>PIERRETTE  BOUINOT</v>
      </c>
      <c r="E643" s="40">
        <v>17624</v>
      </c>
      <c r="F643" s="39"/>
      <c r="G643" s="39"/>
      <c r="H643" s="39"/>
      <c r="I643" s="41" t="s">
        <v>1252</v>
      </c>
      <c r="J643" s="46"/>
      <c r="K643" s="45" t="str">
        <f>IF(ISERROR(VLOOKUP(A643,[1]Spelers_PFV!$A$2:$J$5016,1,0)),"",VLOOKUP(A643,[1]Spelers_PFV!$A$2:$J$5016,1,0))</f>
        <v/>
      </c>
    </row>
    <row r="644" spans="1:12" s="44" customFormat="1" hidden="1">
      <c r="A644" s="38">
        <v>6983</v>
      </c>
      <c r="B644" s="39" t="s">
        <v>306</v>
      </c>
      <c r="C644" s="39" t="s">
        <v>1217</v>
      </c>
      <c r="D644" s="39" t="str">
        <f>CONCATENATE(tabSpelersBWBC[[#This Row],[Prénom]],"  ",tabSpelersBWBC[[#This Row],[Nom]])</f>
        <v>ROGER  LECOCQ</v>
      </c>
      <c r="E644" s="40">
        <v>17746</v>
      </c>
      <c r="F644" s="39"/>
      <c r="G644" s="39"/>
      <c r="H644" s="39"/>
      <c r="I644" s="41" t="s">
        <v>1252</v>
      </c>
      <c r="J644" s="46"/>
      <c r="K644" s="45" t="str">
        <f>IF(ISERROR(VLOOKUP(A644,[1]Spelers_PFV!$A$2:$J$5016,1,0)),"",VLOOKUP(A644,[1]Spelers_PFV!$A$2:$J$5016,1,0))</f>
        <v/>
      </c>
    </row>
    <row r="645" spans="1:12" s="44" customFormat="1" hidden="1">
      <c r="A645" s="38">
        <v>6992</v>
      </c>
      <c r="B645" s="39" t="s">
        <v>703</v>
      </c>
      <c r="C645" s="39" t="s">
        <v>704</v>
      </c>
      <c r="D645" s="39" t="str">
        <f>CONCATENATE(tabSpelersBWBC[[#This Row],[Prénom]],"  ",tabSpelersBWBC[[#This Row],[Nom]])</f>
        <v>ETIENNE  DELCARTE</v>
      </c>
      <c r="E645" s="40">
        <v>18812</v>
      </c>
      <c r="F645" s="39"/>
      <c r="G645" s="39"/>
      <c r="H645" s="39"/>
      <c r="I645" s="41" t="s">
        <v>678</v>
      </c>
      <c r="J645" s="46"/>
      <c r="K645" s="45" t="str">
        <f>IF(ISERROR(VLOOKUP(A645,[1]Spelers_PFV!$A$2:$J$5016,1,0)),"",VLOOKUP(A645,[1]Spelers_PFV!$A$2:$J$5016,1,0))</f>
        <v/>
      </c>
      <c r="L645" s="48"/>
    </row>
    <row r="646" spans="1:12" s="44" customFormat="1" hidden="1">
      <c r="A646" s="38">
        <v>7011</v>
      </c>
      <c r="B646" s="39" t="s">
        <v>1084</v>
      </c>
      <c r="C646" s="39" t="s">
        <v>1643</v>
      </c>
      <c r="D646" s="39" t="str">
        <f>CONCATENATE(tabSpelersBWBC[[#This Row],[Prénom]],"  ",tabSpelersBWBC[[#This Row],[Nom]])</f>
        <v>WILLIAM  SKARKA</v>
      </c>
      <c r="E646" s="40">
        <v>17470</v>
      </c>
      <c r="F646" s="39"/>
      <c r="G646" s="39"/>
      <c r="H646" s="39"/>
      <c r="I646" s="41" t="s">
        <v>1550</v>
      </c>
      <c r="J646" s="46"/>
      <c r="K646" s="45" t="str">
        <f>IF(ISERROR(VLOOKUP(A646,[1]Spelers_PFV!$A$2:$J$5016,1,0)),"",VLOOKUP(A646,[1]Spelers_PFV!$A$2:$J$5016,1,0))</f>
        <v/>
      </c>
    </row>
    <row r="647" spans="1:12" s="44" customFormat="1" hidden="1">
      <c r="A647" s="38">
        <v>7021</v>
      </c>
      <c r="B647" s="39" t="s">
        <v>474</v>
      </c>
      <c r="C647" s="39" t="s">
        <v>1597</v>
      </c>
      <c r="D647" s="39" t="str">
        <f>CONCATENATE(tabSpelersBWBC[[#This Row],[Prénom]],"  ",tabSpelersBWBC[[#This Row],[Nom]])</f>
        <v>MAURICE  GODEAU</v>
      </c>
      <c r="E647" s="40">
        <v>15704</v>
      </c>
      <c r="F647" s="39"/>
      <c r="G647" s="39"/>
      <c r="H647" s="39"/>
      <c r="I647" s="41" t="s">
        <v>1550</v>
      </c>
      <c r="J647" s="46"/>
      <c r="K647" s="45" t="str">
        <f>IF(ISERROR(VLOOKUP(A647,[1]Spelers_PFV!$A$2:$J$5016,1,0)),"",VLOOKUP(A647,[1]Spelers_PFV!$A$2:$J$5016,1,0))</f>
        <v/>
      </c>
    </row>
    <row r="648" spans="1:12" s="44" customFormat="1" hidden="1">
      <c r="A648" s="38">
        <v>7022</v>
      </c>
      <c r="B648" s="39" t="s">
        <v>835</v>
      </c>
      <c r="C648" s="39" t="s">
        <v>836</v>
      </c>
      <c r="D648" s="39" t="str">
        <f>CONCATENATE(tabSpelersBWBC[[#This Row],[Prénom]],"  ",tabSpelersBWBC[[#This Row],[Nom]])</f>
        <v>VINCENT  DELHAYE</v>
      </c>
      <c r="E648" s="40">
        <v>26121</v>
      </c>
      <c r="F648" s="39"/>
      <c r="G648" s="39"/>
      <c r="H648" s="39"/>
      <c r="I648" s="41" t="s">
        <v>811</v>
      </c>
      <c r="J648" s="46"/>
      <c r="K648" s="45" t="str">
        <f>IF(ISERROR(VLOOKUP(A648,[1]Spelers_PFV!$A$2:$J$5016,1,0)),"",VLOOKUP(A648,[1]Spelers_PFV!$A$2:$J$5016,1,0))</f>
        <v/>
      </c>
    </row>
    <row r="649" spans="1:12" s="44" customFormat="1" hidden="1">
      <c r="A649" s="38">
        <v>7023</v>
      </c>
      <c r="B649" s="39" t="s">
        <v>33</v>
      </c>
      <c r="C649" s="39" t="s">
        <v>542</v>
      </c>
      <c r="D649" s="39" t="str">
        <f>CONCATENATE(tabSpelersBWBC[[#This Row],[Prénom]],"  ",tabSpelersBWBC[[#This Row],[Nom]])</f>
        <v>MARC  LAFONTAINE</v>
      </c>
      <c r="E649" s="40">
        <v>23884</v>
      </c>
      <c r="F649" s="39"/>
      <c r="G649" s="39"/>
      <c r="H649" s="39"/>
      <c r="I649" s="41" t="s">
        <v>413</v>
      </c>
      <c r="J649" s="46"/>
      <c r="K649" s="45" t="str">
        <f>IF(ISERROR(VLOOKUP(A649,[1]Spelers_PFV!$A$2:$J$5016,1,0)),"",VLOOKUP(A649,[1]Spelers_PFV!$A$2:$J$5016,1,0))</f>
        <v/>
      </c>
    </row>
    <row r="650" spans="1:12" s="44" customFormat="1" hidden="1">
      <c r="A650" s="38">
        <v>7041</v>
      </c>
      <c r="B650" s="39" t="s">
        <v>603</v>
      </c>
      <c r="C650" s="39" t="s">
        <v>555</v>
      </c>
      <c r="D650" s="39" t="str">
        <f>CONCATENATE(tabSpelersBWBC[[#This Row],[Prénom]],"  ",tabSpelersBWBC[[#This Row],[Nom]])</f>
        <v>CLAUDE  LINET</v>
      </c>
      <c r="E650" s="40">
        <v>23857</v>
      </c>
      <c r="F650" s="39"/>
      <c r="G650" s="39"/>
      <c r="H650" s="39"/>
      <c r="I650" s="41" t="s">
        <v>1550</v>
      </c>
      <c r="J650" s="46"/>
      <c r="K650" s="45" t="str">
        <f>IF(ISERROR(VLOOKUP(A650,[1]Spelers_PFV!$A$2:$J$5016,1,0)),"",VLOOKUP(A650,[1]Spelers_PFV!$A$2:$J$5016,1,0))</f>
        <v/>
      </c>
    </row>
    <row r="651" spans="1:12" s="44" customFormat="1" hidden="1">
      <c r="A651" s="38">
        <v>7065</v>
      </c>
      <c r="B651" s="39" t="s">
        <v>532</v>
      </c>
      <c r="C651" s="39" t="s">
        <v>1118</v>
      </c>
      <c r="D651" s="39" t="str">
        <f>CONCATENATE(tabSpelersBWBC[[#This Row],[Prénom]],"  ",tabSpelersBWBC[[#This Row],[Nom]])</f>
        <v>DOMINIQUE  LESSENS</v>
      </c>
      <c r="E651" s="40">
        <v>23223</v>
      </c>
      <c r="F651" s="39"/>
      <c r="G651" s="39"/>
      <c r="H651" s="39"/>
      <c r="I651" s="41" t="s">
        <v>1036</v>
      </c>
      <c r="J651" s="46"/>
      <c r="K651" s="45" t="str">
        <f>IF(ISERROR(VLOOKUP(A651,[1]Spelers_PFV!$A$2:$J$5016,1,0)),"",VLOOKUP(A651,[1]Spelers_PFV!$A$2:$J$5016,1,0))</f>
        <v/>
      </c>
    </row>
    <row r="652" spans="1:12" s="44" customFormat="1" hidden="1">
      <c r="A652" s="38">
        <v>7093</v>
      </c>
      <c r="B652" s="39" t="s">
        <v>1082</v>
      </c>
      <c r="C652" s="39" t="s">
        <v>1083</v>
      </c>
      <c r="D652" s="39" t="str">
        <f>CONCATENATE(tabSpelersBWBC[[#This Row],[Prénom]],"  ",tabSpelersBWBC[[#This Row],[Nom]])</f>
        <v>ANNICK  DULIBAN</v>
      </c>
      <c r="E652" s="40">
        <v>22077</v>
      </c>
      <c r="F652" s="39"/>
      <c r="G652" s="39"/>
      <c r="H652" s="39"/>
      <c r="I652" s="41" t="s">
        <v>1036</v>
      </c>
      <c r="J652" s="46"/>
      <c r="K652" s="45" t="str">
        <f>IF(ISERROR(VLOOKUP(A652,[1]Spelers_PFV!$A$2:$J$5016,1,0)),"",VLOOKUP(A652,[1]Spelers_PFV!$A$2:$J$5016,1,0))</f>
        <v/>
      </c>
    </row>
    <row r="653" spans="1:12" s="44" customFormat="1">
      <c r="A653" s="38">
        <v>7094</v>
      </c>
      <c r="B653" s="39" t="s">
        <v>632</v>
      </c>
      <c r="C653" s="39" t="s">
        <v>1006</v>
      </c>
      <c r="D653" s="39" t="str">
        <f>CONCATENATE(tabSpelersBWBC[[#This Row],[Prénom]],"  ",tabSpelersBWBC[[#This Row],[Nom]])</f>
        <v>YVONNE  LOOSEN</v>
      </c>
      <c r="E653" s="40">
        <v>13050</v>
      </c>
      <c r="F653" s="39"/>
      <c r="G653" s="39"/>
      <c r="H653" s="39"/>
      <c r="I653" s="41" t="s">
        <v>957</v>
      </c>
      <c r="J653" s="46"/>
      <c r="K653" s="45" t="str">
        <f>IF(ISERROR(VLOOKUP(A653,[1]Spelers_PFV!$A$2:$J$5016,1,0)),"",VLOOKUP(A653,[1]Spelers_PFV!$A$2:$J$5016,1,0))</f>
        <v/>
      </c>
    </row>
    <row r="654" spans="1:12" s="44" customFormat="1" hidden="1">
      <c r="A654" s="38">
        <v>7115</v>
      </c>
      <c r="B654" s="39" t="s">
        <v>49</v>
      </c>
      <c r="C654" s="39" t="s">
        <v>1203</v>
      </c>
      <c r="D654" s="39" t="str">
        <f>CONCATENATE(tabSpelersBWBC[[#This Row],[Prénom]],"  ",tabSpelersBWBC[[#This Row],[Nom]])</f>
        <v>RENE  DE STAERKE</v>
      </c>
      <c r="E654" s="40">
        <v>29154</v>
      </c>
      <c r="F654" s="39"/>
      <c r="G654" s="39"/>
      <c r="H654" s="39"/>
      <c r="I654" s="41" t="s">
        <v>1193</v>
      </c>
      <c r="J654" s="46"/>
      <c r="K654" s="45">
        <f>IF(ISERROR(VLOOKUP(A654,[1]Spelers_PFV!$A$2:$J$5016,1,0)),"",VLOOKUP(A654,[1]Spelers_PFV!$A$2:$J$5016,1,0))</f>
        <v>7115</v>
      </c>
    </row>
    <row r="655" spans="1:12" s="44" customFormat="1" hidden="1">
      <c r="A655" s="38">
        <v>7119</v>
      </c>
      <c r="B655" s="39" t="s">
        <v>1069</v>
      </c>
      <c r="C655" s="39" t="s">
        <v>1623</v>
      </c>
      <c r="D655" s="39" t="str">
        <f>CONCATENATE(tabSpelersBWBC[[#This Row],[Prénom]],"  ",tabSpelersBWBC[[#This Row],[Nom]])</f>
        <v>CHRISTINE  MARIT</v>
      </c>
      <c r="E655" s="40">
        <v>21752</v>
      </c>
      <c r="F655" s="39"/>
      <c r="G655" s="39"/>
      <c r="H655" s="39"/>
      <c r="I655" s="41" t="s">
        <v>1550</v>
      </c>
      <c r="J655" s="46"/>
      <c r="K655" s="45" t="str">
        <f>IF(ISERROR(VLOOKUP(A655,[1]Spelers_PFV!$A$2:$J$5016,1,0)),"",VLOOKUP(A655,[1]Spelers_PFV!$A$2:$J$5016,1,0))</f>
        <v/>
      </c>
    </row>
    <row r="656" spans="1:12" s="44" customFormat="1" hidden="1">
      <c r="A656" s="38">
        <v>7132</v>
      </c>
      <c r="B656" s="39" t="s">
        <v>321</v>
      </c>
      <c r="C656" s="39" t="s">
        <v>1175</v>
      </c>
      <c r="D656" s="39" t="str">
        <f>CONCATENATE(tabSpelersBWBC[[#This Row],[Prénom]],"  ",tabSpelersBWBC[[#This Row],[Nom]])</f>
        <v>MARTINE  VAN KERCKHOVEN</v>
      </c>
      <c r="E656" s="40">
        <v>20638</v>
      </c>
      <c r="F656" s="39"/>
      <c r="G656" s="39"/>
      <c r="H656" s="39"/>
      <c r="I656" s="41" t="s">
        <v>1036</v>
      </c>
      <c r="J656" s="46"/>
      <c r="K656" s="45" t="str">
        <f>IF(ISERROR(VLOOKUP(A656,[1]Spelers_PFV!$A$2:$J$5016,1,0)),"",VLOOKUP(A656,[1]Spelers_PFV!$A$2:$J$5016,1,0))</f>
        <v/>
      </c>
    </row>
    <row r="657" spans="1:11" s="44" customFormat="1" hidden="1">
      <c r="A657" s="38">
        <v>7134</v>
      </c>
      <c r="B657" s="39" t="s">
        <v>507</v>
      </c>
      <c r="C657" s="39" t="s">
        <v>663</v>
      </c>
      <c r="D657" s="39" t="str">
        <f>CONCATENATE(tabSpelersBWBC[[#This Row],[Prénom]],"  ",tabSpelersBWBC[[#This Row],[Nom]])</f>
        <v>MARCEL  VANRIET</v>
      </c>
      <c r="E657" s="40">
        <v>14718</v>
      </c>
      <c r="F657" s="39"/>
      <c r="G657" s="39"/>
      <c r="H657" s="39"/>
      <c r="I657" s="41" t="s">
        <v>413</v>
      </c>
      <c r="J657" s="46"/>
      <c r="K657" s="45" t="str">
        <f>IF(ISERROR(VLOOKUP(A657,[1]Spelers_PFV!$A$2:$J$5016,1,0)),"",VLOOKUP(A657,[1]Spelers_PFV!$A$2:$J$5016,1,0))</f>
        <v/>
      </c>
    </row>
    <row r="658" spans="1:11" s="44" customFormat="1" hidden="1">
      <c r="A658" s="38">
        <v>7157</v>
      </c>
      <c r="B658" s="39" t="s">
        <v>310</v>
      </c>
      <c r="C658" s="39" t="s">
        <v>950</v>
      </c>
      <c r="D658" s="39" t="str">
        <f>CONCATENATE(tabSpelersBWBC[[#This Row],[Prénom]],"  ",tabSpelersBWBC[[#This Row],[Nom]])</f>
        <v>GILBERT  WAUTERS</v>
      </c>
      <c r="E658" s="40">
        <v>14680</v>
      </c>
      <c r="F658" s="39"/>
      <c r="G658" s="39"/>
      <c r="H658" s="39"/>
      <c r="I658" s="41" t="s">
        <v>811</v>
      </c>
      <c r="J658" s="46"/>
      <c r="K658" s="45" t="str">
        <f>IF(ISERROR(VLOOKUP(A658,[1]Spelers_PFV!$A$2:$J$5016,1,0)),"",VLOOKUP(A658,[1]Spelers_PFV!$A$2:$J$5016,1,0))</f>
        <v/>
      </c>
    </row>
    <row r="659" spans="1:11" s="45" customFormat="1" hidden="1">
      <c r="A659" s="38">
        <v>7167</v>
      </c>
      <c r="B659" s="39" t="s">
        <v>385</v>
      </c>
      <c r="C659" s="39" t="s">
        <v>759</v>
      </c>
      <c r="D659" s="39" t="str">
        <f>CONCATENATE(tabSpelersBWBC[[#This Row],[Prénom]],"  ",tabSpelersBWBC[[#This Row],[Nom]])</f>
        <v>DIDIER  MOEYENSOON</v>
      </c>
      <c r="E659" s="40">
        <v>28704</v>
      </c>
      <c r="F659" s="39"/>
      <c r="G659" s="39"/>
      <c r="H659" s="39"/>
      <c r="I659" s="41" t="s">
        <v>678</v>
      </c>
      <c r="J659" s="46"/>
      <c r="K659" s="45">
        <f>IF(ISERROR(VLOOKUP(A659,[1]Spelers_PFV!$A$2:$J$5016,1,0)),"",VLOOKUP(A659,[1]Spelers_PFV!$A$2:$J$5016,1,0))</f>
        <v>7167</v>
      </c>
    </row>
    <row r="660" spans="1:11" s="45" customFormat="1" hidden="1">
      <c r="A660" s="38">
        <v>7186</v>
      </c>
      <c r="B660" s="39" t="s">
        <v>562</v>
      </c>
      <c r="C660" s="39" t="s">
        <v>563</v>
      </c>
      <c r="D660" s="39" t="str">
        <f>CONCATENATE(tabSpelersBWBC[[#This Row],[Prénom]],"  ",tabSpelersBWBC[[#This Row],[Nom]])</f>
        <v>CARLA  MAGARREIRO LEONARDO</v>
      </c>
      <c r="E660" s="40">
        <v>28715</v>
      </c>
      <c r="F660" s="39"/>
      <c r="G660" s="39"/>
      <c r="H660" s="39"/>
      <c r="I660" s="41" t="s">
        <v>413</v>
      </c>
      <c r="J660" s="46"/>
      <c r="K660" s="45">
        <f>IF(ISERROR(VLOOKUP(A660,[1]Spelers_PFV!$A$2:$J$5016,1,0)),"",VLOOKUP(A660,[1]Spelers_PFV!$A$2:$J$5016,1,0))</f>
        <v>7186</v>
      </c>
    </row>
    <row r="661" spans="1:11" s="45" customFormat="1" hidden="1">
      <c r="A661" s="38">
        <v>7187</v>
      </c>
      <c r="B661" s="39" t="s">
        <v>1280</v>
      </c>
      <c r="C661" s="39" t="s">
        <v>1281</v>
      </c>
      <c r="D661" s="39" t="str">
        <f>CONCATENATE(tabSpelersBWBC[[#This Row],[Prénom]],"  ",tabSpelersBWBC[[#This Row],[Nom]])</f>
        <v>FRANCESCA  CARLINO</v>
      </c>
      <c r="E661" s="40">
        <v>19803</v>
      </c>
      <c r="F661" s="39"/>
      <c r="G661" s="39"/>
      <c r="H661" s="39"/>
      <c r="I661" s="41" t="s">
        <v>1252</v>
      </c>
      <c r="J661" s="46"/>
      <c r="K661" s="45" t="str">
        <f>IF(ISERROR(VLOOKUP(A661,[1]Spelers_PFV!$A$2:$J$5016,1,0)),"",VLOOKUP(A661,[1]Spelers_PFV!$A$2:$J$5016,1,0))</f>
        <v/>
      </c>
    </row>
    <row r="662" spans="1:11" s="45" customFormat="1" hidden="1">
      <c r="A662" s="38">
        <v>7236</v>
      </c>
      <c r="B662" s="39" t="s">
        <v>701</v>
      </c>
      <c r="C662" s="39" t="s">
        <v>702</v>
      </c>
      <c r="D662" s="39" t="str">
        <f>CONCATENATE(tabSpelersBWBC[[#This Row],[Prénom]],"  ",tabSpelersBWBC[[#This Row],[Nom]])</f>
        <v>MAXENCE  DELATTE</v>
      </c>
      <c r="E662" s="40">
        <v>31981</v>
      </c>
      <c r="F662" s="39"/>
      <c r="G662" s="39"/>
      <c r="H662" s="39"/>
      <c r="I662" s="41" t="s">
        <v>678</v>
      </c>
      <c r="J662" s="46"/>
      <c r="K662" s="45" t="str">
        <f>IF(ISERROR(VLOOKUP(A662,[1]Spelers_PFV!$A$2:$J$5016,1,0)),"",VLOOKUP(A662,[1]Spelers_PFV!$A$2:$J$5016,1,0))</f>
        <v/>
      </c>
    </row>
    <row r="663" spans="1:11" s="45" customFormat="1" hidden="1">
      <c r="A663" s="38">
        <v>7238</v>
      </c>
      <c r="B663" s="39" t="s">
        <v>1692</v>
      </c>
      <c r="C663" s="39" t="s">
        <v>574</v>
      </c>
      <c r="D663" s="39" t="str">
        <f>CONCATENATE(tabSpelersBWBC[[#This Row],[Prénom]],"  ",tabSpelersBWBC[[#This Row],[Nom]])</f>
        <v>MARIE CLAIRE  MELLEKER</v>
      </c>
      <c r="E663" s="40">
        <v>20053</v>
      </c>
      <c r="F663" s="39"/>
      <c r="G663" s="39"/>
      <c r="H663" s="39"/>
      <c r="I663" s="41" t="s">
        <v>1672</v>
      </c>
      <c r="J663" s="46"/>
      <c r="K663" s="45" t="str">
        <f>IF(ISERROR(VLOOKUP(A663,[1]Spelers_PFV!$A$2:$J$5016,1,0)),"",VLOOKUP(A663,[1]Spelers_PFV!$A$2:$J$5016,1,0))</f>
        <v/>
      </c>
    </row>
    <row r="664" spans="1:11" s="45" customFormat="1" hidden="1">
      <c r="A664" s="38">
        <v>7239</v>
      </c>
      <c r="B664" s="39" t="s">
        <v>308</v>
      </c>
      <c r="C664" s="39" t="s">
        <v>437</v>
      </c>
      <c r="D664" s="39" t="str">
        <f>CONCATENATE(tabSpelersBWBC[[#This Row],[Prénom]],"  ",tabSpelersBWBC[[#This Row],[Nom]])</f>
        <v>MARGUERITE  CARTIERRE</v>
      </c>
      <c r="E664" s="40">
        <v>13385</v>
      </c>
      <c r="F664" s="39"/>
      <c r="G664" s="39"/>
      <c r="H664" s="39"/>
      <c r="I664" s="41" t="s">
        <v>413</v>
      </c>
      <c r="J664" s="46"/>
      <c r="K664" s="45" t="str">
        <f>IF(ISERROR(VLOOKUP(A664,[1]Spelers_PFV!$A$2:$J$5016,1,0)),"",VLOOKUP(A664,[1]Spelers_PFV!$A$2:$J$5016,1,0))</f>
        <v/>
      </c>
    </row>
    <row r="665" spans="1:11" s="45" customFormat="1" hidden="1">
      <c r="A665" s="38">
        <v>7276</v>
      </c>
      <c r="B665" s="39" t="s">
        <v>878</v>
      </c>
      <c r="C665" s="39" t="s">
        <v>917</v>
      </c>
      <c r="D665" s="39" t="str">
        <f>CONCATENATE(tabSpelersBWBC[[#This Row],[Prénom]],"  ",tabSpelersBWBC[[#This Row],[Nom]])</f>
        <v>JOSEPH  TRIOLO</v>
      </c>
      <c r="E665" s="40">
        <v>23206</v>
      </c>
      <c r="F665" s="39"/>
      <c r="G665" s="39"/>
      <c r="H665" s="39"/>
      <c r="I665" s="41" t="s">
        <v>811</v>
      </c>
      <c r="J665" s="46"/>
      <c r="K665" s="45" t="str">
        <f>IF(ISERROR(VLOOKUP(A665,[1]Spelers_PFV!$A$2:$J$5016,1,0)),"",VLOOKUP(A665,[1]Spelers_PFV!$A$2:$J$5016,1,0))</f>
        <v/>
      </c>
    </row>
    <row r="666" spans="1:11" s="45" customFormat="1" hidden="1">
      <c r="A666" s="38">
        <v>7280</v>
      </c>
      <c r="B666" s="39" t="s">
        <v>35</v>
      </c>
      <c r="C666" s="39" t="s">
        <v>831</v>
      </c>
      <c r="D666" s="39" t="str">
        <f>CONCATENATE(tabSpelersBWBC[[#This Row],[Prénom]],"  ",tabSpelersBWBC[[#This Row],[Nom]])</f>
        <v>MICHEL  DEHON</v>
      </c>
      <c r="E666" s="40">
        <v>20704</v>
      </c>
      <c r="F666" s="39"/>
      <c r="G666" s="39"/>
      <c r="H666" s="39"/>
      <c r="I666" s="41" t="s">
        <v>811</v>
      </c>
      <c r="J666" s="46"/>
      <c r="K666" s="45" t="str">
        <f>IF(ISERROR(VLOOKUP(A666,[1]Spelers_PFV!$A$2:$J$5016,1,0)),"",VLOOKUP(A666,[1]Spelers_PFV!$A$2:$J$5016,1,0))</f>
        <v/>
      </c>
    </row>
    <row r="667" spans="1:11" s="45" customFormat="1" hidden="1">
      <c r="A667" s="38">
        <v>7290</v>
      </c>
      <c r="B667" s="39" t="s">
        <v>361</v>
      </c>
      <c r="C667" s="39" t="s">
        <v>1654</v>
      </c>
      <c r="D667" s="39" t="str">
        <f>CONCATENATE(tabSpelersBWBC[[#This Row],[Prénom]],"  ",tabSpelersBWBC[[#This Row],[Nom]])</f>
        <v>CHANTAL  VAN BRUSSEL</v>
      </c>
      <c r="E667" s="40">
        <v>20991</v>
      </c>
      <c r="F667" s="39"/>
      <c r="G667" s="39"/>
      <c r="H667" s="39"/>
      <c r="I667" s="41" t="s">
        <v>1550</v>
      </c>
      <c r="J667" s="46"/>
      <c r="K667" s="45">
        <f>IF(ISERROR(VLOOKUP(A667,[1]Spelers_PFV!$A$2:$J$5016,1,0)),"",VLOOKUP(A667,[1]Spelers_PFV!$A$2:$J$5016,1,0))</f>
        <v>7290</v>
      </c>
    </row>
    <row r="668" spans="1:11" s="45" customFormat="1" hidden="1">
      <c r="A668" s="38">
        <v>7303</v>
      </c>
      <c r="B668" s="39" t="s">
        <v>987</v>
      </c>
      <c r="C668" s="39" t="s">
        <v>1487</v>
      </c>
      <c r="D668" s="39" t="str">
        <f>CONCATENATE(tabSpelersBWBC[[#This Row],[Prénom]],"  ",tabSpelersBWBC[[#This Row],[Nom]])</f>
        <v>CARINE  DRESSEN</v>
      </c>
      <c r="E668" s="40">
        <v>24528</v>
      </c>
      <c r="F668" s="39"/>
      <c r="G668" s="39"/>
      <c r="H668" s="39"/>
      <c r="I668" s="41" t="s">
        <v>1463</v>
      </c>
      <c r="J668" s="46"/>
      <c r="K668" s="45" t="str">
        <f>IF(ISERROR(VLOOKUP(A668,[1]Spelers_PFV!$A$2:$J$5016,1,0)),"",VLOOKUP(A668,[1]Spelers_PFV!$A$2:$J$5016,1,0))</f>
        <v/>
      </c>
    </row>
    <row r="669" spans="1:11" s="45" customFormat="1" hidden="1">
      <c r="A669" s="38">
        <v>7304</v>
      </c>
      <c r="B669" s="39" t="s">
        <v>313</v>
      </c>
      <c r="C669" s="39" t="s">
        <v>1353</v>
      </c>
      <c r="D669" s="39" t="str">
        <f>CONCATENATE(tabSpelersBWBC[[#This Row],[Prénom]],"  ",tabSpelersBWBC[[#This Row],[Nom]])</f>
        <v>GREGORY  GILLES</v>
      </c>
      <c r="E669" s="40">
        <v>32910</v>
      </c>
      <c r="F669" s="39"/>
      <c r="G669" s="39"/>
      <c r="H669" s="39"/>
      <c r="I669" s="41" t="s">
        <v>1463</v>
      </c>
      <c r="J669" s="46"/>
      <c r="K669" s="45">
        <f>IF(ISERROR(VLOOKUP(A669,[1]Spelers_PFV!$A$2:$J$5016,1,0)),"",VLOOKUP(A669,[1]Spelers_PFV!$A$2:$J$5016,1,0))</f>
        <v>7304</v>
      </c>
    </row>
    <row r="670" spans="1:11" s="45" customFormat="1" hidden="1">
      <c r="A670" s="38">
        <v>7306</v>
      </c>
      <c r="B670" s="39" t="s">
        <v>1499</v>
      </c>
      <c r="C670" s="39" t="s">
        <v>1500</v>
      </c>
      <c r="D670" s="39" t="str">
        <f>CONCATENATE(tabSpelersBWBC[[#This Row],[Prénom]],"  ",tabSpelersBWBC[[#This Row],[Nom]])</f>
        <v>JOYCE  HURIAUX</v>
      </c>
      <c r="E670" s="40">
        <v>33708</v>
      </c>
      <c r="F670" s="39"/>
      <c r="G670" s="39"/>
      <c r="H670" s="39"/>
      <c r="I670" s="41" t="s">
        <v>1463</v>
      </c>
      <c r="J670" s="46"/>
      <c r="K670" s="45" t="str">
        <f>IF(ISERROR(VLOOKUP(A670,[1]Spelers_PFV!$A$2:$J$5016,1,0)),"",VLOOKUP(A670,[1]Spelers_PFV!$A$2:$J$5016,1,0))</f>
        <v/>
      </c>
    </row>
    <row r="671" spans="1:11" s="45" customFormat="1" hidden="1">
      <c r="A671" s="38">
        <v>7333</v>
      </c>
      <c r="B671" s="39" t="s">
        <v>371</v>
      </c>
      <c r="C671" s="39" t="s">
        <v>1196</v>
      </c>
      <c r="D671" s="39" t="str">
        <f>CONCATENATE(tabSpelersBWBC[[#This Row],[Prénom]],"  ",tabSpelersBWBC[[#This Row],[Nom]])</f>
        <v>PIERRE  BOTTEQUIN</v>
      </c>
      <c r="E671" s="40">
        <v>25228</v>
      </c>
      <c r="F671" s="39"/>
      <c r="G671" s="39"/>
      <c r="H671" s="39"/>
      <c r="I671" s="41" t="s">
        <v>1193</v>
      </c>
      <c r="J671" s="46"/>
      <c r="K671" s="45" t="str">
        <f>IF(ISERROR(VLOOKUP(A671,[1]Spelers_PFV!$A$2:$J$5016,1,0)),"",VLOOKUP(A671,[1]Spelers_PFV!$A$2:$J$5016,1,0))</f>
        <v/>
      </c>
    </row>
    <row r="672" spans="1:11" s="45" customFormat="1" hidden="1">
      <c r="A672" s="38">
        <v>7340</v>
      </c>
      <c r="B672" s="39" t="s">
        <v>634</v>
      </c>
      <c r="C672" s="39" t="s">
        <v>665</v>
      </c>
      <c r="D672" s="39" t="str">
        <f>CONCATENATE(tabSpelersBWBC[[#This Row],[Prénom]],"  ",tabSpelersBWBC[[#This Row],[Nom]])</f>
        <v>GUY  VERCOUILLE</v>
      </c>
      <c r="E672" s="40">
        <v>21301</v>
      </c>
      <c r="F672" s="39"/>
      <c r="G672" s="39"/>
      <c r="H672" s="39"/>
      <c r="I672" s="41" t="s">
        <v>413</v>
      </c>
      <c r="J672" s="46"/>
      <c r="K672" s="45" t="str">
        <f>IF(ISERROR(VLOOKUP(A672,[1]Spelers_PFV!$A$2:$J$5016,1,0)),"",VLOOKUP(A672,[1]Spelers_PFV!$A$2:$J$5016,1,0))</f>
        <v/>
      </c>
    </row>
    <row r="673" spans="1:11" s="45" customFormat="1" hidden="1">
      <c r="A673" s="38">
        <v>7345</v>
      </c>
      <c r="B673" s="39" t="s">
        <v>480</v>
      </c>
      <c r="C673" s="39" t="s">
        <v>641</v>
      </c>
      <c r="D673" s="39" t="str">
        <f>CONCATENATE(tabSpelersBWBC[[#This Row],[Prénom]],"  ",tabSpelersBWBC[[#This Row],[Nom]])</f>
        <v>NICOLE  STOCKMANS</v>
      </c>
      <c r="E673" s="40">
        <v>20415</v>
      </c>
      <c r="F673" s="39"/>
      <c r="G673" s="39"/>
      <c r="H673" s="39"/>
      <c r="I673" s="41" t="s">
        <v>413</v>
      </c>
      <c r="J673" s="46"/>
      <c r="K673" s="45" t="str">
        <f>IF(ISERROR(VLOOKUP(A673,[1]Spelers_PFV!$A$2:$J$5016,1,0)),"",VLOOKUP(A673,[1]Spelers_PFV!$A$2:$J$5016,1,0))</f>
        <v/>
      </c>
    </row>
    <row r="674" spans="1:11" s="45" customFormat="1" hidden="1">
      <c r="A674" s="38">
        <v>7363</v>
      </c>
      <c r="B674" s="39" t="s">
        <v>1020</v>
      </c>
      <c r="C674" s="39" t="s">
        <v>1301</v>
      </c>
      <c r="D674" s="39" t="str">
        <f>CONCATENATE(tabSpelersBWBC[[#This Row],[Prénom]],"  ",tabSpelersBWBC[[#This Row],[Nom]])</f>
        <v>JEAN-CLAUDE  DE GEYNST</v>
      </c>
      <c r="E674" s="40">
        <v>16122</v>
      </c>
      <c r="F674" s="39"/>
      <c r="G674" s="39"/>
      <c r="H674" s="39"/>
      <c r="I674" s="41" t="s">
        <v>1252</v>
      </c>
      <c r="J674" s="46"/>
      <c r="K674" s="45" t="str">
        <f>IF(ISERROR(VLOOKUP(A674,[1]Spelers_PFV!$A$2:$J$5016,1,0)),"",VLOOKUP(A674,[1]Spelers_PFV!$A$2:$J$5016,1,0))</f>
        <v/>
      </c>
    </row>
    <row r="675" spans="1:11" s="45" customFormat="1" hidden="1">
      <c r="A675" s="38">
        <v>7375</v>
      </c>
      <c r="B675" s="39" t="s">
        <v>469</v>
      </c>
      <c r="C675" s="39" t="s">
        <v>470</v>
      </c>
      <c r="D675" s="39" t="str">
        <f>CONCATENATE(tabSpelersBWBC[[#This Row],[Prénom]],"  ",tabSpelersBWBC[[#This Row],[Nom]])</f>
        <v>CEDRIC  DESANTOINE</v>
      </c>
      <c r="E675" s="40">
        <v>26629</v>
      </c>
      <c r="F675" s="39"/>
      <c r="G675" s="39"/>
      <c r="H675" s="39"/>
      <c r="I675" s="41" t="s">
        <v>413</v>
      </c>
      <c r="J675" s="46"/>
      <c r="K675" s="45" t="str">
        <f>IF(ISERROR(VLOOKUP(A675,[1]Spelers_PFV!$A$2:$J$5016,1,0)),"",VLOOKUP(A675,[1]Spelers_PFV!$A$2:$J$5016,1,0))</f>
        <v/>
      </c>
    </row>
    <row r="676" spans="1:11" s="45" customFormat="1" hidden="1">
      <c r="A676" s="38">
        <v>7378</v>
      </c>
      <c r="B676" s="39" t="s">
        <v>496</v>
      </c>
      <c r="C676" s="39" t="s">
        <v>497</v>
      </c>
      <c r="D676" s="39" t="str">
        <f>CONCATENATE(tabSpelersBWBC[[#This Row],[Prénom]],"  ",tabSpelersBWBC[[#This Row],[Nom]])</f>
        <v>MARIA  FERNANDEZ</v>
      </c>
      <c r="E676" s="40">
        <v>17471</v>
      </c>
      <c r="F676" s="39"/>
      <c r="G676" s="39"/>
      <c r="H676" s="39"/>
      <c r="I676" s="41" t="s">
        <v>413</v>
      </c>
      <c r="J676" s="46"/>
      <c r="K676" s="45" t="str">
        <f>IF(ISERROR(VLOOKUP(A676,[1]Spelers_PFV!$A$2:$J$5016,1,0)),"",VLOOKUP(A676,[1]Spelers_PFV!$A$2:$J$5016,1,0))</f>
        <v/>
      </c>
    </row>
    <row r="677" spans="1:11" s="45" customFormat="1" hidden="1">
      <c r="A677" s="38">
        <v>7396</v>
      </c>
      <c r="B677" s="39" t="s">
        <v>469</v>
      </c>
      <c r="C677" s="39" t="s">
        <v>1218</v>
      </c>
      <c r="D677" s="39" t="str">
        <f>CONCATENATE(tabSpelersBWBC[[#This Row],[Prénom]],"  ",tabSpelersBWBC[[#This Row],[Nom]])</f>
        <v>CEDRIC  LONGFILS</v>
      </c>
      <c r="E677" s="40">
        <v>31297</v>
      </c>
      <c r="F677" s="39"/>
      <c r="G677" s="39"/>
      <c r="H677" s="39"/>
      <c r="I677" s="41" t="s">
        <v>1193</v>
      </c>
      <c r="J677" s="46"/>
      <c r="K677" s="45" t="str">
        <f>IF(ISERROR(VLOOKUP(A677,[1]Spelers_PFV!$A$2:$J$5016,1,0)),"",VLOOKUP(A677,[1]Spelers_PFV!$A$2:$J$5016,1,0))</f>
        <v/>
      </c>
    </row>
    <row r="678" spans="1:11" s="45" customFormat="1" hidden="1">
      <c r="A678" s="38">
        <v>7408</v>
      </c>
      <c r="B678" s="39" t="s">
        <v>443</v>
      </c>
      <c r="C678" s="39" t="s">
        <v>817</v>
      </c>
      <c r="D678" s="39" t="str">
        <f>CONCATENATE(tabSpelersBWBC[[#This Row],[Prénom]],"  ",tabSpelersBWBC[[#This Row],[Nom]])</f>
        <v>GEORGES  CALUWAERTS</v>
      </c>
      <c r="E678" s="40">
        <v>17726</v>
      </c>
      <c r="F678" s="39"/>
      <c r="G678" s="39"/>
      <c r="H678" s="39"/>
      <c r="I678" s="41" t="s">
        <v>811</v>
      </c>
      <c r="J678" s="46"/>
      <c r="K678" s="45" t="str">
        <f>IF(ISERROR(VLOOKUP(A678,[1]Spelers_PFV!$A$2:$J$5016,1,0)),"",VLOOKUP(A678,[1]Spelers_PFV!$A$2:$J$5016,1,0))</f>
        <v/>
      </c>
    </row>
    <row r="679" spans="1:11" s="45" customFormat="1" hidden="1">
      <c r="A679" s="38">
        <v>7416</v>
      </c>
      <c r="B679" s="39" t="s">
        <v>287</v>
      </c>
      <c r="C679" s="39" t="s">
        <v>552</v>
      </c>
      <c r="D679" s="39" t="str">
        <f>CONCATENATE(tabSpelersBWBC[[#This Row],[Prénom]],"  ",tabSpelersBWBC[[#This Row],[Nom]])</f>
        <v>BRUNO  LEGROS</v>
      </c>
      <c r="E679" s="40">
        <v>22267</v>
      </c>
      <c r="F679" s="39"/>
      <c r="G679" s="39"/>
      <c r="H679" s="39"/>
      <c r="I679" s="41" t="s">
        <v>413</v>
      </c>
      <c r="J679" s="46"/>
      <c r="K679" s="45" t="str">
        <f>IF(ISERROR(VLOOKUP(A679,[1]Spelers_PFV!$A$2:$J$5016,1,0)),"",VLOOKUP(A679,[1]Spelers_PFV!$A$2:$J$5016,1,0))</f>
        <v/>
      </c>
    </row>
    <row r="680" spans="1:11" s="45" customFormat="1" hidden="1">
      <c r="A680" s="38">
        <v>7420</v>
      </c>
      <c r="B680" s="39" t="s">
        <v>1646</v>
      </c>
      <c r="C680" s="39" t="s">
        <v>1647</v>
      </c>
      <c r="D680" s="39" t="str">
        <f>CONCATENATE(tabSpelersBWBC[[#This Row],[Prénom]],"  ",tabSpelersBWBC[[#This Row],[Nom]])</f>
        <v>ALLAN  SPURGIN</v>
      </c>
      <c r="E680" s="40">
        <v>15760</v>
      </c>
      <c r="F680" s="39"/>
      <c r="G680" s="39"/>
      <c r="H680" s="39"/>
      <c r="I680" s="41" t="s">
        <v>1550</v>
      </c>
      <c r="J680" s="46"/>
      <c r="K680" s="45">
        <f>IF(ISERROR(VLOOKUP(A680,[1]Spelers_PFV!$A$2:$J$5016,1,0)),"",VLOOKUP(A680,[1]Spelers_PFV!$A$2:$J$5016,1,0))</f>
        <v>7420</v>
      </c>
    </row>
    <row r="681" spans="1:11" s="45" customFormat="1" hidden="1">
      <c r="A681" s="38">
        <v>7422</v>
      </c>
      <c r="B681" s="39" t="s">
        <v>396</v>
      </c>
      <c r="C681" s="39" t="s">
        <v>1642</v>
      </c>
      <c r="D681" s="39" t="str">
        <f>CONCATENATE(tabSpelersBWBC[[#This Row],[Prénom]],"  ",tabSpelersBWBC[[#This Row],[Nom]])</f>
        <v>MYRIAM  SERET</v>
      </c>
      <c r="E681" s="40">
        <v>17113</v>
      </c>
      <c r="F681" s="39"/>
      <c r="G681" s="39"/>
      <c r="H681" s="39"/>
      <c r="I681" s="41" t="s">
        <v>1550</v>
      </c>
      <c r="J681" s="46"/>
      <c r="K681" s="45" t="str">
        <f>IF(ISERROR(VLOOKUP(A681,[1]Spelers_PFV!$A$2:$J$5016,1,0)),"",VLOOKUP(A681,[1]Spelers_PFV!$A$2:$J$5016,1,0))</f>
        <v/>
      </c>
    </row>
    <row r="682" spans="1:11" s="45" customFormat="1">
      <c r="A682" s="38">
        <v>7430</v>
      </c>
      <c r="B682" s="39" t="s">
        <v>1027</v>
      </c>
      <c r="C682" s="39" t="s">
        <v>1028</v>
      </c>
      <c r="D682" s="39" t="str">
        <f>CONCATENATE(tabSpelersBWBC[[#This Row],[Prénom]],"  ",tabSpelersBWBC[[#This Row],[Nom]])</f>
        <v>JOSEE  VAN HOVE</v>
      </c>
      <c r="E682" s="40">
        <v>16002</v>
      </c>
      <c r="F682" s="39"/>
      <c r="G682" s="39"/>
      <c r="H682" s="39"/>
      <c r="I682" s="41" t="s">
        <v>957</v>
      </c>
      <c r="J682" s="46"/>
      <c r="K682" s="45">
        <f>IF(ISERROR(VLOOKUP(A682,[1]Spelers_PFV!$A$2:$J$5016,1,0)),"",VLOOKUP(A682,[1]Spelers_PFV!$A$2:$J$5016,1,0))</f>
        <v>7430</v>
      </c>
    </row>
    <row r="683" spans="1:11" s="45" customFormat="1" hidden="1">
      <c r="A683" s="38">
        <v>7444</v>
      </c>
      <c r="B683" s="39" t="s">
        <v>827</v>
      </c>
      <c r="C683" s="39" t="s">
        <v>1484</v>
      </c>
      <c r="D683" s="39" t="str">
        <f>CONCATENATE(tabSpelersBWBC[[#This Row],[Prénom]],"  ",tabSpelersBWBC[[#This Row],[Nom]])</f>
        <v>JULIEN  DE ZEEUW</v>
      </c>
      <c r="E683" s="40">
        <v>33750</v>
      </c>
      <c r="F683" s="39"/>
      <c r="G683" s="39"/>
      <c r="H683" s="39"/>
      <c r="I683" s="41" t="s">
        <v>1463</v>
      </c>
      <c r="J683" s="46"/>
      <c r="K683" s="45">
        <f>IF(ISERROR(VLOOKUP(A683,[1]Spelers_PFV!$A$2:$J$5016,1,0)),"",VLOOKUP(A683,[1]Spelers_PFV!$A$2:$J$5016,1,0))</f>
        <v>7444</v>
      </c>
    </row>
    <row r="684" spans="1:11" s="45" customFormat="1" hidden="1">
      <c r="A684" s="38">
        <v>7459</v>
      </c>
      <c r="B684" s="39" t="s">
        <v>581</v>
      </c>
      <c r="C684" s="39" t="s">
        <v>582</v>
      </c>
      <c r="D684" s="39" t="str">
        <f>CONCATENATE(tabSpelersBWBC[[#This Row],[Prénom]],"  ",tabSpelersBWBC[[#This Row],[Nom]])</f>
        <v>JULIETTE  MOLIERE</v>
      </c>
      <c r="E684" s="40">
        <v>13194</v>
      </c>
      <c r="F684" s="39"/>
      <c r="G684" s="39"/>
      <c r="H684" s="39"/>
      <c r="I684" s="41" t="s">
        <v>413</v>
      </c>
      <c r="J684" s="46"/>
      <c r="K684" s="45" t="str">
        <f>IF(ISERROR(VLOOKUP(A684,[1]Spelers_PFV!$A$2:$J$5016,1,0)),"",VLOOKUP(A684,[1]Spelers_PFV!$A$2:$J$5016,1,0))</f>
        <v/>
      </c>
    </row>
    <row r="685" spans="1:11" s="45" customFormat="1" hidden="1">
      <c r="A685" s="38">
        <v>7464</v>
      </c>
      <c r="B685" s="39" t="s">
        <v>789</v>
      </c>
      <c r="C685" s="39" t="s">
        <v>1308</v>
      </c>
      <c r="D685" s="39" t="str">
        <f>CONCATENATE(tabSpelersBWBC[[#This Row],[Prénom]],"  ",tabSpelersBWBC[[#This Row],[Nom]])</f>
        <v>LUCIEN  DELSINNE</v>
      </c>
      <c r="E685" s="40">
        <v>15011</v>
      </c>
      <c r="F685" s="39"/>
      <c r="G685" s="39"/>
      <c r="H685" s="39"/>
      <c r="I685" s="41" t="s">
        <v>1252</v>
      </c>
      <c r="J685" s="46"/>
      <c r="K685" s="45" t="str">
        <f>IF(ISERROR(VLOOKUP(A685,[1]Spelers_PFV!$A$2:$J$5016,1,0)),"",VLOOKUP(A685,[1]Spelers_PFV!$A$2:$J$5016,1,0))</f>
        <v/>
      </c>
    </row>
    <row r="686" spans="1:11" s="45" customFormat="1" hidden="1">
      <c r="A686" s="38">
        <v>7477</v>
      </c>
      <c r="B686" s="39" t="s">
        <v>586</v>
      </c>
      <c r="C686" s="39" t="s">
        <v>1629</v>
      </c>
      <c r="D686" s="39" t="str">
        <f>CONCATENATE(tabSpelersBWBC[[#This Row],[Prénom]],"  ",tabSpelersBWBC[[#This Row],[Nom]])</f>
        <v>NOAH  MIRANDA BARBICAS</v>
      </c>
      <c r="E686" s="40">
        <v>37317</v>
      </c>
      <c r="F686" s="39"/>
      <c r="G686" s="39"/>
      <c r="H686" s="39"/>
      <c r="I686" s="41" t="s">
        <v>1550</v>
      </c>
      <c r="J686" s="46"/>
      <c r="K686" s="45" t="str">
        <f>IF(ISERROR(VLOOKUP(A686,[1]Spelers_PFV!$A$2:$J$5016,1,0)),"",VLOOKUP(A686,[1]Spelers_PFV!$A$2:$J$5016,1,0))</f>
        <v/>
      </c>
    </row>
    <row r="687" spans="1:11" s="45" customFormat="1" hidden="1">
      <c r="A687" s="38">
        <v>7500</v>
      </c>
      <c r="B687" s="39" t="s">
        <v>28</v>
      </c>
      <c r="C687" s="39" t="s">
        <v>854</v>
      </c>
      <c r="D687" s="39" t="str">
        <f>CONCATENATE(tabSpelersBWBC[[#This Row],[Prénom]],"  ",tabSpelersBWBC[[#This Row],[Nom]])</f>
        <v>DANIEL  DEZUTTER</v>
      </c>
      <c r="E687" s="40">
        <v>22629</v>
      </c>
      <c r="F687" s="39"/>
      <c r="G687" s="39"/>
      <c r="H687" s="39"/>
      <c r="I687" s="41" t="s">
        <v>811</v>
      </c>
      <c r="J687" s="46"/>
      <c r="K687" s="45" t="str">
        <f>IF(ISERROR(VLOOKUP(A687,[1]Spelers_PFV!$A$2:$J$5016,1,0)),"",VLOOKUP(A687,[1]Spelers_PFV!$A$2:$J$5016,1,0))</f>
        <v/>
      </c>
    </row>
    <row r="688" spans="1:11" s="45" customFormat="1" hidden="1">
      <c r="A688" s="38">
        <v>7504</v>
      </c>
      <c r="B688" s="39" t="s">
        <v>385</v>
      </c>
      <c r="C688" s="39" t="s">
        <v>882</v>
      </c>
      <c r="D688" s="39" t="str">
        <f>CONCATENATE(tabSpelersBWBC[[#This Row],[Prénom]],"  ",tabSpelersBWBC[[#This Row],[Nom]])</f>
        <v>DIDIER  MESTDAGH</v>
      </c>
      <c r="E688" s="40">
        <v>23774</v>
      </c>
      <c r="F688" s="39"/>
      <c r="G688" s="39"/>
      <c r="H688" s="39"/>
      <c r="I688" s="41" t="s">
        <v>811</v>
      </c>
      <c r="J688" s="46"/>
      <c r="K688" s="45" t="str">
        <f>IF(ISERROR(VLOOKUP(A688,[1]Spelers_PFV!$A$2:$J$5016,1,0)),"",VLOOKUP(A688,[1]Spelers_PFV!$A$2:$J$5016,1,0))</f>
        <v/>
      </c>
    </row>
    <row r="689" spans="1:11" s="45" customFormat="1" hidden="1">
      <c r="A689" s="38">
        <v>7505</v>
      </c>
      <c r="B689" s="39" t="s">
        <v>28</v>
      </c>
      <c r="C689" s="39" t="s">
        <v>830</v>
      </c>
      <c r="D689" s="39" t="str">
        <f>CONCATENATE(tabSpelersBWBC[[#This Row],[Prénom]],"  ",tabSpelersBWBC[[#This Row],[Nom]])</f>
        <v>DANIEL  DECOSTER</v>
      </c>
      <c r="E689" s="40">
        <v>21445</v>
      </c>
      <c r="F689" s="39"/>
      <c r="G689" s="39"/>
      <c r="H689" s="39"/>
      <c r="I689" s="41" t="s">
        <v>811</v>
      </c>
      <c r="J689" s="46"/>
      <c r="K689" s="45" t="str">
        <f>IF(ISERROR(VLOOKUP(A689,[1]Spelers_PFV!$A$2:$J$5016,1,0)),"",VLOOKUP(A689,[1]Spelers_PFV!$A$2:$J$5016,1,0))</f>
        <v/>
      </c>
    </row>
    <row r="690" spans="1:11" s="45" customFormat="1" hidden="1">
      <c r="A690" s="38">
        <v>7506</v>
      </c>
      <c r="B690" s="39" t="s">
        <v>287</v>
      </c>
      <c r="C690" s="39" t="s">
        <v>824</v>
      </c>
      <c r="D690" s="39" t="str">
        <f>CONCATENATE(tabSpelersBWBC[[#This Row],[Prénom]],"  ",tabSpelersBWBC[[#This Row],[Nom]])</f>
        <v>BRUNO  CURIAS</v>
      </c>
      <c r="E690" s="40">
        <v>29249</v>
      </c>
      <c r="F690" s="39"/>
      <c r="G690" s="39"/>
      <c r="H690" s="39"/>
      <c r="I690" s="41" t="s">
        <v>811</v>
      </c>
      <c r="J690" s="46"/>
      <c r="K690" s="45" t="str">
        <f>IF(ISERROR(VLOOKUP(A690,[1]Spelers_PFV!$A$2:$J$5016,1,0)),"",VLOOKUP(A690,[1]Spelers_PFV!$A$2:$J$5016,1,0))</f>
        <v/>
      </c>
    </row>
    <row r="691" spans="1:11" s="45" customFormat="1" hidden="1">
      <c r="A691" s="38">
        <v>7507</v>
      </c>
      <c r="B691" s="39" t="s">
        <v>890</v>
      </c>
      <c r="C691" s="39" t="s">
        <v>891</v>
      </c>
      <c r="D691" s="39" t="str">
        <f>CONCATENATE(tabSpelersBWBC[[#This Row],[Prénom]],"  ",tabSpelersBWBC[[#This Row],[Nom]])</f>
        <v>PRISCILLA  PASQUIER</v>
      </c>
      <c r="E691" s="40">
        <v>29380</v>
      </c>
      <c r="F691" s="39"/>
      <c r="G691" s="39"/>
      <c r="H691" s="39"/>
      <c r="I691" s="41" t="s">
        <v>811</v>
      </c>
      <c r="J691" s="46"/>
      <c r="K691" s="45" t="str">
        <f>IF(ISERROR(VLOOKUP(A691,[1]Spelers_PFV!$A$2:$J$5016,1,0)),"",VLOOKUP(A691,[1]Spelers_PFV!$A$2:$J$5016,1,0))</f>
        <v/>
      </c>
    </row>
    <row r="692" spans="1:11" s="45" customFormat="1" hidden="1">
      <c r="A692" s="38">
        <v>7509</v>
      </c>
      <c r="B692" s="39" t="s">
        <v>494</v>
      </c>
      <c r="C692" s="39" t="s">
        <v>1310</v>
      </c>
      <c r="D692" s="39" t="str">
        <f>CONCATENATE(tabSpelersBWBC[[#This Row],[Prénom]],"  ",tabSpelersBWBC[[#This Row],[Nom]])</f>
        <v>ANDRE  DE MEERLEER</v>
      </c>
      <c r="E692" s="40">
        <v>17930</v>
      </c>
      <c r="F692" s="39"/>
      <c r="G692" s="39"/>
      <c r="H692" s="39"/>
      <c r="I692" s="41" t="s">
        <v>1252</v>
      </c>
      <c r="J692" s="46"/>
      <c r="K692" s="45" t="str">
        <f>IF(ISERROR(VLOOKUP(A692,[1]Spelers_PFV!$A$2:$J$5016,1,0)),"",VLOOKUP(A692,[1]Spelers_PFV!$A$2:$J$5016,1,0))</f>
        <v/>
      </c>
    </row>
    <row r="693" spans="1:11" s="45" customFormat="1" hidden="1">
      <c r="A693" s="38">
        <v>7513</v>
      </c>
      <c r="B693" s="39" t="s">
        <v>443</v>
      </c>
      <c r="C693" s="39" t="s">
        <v>832</v>
      </c>
      <c r="D693" s="39" t="str">
        <f>CONCATENATE(tabSpelersBWBC[[#This Row],[Prénom]],"  ",tabSpelersBWBC[[#This Row],[Nom]])</f>
        <v>GEORGES  DEKENS</v>
      </c>
      <c r="E693" s="40">
        <v>15665</v>
      </c>
      <c r="F693" s="39"/>
      <c r="G693" s="39"/>
      <c r="H693" s="39"/>
      <c r="I693" s="41" t="s">
        <v>811</v>
      </c>
      <c r="J693" s="46"/>
      <c r="K693" s="45">
        <f>IF(ISERROR(VLOOKUP(A693,[1]Spelers_PFV!$A$2:$J$5016,1,0)),"",VLOOKUP(A693,[1]Spelers_PFV!$A$2:$J$5016,1,0))</f>
        <v>7513</v>
      </c>
    </row>
    <row r="694" spans="1:11" s="45" customFormat="1" hidden="1">
      <c r="A694" s="38">
        <v>7546</v>
      </c>
      <c r="B694" s="39" t="s">
        <v>629</v>
      </c>
      <c r="C694" s="39" t="s">
        <v>850</v>
      </c>
      <c r="D694" s="39" t="str">
        <f>CONCATENATE(tabSpelersBWBC[[#This Row],[Prénom]],"  ",tabSpelersBWBC[[#This Row],[Nom]])</f>
        <v>LEOPOLD  DESMEDT</v>
      </c>
      <c r="E694" s="40">
        <v>20804</v>
      </c>
      <c r="F694" s="39"/>
      <c r="G694" s="39"/>
      <c r="H694" s="39"/>
      <c r="I694" s="41" t="s">
        <v>811</v>
      </c>
      <c r="J694" s="46"/>
      <c r="K694" s="45" t="str">
        <f>IF(ISERROR(VLOOKUP(A694,[1]Spelers_PFV!$A$2:$J$5016,1,0)),"",VLOOKUP(A694,[1]Spelers_PFV!$A$2:$J$5016,1,0))</f>
        <v/>
      </c>
    </row>
    <row r="695" spans="1:11" s="45" customFormat="1" hidden="1">
      <c r="A695" s="38">
        <v>7556</v>
      </c>
      <c r="B695" s="39" t="s">
        <v>1594</v>
      </c>
      <c r="C695" s="39" t="s">
        <v>1595</v>
      </c>
      <c r="D695" s="39" t="str">
        <f>CONCATENATE(tabSpelersBWBC[[#This Row],[Prénom]],"  ",tabSpelersBWBC[[#This Row],[Nom]])</f>
        <v>VENANZIO  FRANCHITTO</v>
      </c>
      <c r="E695" s="40">
        <v>12445</v>
      </c>
      <c r="F695" s="39"/>
      <c r="G695" s="39"/>
      <c r="H695" s="39"/>
      <c r="I695" s="41" t="s">
        <v>1550</v>
      </c>
      <c r="J695" s="46"/>
      <c r="K695" s="45" t="str">
        <f>IF(ISERROR(VLOOKUP(A695,[1]Spelers_PFV!$A$2:$J$5016,1,0)),"",VLOOKUP(A695,[1]Spelers_PFV!$A$2:$J$5016,1,0))</f>
        <v/>
      </c>
    </row>
    <row r="696" spans="1:11" s="45" customFormat="1" hidden="1">
      <c r="A696" s="38">
        <v>7572</v>
      </c>
      <c r="B696" s="39" t="s">
        <v>987</v>
      </c>
      <c r="C696" s="39" t="s">
        <v>1170</v>
      </c>
      <c r="D696" s="39" t="str">
        <f>CONCATENATE(tabSpelersBWBC[[#This Row],[Prénom]],"  ",tabSpelersBWBC[[#This Row],[Nom]])</f>
        <v>CARINE  VANGANSBEKE</v>
      </c>
      <c r="E696" s="40">
        <v>23055</v>
      </c>
      <c r="F696" s="39"/>
      <c r="G696" s="39"/>
      <c r="H696" s="39"/>
      <c r="I696" s="41" t="s">
        <v>1036</v>
      </c>
      <c r="J696" s="46"/>
      <c r="K696" s="45" t="str">
        <f>IF(ISERROR(VLOOKUP(A696,[1]Spelers_PFV!$A$2:$J$5016,1,0)),"",VLOOKUP(A696,[1]Spelers_PFV!$A$2:$J$5016,1,0))</f>
        <v/>
      </c>
    </row>
    <row r="697" spans="1:11" s="45" customFormat="1" hidden="1">
      <c r="A697" s="38">
        <v>7577</v>
      </c>
      <c r="B697" s="39" t="s">
        <v>571</v>
      </c>
      <c r="C697" s="39" t="s">
        <v>572</v>
      </c>
      <c r="D697" s="39" t="str">
        <f>CONCATENATE(tabSpelersBWBC[[#This Row],[Prénom]],"  ",tabSpelersBWBC[[#This Row],[Nom]])</f>
        <v>LAURENT  MELAIN</v>
      </c>
      <c r="E697" s="40">
        <v>27408</v>
      </c>
      <c r="F697" s="39"/>
      <c r="G697" s="39"/>
      <c r="H697" s="39"/>
      <c r="I697" s="41" t="s">
        <v>413</v>
      </c>
      <c r="J697" s="46"/>
      <c r="K697" s="45" t="str">
        <f>IF(ISERROR(VLOOKUP(A697,[1]Spelers_PFV!$A$2:$J$5016,1,0)),"",VLOOKUP(A697,[1]Spelers_PFV!$A$2:$J$5016,1,0))</f>
        <v/>
      </c>
    </row>
    <row r="698" spans="1:11" s="45" customFormat="1" hidden="1">
      <c r="A698" s="38">
        <v>7602</v>
      </c>
      <c r="B698" s="39" t="s">
        <v>545</v>
      </c>
      <c r="C698" s="39" t="s">
        <v>952</v>
      </c>
      <c r="D698" s="39" t="str">
        <f>CONCATENATE(tabSpelersBWBC[[#This Row],[Prénom]],"  ",tabSpelersBWBC[[#This Row],[Nom]])</f>
        <v>THIERRY  WEYN</v>
      </c>
      <c r="E698" s="40">
        <v>26131</v>
      </c>
      <c r="F698" s="39"/>
      <c r="G698" s="39"/>
      <c r="H698" s="39"/>
      <c r="I698" s="41" t="s">
        <v>811</v>
      </c>
      <c r="J698" s="46"/>
      <c r="K698" s="45" t="str">
        <f>IF(ISERROR(VLOOKUP(A698,[1]Spelers_PFV!$A$2:$J$5016,1,0)),"",VLOOKUP(A698,[1]Spelers_PFV!$A$2:$J$5016,1,0))</f>
        <v/>
      </c>
    </row>
    <row r="699" spans="1:11" s="45" customFormat="1" hidden="1">
      <c r="A699" s="38">
        <v>7605</v>
      </c>
      <c r="B699" s="39" t="s">
        <v>456</v>
      </c>
      <c r="C699" s="39" t="s">
        <v>458</v>
      </c>
      <c r="D699" s="39" t="str">
        <f>CONCATENATE(tabSpelersBWBC[[#This Row],[Prénom]],"  ",tabSpelersBWBC[[#This Row],[Nom]])</f>
        <v>JONATHAN  DE GROEF</v>
      </c>
      <c r="E699" s="40">
        <v>33796</v>
      </c>
      <c r="F699" s="39"/>
      <c r="G699" s="39"/>
      <c r="H699" s="39"/>
      <c r="I699" s="41" t="s">
        <v>413</v>
      </c>
      <c r="J699" s="46"/>
      <c r="K699" s="45" t="str">
        <f>IF(ISERROR(VLOOKUP(A699,[1]Spelers_PFV!$A$2:$J$5016,1,0)),"",VLOOKUP(A699,[1]Spelers_PFV!$A$2:$J$5016,1,0))</f>
        <v/>
      </c>
    </row>
    <row r="700" spans="1:11" s="45" customFormat="1" hidden="1">
      <c r="A700" s="38">
        <v>7608</v>
      </c>
      <c r="B700" s="39" t="s">
        <v>1519</v>
      </c>
      <c r="C700" s="39" t="s">
        <v>1705</v>
      </c>
      <c r="D700" s="39" t="str">
        <f>CONCATENATE(tabSpelersBWBC[[#This Row],[Prénom]],"  ",tabSpelersBWBC[[#This Row],[Nom]])</f>
        <v>PASCALE  VANDER MOTTE</v>
      </c>
      <c r="E700" s="40">
        <v>23150</v>
      </c>
      <c r="F700" s="39"/>
      <c r="G700" s="39"/>
      <c r="H700" s="39"/>
      <c r="I700" s="41" t="s">
        <v>1672</v>
      </c>
      <c r="J700" s="46"/>
      <c r="K700" s="45">
        <f>IF(ISERROR(VLOOKUP(A700,[1]Spelers_PFV!$A$2:$J$5016,1,0)),"",VLOOKUP(A700,[1]Spelers_PFV!$A$2:$J$5016,1,0))</f>
        <v>7608</v>
      </c>
    </row>
    <row r="701" spans="1:11" s="45" customFormat="1" hidden="1">
      <c r="A701" s="38">
        <v>7611</v>
      </c>
      <c r="B701" s="39" t="s">
        <v>577</v>
      </c>
      <c r="C701" s="39" t="s">
        <v>578</v>
      </c>
      <c r="D701" s="39" t="str">
        <f>CONCATENATE(tabSpelersBWBC[[#This Row],[Prénom]],"  ",tabSpelersBWBC[[#This Row],[Nom]])</f>
        <v>MONA  MEULDERS</v>
      </c>
      <c r="E701" s="40">
        <v>21086</v>
      </c>
      <c r="F701" s="39"/>
      <c r="G701" s="39"/>
      <c r="H701" s="39"/>
      <c r="I701" s="41" t="s">
        <v>413</v>
      </c>
      <c r="J701" s="46"/>
      <c r="K701" s="45" t="str">
        <f>IF(ISERROR(VLOOKUP(A701,[1]Spelers_PFV!$A$2:$J$5016,1,0)),"",VLOOKUP(A701,[1]Spelers_PFV!$A$2:$J$5016,1,0))</f>
        <v/>
      </c>
    </row>
    <row r="702" spans="1:11" s="45" customFormat="1" hidden="1">
      <c r="A702" s="38">
        <v>7616</v>
      </c>
      <c r="B702" s="39" t="s">
        <v>510</v>
      </c>
      <c r="C702" s="39" t="s">
        <v>1390</v>
      </c>
      <c r="D702" s="39" t="str">
        <f>CONCATENATE(tabSpelersBWBC[[#This Row],[Prénom]],"  ",tabSpelersBWBC[[#This Row],[Nom]])</f>
        <v>GERARD  METSUE</v>
      </c>
      <c r="E702" s="40">
        <v>18658</v>
      </c>
      <c r="F702" s="39"/>
      <c r="G702" s="39"/>
      <c r="H702" s="39"/>
      <c r="I702" s="41" t="s">
        <v>1252</v>
      </c>
      <c r="J702" s="46"/>
      <c r="K702" s="45" t="str">
        <f>IF(ISERROR(VLOOKUP(A702,[1]Spelers_PFV!$A$2:$J$5016,1,0)),"",VLOOKUP(A702,[1]Spelers_PFV!$A$2:$J$5016,1,0))</f>
        <v/>
      </c>
    </row>
    <row r="703" spans="1:11" s="45" customFormat="1" hidden="1">
      <c r="A703" s="38">
        <v>7617</v>
      </c>
      <c r="B703" s="39" t="s">
        <v>39</v>
      </c>
      <c r="C703" s="39" t="s">
        <v>1049</v>
      </c>
      <c r="D703" s="39" t="str">
        <f>CONCATENATE(tabSpelersBWBC[[#This Row],[Prénom]],"  ",tabSpelersBWBC[[#This Row],[Nom]])</f>
        <v>ALAIN  BONUS</v>
      </c>
      <c r="E703" s="40">
        <v>22361</v>
      </c>
      <c r="F703" s="39"/>
      <c r="G703" s="39"/>
      <c r="H703" s="39"/>
      <c r="I703" s="41" t="s">
        <v>1036</v>
      </c>
      <c r="J703" s="46"/>
      <c r="K703" s="45">
        <f>IF(ISERROR(VLOOKUP(A703,[1]Spelers_PFV!$A$2:$J$5016,1,0)),"",VLOOKUP(A703,[1]Spelers_PFV!$A$2:$J$5016,1,0))</f>
        <v>7617</v>
      </c>
    </row>
    <row r="704" spans="1:11" s="45" customFormat="1" hidden="1">
      <c r="A704" s="38">
        <v>7622</v>
      </c>
      <c r="B704" s="39" t="s">
        <v>370</v>
      </c>
      <c r="C704" s="39" t="s">
        <v>1233</v>
      </c>
      <c r="D704" s="39" t="str">
        <f>CONCATENATE(tabSpelersBWBC[[#This Row],[Prénom]],"  ",tabSpelersBWBC[[#This Row],[Nom]])</f>
        <v>CHRISTOPHE  SENTERRE</v>
      </c>
      <c r="E704" s="40">
        <v>30211</v>
      </c>
      <c r="F704" s="39"/>
      <c r="G704" s="39"/>
      <c r="H704" s="39"/>
      <c r="I704" s="41" t="s">
        <v>1193</v>
      </c>
      <c r="J704" s="46"/>
      <c r="K704" s="45" t="str">
        <f>IF(ISERROR(VLOOKUP(A704,[1]Spelers_PFV!$A$2:$J$5016,1,0)),"",VLOOKUP(A704,[1]Spelers_PFV!$A$2:$J$5016,1,0))</f>
        <v/>
      </c>
    </row>
    <row r="705" spans="1:11" s="45" customFormat="1" hidden="1">
      <c r="A705" s="38">
        <v>7651</v>
      </c>
      <c r="B705" s="39" t="s">
        <v>1534</v>
      </c>
      <c r="C705" s="39" t="s">
        <v>1451</v>
      </c>
      <c r="D705" s="39" t="str">
        <f>CONCATENATE(tabSpelersBWBC[[#This Row],[Prénom]],"  ",tabSpelersBWBC[[#This Row],[Nom]])</f>
        <v>AURORE  VAN LOO</v>
      </c>
      <c r="E705" s="40">
        <v>36931</v>
      </c>
      <c r="F705" s="39"/>
      <c r="G705" s="39"/>
      <c r="H705" s="39"/>
      <c r="I705" s="41" t="s">
        <v>1550</v>
      </c>
      <c r="J705" s="46"/>
      <c r="K705" s="47" t="str">
        <f>IF(ISERROR(VLOOKUP(A705,[1]Spelers_PFV!$A$2:$J$5016,1,0)),"",VLOOKUP(A705,[1]Spelers_PFV!$A$2:$J$5016,1,0))</f>
        <v/>
      </c>
    </row>
    <row r="706" spans="1:11" s="45" customFormat="1" hidden="1">
      <c r="A706" s="38">
        <v>7656</v>
      </c>
      <c r="B706" s="39" t="s">
        <v>371</v>
      </c>
      <c r="C706" s="39" t="s">
        <v>1258</v>
      </c>
      <c r="D706" s="39" t="str">
        <f>CONCATENATE(tabSpelersBWBC[[#This Row],[Prénom]],"  ",tabSpelersBWBC[[#This Row],[Nom]])</f>
        <v>PIERRE  BARRE</v>
      </c>
      <c r="E706" s="40">
        <v>21350</v>
      </c>
      <c r="F706" s="39"/>
      <c r="G706" s="39"/>
      <c r="H706" s="39"/>
      <c r="I706" s="41" t="s">
        <v>1252</v>
      </c>
      <c r="J706" s="46"/>
      <c r="K706" s="45" t="str">
        <f>IF(ISERROR(VLOOKUP(A706,[1]Spelers_PFV!$A$2:$J$5016,1,0)),"",VLOOKUP(A706,[1]Spelers_PFV!$A$2:$J$5016,1,0))</f>
        <v/>
      </c>
    </row>
    <row r="707" spans="1:11" s="44" customFormat="1" hidden="1">
      <c r="A707" s="38">
        <v>7671</v>
      </c>
      <c r="B707" s="39" t="s">
        <v>509</v>
      </c>
      <c r="C707" s="39" t="s">
        <v>595</v>
      </c>
      <c r="D707" s="39" t="str">
        <f>CONCATENATE(tabSpelersBWBC[[#This Row],[Prénom]],"  ",tabSpelersBWBC[[#This Row],[Nom]])</f>
        <v>JEAN-MARIE  OLIVIER</v>
      </c>
      <c r="E707" s="40">
        <v>15062</v>
      </c>
      <c r="F707" s="39"/>
      <c r="G707" s="39"/>
      <c r="H707" s="39"/>
      <c r="I707" s="41" t="s">
        <v>413</v>
      </c>
      <c r="J707" s="46"/>
      <c r="K707" s="45">
        <f>IF(ISERROR(VLOOKUP(A707,[1]Spelers_PFV!$A$2:$J$5016,1,0)),"",VLOOKUP(A707,[1]Spelers_PFV!$A$2:$J$5016,1,0))</f>
        <v>7671</v>
      </c>
    </row>
    <row r="708" spans="1:11" s="44" customFormat="1" hidden="1">
      <c r="A708" s="38">
        <v>7682</v>
      </c>
      <c r="B708" s="39" t="s">
        <v>644</v>
      </c>
      <c r="C708" s="39" t="s">
        <v>645</v>
      </c>
      <c r="D708" s="39" t="str">
        <f>CONCATENATE(tabSpelersBWBC[[#This Row],[Prénom]],"  ",tabSpelersBWBC[[#This Row],[Nom]])</f>
        <v>SEVERINE  TANNIER</v>
      </c>
      <c r="E708" s="40">
        <v>30574</v>
      </c>
      <c r="F708" s="39"/>
      <c r="G708" s="39"/>
      <c r="H708" s="39"/>
      <c r="I708" s="41" t="s">
        <v>413</v>
      </c>
      <c r="J708" s="46"/>
      <c r="K708" s="45">
        <f>IF(ISERROR(VLOOKUP(A708,[1]Spelers_PFV!$A$2:$J$5016,1,0)),"",VLOOKUP(A708,[1]Spelers_PFV!$A$2:$J$5016,1,0))</f>
        <v>7682</v>
      </c>
    </row>
    <row r="709" spans="1:11" s="44" customFormat="1" hidden="1">
      <c r="A709" s="38">
        <v>7702</v>
      </c>
      <c r="B709" s="39" t="s">
        <v>855</v>
      </c>
      <c r="C709" s="39" t="s">
        <v>1693</v>
      </c>
      <c r="D709" s="39" t="str">
        <f>CONCATENATE(tabSpelersBWBC[[#This Row],[Prénom]],"  ",tabSpelersBWBC[[#This Row],[Nom]])</f>
        <v>CORINNE  MELOTTE</v>
      </c>
      <c r="E709" s="40">
        <v>21475</v>
      </c>
      <c r="F709" s="39"/>
      <c r="G709" s="39"/>
      <c r="H709" s="39"/>
      <c r="I709" s="41" t="s">
        <v>1672</v>
      </c>
      <c r="J709" s="46"/>
      <c r="K709" s="45" t="str">
        <f>IF(ISERROR(VLOOKUP(A709,[1]Spelers_PFV!$A$2:$J$5016,1,0)),"",VLOOKUP(A709,[1]Spelers_PFV!$A$2:$J$5016,1,0))</f>
        <v/>
      </c>
    </row>
    <row r="710" spans="1:11" s="44" customFormat="1" hidden="1">
      <c r="A710" s="38">
        <v>7703</v>
      </c>
      <c r="B710" s="39" t="s">
        <v>550</v>
      </c>
      <c r="C710" s="39" t="s">
        <v>1704</v>
      </c>
      <c r="D710" s="39" t="str">
        <f>CONCATENATE(tabSpelersBWBC[[#This Row],[Prénom]],"  ",tabSpelersBWBC[[#This Row],[Nom]])</f>
        <v>HENRI  VANDERMOSTEN</v>
      </c>
      <c r="E710" s="40">
        <v>19461</v>
      </c>
      <c r="F710" s="39"/>
      <c r="G710" s="39"/>
      <c r="H710" s="39"/>
      <c r="I710" s="41" t="s">
        <v>1672</v>
      </c>
      <c r="J710" s="46"/>
      <c r="K710" s="45" t="str">
        <f>IF(ISERROR(VLOOKUP(A710,[1]Spelers_PFV!$A$2:$J$5016,1,0)),"",VLOOKUP(A710,[1]Spelers_PFV!$A$2:$J$5016,1,0))</f>
        <v/>
      </c>
    </row>
    <row r="711" spans="1:11" s="44" customFormat="1">
      <c r="A711" s="38">
        <v>7709</v>
      </c>
      <c r="B711" s="39" t="s">
        <v>443</v>
      </c>
      <c r="C711" s="39" t="s">
        <v>319</v>
      </c>
      <c r="D711" s="39" t="str">
        <f>CONCATENATE(tabSpelersBWBC[[#This Row],[Prénom]],"  ",tabSpelersBWBC[[#This Row],[Nom]])</f>
        <v>GEORGES  FRANCOIS</v>
      </c>
      <c r="E711" s="40">
        <v>18285</v>
      </c>
      <c r="F711" s="39"/>
      <c r="G711" s="39"/>
      <c r="H711" s="39"/>
      <c r="I711" s="41" t="s">
        <v>957</v>
      </c>
      <c r="J711" s="46"/>
      <c r="K711" s="45" t="str">
        <f>IF(ISERROR(VLOOKUP(A711,[1]Spelers_PFV!$A$2:$J$5016,1,0)),"",VLOOKUP(A711,[1]Spelers_PFV!$A$2:$J$5016,1,0))</f>
        <v/>
      </c>
    </row>
    <row r="712" spans="1:11" s="44" customFormat="1">
      <c r="A712" s="38">
        <v>7758</v>
      </c>
      <c r="B712" s="39" t="s">
        <v>1033</v>
      </c>
      <c r="C712" s="39" t="s">
        <v>1034</v>
      </c>
      <c r="D712" s="39" t="str">
        <f>CONCATENATE(tabSpelersBWBC[[#This Row],[Prénom]],"  ",tabSpelersBWBC[[#This Row],[Nom]])</f>
        <v>JOHN  WOLFF</v>
      </c>
      <c r="E712" s="40">
        <v>16573</v>
      </c>
      <c r="F712" s="39"/>
      <c r="G712" s="39"/>
      <c r="H712" s="39"/>
      <c r="I712" s="41" t="s">
        <v>957</v>
      </c>
      <c r="J712" s="46"/>
      <c r="K712" s="45" t="str">
        <f>IF(ISERROR(VLOOKUP(A712,[1]Spelers_PFV!$A$2:$J$5016,1,0)),"",VLOOKUP(A712,[1]Spelers_PFV!$A$2:$J$5016,1,0))</f>
        <v/>
      </c>
    </row>
    <row r="713" spans="1:11" s="44" customFormat="1">
      <c r="A713" s="38">
        <v>7774</v>
      </c>
      <c r="B713" s="39" t="s">
        <v>999</v>
      </c>
      <c r="C713" s="39" t="s">
        <v>1000</v>
      </c>
      <c r="D713" s="39" t="str">
        <f>CONCATENATE(tabSpelersBWBC[[#This Row],[Prénom]],"  ",tabSpelersBWBC[[#This Row],[Nom]])</f>
        <v>FACUNDO  HERNANDEZ-GARCIA</v>
      </c>
      <c r="E713" s="40">
        <v>15091</v>
      </c>
      <c r="F713" s="39"/>
      <c r="G713" s="39"/>
      <c r="H713" s="39"/>
      <c r="I713" s="41" t="s">
        <v>957</v>
      </c>
      <c r="J713" s="46"/>
      <c r="K713" s="45" t="str">
        <f>IF(ISERROR(VLOOKUP(A713,[1]Spelers_PFV!$A$2:$J$5016,1,0)),"",VLOOKUP(A713,[1]Spelers_PFV!$A$2:$J$5016,1,0))</f>
        <v/>
      </c>
    </row>
    <row r="714" spans="1:11" s="44" customFormat="1" hidden="1">
      <c r="A714" s="38">
        <v>7784</v>
      </c>
      <c r="B714" s="39" t="s">
        <v>1370</v>
      </c>
      <c r="C714" s="39" t="s">
        <v>1328</v>
      </c>
      <c r="D714" s="39" t="str">
        <f>CONCATENATE(tabSpelersBWBC[[#This Row],[Prénom]],"  ",tabSpelersBWBC[[#This Row],[Nom]])</f>
        <v>PAULETTE  DEVUYST</v>
      </c>
      <c r="E714" s="40">
        <v>18437</v>
      </c>
      <c r="F714" s="39"/>
      <c r="G714" s="39"/>
      <c r="H714" s="39"/>
      <c r="I714" s="41" t="s">
        <v>1463</v>
      </c>
      <c r="J714" s="46"/>
      <c r="K714" s="45">
        <f>IF(ISERROR(VLOOKUP(A714,[1]Spelers_PFV!$A$2:$J$5016,1,0)),"",VLOOKUP(A714,[1]Spelers_PFV!$A$2:$J$5016,1,0))</f>
        <v>7784</v>
      </c>
    </row>
    <row r="715" spans="1:11" s="44" customFormat="1" hidden="1">
      <c r="A715" s="38">
        <v>7802</v>
      </c>
      <c r="B715" s="39" t="s">
        <v>49</v>
      </c>
      <c r="C715" s="39" t="s">
        <v>924</v>
      </c>
      <c r="D715" s="39" t="str">
        <f>CONCATENATE(tabSpelersBWBC[[#This Row],[Prénom]],"  ",tabSpelersBWBC[[#This Row],[Nom]])</f>
        <v>RENE  VAN DER BIEST</v>
      </c>
      <c r="E715" s="40">
        <v>17423</v>
      </c>
      <c r="F715" s="39"/>
      <c r="G715" s="39"/>
      <c r="H715" s="39"/>
      <c r="I715" s="41" t="s">
        <v>811</v>
      </c>
      <c r="J715" s="46"/>
      <c r="K715" s="45" t="str">
        <f>IF(ISERROR(VLOOKUP(A715,[1]Spelers_PFV!$A$2:$J$5016,1,0)),"",VLOOKUP(A715,[1]Spelers_PFV!$A$2:$J$5016,1,0))</f>
        <v/>
      </c>
    </row>
    <row r="716" spans="1:11" s="44" customFormat="1" hidden="1">
      <c r="A716" s="38">
        <v>7808</v>
      </c>
      <c r="B716" s="39" t="s">
        <v>44</v>
      </c>
      <c r="C716" s="39" t="s">
        <v>1582</v>
      </c>
      <c r="D716" s="39" t="str">
        <f>CONCATENATE(tabSpelersBWBC[[#This Row],[Prénom]],"  ",tabSpelersBWBC[[#This Row],[Nom]])</f>
        <v>PATRICK  DE WAE</v>
      </c>
      <c r="E716" s="40">
        <v>22558</v>
      </c>
      <c r="F716" s="39"/>
      <c r="G716" s="39"/>
      <c r="H716" s="39"/>
      <c r="I716" s="41" t="s">
        <v>1550</v>
      </c>
      <c r="J716" s="46"/>
      <c r="K716" s="45" t="str">
        <f>IF(ISERROR(VLOOKUP(A716,[1]Spelers_PFV!$A$2:$J$5016,1,0)),"",VLOOKUP(A716,[1]Spelers_PFV!$A$2:$J$5016,1,0))</f>
        <v/>
      </c>
    </row>
    <row r="717" spans="1:11" s="44" customFormat="1" hidden="1">
      <c r="A717" s="38">
        <v>7812</v>
      </c>
      <c r="B717" s="39" t="s">
        <v>943</v>
      </c>
      <c r="C717" s="39" t="s">
        <v>944</v>
      </c>
      <c r="D717" s="39" t="str">
        <f>CONCATENATE(tabSpelersBWBC[[#This Row],[Prénom]],"  ",tabSpelersBWBC[[#This Row],[Nom]])</f>
        <v>VICKY  VERMEULEN</v>
      </c>
      <c r="E717" s="40">
        <v>28335</v>
      </c>
      <c r="F717" s="39"/>
      <c r="G717" s="39"/>
      <c r="H717" s="39"/>
      <c r="I717" s="41" t="s">
        <v>811</v>
      </c>
      <c r="J717" s="46"/>
      <c r="K717" s="45" t="str">
        <f>IF(ISERROR(VLOOKUP(A717,[1]Spelers_PFV!$A$2:$J$5016,1,0)),"",VLOOKUP(A717,[1]Spelers_PFV!$A$2:$J$5016,1,0))</f>
        <v/>
      </c>
    </row>
    <row r="718" spans="1:11" s="44" customFormat="1" hidden="1">
      <c r="A718" s="38">
        <v>7814</v>
      </c>
      <c r="B718" s="39" t="s">
        <v>590</v>
      </c>
      <c r="C718" s="39" t="s">
        <v>1532</v>
      </c>
      <c r="D718" s="39" t="str">
        <f>CONCATENATE(tabSpelersBWBC[[#This Row],[Prénom]],"  ",tabSpelersBWBC[[#This Row],[Nom]])</f>
        <v>NOEL  THAUVIN</v>
      </c>
      <c r="E718" s="40">
        <v>24097</v>
      </c>
      <c r="F718" s="39"/>
      <c r="G718" s="39"/>
      <c r="H718" s="39"/>
      <c r="I718" s="41" t="s">
        <v>1463</v>
      </c>
      <c r="J718" s="46"/>
      <c r="K718" s="45" t="str">
        <f>IF(ISERROR(VLOOKUP(A718,[1]Spelers_PFV!$A$2:$J$5016,1,0)),"",VLOOKUP(A718,[1]Spelers_PFV!$A$2:$J$5016,1,0))</f>
        <v/>
      </c>
    </row>
    <row r="719" spans="1:11" s="44" customFormat="1" hidden="1">
      <c r="A719" s="38">
        <v>7816</v>
      </c>
      <c r="B719" s="39" t="s">
        <v>361</v>
      </c>
      <c r="C719" s="39" t="s">
        <v>1578</v>
      </c>
      <c r="D719" s="39" t="str">
        <f>CONCATENATE(tabSpelersBWBC[[#This Row],[Prénom]],"  ",tabSpelersBWBC[[#This Row],[Nom]])</f>
        <v>CHANTAL  DE RYCK</v>
      </c>
      <c r="E719" s="40">
        <v>24057</v>
      </c>
      <c r="F719" s="39"/>
      <c r="G719" s="39"/>
      <c r="H719" s="39"/>
      <c r="I719" s="41" t="s">
        <v>1550</v>
      </c>
      <c r="J719" s="46"/>
      <c r="K719" s="45" t="str">
        <f>IF(ISERROR(VLOOKUP(A719,[1]Spelers_PFV!$A$2:$J$5016,1,0)),"",VLOOKUP(A719,[1]Spelers_PFV!$A$2:$J$5016,1,0))</f>
        <v/>
      </c>
    </row>
    <row r="720" spans="1:11" s="44" customFormat="1" hidden="1">
      <c r="A720" s="38">
        <v>7817</v>
      </c>
      <c r="B720" s="39" t="s">
        <v>603</v>
      </c>
      <c r="C720" s="39" t="s">
        <v>1608</v>
      </c>
      <c r="D720" s="39" t="str">
        <f>CONCATENATE(tabSpelersBWBC[[#This Row],[Prénom]],"  ",tabSpelersBWBC[[#This Row],[Nom]])</f>
        <v>CLAUDE  JACOBS</v>
      </c>
      <c r="E720" s="40">
        <v>19961</v>
      </c>
      <c r="F720" s="39"/>
      <c r="G720" s="39"/>
      <c r="H720" s="39"/>
      <c r="I720" s="41" t="s">
        <v>1550</v>
      </c>
      <c r="J720" s="46"/>
      <c r="K720" s="45" t="str">
        <f>IF(ISERROR(VLOOKUP(A720,[1]Spelers_PFV!$A$2:$J$5016,1,0)),"",VLOOKUP(A720,[1]Spelers_PFV!$A$2:$J$5016,1,0))</f>
        <v/>
      </c>
    </row>
    <row r="721" spans="1:12" s="44" customFormat="1" hidden="1">
      <c r="A721" s="38">
        <v>7818</v>
      </c>
      <c r="B721" s="39" t="s">
        <v>361</v>
      </c>
      <c r="C721" s="39" t="s">
        <v>1603</v>
      </c>
      <c r="D721" s="39" t="str">
        <f>CONCATENATE(tabSpelersBWBC[[#This Row],[Prénom]],"  ",tabSpelersBWBC[[#This Row],[Nom]])</f>
        <v>CHANTAL  GYSELINCK</v>
      </c>
      <c r="E721" s="40">
        <v>21118</v>
      </c>
      <c r="F721" s="39"/>
      <c r="G721" s="39"/>
      <c r="H721" s="39"/>
      <c r="I721" s="41" t="s">
        <v>1550</v>
      </c>
      <c r="J721" s="46"/>
      <c r="K721" s="45" t="str">
        <f>IF(ISERROR(VLOOKUP(A721,[1]Spelers_PFV!$A$2:$J$5016,1,0)),"",VLOOKUP(A721,[1]Spelers_PFV!$A$2:$J$5016,1,0))</f>
        <v/>
      </c>
    </row>
    <row r="722" spans="1:12" s="44" customFormat="1" hidden="1">
      <c r="A722" s="38">
        <v>7819</v>
      </c>
      <c r="B722" s="39" t="s">
        <v>1428</v>
      </c>
      <c r="C722" s="39" t="s">
        <v>1603</v>
      </c>
      <c r="D722" s="39" t="str">
        <f>CONCATENATE(tabSpelersBWBC[[#This Row],[Prénom]],"  ",tabSpelersBWBC[[#This Row],[Nom]])</f>
        <v>ROLAND  GYSELINCK</v>
      </c>
      <c r="E722" s="40">
        <v>20754</v>
      </c>
      <c r="F722" s="39"/>
      <c r="G722" s="39"/>
      <c r="H722" s="39"/>
      <c r="I722" s="41" t="s">
        <v>1550</v>
      </c>
      <c r="J722" s="46"/>
      <c r="K722" s="45">
        <f>IF(ISERROR(VLOOKUP(A722,[1]Spelers_PFV!$A$2:$J$5016,1,0)),"",VLOOKUP(A722,[1]Spelers_PFV!$A$2:$J$5016,1,0))</f>
        <v>7819</v>
      </c>
      <c r="L722" s="48"/>
    </row>
    <row r="723" spans="1:12" s="44" customFormat="1" hidden="1">
      <c r="A723" s="38">
        <v>7822</v>
      </c>
      <c r="B723" s="39" t="s">
        <v>321</v>
      </c>
      <c r="C723" s="39" t="s">
        <v>1653</v>
      </c>
      <c r="D723" s="39" t="str">
        <f>CONCATENATE(tabSpelersBWBC[[#This Row],[Prénom]],"  ",tabSpelersBWBC[[#This Row],[Nom]])</f>
        <v>MARTINE  VANAUTGAERDEN</v>
      </c>
      <c r="E723" s="40">
        <v>20832</v>
      </c>
      <c r="F723" s="39"/>
      <c r="G723" s="39"/>
      <c r="H723" s="39"/>
      <c r="I723" s="41" t="s">
        <v>1550</v>
      </c>
      <c r="J723" s="46"/>
      <c r="K723" s="45">
        <f>IF(ISERROR(VLOOKUP(A723,[1]Spelers_PFV!$A$2:$J$5016,1,0)),"",VLOOKUP(A723,[1]Spelers_PFV!$A$2:$J$5016,1,0))</f>
        <v>7822</v>
      </c>
    </row>
    <row r="724" spans="1:12" s="44" customFormat="1" hidden="1">
      <c r="A724" s="38">
        <v>7839</v>
      </c>
      <c r="B724" s="39" t="s">
        <v>528</v>
      </c>
      <c r="C724" s="39" t="s">
        <v>858</v>
      </c>
      <c r="D724" s="39" t="str">
        <f>CONCATENATE(tabSpelersBWBC[[#This Row],[Prénom]],"  ",tabSpelersBWBC[[#This Row],[Nom]])</f>
        <v>MAXIME  GIL DE SAN SEGUNDO</v>
      </c>
      <c r="E724" s="40">
        <v>24144</v>
      </c>
      <c r="F724" s="39"/>
      <c r="G724" s="39"/>
      <c r="H724" s="39"/>
      <c r="I724" s="41" t="s">
        <v>811</v>
      </c>
      <c r="J724" s="46"/>
      <c r="K724" s="45" t="str">
        <f>IF(ISERROR(VLOOKUP(A724,[1]Spelers_PFV!$A$2:$J$5016,1,0)),"",VLOOKUP(A724,[1]Spelers_PFV!$A$2:$J$5016,1,0))</f>
        <v/>
      </c>
    </row>
    <row r="725" spans="1:12" s="44" customFormat="1" hidden="1">
      <c r="A725" s="38">
        <v>7842</v>
      </c>
      <c r="B725" s="39" t="s">
        <v>422</v>
      </c>
      <c r="C725" s="39" t="s">
        <v>423</v>
      </c>
      <c r="D725" s="39" t="str">
        <f>CONCATENATE(tabSpelersBWBC[[#This Row],[Prénom]],"  ",tabSpelersBWBC[[#This Row],[Nom]])</f>
        <v>MOHAMED  BOUYBAOUEN</v>
      </c>
      <c r="E725" s="40">
        <v>35440</v>
      </c>
      <c r="F725" s="39"/>
      <c r="G725" s="39"/>
      <c r="H725" s="39"/>
      <c r="I725" s="41" t="s">
        <v>413</v>
      </c>
      <c r="J725" s="46"/>
      <c r="K725" s="45">
        <f>IF(ISERROR(VLOOKUP(A725,[1]Spelers_PFV!$A$2:$J$5016,1,0)),"",VLOOKUP(A725,[1]Spelers_PFV!$A$2:$J$5016,1,0))</f>
        <v>7842</v>
      </c>
    </row>
    <row r="726" spans="1:12" s="44" customFormat="1" hidden="1">
      <c r="A726" s="38">
        <v>7846</v>
      </c>
      <c r="B726" s="39" t="s">
        <v>607</v>
      </c>
      <c r="C726" s="39" t="s">
        <v>608</v>
      </c>
      <c r="D726" s="39" t="str">
        <f>CONCATENATE(tabSpelersBWBC[[#This Row],[Prénom]],"  ",tabSpelersBWBC[[#This Row],[Nom]])</f>
        <v>AMY  PUFFET</v>
      </c>
      <c r="E726" s="40">
        <v>34104</v>
      </c>
      <c r="F726" s="39"/>
      <c r="G726" s="39"/>
      <c r="H726" s="39"/>
      <c r="I726" s="41" t="s">
        <v>413</v>
      </c>
      <c r="J726" s="46"/>
      <c r="K726" s="45">
        <f>IF(ISERROR(VLOOKUP(A726,[1]Spelers_PFV!$A$2:$J$5016,1,0)),"",VLOOKUP(A726,[1]Spelers_PFV!$A$2:$J$5016,1,0))</f>
        <v>7846</v>
      </c>
    </row>
    <row r="727" spans="1:12" s="44" customFormat="1" hidden="1">
      <c r="A727" s="38">
        <v>7857</v>
      </c>
      <c r="B727" s="39" t="s">
        <v>39</v>
      </c>
      <c r="C727" s="39" t="s">
        <v>748</v>
      </c>
      <c r="D727" s="39" t="str">
        <f>CONCATENATE(tabSpelersBWBC[[#This Row],[Prénom]],"  ",tabSpelersBWBC[[#This Row],[Nom]])</f>
        <v>ALAIN  LOGIST</v>
      </c>
      <c r="E727" s="40">
        <v>21438</v>
      </c>
      <c r="F727" s="39"/>
      <c r="G727" s="39"/>
      <c r="H727" s="39"/>
      <c r="I727" s="41" t="s">
        <v>678</v>
      </c>
      <c r="J727" s="46"/>
      <c r="K727" s="45" t="str">
        <f>IF(ISERROR(VLOOKUP(A727,[1]Spelers_PFV!$A$2:$J$5016,1,0)),"",VLOOKUP(A727,[1]Spelers_PFV!$A$2:$J$5016,1,0))</f>
        <v/>
      </c>
    </row>
    <row r="728" spans="1:12" s="44" customFormat="1" hidden="1">
      <c r="A728" s="38">
        <v>7859</v>
      </c>
      <c r="B728" s="39" t="s">
        <v>888</v>
      </c>
      <c r="C728" s="39" t="s">
        <v>889</v>
      </c>
      <c r="D728" s="39" t="str">
        <f>CONCATENATE(tabSpelersBWBC[[#This Row],[Prénom]],"  ",tabSpelersBWBC[[#This Row],[Nom]])</f>
        <v>PERIKLIS  PANAGIOTOU</v>
      </c>
      <c r="E728" s="40">
        <v>16799</v>
      </c>
      <c r="F728" s="39"/>
      <c r="G728" s="39"/>
      <c r="H728" s="39"/>
      <c r="I728" s="41" t="s">
        <v>811</v>
      </c>
      <c r="J728" s="46"/>
      <c r="K728" s="45">
        <f>IF(ISERROR(VLOOKUP(A728,[1]Spelers_PFV!$A$2:$J$5016,1,0)),"",VLOOKUP(A728,[1]Spelers_PFV!$A$2:$J$5016,1,0))</f>
        <v>7859</v>
      </c>
    </row>
    <row r="729" spans="1:12" s="44" customFormat="1" hidden="1">
      <c r="A729" s="38">
        <v>7868</v>
      </c>
      <c r="B729" s="39" t="s">
        <v>44</v>
      </c>
      <c r="C729" s="39" t="s">
        <v>1295</v>
      </c>
      <c r="D729" s="39" t="str">
        <f>CONCATENATE(tabSpelersBWBC[[#This Row],[Prénom]],"  ",tabSpelersBWBC[[#This Row],[Nom]])</f>
        <v>PATRICK  DAMME</v>
      </c>
      <c r="E729" s="40">
        <v>23336</v>
      </c>
      <c r="F729" s="39"/>
      <c r="G729" s="39"/>
      <c r="H729" s="39"/>
      <c r="I729" s="41" t="s">
        <v>1252</v>
      </c>
      <c r="J729" s="46"/>
      <c r="K729" s="45" t="str">
        <f>IF(ISERROR(VLOOKUP(A729,[1]Spelers_PFV!$A$2:$J$5016,1,0)),"",VLOOKUP(A729,[1]Spelers_PFV!$A$2:$J$5016,1,0))</f>
        <v/>
      </c>
    </row>
    <row r="730" spans="1:12" s="44" customFormat="1" hidden="1">
      <c r="A730" s="38">
        <v>7874</v>
      </c>
      <c r="B730" s="39" t="s">
        <v>44</v>
      </c>
      <c r="C730" s="39" t="s">
        <v>696</v>
      </c>
      <c r="D730" s="39" t="str">
        <f>CONCATENATE(tabSpelersBWBC[[#This Row],[Prénom]],"  ",tabSpelersBWBC[[#This Row],[Nom]])</f>
        <v>PATRICK  CUVELIER</v>
      </c>
      <c r="E730" s="40">
        <v>19973</v>
      </c>
      <c r="F730" s="39"/>
      <c r="G730" s="39"/>
      <c r="H730" s="39"/>
      <c r="I730" s="41" t="s">
        <v>1463</v>
      </c>
      <c r="J730" s="46"/>
      <c r="K730" s="45">
        <f>IF(ISERROR(VLOOKUP(A730,[1]Spelers_PFV!$A$2:$J$5016,1,0)),"",VLOOKUP(A730,[1]Spelers_PFV!$A$2:$J$5016,1,0))</f>
        <v>7874</v>
      </c>
    </row>
    <row r="731" spans="1:12" s="44" customFormat="1" hidden="1">
      <c r="A731" s="38">
        <v>7875</v>
      </c>
      <c r="B731" s="39" t="s">
        <v>1519</v>
      </c>
      <c r="C731" s="39" t="s">
        <v>1520</v>
      </c>
      <c r="D731" s="39" t="str">
        <f>CONCATENATE(tabSpelersBWBC[[#This Row],[Prénom]],"  ",tabSpelersBWBC[[#This Row],[Nom]])</f>
        <v>PASCALE  NEVEN</v>
      </c>
      <c r="E731" s="40">
        <v>25714</v>
      </c>
      <c r="F731" s="39"/>
      <c r="G731" s="39"/>
      <c r="H731" s="39"/>
      <c r="I731" s="41" t="s">
        <v>1463</v>
      </c>
      <c r="J731" s="46"/>
      <c r="K731" s="45">
        <f>IF(ISERROR(VLOOKUP(A731,[1]Spelers_PFV!$A$2:$J$5016,1,0)),"",VLOOKUP(A731,[1]Spelers_PFV!$A$2:$J$5016,1,0))</f>
        <v>7875</v>
      </c>
    </row>
    <row r="732" spans="1:12" s="44" customFormat="1" hidden="1">
      <c r="A732" s="38">
        <v>7883</v>
      </c>
      <c r="B732" s="39" t="s">
        <v>732</v>
      </c>
      <c r="C732" s="39" t="s">
        <v>733</v>
      </c>
      <c r="D732" s="39" t="str">
        <f>CONCATENATE(tabSpelersBWBC[[#This Row],[Prénom]],"  ",tabSpelersBWBC[[#This Row],[Nom]])</f>
        <v>MANUEL  GOSSE</v>
      </c>
      <c r="E732" s="40">
        <v>24571</v>
      </c>
      <c r="F732" s="39"/>
      <c r="G732" s="39"/>
      <c r="H732" s="39"/>
      <c r="I732" s="41" t="s">
        <v>678</v>
      </c>
      <c r="J732" s="46"/>
      <c r="K732" s="45">
        <f>IF(ISERROR(VLOOKUP(A732,[1]Spelers_PFV!$A$2:$J$5016,1,0)),"",VLOOKUP(A732,[1]Spelers_PFV!$A$2:$J$5016,1,0))</f>
        <v>7883</v>
      </c>
    </row>
    <row r="733" spans="1:12" s="44" customFormat="1" hidden="1">
      <c r="A733" s="38">
        <v>7884</v>
      </c>
      <c r="B733" s="39" t="s">
        <v>33</v>
      </c>
      <c r="C733" s="39" t="s">
        <v>763</v>
      </c>
      <c r="D733" s="39" t="str">
        <f>CONCATENATE(tabSpelersBWBC[[#This Row],[Prénom]],"  ",tabSpelersBWBC[[#This Row],[Nom]])</f>
        <v>MARC  MOUVET</v>
      </c>
      <c r="E733" s="40">
        <v>15010</v>
      </c>
      <c r="F733" s="39"/>
      <c r="G733" s="39"/>
      <c r="H733" s="39"/>
      <c r="I733" s="41" t="s">
        <v>678</v>
      </c>
      <c r="J733" s="46"/>
      <c r="K733" s="45" t="str">
        <f>IF(ISERROR(VLOOKUP(A733,[1]Spelers_PFV!$A$2:$J$5016,1,0)),"",VLOOKUP(A733,[1]Spelers_PFV!$A$2:$J$5016,1,0))</f>
        <v/>
      </c>
    </row>
    <row r="734" spans="1:12" s="44" customFormat="1" hidden="1">
      <c r="A734" s="38">
        <v>7885</v>
      </c>
      <c r="B734" s="39" t="s">
        <v>746</v>
      </c>
      <c r="C734" s="39" t="s">
        <v>767</v>
      </c>
      <c r="D734" s="39" t="str">
        <f>CONCATENATE(tabSpelersBWBC[[#This Row],[Prénom]],"  ",tabSpelersBWBC[[#This Row],[Nom]])</f>
        <v>FABRICE  RENIERE</v>
      </c>
      <c r="E734" s="40">
        <v>30877</v>
      </c>
      <c r="F734" s="39"/>
      <c r="G734" s="39"/>
      <c r="H734" s="39"/>
      <c r="I734" s="41" t="s">
        <v>678</v>
      </c>
      <c r="J734" s="46"/>
      <c r="K734" s="45" t="str">
        <f>IF(ISERROR(VLOOKUP(A734,[1]Spelers_PFV!$A$2:$J$5016,1,0)),"",VLOOKUP(A734,[1]Spelers_PFV!$A$2:$J$5016,1,0))</f>
        <v/>
      </c>
    </row>
    <row r="735" spans="1:12" s="44" customFormat="1" hidden="1">
      <c r="A735" s="38">
        <v>7887</v>
      </c>
      <c r="B735" s="39" t="s">
        <v>666</v>
      </c>
      <c r="C735" s="39" t="s">
        <v>1277</v>
      </c>
      <c r="D735" s="39" t="str">
        <f>CONCATENATE(tabSpelersBWBC[[#This Row],[Prénom]],"  ",tabSpelersBWBC[[#This Row],[Nom]])</f>
        <v>VIVIANE  BULENS</v>
      </c>
      <c r="E735" s="40">
        <v>20329</v>
      </c>
      <c r="F735" s="39"/>
      <c r="G735" s="39"/>
      <c r="H735" s="39"/>
      <c r="I735" s="41" t="s">
        <v>1252</v>
      </c>
      <c r="J735" s="46"/>
      <c r="K735" s="45" t="str">
        <f>IF(ISERROR(VLOOKUP(A735,[1]Spelers_PFV!$A$2:$J$5016,1,0)),"",VLOOKUP(A735,[1]Spelers_PFV!$A$2:$J$5016,1,0))</f>
        <v/>
      </c>
    </row>
    <row r="736" spans="1:12" s="44" customFormat="1" hidden="1">
      <c r="A736" s="38">
        <v>7899</v>
      </c>
      <c r="B736" s="39" t="s">
        <v>295</v>
      </c>
      <c r="C736" s="39" t="s">
        <v>1379</v>
      </c>
      <c r="D736" s="39" t="str">
        <f>CONCATENATE(tabSpelersBWBC[[#This Row],[Prénom]],"  ",tabSpelersBWBC[[#This Row],[Nom]])</f>
        <v>JEAN-PIERRE  LIOULAS</v>
      </c>
      <c r="E736" s="40">
        <v>15727</v>
      </c>
      <c r="F736" s="39"/>
      <c r="G736" s="39"/>
      <c r="H736" s="39"/>
      <c r="I736" s="41" t="s">
        <v>1252</v>
      </c>
      <c r="J736" s="46"/>
      <c r="K736" s="45" t="str">
        <f>IF(ISERROR(VLOOKUP(A736,[1]Spelers_PFV!$A$2:$J$5016,1,0)),"",VLOOKUP(A736,[1]Spelers_PFV!$A$2:$J$5016,1,0))</f>
        <v/>
      </c>
    </row>
    <row r="737" spans="1:12" s="44" customFormat="1" hidden="1">
      <c r="A737" s="38">
        <v>7915</v>
      </c>
      <c r="B737" s="39" t="s">
        <v>323</v>
      </c>
      <c r="C737" s="39" t="s">
        <v>1655</v>
      </c>
      <c r="D737" s="39" t="str">
        <f>CONCATENATE(tabSpelersBWBC[[#This Row],[Prénom]],"  ",tabSpelersBWBC[[#This Row],[Nom]])</f>
        <v>SEBASTIEN  VAN CRAESBEECK</v>
      </c>
      <c r="E737" s="40">
        <v>32023</v>
      </c>
      <c r="F737" s="39"/>
      <c r="G737" s="39"/>
      <c r="H737" s="39"/>
      <c r="I737" s="41" t="s">
        <v>1550</v>
      </c>
      <c r="J737" s="46"/>
      <c r="K737" s="45">
        <f>IF(ISERROR(VLOOKUP(A737,[1]Spelers_PFV!$A$2:$J$5016,1,0)),"",VLOOKUP(A737,[1]Spelers_PFV!$A$2:$J$5016,1,0))</f>
        <v>7915</v>
      </c>
    </row>
    <row r="738" spans="1:12" s="44" customFormat="1" hidden="1">
      <c r="A738" s="38">
        <v>7917</v>
      </c>
      <c r="B738" s="39" t="s">
        <v>259</v>
      </c>
      <c r="C738" s="39" t="s">
        <v>260</v>
      </c>
      <c r="D738" s="39" t="str">
        <f>CONCATENATE(tabSpelersBWBC[[#This Row],[Prénom]],"  ",tabSpelersBWBC[[#This Row],[Nom]])</f>
        <v>ALIBAY  ALASGAROV</v>
      </c>
      <c r="E738" s="40">
        <v>22843</v>
      </c>
      <c r="F738" s="39"/>
      <c r="G738" s="39"/>
      <c r="H738" s="39"/>
      <c r="I738" s="41" t="s">
        <v>261</v>
      </c>
      <c r="J738" s="42"/>
      <c r="K738" s="43" t="str">
        <f>IF(ISERROR(VLOOKUP(A738,[1]Spelers_PFV!$A$2:$J$5016,1,0)),"",VLOOKUP(A738,[1]Spelers_PFV!$A$2:$J$5016,1,0))</f>
        <v/>
      </c>
    </row>
    <row r="739" spans="1:12" s="44" customFormat="1" hidden="1">
      <c r="A739" s="38">
        <v>7918</v>
      </c>
      <c r="B739" s="39" t="s">
        <v>268</v>
      </c>
      <c r="C739" s="39" t="s">
        <v>269</v>
      </c>
      <c r="D739" s="39" t="str">
        <f>CONCATENATE(tabSpelersBWBC[[#This Row],[Prénom]],"  ",tabSpelersBWBC[[#This Row],[Nom]])</f>
        <v>GRAZIELLA  BIONDO</v>
      </c>
      <c r="E739" s="40">
        <v>18151</v>
      </c>
      <c r="F739" s="39"/>
      <c r="G739" s="39"/>
      <c r="H739" s="39"/>
      <c r="I739" s="41" t="s">
        <v>261</v>
      </c>
      <c r="J739" s="42"/>
      <c r="K739" s="43" t="str">
        <f>IF(ISERROR(VLOOKUP(A739,[1]Spelers_PFV!$A$2:$J$5016,1,0)),"",VLOOKUP(A739,[1]Spelers_PFV!$A$2:$J$5016,1,0))</f>
        <v/>
      </c>
    </row>
    <row r="740" spans="1:12" s="44" customFormat="1" hidden="1">
      <c r="A740" s="38">
        <v>7919</v>
      </c>
      <c r="B740" s="39" t="s">
        <v>659</v>
      </c>
      <c r="C740" s="39" t="s">
        <v>1456</v>
      </c>
      <c r="D740" s="39" t="str">
        <f>CONCATENATE(tabSpelersBWBC[[#This Row],[Prénom]],"  ",tabSpelersBWBC[[#This Row],[Nom]])</f>
        <v>CATHERINE  VIGNAULT</v>
      </c>
      <c r="E740" s="40">
        <v>22217</v>
      </c>
      <c r="F740" s="39"/>
      <c r="G740" s="39"/>
      <c r="H740" s="39"/>
      <c r="I740" s="41" t="s">
        <v>1252</v>
      </c>
      <c r="J740" s="46"/>
      <c r="K740" s="45" t="str">
        <f>IF(ISERROR(VLOOKUP(A740,[1]Spelers_PFV!$A$2:$J$5016,1,0)),"",VLOOKUP(A740,[1]Spelers_PFV!$A$2:$J$5016,1,0))</f>
        <v/>
      </c>
    </row>
    <row r="741" spans="1:12" s="44" customFormat="1" hidden="1">
      <c r="A741" s="38">
        <v>7921</v>
      </c>
      <c r="B741" s="39" t="s">
        <v>310</v>
      </c>
      <c r="C741" s="39" t="s">
        <v>311</v>
      </c>
      <c r="D741" s="39" t="str">
        <f>CONCATENATE(tabSpelersBWBC[[#This Row],[Prénom]],"  ",tabSpelersBWBC[[#This Row],[Nom]])</f>
        <v>GILBERT  DE MEUTER</v>
      </c>
      <c r="E741" s="40">
        <v>23426</v>
      </c>
      <c r="F741" s="39"/>
      <c r="G741" s="39"/>
      <c r="H741" s="39"/>
      <c r="I741" s="41" t="s">
        <v>261</v>
      </c>
      <c r="J741" s="42"/>
      <c r="K741" s="43">
        <f>IF(ISERROR(VLOOKUP(A741,[1]Spelers_PFV!$A$2:$J$5016,1,0)),"",VLOOKUP(A741,[1]Spelers_PFV!$A$2:$J$5016,1,0))</f>
        <v>7921</v>
      </c>
    </row>
    <row r="742" spans="1:12" s="44" customFormat="1" hidden="1">
      <c r="A742" s="38">
        <v>7922</v>
      </c>
      <c r="B742" s="39" t="s">
        <v>375</v>
      </c>
      <c r="C742" s="39" t="s">
        <v>376</v>
      </c>
      <c r="D742" s="39" t="str">
        <f>CONCATENATE(tabSpelersBWBC[[#This Row],[Prénom]],"  ",tabSpelersBWBC[[#This Row],[Nom]])</f>
        <v>JOEL  ROZE</v>
      </c>
      <c r="E742" s="40">
        <v>18319</v>
      </c>
      <c r="F742" s="39"/>
      <c r="G742" s="39"/>
      <c r="H742" s="39"/>
      <c r="I742" s="41" t="s">
        <v>261</v>
      </c>
      <c r="J742" s="46"/>
      <c r="K742" s="45" t="str">
        <f>IF(ISERROR(VLOOKUP(A742,[1]Spelers_PFV!$A$2:$J$5016,1,0)),"",VLOOKUP(A742,[1]Spelers_PFV!$A$2:$J$5016,1,0))</f>
        <v/>
      </c>
    </row>
    <row r="743" spans="1:12" s="44" customFormat="1" hidden="1">
      <c r="A743" s="38">
        <v>7926</v>
      </c>
      <c r="B743" s="39" t="s">
        <v>272</v>
      </c>
      <c r="C743" s="39" t="s">
        <v>1161</v>
      </c>
      <c r="D743" s="39" t="str">
        <f>CONCATENATE(tabSpelersBWBC[[#This Row],[Prénom]],"  ",tabSpelersBWBC[[#This Row],[Nom]])</f>
        <v>JACQUES  VAN DEN BOSCH</v>
      </c>
      <c r="E743" s="40">
        <v>15080</v>
      </c>
      <c r="F743" s="39"/>
      <c r="G743" s="39"/>
      <c r="H743" s="39"/>
      <c r="I743" s="41" t="s">
        <v>1036</v>
      </c>
      <c r="J743" s="46"/>
      <c r="K743" s="45" t="str">
        <f>IF(ISERROR(VLOOKUP(A743,[1]Spelers_PFV!$A$2:$J$5016,1,0)),"",VLOOKUP(A743,[1]Spelers_PFV!$A$2:$J$5016,1,0))</f>
        <v/>
      </c>
      <c r="L743" s="48"/>
    </row>
    <row r="744" spans="1:12" s="44" customFormat="1" hidden="1">
      <c r="A744" s="38">
        <v>7930</v>
      </c>
      <c r="B744" s="39" t="s">
        <v>932</v>
      </c>
      <c r="C744" s="39" t="s">
        <v>658</v>
      </c>
      <c r="D744" s="39" t="str">
        <f>CONCATENATE(tabSpelersBWBC[[#This Row],[Prénom]],"  ",tabSpelersBWBC[[#This Row],[Nom]])</f>
        <v>MARIE-PAUL  VAN IMPE</v>
      </c>
      <c r="E744" s="40">
        <v>24429</v>
      </c>
      <c r="F744" s="39"/>
      <c r="G744" s="39"/>
      <c r="H744" s="39"/>
      <c r="I744" s="41" t="s">
        <v>811</v>
      </c>
      <c r="J744" s="46"/>
      <c r="K744" s="45">
        <f>IF(ISERROR(VLOOKUP(A744,[1]Spelers_PFV!$A$2:$J$5016,1,0)),"",VLOOKUP(A744,[1]Spelers_PFV!$A$2:$J$5016,1,0))</f>
        <v>7930</v>
      </c>
    </row>
    <row r="745" spans="1:12" s="44" customFormat="1" hidden="1">
      <c r="A745" s="38">
        <v>7932</v>
      </c>
      <c r="B745" s="39" t="s">
        <v>465</v>
      </c>
      <c r="C745" s="39" t="s">
        <v>904</v>
      </c>
      <c r="D745" s="39" t="str">
        <f>CONCATENATE(tabSpelersBWBC[[#This Row],[Prénom]],"  ",tabSpelersBWBC[[#This Row],[Nom]])</f>
        <v>LUC  SAEYS</v>
      </c>
      <c r="E745" s="40">
        <v>23306</v>
      </c>
      <c r="F745" s="39"/>
      <c r="G745" s="39"/>
      <c r="H745" s="39"/>
      <c r="I745" s="41" t="s">
        <v>811</v>
      </c>
      <c r="J745" s="46"/>
      <c r="K745" s="47" t="str">
        <f>IF(ISERROR(VLOOKUP(A745,[1]Spelers_PFV!$A$2:$J$5016,1,0)),"",VLOOKUP(A745,[1]Spelers_PFV!$A$2:$J$5016,1,0))</f>
        <v/>
      </c>
    </row>
    <row r="746" spans="1:12" s="44" customFormat="1" hidden="1">
      <c r="A746" s="38">
        <v>7933</v>
      </c>
      <c r="B746" s="39" t="s">
        <v>550</v>
      </c>
      <c r="C746" s="39" t="s">
        <v>850</v>
      </c>
      <c r="D746" s="39" t="str">
        <f>CONCATENATE(tabSpelersBWBC[[#This Row],[Prénom]],"  ",tabSpelersBWBC[[#This Row],[Nom]])</f>
        <v>HENRI  DESMEDT</v>
      </c>
      <c r="E746" s="40">
        <v>18346</v>
      </c>
      <c r="F746" s="39"/>
      <c r="G746" s="39"/>
      <c r="H746" s="39"/>
      <c r="I746" s="41" t="s">
        <v>1036</v>
      </c>
      <c r="J746" s="46"/>
      <c r="K746" s="45" t="str">
        <f>IF(ISERROR(VLOOKUP(A746,[1]Spelers_PFV!$A$2:$J$5016,1,0)),"",VLOOKUP(A746,[1]Spelers_PFV!$A$2:$J$5016,1,0))</f>
        <v/>
      </c>
    </row>
    <row r="747" spans="1:12" s="44" customFormat="1" hidden="1">
      <c r="A747" s="38">
        <v>7935</v>
      </c>
      <c r="B747" s="39" t="s">
        <v>1205</v>
      </c>
      <c r="C747" s="39" t="s">
        <v>486</v>
      </c>
      <c r="D747" s="39" t="str">
        <f>CONCATENATE(tabSpelersBWBC[[#This Row],[Prénom]],"  ",tabSpelersBWBC[[#This Row],[Nom]])</f>
        <v>VIRGINIE  DE WIT</v>
      </c>
      <c r="E747" s="40">
        <v>31551</v>
      </c>
      <c r="F747" s="39"/>
      <c r="G747" s="39"/>
      <c r="H747" s="39"/>
      <c r="I747" s="41" t="s">
        <v>1193</v>
      </c>
      <c r="J747" s="46"/>
      <c r="K747" s="45">
        <f>IF(ISERROR(VLOOKUP(A747,[1]Spelers_PFV!$A$2:$J$5016,1,0)),"",VLOOKUP(A747,[1]Spelers_PFV!$A$2:$J$5016,1,0))</f>
        <v>7935</v>
      </c>
    </row>
    <row r="748" spans="1:12" s="44" customFormat="1">
      <c r="A748" s="38">
        <v>7969</v>
      </c>
      <c r="B748" s="39" t="s">
        <v>39</v>
      </c>
      <c r="C748" s="39" t="s">
        <v>1019</v>
      </c>
      <c r="D748" s="39" t="str">
        <f>CONCATENATE(tabSpelersBWBC[[#This Row],[Prénom]],"  ",tabSpelersBWBC[[#This Row],[Nom]])</f>
        <v>ALAIN  SEGERS</v>
      </c>
      <c r="E748" s="40">
        <v>19268</v>
      </c>
      <c r="F748" s="39"/>
      <c r="G748" s="39"/>
      <c r="H748" s="39"/>
      <c r="I748" s="41" t="s">
        <v>957</v>
      </c>
      <c r="J748" s="46"/>
      <c r="K748" s="45" t="str">
        <f>IF(ISERROR(VLOOKUP(A748,[1]Spelers_PFV!$A$2:$J$5016,1,0)),"",VLOOKUP(A748,[1]Spelers_PFV!$A$2:$J$5016,1,0))</f>
        <v/>
      </c>
    </row>
    <row r="749" spans="1:12" s="44" customFormat="1" hidden="1">
      <c r="A749" s="38">
        <v>7994</v>
      </c>
      <c r="B749" s="39" t="s">
        <v>878</v>
      </c>
      <c r="C749" s="39" t="s">
        <v>909</v>
      </c>
      <c r="D749" s="39" t="str">
        <f>CONCATENATE(tabSpelersBWBC[[#This Row],[Prénom]],"  ",tabSpelersBWBC[[#This Row],[Nom]])</f>
        <v>JOSEPH  SOETEMEYER</v>
      </c>
      <c r="E749" s="40">
        <v>18307</v>
      </c>
      <c r="F749" s="39"/>
      <c r="G749" s="39"/>
      <c r="H749" s="39"/>
      <c r="I749" s="41" t="s">
        <v>811</v>
      </c>
      <c r="J749" s="46"/>
      <c r="K749" s="45" t="str">
        <f>IF(ISERROR(VLOOKUP(A749,[1]Spelers_PFV!$A$2:$J$5016,1,0)),"",VLOOKUP(A749,[1]Spelers_PFV!$A$2:$J$5016,1,0))</f>
        <v/>
      </c>
    </row>
    <row r="750" spans="1:12" s="44" customFormat="1" hidden="1">
      <c r="A750" s="38">
        <v>7995</v>
      </c>
      <c r="B750" s="39" t="s">
        <v>39</v>
      </c>
      <c r="C750" s="39" t="s">
        <v>949</v>
      </c>
      <c r="D750" s="39" t="str">
        <f>CONCATENATE(tabSpelersBWBC[[#This Row],[Prénom]],"  ",tabSpelersBWBC[[#This Row],[Nom]])</f>
        <v>ALAIN  WALRAND</v>
      </c>
      <c r="E750" s="40">
        <v>16415</v>
      </c>
      <c r="F750" s="39"/>
      <c r="G750" s="39"/>
      <c r="H750" s="39"/>
      <c r="I750" s="41" t="s">
        <v>811</v>
      </c>
      <c r="J750" s="46"/>
      <c r="K750" s="45" t="str">
        <f>IF(ISERROR(VLOOKUP(A750,[1]Spelers_PFV!$A$2:$J$5016,1,0)),"",VLOOKUP(A750,[1]Spelers_PFV!$A$2:$J$5016,1,0))</f>
        <v/>
      </c>
    </row>
    <row r="751" spans="1:12" s="44" customFormat="1" hidden="1">
      <c r="A751" s="38">
        <v>7996</v>
      </c>
      <c r="B751" s="39" t="s">
        <v>39</v>
      </c>
      <c r="C751" s="39" t="s">
        <v>1116</v>
      </c>
      <c r="D751" s="39" t="str">
        <f>CONCATENATE(tabSpelersBWBC[[#This Row],[Prénom]],"  ",tabSpelersBWBC[[#This Row],[Nom]])</f>
        <v>ALAIN  KYRIAKIDES</v>
      </c>
      <c r="E751" s="40">
        <v>14718</v>
      </c>
      <c r="F751" s="39"/>
      <c r="G751" s="39"/>
      <c r="H751" s="39"/>
      <c r="I751" s="41" t="s">
        <v>1036</v>
      </c>
      <c r="J751" s="46"/>
      <c r="K751" s="45" t="str">
        <f>IF(ISERROR(VLOOKUP(A751,[1]Spelers_PFV!$A$2:$J$5016,1,0)),"",VLOOKUP(A751,[1]Spelers_PFV!$A$2:$J$5016,1,0))</f>
        <v/>
      </c>
    </row>
    <row r="752" spans="1:12" s="44" customFormat="1" hidden="1">
      <c r="A752" s="38">
        <v>8007</v>
      </c>
      <c r="B752" s="39" t="s">
        <v>629</v>
      </c>
      <c r="C752" s="39" t="s">
        <v>839</v>
      </c>
      <c r="D752" s="39" t="str">
        <f>CONCATENATE(tabSpelersBWBC[[#This Row],[Prénom]],"  ",tabSpelersBWBC[[#This Row],[Nom]])</f>
        <v>LEOPOLD  DE MARREE</v>
      </c>
      <c r="E752" s="40">
        <v>15673</v>
      </c>
      <c r="F752" s="39"/>
      <c r="G752" s="39"/>
      <c r="H752" s="39"/>
      <c r="I752" s="41" t="s">
        <v>811</v>
      </c>
      <c r="J752" s="46"/>
      <c r="K752" s="45">
        <f>IF(ISERROR(VLOOKUP(A752,[1]Spelers_PFV!$A$2:$J$5016,1,0)),"",VLOOKUP(A752,[1]Spelers_PFV!$A$2:$J$5016,1,0))</f>
        <v>8007</v>
      </c>
    </row>
    <row r="753" spans="1:11" s="44" customFormat="1" hidden="1">
      <c r="A753" s="38">
        <v>8011</v>
      </c>
      <c r="B753" s="39" t="s">
        <v>842</v>
      </c>
      <c r="C753" s="39" t="s">
        <v>843</v>
      </c>
      <c r="D753" s="39" t="str">
        <f>CONCATENATE(tabSpelersBWBC[[#This Row],[Prénom]],"  ",tabSpelersBWBC[[#This Row],[Nom]])</f>
        <v>IRENE  DE NEEF</v>
      </c>
      <c r="E753" s="40">
        <v>18710</v>
      </c>
      <c r="F753" s="39"/>
      <c r="G753" s="39"/>
      <c r="H753" s="39"/>
      <c r="I753" s="41" t="s">
        <v>811</v>
      </c>
      <c r="J753" s="46"/>
      <c r="K753" s="47">
        <f>IF(ISERROR(VLOOKUP(A753,[1]Spelers_PFV!$A$2:$J$5016,1,0)),"",VLOOKUP(A753,[1]Spelers_PFV!$A$2:$J$5016,1,0))</f>
        <v>8011</v>
      </c>
    </row>
    <row r="754" spans="1:11" s="44" customFormat="1" hidden="1">
      <c r="A754" s="38">
        <v>8013</v>
      </c>
      <c r="B754" s="39" t="s">
        <v>33</v>
      </c>
      <c r="C754" s="39" t="s">
        <v>458</v>
      </c>
      <c r="D754" s="39" t="str">
        <f>CONCATENATE(tabSpelersBWBC[[#This Row],[Prénom]],"  ",tabSpelersBWBC[[#This Row],[Nom]])</f>
        <v>MARC  DE GROEF</v>
      </c>
      <c r="E754" s="40">
        <v>22355</v>
      </c>
      <c r="F754" s="39"/>
      <c r="G754" s="39"/>
      <c r="H754" s="39"/>
      <c r="I754" s="41" t="s">
        <v>413</v>
      </c>
      <c r="J754" s="46"/>
      <c r="K754" s="45" t="str">
        <f>IF(ISERROR(VLOOKUP(A754,[1]Spelers_PFV!$A$2:$J$5016,1,0)),"",VLOOKUP(A754,[1]Spelers_PFV!$A$2:$J$5016,1,0))</f>
        <v/>
      </c>
    </row>
    <row r="755" spans="1:11" s="45" customFormat="1" hidden="1">
      <c r="A755" s="38">
        <v>8035</v>
      </c>
      <c r="B755" s="39" t="s">
        <v>33</v>
      </c>
      <c r="C755" s="39" t="s">
        <v>1444</v>
      </c>
      <c r="D755" s="39" t="str">
        <f>CONCATENATE(tabSpelersBWBC[[#This Row],[Prénom]],"  ",tabSpelersBWBC[[#This Row],[Nom]])</f>
        <v>MARC  VAN HAELEN</v>
      </c>
      <c r="E755" s="40">
        <v>24186</v>
      </c>
      <c r="F755" s="39"/>
      <c r="G755" s="39"/>
      <c r="H755" s="39"/>
      <c r="I755" s="41" t="s">
        <v>1252</v>
      </c>
      <c r="J755" s="46"/>
      <c r="K755" s="45" t="str">
        <f>IF(ISERROR(VLOOKUP(A755,[1]Spelers_PFV!$A$2:$J$5016,1,0)),"",VLOOKUP(A755,[1]Spelers_PFV!$A$2:$J$5016,1,0))</f>
        <v/>
      </c>
    </row>
    <row r="756" spans="1:11" s="45" customFormat="1" hidden="1">
      <c r="A756" s="38">
        <v>8042</v>
      </c>
      <c r="B756" s="39" t="s">
        <v>1069</v>
      </c>
      <c r="C756" s="39" t="s">
        <v>1070</v>
      </c>
      <c r="D756" s="39" t="str">
        <f>CONCATENATE(tabSpelersBWBC[[#This Row],[Prénom]],"  ",tabSpelersBWBC[[#This Row],[Nom]])</f>
        <v>CHRISTINE  DE COOMAN</v>
      </c>
      <c r="E756" s="40">
        <v>21894</v>
      </c>
      <c r="F756" s="39"/>
      <c r="G756" s="39"/>
      <c r="H756" s="39"/>
      <c r="I756" s="41" t="s">
        <v>1036</v>
      </c>
      <c r="J756" s="46"/>
      <c r="K756" s="45" t="str">
        <f>IF(ISERROR(VLOOKUP(A756,[1]Spelers_PFV!$A$2:$J$5016,1,0)),"",VLOOKUP(A756,[1]Spelers_PFV!$A$2:$J$5016,1,0))</f>
        <v/>
      </c>
    </row>
    <row r="757" spans="1:11" s="45" customFormat="1" hidden="1">
      <c r="A757" s="38">
        <v>8054</v>
      </c>
      <c r="B757" s="39" t="s">
        <v>355</v>
      </c>
      <c r="C757" s="39" t="s">
        <v>318</v>
      </c>
      <c r="D757" s="39" t="str">
        <f>CONCATENATE(tabSpelersBWBC[[#This Row],[Prénom]],"  ",tabSpelersBWBC[[#This Row],[Nom]])</f>
        <v>MONIQUE  DUMONT</v>
      </c>
      <c r="E757" s="40">
        <v>16375</v>
      </c>
      <c r="F757" s="39"/>
      <c r="G757" s="39"/>
      <c r="H757" s="39"/>
      <c r="I757" s="41" t="s">
        <v>1463</v>
      </c>
      <c r="J757" s="46"/>
      <c r="K757" s="45" t="str">
        <f>IF(ISERROR(VLOOKUP(A757,[1]Spelers_PFV!$A$2:$J$5016,1,0)),"",VLOOKUP(A757,[1]Spelers_PFV!$A$2:$J$5016,1,0))</f>
        <v/>
      </c>
    </row>
    <row r="758" spans="1:11" s="45" customFormat="1">
      <c r="A758" s="38">
        <v>8060</v>
      </c>
      <c r="B758" s="39" t="s">
        <v>1029</v>
      </c>
      <c r="C758" s="39" t="s">
        <v>1030</v>
      </c>
      <c r="D758" s="39" t="str">
        <f>CONCATENATE(tabSpelersBWBC[[#This Row],[Prénom]],"  ",tabSpelersBWBC[[#This Row],[Nom]])</f>
        <v>FELIX  VANOPPHEM</v>
      </c>
      <c r="E758" s="40">
        <v>20302</v>
      </c>
      <c r="F758" s="39"/>
      <c r="G758" s="39"/>
      <c r="H758" s="39"/>
      <c r="I758" s="41" t="s">
        <v>957</v>
      </c>
      <c r="J758" s="46"/>
      <c r="K758" s="47" t="str">
        <f>IF(ISERROR(VLOOKUP(A758,[1]Spelers_PFV!$A$2:$J$5016,1,0)),"",VLOOKUP(A758,[1]Spelers_PFV!$A$2:$J$5016,1,0))</f>
        <v/>
      </c>
    </row>
    <row r="759" spans="1:11" s="45" customFormat="1" hidden="1">
      <c r="A759" s="38">
        <v>8066</v>
      </c>
      <c r="B759" s="39" t="s">
        <v>550</v>
      </c>
      <c r="C759" s="39" t="s">
        <v>861</v>
      </c>
      <c r="D759" s="39" t="str">
        <f>CONCATENATE(tabSpelersBWBC[[#This Row],[Prénom]],"  ",tabSpelersBWBC[[#This Row],[Nom]])</f>
        <v>HENRI  GOFFAUX</v>
      </c>
      <c r="E759" s="40">
        <v>15763</v>
      </c>
      <c r="F759" s="39"/>
      <c r="G759" s="39"/>
      <c r="H759" s="39"/>
      <c r="I759" s="41" t="s">
        <v>811</v>
      </c>
      <c r="J759" s="46"/>
      <c r="K759" s="45" t="str">
        <f>IF(ISERROR(VLOOKUP(A759,[1]Spelers_PFV!$A$2:$J$5016,1,0)),"",VLOOKUP(A759,[1]Spelers_PFV!$A$2:$J$5016,1,0))</f>
        <v/>
      </c>
    </row>
    <row r="760" spans="1:11" s="45" customFormat="1" hidden="1">
      <c r="A760" s="38">
        <v>8072</v>
      </c>
      <c r="B760" s="39" t="s">
        <v>732</v>
      </c>
      <c r="C760" s="39" t="s">
        <v>896</v>
      </c>
      <c r="D760" s="39" t="str">
        <f>CONCATENATE(tabSpelersBWBC[[#This Row],[Prénom]],"  ",tabSpelersBWBC[[#This Row],[Nom]])</f>
        <v>MANUEL  PETIT</v>
      </c>
      <c r="E760" s="40">
        <v>34290</v>
      </c>
      <c r="F760" s="39"/>
      <c r="G760" s="39"/>
      <c r="H760" s="39"/>
      <c r="I760" s="41" t="s">
        <v>1463</v>
      </c>
      <c r="J760" s="46"/>
      <c r="K760" s="45" t="str">
        <f>IF(ISERROR(VLOOKUP(A760,[1]Spelers_PFV!$A$2:$J$5016,1,0)),"",VLOOKUP(A760,[1]Spelers_PFV!$A$2:$J$5016,1,0))</f>
        <v/>
      </c>
    </row>
    <row r="761" spans="1:11" s="45" customFormat="1" hidden="1">
      <c r="A761" s="38">
        <v>8090</v>
      </c>
      <c r="B761" s="39" t="s">
        <v>39</v>
      </c>
      <c r="C761" s="39" t="s">
        <v>1350</v>
      </c>
      <c r="D761" s="39" t="str">
        <f>CONCATENATE(tabSpelersBWBC[[#This Row],[Prénom]],"  ",tabSpelersBWBC[[#This Row],[Nom]])</f>
        <v>ALAIN  GENITELLO</v>
      </c>
      <c r="E761" s="40">
        <v>21342</v>
      </c>
      <c r="F761" s="39"/>
      <c r="G761" s="39"/>
      <c r="H761" s="39"/>
      <c r="I761" s="41" t="s">
        <v>1252</v>
      </c>
      <c r="J761" s="46"/>
      <c r="K761" s="45" t="str">
        <f>IF(ISERROR(VLOOKUP(A761,[1]Spelers_PFV!$A$2:$J$5016,1,0)),"",VLOOKUP(A761,[1]Spelers_PFV!$A$2:$J$5016,1,0))</f>
        <v/>
      </c>
    </row>
    <row r="762" spans="1:11" s="45" customFormat="1" hidden="1">
      <c r="A762" s="38">
        <v>8107</v>
      </c>
      <c r="B762" s="39" t="s">
        <v>571</v>
      </c>
      <c r="C762" s="39" t="s">
        <v>1553</v>
      </c>
      <c r="D762" s="39" t="str">
        <f>CONCATENATE(tabSpelersBWBC[[#This Row],[Prénom]],"  ",tabSpelersBWBC[[#This Row],[Nom]])</f>
        <v>LAURENT  BELOT</v>
      </c>
      <c r="E762" s="40">
        <v>23511</v>
      </c>
      <c r="F762" s="39"/>
      <c r="G762" s="39"/>
      <c r="H762" s="39"/>
      <c r="I762" s="41" t="s">
        <v>1550</v>
      </c>
      <c r="J762" s="46"/>
      <c r="K762" s="45" t="str">
        <f>IF(ISERROR(VLOOKUP(A762,[1]Spelers_PFV!$A$2:$J$5016,1,0)),"",VLOOKUP(A762,[1]Spelers_PFV!$A$2:$J$5016,1,0))</f>
        <v/>
      </c>
    </row>
    <row r="763" spans="1:11" s="45" customFormat="1" hidden="1">
      <c r="A763" s="38">
        <v>8116</v>
      </c>
      <c r="B763" s="39" t="s">
        <v>683</v>
      </c>
      <c r="C763" s="39" t="s">
        <v>684</v>
      </c>
      <c r="D763" s="39" t="str">
        <f>CONCATENATE(tabSpelersBWBC[[#This Row],[Prénom]],"  ",tabSpelersBWBC[[#This Row],[Nom]])</f>
        <v>ABDELAZIZ  BOUIECH</v>
      </c>
      <c r="E763" s="40">
        <v>24399</v>
      </c>
      <c r="F763" s="39"/>
      <c r="G763" s="39"/>
      <c r="H763" s="39"/>
      <c r="I763" s="41" t="s">
        <v>678</v>
      </c>
      <c r="J763" s="46"/>
      <c r="K763" s="45" t="str">
        <f>IF(ISERROR(VLOOKUP(A763,[1]Spelers_PFV!$A$2:$J$5016,1,0)),"",VLOOKUP(A763,[1]Spelers_PFV!$A$2:$J$5016,1,0))</f>
        <v/>
      </c>
    </row>
    <row r="764" spans="1:11" s="45" customFormat="1" hidden="1">
      <c r="A764" s="38">
        <v>8132</v>
      </c>
      <c r="B764" s="39" t="s">
        <v>300</v>
      </c>
      <c r="C764" s="39" t="s">
        <v>455</v>
      </c>
      <c r="D764" s="39" t="str">
        <f>CONCATENATE(tabSpelersBWBC[[#This Row],[Prénom]],"  ",tabSpelersBWBC[[#This Row],[Nom]])</f>
        <v>DAVID  DE CNOP</v>
      </c>
      <c r="E764" s="40">
        <v>29747</v>
      </c>
      <c r="F764" s="39"/>
      <c r="G764" s="39"/>
      <c r="H764" s="39"/>
      <c r="I764" s="41" t="s">
        <v>413</v>
      </c>
      <c r="J764" s="46"/>
      <c r="K764" s="45" t="str">
        <f>IF(ISERROR(VLOOKUP(A764,[1]Spelers_PFV!$A$2:$J$5016,1,0)),"",VLOOKUP(A764,[1]Spelers_PFV!$A$2:$J$5016,1,0))</f>
        <v/>
      </c>
    </row>
    <row r="765" spans="1:11" s="45" customFormat="1" hidden="1">
      <c r="A765" s="38">
        <v>8158</v>
      </c>
      <c r="B765" s="39" t="s">
        <v>49</v>
      </c>
      <c r="C765" s="39" t="s">
        <v>1593</v>
      </c>
      <c r="D765" s="39" t="str">
        <f>CONCATENATE(tabSpelersBWBC[[#This Row],[Prénom]],"  ",tabSpelersBWBC[[#This Row],[Nom]])</f>
        <v>RENE  FOURNY</v>
      </c>
      <c r="E765" s="40">
        <v>19287</v>
      </c>
      <c r="F765" s="39"/>
      <c r="G765" s="39"/>
      <c r="H765" s="39"/>
      <c r="I765" s="41" t="s">
        <v>1550</v>
      </c>
      <c r="J765" s="46"/>
      <c r="K765" s="45" t="str">
        <f>IF(ISERROR(VLOOKUP(A765,[1]Spelers_PFV!$A$2:$J$5016,1,0)),"",VLOOKUP(A765,[1]Spelers_PFV!$A$2:$J$5016,1,0))</f>
        <v/>
      </c>
    </row>
    <row r="766" spans="1:11" s="45" customFormat="1">
      <c r="A766" s="38">
        <v>8168</v>
      </c>
      <c r="B766" s="39" t="s">
        <v>319</v>
      </c>
      <c r="C766" s="39" t="s">
        <v>976</v>
      </c>
      <c r="D766" s="39" t="str">
        <f>CONCATENATE(tabSpelersBWBC[[#This Row],[Prénom]],"  ",tabSpelersBWBC[[#This Row],[Nom]])</f>
        <v>FRANCOIS  DE LEYE</v>
      </c>
      <c r="E766" s="40">
        <v>14676</v>
      </c>
      <c r="F766" s="39"/>
      <c r="G766" s="39"/>
      <c r="H766" s="39"/>
      <c r="I766" s="41" t="s">
        <v>957</v>
      </c>
      <c r="J766" s="46"/>
      <c r="K766" s="45" t="str">
        <f>IF(ISERROR(VLOOKUP(A766,[1]Spelers_PFV!$A$2:$J$5016,1,0)),"",VLOOKUP(A766,[1]Spelers_PFV!$A$2:$J$5016,1,0))</f>
        <v/>
      </c>
    </row>
    <row r="767" spans="1:11" s="45" customFormat="1" hidden="1">
      <c r="A767" s="38">
        <v>8174</v>
      </c>
      <c r="B767" s="39" t="s">
        <v>717</v>
      </c>
      <c r="C767" s="39" t="s">
        <v>718</v>
      </c>
      <c r="D767" s="39" t="str">
        <f>CONCATENATE(tabSpelersBWBC[[#This Row],[Prénom]],"  ",tabSpelersBWBC[[#This Row],[Nom]])</f>
        <v>RUDY  DUBOIS-KAISIN</v>
      </c>
      <c r="E767" s="40">
        <v>21595</v>
      </c>
      <c r="F767" s="39"/>
      <c r="G767" s="39"/>
      <c r="H767" s="39"/>
      <c r="I767" s="41" t="s">
        <v>678</v>
      </c>
      <c r="J767" s="46"/>
      <c r="K767" s="45">
        <f>IF(ISERROR(VLOOKUP(A767,[1]Spelers_PFV!$A$2:$J$5016,1,0)),"",VLOOKUP(A767,[1]Spelers_PFV!$A$2:$J$5016,1,0))</f>
        <v>8174</v>
      </c>
    </row>
    <row r="768" spans="1:11" s="45" customFormat="1" hidden="1">
      <c r="A768" s="38">
        <v>8175</v>
      </c>
      <c r="B768" s="39" t="s">
        <v>370</v>
      </c>
      <c r="C768" s="39" t="s">
        <v>699</v>
      </c>
      <c r="D768" s="39" t="str">
        <f>CONCATENATE(tabSpelersBWBC[[#This Row],[Prénom]],"  ",tabSpelersBWBC[[#This Row],[Nom]])</f>
        <v>CHRISTOPHE  DE CLERCQ</v>
      </c>
      <c r="E768" s="40">
        <v>27996</v>
      </c>
      <c r="F768" s="39"/>
      <c r="G768" s="39"/>
      <c r="H768" s="39"/>
      <c r="I768" s="41" t="s">
        <v>678</v>
      </c>
      <c r="J768" s="46"/>
      <c r="K768" s="45" t="str">
        <f>IF(ISERROR(VLOOKUP(A768,[1]Spelers_PFV!$A$2:$J$5016,1,0)),"",VLOOKUP(A768,[1]Spelers_PFV!$A$2:$J$5016,1,0))</f>
        <v/>
      </c>
    </row>
    <row r="769" spans="1:11" s="45" customFormat="1" hidden="1">
      <c r="A769" s="38">
        <v>8202</v>
      </c>
      <c r="B769" s="39" t="s">
        <v>33</v>
      </c>
      <c r="C769" s="39" t="s">
        <v>837</v>
      </c>
      <c r="D769" s="39" t="str">
        <f>CONCATENATE(tabSpelersBWBC[[#This Row],[Prénom]],"  ",tabSpelersBWBC[[#This Row],[Nom]])</f>
        <v>MARC  DELLA FIORA</v>
      </c>
      <c r="E769" s="40">
        <v>24399</v>
      </c>
      <c r="F769" s="39"/>
      <c r="G769" s="39"/>
      <c r="H769" s="39"/>
      <c r="I769" s="41" t="s">
        <v>811</v>
      </c>
      <c r="J769" s="46"/>
      <c r="K769" s="45">
        <f>IF(ISERROR(VLOOKUP(A769,[1]Spelers_PFV!$A$2:$J$5016,1,0)),"",VLOOKUP(A769,[1]Spelers_PFV!$A$2:$J$5016,1,0))</f>
        <v>8202</v>
      </c>
    </row>
    <row r="770" spans="1:11" s="45" customFormat="1">
      <c r="A770" s="38">
        <v>8210</v>
      </c>
      <c r="B770" s="39" t="s">
        <v>496</v>
      </c>
      <c r="C770" s="39" t="s">
        <v>1018</v>
      </c>
      <c r="D770" s="39" t="str">
        <f>CONCATENATE(tabSpelersBWBC[[#This Row],[Prénom]],"  ",tabSpelersBWBC[[#This Row],[Nom]])</f>
        <v>MARIA  SCHOONJANS</v>
      </c>
      <c r="E770" s="40">
        <v>14318</v>
      </c>
      <c r="F770" s="39"/>
      <c r="G770" s="39"/>
      <c r="H770" s="39"/>
      <c r="I770" s="41" t="s">
        <v>957</v>
      </c>
      <c r="J770" s="46"/>
      <c r="K770" s="45" t="str">
        <f>IF(ISERROR(VLOOKUP(A770,[1]Spelers_PFV!$A$2:$J$5016,1,0)),"",VLOOKUP(A770,[1]Spelers_PFV!$A$2:$J$5016,1,0))</f>
        <v/>
      </c>
    </row>
    <row r="771" spans="1:11" s="44" customFormat="1" hidden="1">
      <c r="A771" s="38">
        <v>8235</v>
      </c>
      <c r="B771" s="39" t="s">
        <v>1388</v>
      </c>
      <c r="C771" s="39" t="s">
        <v>1389</v>
      </c>
      <c r="D771" s="39" t="str">
        <f>CONCATENATE(tabSpelersBWBC[[#This Row],[Prénom]],"  ",tabSpelersBWBC[[#This Row],[Nom]])</f>
        <v>MARIE JEANNE  MELLAERTS</v>
      </c>
      <c r="E771" s="40">
        <v>21531</v>
      </c>
      <c r="F771" s="39"/>
      <c r="G771" s="39"/>
      <c r="H771" s="39"/>
      <c r="I771" s="41" t="s">
        <v>1252</v>
      </c>
      <c r="J771" s="46"/>
      <c r="K771" s="45" t="str">
        <f>IF(ISERROR(VLOOKUP(A771,[1]Spelers_PFV!$A$2:$J$5016,1,0)),"",VLOOKUP(A771,[1]Spelers_PFV!$A$2:$J$5016,1,0))</f>
        <v/>
      </c>
    </row>
    <row r="772" spans="1:11" s="44" customFormat="1" hidden="1">
      <c r="A772" s="38">
        <v>8240</v>
      </c>
      <c r="B772" s="39" t="s">
        <v>31</v>
      </c>
      <c r="C772" s="39" t="s">
        <v>1403</v>
      </c>
      <c r="D772" s="39" t="str">
        <f>CONCATENATE(tabSpelersBWBC[[#This Row],[Prénom]],"  ",tabSpelersBWBC[[#This Row],[Nom]])</f>
        <v>FRANCO  PETTINI</v>
      </c>
      <c r="E772" s="40">
        <v>20214</v>
      </c>
      <c r="F772" s="39"/>
      <c r="G772" s="39"/>
      <c r="H772" s="39"/>
      <c r="I772" s="41" t="s">
        <v>1252</v>
      </c>
      <c r="J772" s="46"/>
      <c r="K772" s="45" t="str">
        <f>IF(ISERROR(VLOOKUP(A772,[1]Spelers_PFV!$A$2:$J$5016,1,0)),"",VLOOKUP(A772,[1]Spelers_PFV!$A$2:$J$5016,1,0))</f>
        <v/>
      </c>
    </row>
    <row r="773" spans="1:11" s="44" customFormat="1" hidden="1">
      <c r="A773" s="38">
        <v>8246</v>
      </c>
      <c r="B773" s="39" t="s">
        <v>1224</v>
      </c>
      <c r="C773" s="39" t="s">
        <v>1225</v>
      </c>
      <c r="D773" s="39" t="str">
        <f>CONCATENATE(tabSpelersBWBC[[#This Row],[Prénom]],"  ",tabSpelersBWBC[[#This Row],[Nom]])</f>
        <v>YVETTE  PARMENTIER</v>
      </c>
      <c r="E773" s="40">
        <v>18442</v>
      </c>
      <c r="F773" s="39"/>
      <c r="G773" s="39"/>
      <c r="H773" s="39"/>
      <c r="I773" s="41" t="s">
        <v>1193</v>
      </c>
      <c r="J773" s="46"/>
      <c r="K773" s="45" t="str">
        <f>IF(ISERROR(VLOOKUP(A773,[1]Spelers_PFV!$A$2:$J$5016,1,0)),"",VLOOKUP(A773,[1]Spelers_PFV!$A$2:$J$5016,1,0))</f>
        <v/>
      </c>
    </row>
    <row r="774" spans="1:11" s="44" customFormat="1" hidden="1">
      <c r="A774" s="38">
        <v>8251</v>
      </c>
      <c r="B774" s="39" t="s">
        <v>452</v>
      </c>
      <c r="C774" s="39" t="s">
        <v>713</v>
      </c>
      <c r="D774" s="39" t="str">
        <f>CONCATENATE(tabSpelersBWBC[[#This Row],[Prénom]],"  ",tabSpelersBWBC[[#This Row],[Nom]])</f>
        <v>EDDY  DESMET</v>
      </c>
      <c r="E774" s="40">
        <v>20758</v>
      </c>
      <c r="F774" s="39"/>
      <c r="G774" s="39"/>
      <c r="H774" s="39"/>
      <c r="I774" s="41" t="s">
        <v>1550</v>
      </c>
      <c r="J774" s="46"/>
      <c r="K774" s="45" t="str">
        <f>IF(ISERROR(VLOOKUP(A774,[1]Spelers_PFV!$A$2:$J$5016,1,0)),"",VLOOKUP(A774,[1]Spelers_PFV!$A$2:$J$5016,1,0))</f>
        <v/>
      </c>
    </row>
    <row r="775" spans="1:11" s="44" customFormat="1" hidden="1">
      <c r="A775" s="38">
        <v>8257</v>
      </c>
      <c r="B775" s="39" t="s">
        <v>598</v>
      </c>
      <c r="C775" s="39" t="s">
        <v>599</v>
      </c>
      <c r="D775" s="39" t="str">
        <f>CONCATENATE(tabSpelersBWBC[[#This Row],[Prénom]],"  ",tabSpelersBWBC[[#This Row],[Nom]])</f>
        <v>FILIPPO  PECORELLA</v>
      </c>
      <c r="E775" s="40">
        <v>18237</v>
      </c>
      <c r="F775" s="39"/>
      <c r="G775" s="39"/>
      <c r="H775" s="39"/>
      <c r="I775" s="41" t="s">
        <v>413</v>
      </c>
      <c r="J775" s="46"/>
      <c r="K775" s="45">
        <f>IF(ISERROR(VLOOKUP(A775,[1]Spelers_PFV!$A$2:$J$5016,1,0)),"",VLOOKUP(A775,[1]Spelers_PFV!$A$2:$J$5016,1,0))</f>
        <v>8257</v>
      </c>
    </row>
    <row r="776" spans="1:11" s="44" customFormat="1" hidden="1">
      <c r="A776" s="38">
        <v>8295</v>
      </c>
      <c r="B776" s="39" t="s">
        <v>443</v>
      </c>
      <c r="C776" s="39" t="s">
        <v>1412</v>
      </c>
      <c r="D776" s="39" t="str">
        <f>CONCATENATE(tabSpelersBWBC[[#This Row],[Prénom]],"  ",tabSpelersBWBC[[#This Row],[Nom]])</f>
        <v>GEORGES  ROBBEN</v>
      </c>
      <c r="E776" s="40">
        <v>14794</v>
      </c>
      <c r="F776" s="39"/>
      <c r="G776" s="39"/>
      <c r="H776" s="39"/>
      <c r="I776" s="41" t="s">
        <v>1252</v>
      </c>
      <c r="J776" s="46"/>
      <c r="K776" s="45" t="str">
        <f>IF(ISERROR(VLOOKUP(A776,[1]Spelers_PFV!$A$2:$J$5016,1,0)),"",VLOOKUP(A776,[1]Spelers_PFV!$A$2:$J$5016,1,0))</f>
        <v/>
      </c>
    </row>
    <row r="777" spans="1:11" s="44" customFormat="1" hidden="1">
      <c r="A777" s="38">
        <v>8304</v>
      </c>
      <c r="B777" s="39" t="s">
        <v>44</v>
      </c>
      <c r="C777" s="39" t="s">
        <v>438</v>
      </c>
      <c r="D777" s="39" t="str">
        <f>CONCATENATE(tabSpelersBWBC[[#This Row],[Prénom]],"  ",tabSpelersBWBC[[#This Row],[Nom]])</f>
        <v>PATRICK  CARTON</v>
      </c>
      <c r="E777" s="40">
        <v>19806</v>
      </c>
      <c r="F777" s="39"/>
      <c r="G777" s="39"/>
      <c r="H777" s="39"/>
      <c r="I777" s="41" t="s">
        <v>413</v>
      </c>
      <c r="J777" s="46"/>
      <c r="K777" s="47" t="str">
        <f>IF(ISERROR(VLOOKUP(A777,[1]Spelers_PFV!$A$2:$J$5016,1,0)),"",VLOOKUP(A777,[1]Spelers_PFV!$A$2:$J$5016,1,0))</f>
        <v/>
      </c>
    </row>
    <row r="778" spans="1:11" s="44" customFormat="1" hidden="1">
      <c r="A778" s="38">
        <v>8307</v>
      </c>
      <c r="B778" s="39" t="s">
        <v>827</v>
      </c>
      <c r="C778" s="39" t="s">
        <v>828</v>
      </c>
      <c r="D778" s="39" t="str">
        <f>CONCATENATE(tabSpelersBWBC[[#This Row],[Prénom]],"  ",tabSpelersBWBC[[#This Row],[Nom]])</f>
        <v>JULIEN  DE BRUCKER</v>
      </c>
      <c r="E778" s="40">
        <v>14890</v>
      </c>
      <c r="F778" s="39"/>
      <c r="G778" s="39"/>
      <c r="H778" s="39"/>
      <c r="I778" s="41" t="s">
        <v>811</v>
      </c>
      <c r="J778" s="46"/>
      <c r="K778" s="45" t="str">
        <f>IF(ISERROR(VLOOKUP(A778,[1]Spelers_PFV!$A$2:$J$5016,1,0)),"",VLOOKUP(A778,[1]Spelers_PFV!$A$2:$J$5016,1,0))</f>
        <v/>
      </c>
    </row>
    <row r="779" spans="1:11" s="44" customFormat="1" hidden="1">
      <c r="A779" s="38">
        <v>8362</v>
      </c>
      <c r="B779" s="39" t="s">
        <v>448</v>
      </c>
      <c r="C779" s="39" t="s">
        <v>449</v>
      </c>
      <c r="D779" s="39" t="str">
        <f>CONCATENATE(tabSpelersBWBC[[#This Row],[Prénom]],"  ",tabSpelersBWBC[[#This Row],[Nom]])</f>
        <v>FRANCINE  DE BERRALY</v>
      </c>
      <c r="E779" s="40">
        <v>17803</v>
      </c>
      <c r="F779" s="39"/>
      <c r="G779" s="39"/>
      <c r="H779" s="39"/>
      <c r="I779" s="41" t="s">
        <v>413</v>
      </c>
      <c r="J779" s="46"/>
      <c r="K779" s="45" t="str">
        <f>IF(ISERROR(VLOOKUP(A779,[1]Spelers_PFV!$A$2:$J$5016,1,0)),"",VLOOKUP(A779,[1]Spelers_PFV!$A$2:$J$5016,1,0))</f>
        <v/>
      </c>
    </row>
    <row r="780" spans="1:11" s="44" customFormat="1" hidden="1">
      <c r="A780" s="38">
        <v>8376</v>
      </c>
      <c r="B780" s="39" t="s">
        <v>1226</v>
      </c>
      <c r="C780" s="39" t="s">
        <v>1227</v>
      </c>
      <c r="D780" s="39" t="str">
        <f>CONCATENATE(tabSpelersBWBC[[#This Row],[Prénom]],"  ",tabSpelersBWBC[[#This Row],[Nom]])</f>
        <v>GWENDOLINE  POSTULA</v>
      </c>
      <c r="E780" s="40">
        <v>22440</v>
      </c>
      <c r="F780" s="39"/>
      <c r="G780" s="39"/>
      <c r="H780" s="39"/>
      <c r="I780" s="41" t="s">
        <v>1193</v>
      </c>
      <c r="J780" s="46"/>
      <c r="K780" s="45" t="str">
        <f>IF(ISERROR(VLOOKUP(A780,[1]Spelers_PFV!$A$2:$J$5016,1,0)),"",VLOOKUP(A780,[1]Spelers_PFV!$A$2:$J$5016,1,0))</f>
        <v/>
      </c>
    </row>
    <row r="781" spans="1:11" s="44" customFormat="1" hidden="1">
      <c r="A781" s="38">
        <v>8384</v>
      </c>
      <c r="B781" s="39" t="s">
        <v>910</v>
      </c>
      <c r="C781" s="39" t="s">
        <v>911</v>
      </c>
      <c r="D781" s="39" t="str">
        <f>CONCATENATE(tabSpelersBWBC[[#This Row],[Prénom]],"  ",tabSpelersBWBC[[#This Row],[Nom]])</f>
        <v>ELISABETH  SORGELOOS</v>
      </c>
      <c r="E781" s="40">
        <v>34817</v>
      </c>
      <c r="F781" s="39"/>
      <c r="G781" s="39"/>
      <c r="H781" s="39"/>
      <c r="I781" s="41" t="s">
        <v>811</v>
      </c>
      <c r="J781" s="46"/>
      <c r="K781" s="45" t="str">
        <f>IF(ISERROR(VLOOKUP(A781,[1]Spelers_PFV!$A$2:$J$5016,1,0)),"",VLOOKUP(A781,[1]Spelers_PFV!$A$2:$J$5016,1,0))</f>
        <v/>
      </c>
    </row>
    <row r="782" spans="1:11" s="44" customFormat="1" hidden="1">
      <c r="A782" s="38">
        <v>8401</v>
      </c>
      <c r="B782" s="39" t="s">
        <v>558</v>
      </c>
      <c r="C782" s="39" t="s">
        <v>870</v>
      </c>
      <c r="D782" s="39" t="str">
        <f>CONCATENATE(tabSpelersBWBC[[#This Row],[Prénom]],"  ",tabSpelersBWBC[[#This Row],[Nom]])</f>
        <v>PHILIPPE  JIMENEZ HERNANDEZ</v>
      </c>
      <c r="E782" s="40">
        <v>25730</v>
      </c>
      <c r="F782" s="39"/>
      <c r="G782" s="39"/>
      <c r="H782" s="39"/>
      <c r="I782" s="41" t="s">
        <v>811</v>
      </c>
      <c r="J782" s="46"/>
      <c r="K782" s="45" t="str">
        <f>IF(ISERROR(VLOOKUP(A782,[1]Spelers_PFV!$A$2:$J$5016,1,0)),"",VLOOKUP(A782,[1]Spelers_PFV!$A$2:$J$5016,1,0))</f>
        <v/>
      </c>
    </row>
    <row r="783" spans="1:11" s="44" customFormat="1" hidden="1">
      <c r="A783" s="38">
        <v>8404</v>
      </c>
      <c r="B783" s="39" t="s">
        <v>28</v>
      </c>
      <c r="C783" s="39" t="s">
        <v>511</v>
      </c>
      <c r="D783" s="39" t="str">
        <f>CONCATENATE(tabSpelersBWBC[[#This Row],[Prénom]],"  ",tabSpelersBWBC[[#This Row],[Nom]])</f>
        <v>DANIEL  GICART</v>
      </c>
      <c r="E783" s="40">
        <v>17031</v>
      </c>
      <c r="F783" s="39"/>
      <c r="G783" s="39"/>
      <c r="H783" s="39"/>
      <c r="I783" s="41" t="s">
        <v>413</v>
      </c>
      <c r="J783" s="46"/>
      <c r="K783" s="45" t="str">
        <f>IF(ISERROR(VLOOKUP(A783,[1]Spelers_PFV!$A$2:$J$5016,1,0)),"",VLOOKUP(A783,[1]Spelers_PFV!$A$2:$J$5016,1,0))</f>
        <v/>
      </c>
    </row>
    <row r="784" spans="1:11" s="44" customFormat="1" hidden="1">
      <c r="A784" s="38">
        <v>8458</v>
      </c>
      <c r="B784" s="39" t="s">
        <v>587</v>
      </c>
      <c r="C784" s="39" t="s">
        <v>395</v>
      </c>
      <c r="D784" s="39" t="str">
        <f>CONCATENATE(tabSpelersBWBC[[#This Row],[Prénom]],"  ",tabSpelersBWBC[[#This Row],[Nom]])</f>
        <v>CHARLES  VANDEVELDE</v>
      </c>
      <c r="E784" s="40">
        <v>17058</v>
      </c>
      <c r="F784" s="39"/>
      <c r="G784" s="39"/>
      <c r="H784" s="39"/>
      <c r="I784" s="41" t="s">
        <v>413</v>
      </c>
      <c r="J784" s="46"/>
      <c r="K784" s="45" t="str">
        <f>IF(ISERROR(VLOOKUP(A784,[1]Spelers_PFV!$A$2:$J$5016,1,0)),"",VLOOKUP(A784,[1]Spelers_PFV!$A$2:$J$5016,1,0))</f>
        <v/>
      </c>
    </row>
    <row r="785" spans="1:12" s="44" customFormat="1" hidden="1">
      <c r="A785" s="38">
        <v>8473</v>
      </c>
      <c r="B785" s="39" t="s">
        <v>1521</v>
      </c>
      <c r="C785" s="39" t="s">
        <v>1522</v>
      </c>
      <c r="D785" s="39" t="str">
        <f>CONCATENATE(tabSpelersBWBC[[#This Row],[Prénom]],"  ",tabSpelersBWBC[[#This Row],[Nom]])</f>
        <v>GIOVANNA  NUOTATORE</v>
      </c>
      <c r="E785" s="40">
        <v>20708</v>
      </c>
      <c r="F785" s="39"/>
      <c r="G785" s="39"/>
      <c r="H785" s="39"/>
      <c r="I785" s="41" t="s">
        <v>1463</v>
      </c>
      <c r="J785" s="46"/>
      <c r="K785" s="45" t="str">
        <f>IF(ISERROR(VLOOKUP(A785,[1]Spelers_PFV!$A$2:$J$5016,1,0)),"",VLOOKUP(A785,[1]Spelers_PFV!$A$2:$J$5016,1,0))</f>
        <v/>
      </c>
    </row>
    <row r="786" spans="1:12" s="44" customFormat="1" hidden="1">
      <c r="A786" s="38">
        <v>8487</v>
      </c>
      <c r="B786" s="39" t="s">
        <v>586</v>
      </c>
      <c r="C786" s="39" t="s">
        <v>584</v>
      </c>
      <c r="D786" s="39" t="str">
        <f>CONCATENATE(tabSpelersBWBC[[#This Row],[Prénom]],"  ",tabSpelersBWBC[[#This Row],[Nom]])</f>
        <v>NOAH  MOREELS</v>
      </c>
      <c r="E786" s="40">
        <v>36886</v>
      </c>
      <c r="F786" s="39"/>
      <c r="G786" s="39"/>
      <c r="H786" s="39"/>
      <c r="I786" s="41" t="s">
        <v>413</v>
      </c>
      <c r="J786" s="46"/>
      <c r="K786" s="47" t="str">
        <f>IF(ISERROR(VLOOKUP(A786,[1]Spelers_PFV!$A$2:$J$5016,1,0)),"",VLOOKUP(A786,[1]Spelers_PFV!$A$2:$J$5016,1,0))</f>
        <v/>
      </c>
    </row>
    <row r="787" spans="1:12" s="44" customFormat="1" hidden="1">
      <c r="A787" s="38">
        <v>8502</v>
      </c>
      <c r="B787" s="39" t="s">
        <v>693</v>
      </c>
      <c r="C787" s="39" t="s">
        <v>694</v>
      </c>
      <c r="D787" s="39" t="str">
        <f>CONCATENATE(tabSpelersBWBC[[#This Row],[Prénom]],"  ",tabSpelersBWBC[[#This Row],[Nom]])</f>
        <v>KEVIN  CORTESI</v>
      </c>
      <c r="E787" s="40">
        <v>70354</v>
      </c>
      <c r="F787" s="39"/>
      <c r="G787" s="39"/>
      <c r="H787" s="39"/>
      <c r="I787" s="41" t="s">
        <v>678</v>
      </c>
      <c r="J787" s="46"/>
      <c r="K787" s="45" t="str">
        <f>IF(ISERROR(VLOOKUP(A787,[1]Spelers_PFV!$A$2:$J$5016,1,0)),"",VLOOKUP(A787,[1]Spelers_PFV!$A$2:$J$5016,1,0))</f>
        <v/>
      </c>
    </row>
    <row r="788" spans="1:12" s="44" customFormat="1" hidden="1">
      <c r="A788" s="38">
        <v>8562</v>
      </c>
      <c r="B788" s="39" t="s">
        <v>507</v>
      </c>
      <c r="C788" s="39" t="s">
        <v>508</v>
      </c>
      <c r="D788" s="39" t="str">
        <f>CONCATENATE(tabSpelersBWBC[[#This Row],[Prénom]],"  ",tabSpelersBWBC[[#This Row],[Nom]])</f>
        <v>MARCEL  GAZIAUX</v>
      </c>
      <c r="E788" s="40">
        <v>13499</v>
      </c>
      <c r="F788" s="39"/>
      <c r="G788" s="39"/>
      <c r="H788" s="39"/>
      <c r="I788" s="41" t="s">
        <v>413</v>
      </c>
      <c r="J788" s="46"/>
      <c r="K788" s="45" t="str">
        <f>IF(ISERROR(VLOOKUP(A788,[1]Spelers_PFV!$A$2:$J$5016,1,0)),"",VLOOKUP(A788,[1]Spelers_PFV!$A$2:$J$5016,1,0))</f>
        <v/>
      </c>
    </row>
    <row r="789" spans="1:12" s="44" customFormat="1" hidden="1">
      <c r="A789" s="38">
        <v>8713</v>
      </c>
      <c r="B789" s="39" t="s">
        <v>293</v>
      </c>
      <c r="C789" s="39" t="s">
        <v>294</v>
      </c>
      <c r="D789" s="39" t="str">
        <f>CONCATENATE(tabSpelersBWBC[[#This Row],[Prénom]],"  ",tabSpelersBWBC[[#This Row],[Nom]])</f>
        <v>LEONA  COOREMANS</v>
      </c>
      <c r="E789" s="40">
        <v>22258</v>
      </c>
      <c r="F789" s="39"/>
      <c r="G789" s="39"/>
      <c r="H789" s="39"/>
      <c r="I789" s="41" t="s">
        <v>261</v>
      </c>
      <c r="J789" s="42"/>
      <c r="K789" s="43" t="str">
        <f>IF(ISERROR(VLOOKUP(A789,[1]Spelers_PFV!$A$2:$J$5016,1,0)),"",VLOOKUP(A789,[1]Spelers_PFV!$A$2:$J$5016,1,0))</f>
        <v/>
      </c>
    </row>
    <row r="790" spans="1:12" s="44" customFormat="1" hidden="1">
      <c r="A790" s="38">
        <v>8719</v>
      </c>
      <c r="B790" s="39" t="s">
        <v>319</v>
      </c>
      <c r="C790" s="39" t="s">
        <v>1501</v>
      </c>
      <c r="D790" s="39" t="str">
        <f>CONCATENATE(tabSpelersBWBC[[#This Row],[Prénom]],"  ",tabSpelersBWBC[[#This Row],[Nom]])</f>
        <v>FRANCOIS  ISTACE</v>
      </c>
      <c r="E790" s="40">
        <v>25687</v>
      </c>
      <c r="F790" s="39"/>
      <c r="G790" s="39"/>
      <c r="H790" s="39"/>
      <c r="I790" s="41" t="s">
        <v>1463</v>
      </c>
      <c r="J790" s="46"/>
      <c r="K790" s="45" t="str">
        <f>IF(ISERROR(VLOOKUP(A790,[1]Spelers_PFV!$A$2:$J$5016,1,0)),"",VLOOKUP(A790,[1]Spelers_PFV!$A$2:$J$5016,1,0))</f>
        <v/>
      </c>
    </row>
    <row r="791" spans="1:12" s="44" customFormat="1" hidden="1">
      <c r="A791" s="38">
        <v>8722</v>
      </c>
      <c r="B791" s="39" t="s">
        <v>280</v>
      </c>
      <c r="C791" s="39" t="s">
        <v>281</v>
      </c>
      <c r="D791" s="39" t="str">
        <f>CONCATENATE(tabSpelersBWBC[[#This Row],[Prénom]],"  ",tabSpelersBWBC[[#This Row],[Nom]])</f>
        <v>NORDINE  BOUREGBA</v>
      </c>
      <c r="E791" s="40">
        <v>28423</v>
      </c>
      <c r="F791" s="39"/>
      <c r="G791" s="39"/>
      <c r="H791" s="39"/>
      <c r="I791" s="41" t="s">
        <v>261</v>
      </c>
      <c r="J791" s="42"/>
      <c r="K791" s="43" t="str">
        <f>IF(ISERROR(VLOOKUP(A791,[1]Spelers_PFV!$A$2:$J$5016,1,0)),"",VLOOKUP(A791,[1]Spelers_PFV!$A$2:$J$5016,1,0))</f>
        <v/>
      </c>
    </row>
    <row r="792" spans="1:12" s="44" customFormat="1" hidden="1">
      <c r="A792" s="38">
        <v>8734</v>
      </c>
      <c r="B792" s="39" t="s">
        <v>304</v>
      </c>
      <c r="C792" s="39" t="s">
        <v>305</v>
      </c>
      <c r="D792" s="39" t="str">
        <f>CONCATENATE(tabSpelersBWBC[[#This Row],[Prénom]],"  ",tabSpelersBWBC[[#This Row],[Nom]])</f>
        <v>JACQUELINE  DE DONCKER</v>
      </c>
      <c r="E792" s="40">
        <v>20248</v>
      </c>
      <c r="F792" s="39"/>
      <c r="G792" s="39"/>
      <c r="H792" s="39"/>
      <c r="I792" s="41" t="s">
        <v>261</v>
      </c>
      <c r="J792" s="42"/>
      <c r="K792" s="43" t="str">
        <f>IF(ISERROR(VLOOKUP(A792,[1]Spelers_PFV!$A$2:$J$5016,1,0)),"",VLOOKUP(A792,[1]Spelers_PFV!$A$2:$J$5016,1,0))</f>
        <v/>
      </c>
    </row>
    <row r="793" spans="1:12" s="44" customFormat="1" hidden="1">
      <c r="A793" s="38">
        <v>8751</v>
      </c>
      <c r="B793" s="39" t="s">
        <v>649</v>
      </c>
      <c r="C793" s="39" t="s">
        <v>798</v>
      </c>
      <c r="D793" s="39" t="str">
        <f>CONCATENATE(tabSpelersBWBC[[#This Row],[Prénom]],"  ",tabSpelersBWBC[[#This Row],[Nom]])</f>
        <v>FREDDY  VAN DYCK</v>
      </c>
      <c r="E793" s="40">
        <v>25297</v>
      </c>
      <c r="F793" s="39"/>
      <c r="G793" s="39"/>
      <c r="H793" s="39"/>
      <c r="I793" s="41" t="s">
        <v>678</v>
      </c>
      <c r="J793" s="46"/>
      <c r="K793" s="45" t="str">
        <f>IF(ISERROR(VLOOKUP(A793,[1]Spelers_PFV!$A$2:$J$5016,1,0)),"",VLOOKUP(A793,[1]Spelers_PFV!$A$2:$J$5016,1,0))</f>
        <v/>
      </c>
    </row>
    <row r="794" spans="1:12" s="44" customFormat="1" hidden="1">
      <c r="A794" s="38">
        <v>8784</v>
      </c>
      <c r="B794" s="39" t="s">
        <v>26</v>
      </c>
      <c r="C794" s="39" t="s">
        <v>25</v>
      </c>
      <c r="D794" s="39" t="str">
        <f>CONCATENATE(tabSpelersBWBC[[#This Row],[Prénom]],"  ",tabSpelersBWBC[[#This Row],[Nom]])</f>
        <v>SULI  NAJDOSKI</v>
      </c>
      <c r="E794" s="40">
        <v>19710</v>
      </c>
      <c r="F794" s="39"/>
      <c r="G794" s="39"/>
      <c r="H794" s="39"/>
      <c r="I794" s="41" t="s">
        <v>678</v>
      </c>
      <c r="J794" s="46"/>
      <c r="K794" s="45" t="str">
        <f>IF(ISERROR(VLOOKUP(A794,[1]Spelers_PFV!$A$2:$J$5016,1,0)),"",VLOOKUP(A794,[1]Spelers_PFV!$A$2:$J$5016,1,0))</f>
        <v/>
      </c>
      <c r="L794" s="48"/>
    </row>
    <row r="795" spans="1:12" s="44" customFormat="1" hidden="1">
      <c r="A795" s="38">
        <v>8831</v>
      </c>
      <c r="B795" s="39" t="s">
        <v>347</v>
      </c>
      <c r="C795" s="39" t="s">
        <v>348</v>
      </c>
      <c r="D795" s="39" t="str">
        <f>CONCATENATE(tabSpelersBWBC[[#This Row],[Prénom]],"  ",tabSpelersBWBC[[#This Row],[Nom]])</f>
        <v>SONIA  LORTHIOIR</v>
      </c>
      <c r="E795" s="40">
        <v>59357</v>
      </c>
      <c r="F795" s="39"/>
      <c r="G795" s="39"/>
      <c r="H795" s="39"/>
      <c r="I795" s="41" t="s">
        <v>261</v>
      </c>
      <c r="J795" s="46"/>
      <c r="K795" s="45" t="str">
        <f>IF(ISERROR(VLOOKUP(A795,[1]Spelers_PFV!$A$2:$J$5016,1,0)),"",VLOOKUP(A795,[1]Spelers_PFV!$A$2:$J$5016,1,0))</f>
        <v/>
      </c>
    </row>
    <row r="796" spans="1:12" s="44" customFormat="1" hidden="1">
      <c r="A796" s="38">
        <v>8847</v>
      </c>
      <c r="B796" s="39" t="s">
        <v>357</v>
      </c>
      <c r="C796" s="39" t="s">
        <v>358</v>
      </c>
      <c r="D796" s="39" t="str">
        <f>CONCATENATE(tabSpelersBWBC[[#This Row],[Prénom]],"  ",tabSpelersBWBC[[#This Row],[Nom]])</f>
        <v>FABIENNE  METTENS</v>
      </c>
      <c r="E796" s="40">
        <v>22397</v>
      </c>
      <c r="F796" s="39"/>
      <c r="G796" s="39"/>
      <c r="H796" s="39"/>
      <c r="I796" s="41" t="s">
        <v>261</v>
      </c>
      <c r="J796" s="46"/>
      <c r="K796" s="45" t="str">
        <f>IF(ISERROR(VLOOKUP(A796,[1]Spelers_PFV!$A$2:$J$5016,1,0)),"",VLOOKUP(A796,[1]Spelers_PFV!$A$2:$J$5016,1,0))</f>
        <v/>
      </c>
    </row>
    <row r="797" spans="1:12" s="44" customFormat="1" hidden="1">
      <c r="A797" s="38">
        <v>8854</v>
      </c>
      <c r="B797" s="39" t="s">
        <v>361</v>
      </c>
      <c r="C797" s="39" t="s">
        <v>362</v>
      </c>
      <c r="D797" s="39" t="str">
        <f>CONCATENATE(tabSpelersBWBC[[#This Row],[Prénom]],"  ",tabSpelersBWBC[[#This Row],[Nom]])</f>
        <v>CHANTAL  MORRENS</v>
      </c>
      <c r="E797" s="40">
        <v>23286</v>
      </c>
      <c r="F797" s="39"/>
      <c r="G797" s="39"/>
      <c r="H797" s="39"/>
      <c r="I797" s="41" t="s">
        <v>261</v>
      </c>
      <c r="J797" s="46"/>
      <c r="K797" s="45" t="str">
        <f>IF(ISERROR(VLOOKUP(A797,[1]Spelers_PFV!$A$2:$J$5016,1,0)),"",VLOOKUP(A797,[1]Spelers_PFV!$A$2:$J$5016,1,0))</f>
        <v/>
      </c>
    </row>
    <row r="798" spans="1:12" s="44" customFormat="1" hidden="1">
      <c r="A798" s="38">
        <v>8857</v>
      </c>
      <c r="B798" s="39" t="s">
        <v>603</v>
      </c>
      <c r="C798" s="39" t="s">
        <v>685</v>
      </c>
      <c r="D798" s="39" t="str">
        <f>CONCATENATE(tabSpelersBWBC[[#This Row],[Prénom]],"  ",tabSpelersBWBC[[#This Row],[Nom]])</f>
        <v>CLAUDE  BROGNIET</v>
      </c>
      <c r="E798" s="40">
        <v>19057</v>
      </c>
      <c r="F798" s="39"/>
      <c r="G798" s="39"/>
      <c r="H798" s="39"/>
      <c r="I798" s="41" t="s">
        <v>678</v>
      </c>
      <c r="J798" s="46"/>
      <c r="K798" s="45" t="str">
        <f>IF(ISERROR(VLOOKUP(A798,[1]Spelers_PFV!$A$2:$J$5016,1,0)),"",VLOOKUP(A798,[1]Spelers_PFV!$A$2:$J$5016,1,0))</f>
        <v/>
      </c>
    </row>
    <row r="799" spans="1:12" s="44" customFormat="1" hidden="1">
      <c r="A799" s="38">
        <v>8861</v>
      </c>
      <c r="B799" s="39" t="s">
        <v>33</v>
      </c>
      <c r="C799" s="39" t="s">
        <v>366</v>
      </c>
      <c r="D799" s="39" t="str">
        <f>CONCATENATE(tabSpelersBWBC[[#This Row],[Prénom]],"  ",tabSpelersBWBC[[#This Row],[Nom]])</f>
        <v>MARC  PEETERS</v>
      </c>
      <c r="E799" s="40">
        <v>24565</v>
      </c>
      <c r="F799" s="39"/>
      <c r="G799" s="39"/>
      <c r="H799" s="39"/>
      <c r="I799" s="41" t="s">
        <v>261</v>
      </c>
      <c r="J799" s="46"/>
      <c r="K799" s="45" t="str">
        <f>IF(ISERROR(VLOOKUP(A799,[1]Spelers_PFV!$A$2:$J$5016,1,0)),"",VLOOKUP(A799,[1]Spelers_PFV!$A$2:$J$5016,1,0))</f>
        <v/>
      </c>
    </row>
    <row r="800" spans="1:12" s="44" customFormat="1" hidden="1">
      <c r="A800" s="38">
        <v>8862</v>
      </c>
      <c r="B800" s="39" t="s">
        <v>39</v>
      </c>
      <c r="C800" s="39" t="s">
        <v>408</v>
      </c>
      <c r="D800" s="39" t="str">
        <f>CONCATENATE(tabSpelersBWBC[[#This Row],[Prénom]],"  ",tabSpelersBWBC[[#This Row],[Nom]])</f>
        <v>ALAIN  WAEGEMANS</v>
      </c>
      <c r="E800" s="40">
        <v>21342</v>
      </c>
      <c r="F800" s="39"/>
      <c r="G800" s="39"/>
      <c r="H800" s="39"/>
      <c r="I800" s="41" t="s">
        <v>261</v>
      </c>
      <c r="J800" s="46"/>
      <c r="K800" s="45" t="str">
        <f>IF(ISERROR(VLOOKUP(A800,[1]Spelers_PFV!$A$2:$J$5016,1,0)),"",VLOOKUP(A800,[1]Spelers_PFV!$A$2:$J$5016,1,0))</f>
        <v/>
      </c>
    </row>
    <row r="801" spans="1:11" s="44" customFormat="1" hidden="1">
      <c r="A801" s="38">
        <v>8869</v>
      </c>
      <c r="B801" s="39" t="s">
        <v>666</v>
      </c>
      <c r="C801" s="39" t="s">
        <v>1677</v>
      </c>
      <c r="D801" s="39" t="str">
        <f>CONCATENATE(tabSpelersBWBC[[#This Row],[Prénom]],"  ",tabSpelersBWBC[[#This Row],[Nom]])</f>
        <v>VIVIANE  DEHOPRE</v>
      </c>
      <c r="E801" s="40">
        <v>18634</v>
      </c>
      <c r="F801" s="39"/>
      <c r="G801" s="39"/>
      <c r="H801" s="39"/>
      <c r="I801" s="41" t="s">
        <v>1672</v>
      </c>
      <c r="J801" s="46"/>
      <c r="K801" s="45" t="str">
        <f>IF(ISERROR(VLOOKUP(A801,[1]Spelers_PFV!$A$2:$J$5016,1,0)),"",VLOOKUP(A801,[1]Spelers_PFV!$A$2:$J$5016,1,0))</f>
        <v/>
      </c>
    </row>
    <row r="802" spans="1:11" s="44" customFormat="1" hidden="1">
      <c r="A802" s="38">
        <v>8873</v>
      </c>
      <c r="B802" s="39" t="s">
        <v>319</v>
      </c>
      <c r="C802" s="39" t="s">
        <v>408</v>
      </c>
      <c r="D802" s="39" t="str">
        <f>CONCATENATE(tabSpelersBWBC[[#This Row],[Prénom]],"  ",tabSpelersBWBC[[#This Row],[Nom]])</f>
        <v>FRANCOIS  WAEGEMANS</v>
      </c>
      <c r="E802" s="40">
        <v>12642</v>
      </c>
      <c r="F802" s="39"/>
      <c r="G802" s="39"/>
      <c r="H802" s="39"/>
      <c r="I802" s="41" t="s">
        <v>261</v>
      </c>
      <c r="J802" s="46"/>
      <c r="K802" s="45" t="str">
        <f>IF(ISERROR(VLOOKUP(A802,[1]Spelers_PFV!$A$2:$J$5016,1,0)),"",VLOOKUP(A802,[1]Spelers_PFV!$A$2:$J$5016,1,0))</f>
        <v/>
      </c>
    </row>
    <row r="803" spans="1:11" s="44" customFormat="1" hidden="1">
      <c r="A803" s="38">
        <v>8888</v>
      </c>
      <c r="B803" s="39" t="s">
        <v>558</v>
      </c>
      <c r="C803" s="39" t="s">
        <v>859</v>
      </c>
      <c r="D803" s="39" t="str">
        <f>CONCATENATE(tabSpelersBWBC[[#This Row],[Prénom]],"  ",tabSpelersBWBC[[#This Row],[Nom]])</f>
        <v>PHILIPPE  GLOTZ</v>
      </c>
      <c r="E803" s="40">
        <v>22414</v>
      </c>
      <c r="F803" s="39"/>
      <c r="G803" s="39"/>
      <c r="H803" s="39"/>
      <c r="I803" s="41" t="s">
        <v>811</v>
      </c>
      <c r="J803" s="46"/>
      <c r="K803" s="45">
        <f>IF(ISERROR(VLOOKUP(A803,[1]Spelers_PFV!$A$2:$J$5016,1,0)),"",VLOOKUP(A803,[1]Spelers_PFV!$A$2:$J$5016,1,0))</f>
        <v>8888</v>
      </c>
    </row>
    <row r="804" spans="1:11" s="44" customFormat="1" hidden="1">
      <c r="A804" s="38">
        <v>8894</v>
      </c>
      <c r="B804" s="39" t="s">
        <v>287</v>
      </c>
      <c r="C804" s="39" t="s">
        <v>288</v>
      </c>
      <c r="D804" s="39" t="str">
        <f>CONCATENATE(tabSpelersBWBC[[#This Row],[Prénom]],"  ",tabSpelersBWBC[[#This Row],[Nom]])</f>
        <v>BRUNO  CASU</v>
      </c>
      <c r="E804" s="40">
        <v>30361</v>
      </c>
      <c r="F804" s="39"/>
      <c r="G804" s="39"/>
      <c r="H804" s="39"/>
      <c r="I804" s="41" t="s">
        <v>261</v>
      </c>
      <c r="J804" s="42"/>
      <c r="K804" s="43">
        <f>IF(ISERROR(VLOOKUP(A804,[1]Spelers_PFV!$A$2:$J$5016,1,0)),"",VLOOKUP(A804,[1]Spelers_PFV!$A$2:$J$5016,1,0))</f>
        <v>8894</v>
      </c>
    </row>
    <row r="805" spans="1:11" s="44" customFormat="1" hidden="1">
      <c r="A805" s="38">
        <v>8901</v>
      </c>
      <c r="B805" s="39" t="s">
        <v>355</v>
      </c>
      <c r="C805" s="39" t="s">
        <v>602</v>
      </c>
      <c r="D805" s="39" t="str">
        <f>CONCATENATE(tabSpelersBWBC[[#This Row],[Prénom]],"  ",tabSpelersBWBC[[#This Row],[Nom]])</f>
        <v>MONIQUE  PIERARD</v>
      </c>
      <c r="E805" s="40">
        <v>15345</v>
      </c>
      <c r="F805" s="39"/>
      <c r="G805" s="39"/>
      <c r="H805" s="39"/>
      <c r="I805" s="41" t="s">
        <v>413</v>
      </c>
      <c r="J805" s="46"/>
      <c r="K805" s="45" t="str">
        <f>IF(ISERROR(VLOOKUP(A805,[1]Spelers_PFV!$A$2:$J$5016,1,0)),"",VLOOKUP(A805,[1]Spelers_PFV!$A$2:$J$5016,1,0))</f>
        <v/>
      </c>
    </row>
    <row r="806" spans="1:11" s="44" customFormat="1" hidden="1">
      <c r="A806" s="38">
        <v>8910</v>
      </c>
      <c r="B806" s="39" t="s">
        <v>439</v>
      </c>
      <c r="C806" s="39" t="s">
        <v>440</v>
      </c>
      <c r="D806" s="39" t="str">
        <f>CONCATENATE(tabSpelersBWBC[[#This Row],[Prénom]],"  ",tabSpelersBWBC[[#This Row],[Nom]])</f>
        <v>ZA-TSENG  CHIANG</v>
      </c>
      <c r="E806" s="40">
        <v>20410</v>
      </c>
      <c r="F806" s="39"/>
      <c r="G806" s="39"/>
      <c r="H806" s="39"/>
      <c r="I806" s="41" t="s">
        <v>413</v>
      </c>
      <c r="J806" s="46"/>
      <c r="K806" s="45" t="str">
        <f>IF(ISERROR(VLOOKUP(A806,[1]Spelers_PFV!$A$2:$J$5016,1,0)),"",VLOOKUP(A806,[1]Spelers_PFV!$A$2:$J$5016,1,0))</f>
        <v/>
      </c>
    </row>
    <row r="807" spans="1:11" s="44" customFormat="1" hidden="1">
      <c r="A807" s="38">
        <v>8925</v>
      </c>
      <c r="B807" s="39" t="s">
        <v>47</v>
      </c>
      <c r="C807" s="39" t="s">
        <v>745</v>
      </c>
      <c r="D807" s="39" t="str">
        <f>CONCATENATE(tabSpelersBWBC[[#This Row],[Prénom]],"  ",tabSpelersBWBC[[#This Row],[Nom]])</f>
        <v>JEAN  LANOY</v>
      </c>
      <c r="E807" s="40">
        <v>20177</v>
      </c>
      <c r="F807" s="39"/>
      <c r="G807" s="39"/>
      <c r="H807" s="39"/>
      <c r="I807" s="41" t="s">
        <v>678</v>
      </c>
      <c r="J807" s="46"/>
      <c r="K807" s="45" t="str">
        <f>IF(ISERROR(VLOOKUP(A807,[1]Spelers_PFV!$A$2:$J$5016,1,0)),"",VLOOKUP(A807,[1]Spelers_PFV!$A$2:$J$5016,1,0))</f>
        <v/>
      </c>
    </row>
    <row r="808" spans="1:11" s="44" customFormat="1" hidden="1">
      <c r="A808" s="38">
        <v>8952</v>
      </c>
      <c r="B808" s="39" t="s">
        <v>545</v>
      </c>
      <c r="C808" s="39" t="s">
        <v>1480</v>
      </c>
      <c r="D808" s="39" t="str">
        <f>CONCATENATE(tabSpelersBWBC[[#This Row],[Prénom]],"  ",tabSpelersBWBC[[#This Row],[Nom]])</f>
        <v>THIERRY  DE MOOR</v>
      </c>
      <c r="E808" s="40">
        <v>23195</v>
      </c>
      <c r="F808" s="39"/>
      <c r="G808" s="39"/>
      <c r="H808" s="39"/>
      <c r="I808" s="41" t="s">
        <v>1463</v>
      </c>
      <c r="J808" s="46"/>
      <c r="K808" s="47" t="str">
        <f>IF(ISERROR(VLOOKUP(A808,[1]Spelers_PFV!$A$2:$J$5016,1,0)),"",VLOOKUP(A808,[1]Spelers_PFV!$A$2:$J$5016,1,0))</f>
        <v/>
      </c>
    </row>
    <row r="809" spans="1:11" s="44" customFormat="1" hidden="1">
      <c r="A809" s="38">
        <v>8969</v>
      </c>
      <c r="B809" s="39" t="s">
        <v>697</v>
      </c>
      <c r="C809" s="39" t="s">
        <v>754</v>
      </c>
      <c r="D809" s="39" t="str">
        <f>CONCATENATE(tabSpelersBWBC[[#This Row],[Prénom]],"  ",tabSpelersBWBC[[#This Row],[Nom]])</f>
        <v>PASCAL  MEERT</v>
      </c>
      <c r="E809" s="40">
        <v>23778</v>
      </c>
      <c r="F809" s="39"/>
      <c r="G809" s="39"/>
      <c r="H809" s="39"/>
      <c r="I809" s="41" t="s">
        <v>678</v>
      </c>
      <c r="J809" s="46"/>
      <c r="K809" s="45" t="str">
        <f>IF(ISERROR(VLOOKUP(A809,[1]Spelers_PFV!$A$2:$J$5016,1,0)),"",VLOOKUP(A809,[1]Spelers_PFV!$A$2:$J$5016,1,0))</f>
        <v/>
      </c>
    </row>
    <row r="810" spans="1:11" s="44" customFormat="1" hidden="1">
      <c r="A810" s="38">
        <v>8985</v>
      </c>
      <c r="B810" s="39" t="s">
        <v>285</v>
      </c>
      <c r="C810" s="39" t="s">
        <v>1587</v>
      </c>
      <c r="D810" s="39" t="str">
        <f>CONCATENATE(tabSpelersBWBC[[#This Row],[Prénom]],"  ",tabSpelersBWBC[[#This Row],[Nom]])</f>
        <v>ERIC  DRIESSENS</v>
      </c>
      <c r="E810" s="40">
        <v>21377</v>
      </c>
      <c r="F810" s="39"/>
      <c r="G810" s="39"/>
      <c r="H810" s="39"/>
      <c r="I810" s="41" t="s">
        <v>1550</v>
      </c>
      <c r="J810" s="46"/>
      <c r="K810" s="45" t="str">
        <f>IF(ISERROR(VLOOKUP(A810,[1]Spelers_PFV!$A$2:$J$5016,1,0)),"",VLOOKUP(A810,[1]Spelers_PFV!$A$2:$J$5016,1,0))</f>
        <v/>
      </c>
    </row>
    <row r="811" spans="1:11" s="44" customFormat="1" hidden="1">
      <c r="A811" s="38">
        <v>8993</v>
      </c>
      <c r="B811" s="39" t="s">
        <v>589</v>
      </c>
      <c r="C811" s="39" t="s">
        <v>609</v>
      </c>
      <c r="D811" s="39" t="str">
        <f>CONCATENATE(tabSpelersBWBC[[#This Row],[Prénom]],"  ",tabSpelersBWBC[[#This Row],[Nom]])</f>
        <v>CHRISTIANE  QUEVIT</v>
      </c>
      <c r="E811" s="40">
        <v>17010</v>
      </c>
      <c r="F811" s="39"/>
      <c r="G811" s="39"/>
      <c r="H811" s="39"/>
      <c r="I811" s="41" t="s">
        <v>413</v>
      </c>
      <c r="J811" s="46"/>
      <c r="K811" s="45" t="str">
        <f>IF(ISERROR(VLOOKUP(A811,[1]Spelers_PFV!$A$2:$J$5016,1,0)),"",VLOOKUP(A811,[1]Spelers_PFV!$A$2:$J$5016,1,0))</f>
        <v/>
      </c>
    </row>
    <row r="812" spans="1:11" s="44" customFormat="1" hidden="1">
      <c r="A812" s="38">
        <v>9000</v>
      </c>
      <c r="B812" s="39" t="s">
        <v>347</v>
      </c>
      <c r="C812" s="39" t="s">
        <v>1377</v>
      </c>
      <c r="D812" s="39" t="str">
        <f>CONCATENATE(tabSpelersBWBC[[#This Row],[Prénom]],"  ",tabSpelersBWBC[[#This Row],[Nom]])</f>
        <v>SONIA  LIBERT</v>
      </c>
      <c r="E812" s="40">
        <v>23104</v>
      </c>
      <c r="F812" s="39"/>
      <c r="G812" s="39"/>
      <c r="H812" s="39"/>
      <c r="I812" s="41" t="s">
        <v>1252</v>
      </c>
      <c r="J812" s="46"/>
      <c r="K812" s="45" t="str">
        <f>IF(ISERROR(VLOOKUP(A812,[1]Spelers_PFV!$A$2:$J$5016,1,0)),"",VLOOKUP(A812,[1]Spelers_PFV!$A$2:$J$5016,1,0))</f>
        <v/>
      </c>
    </row>
    <row r="813" spans="1:11" s="44" customFormat="1" hidden="1">
      <c r="A813" s="38">
        <v>9027</v>
      </c>
      <c r="B813" s="39" t="s">
        <v>666</v>
      </c>
      <c r="C813" s="39" t="s">
        <v>1460</v>
      </c>
      <c r="D813" s="39" t="str">
        <f>CONCATENATE(tabSpelersBWBC[[#This Row],[Prénom]],"  ",tabSpelersBWBC[[#This Row],[Nom]])</f>
        <v>VIVIANE  WALSCHAERT</v>
      </c>
      <c r="E813" s="40">
        <v>18640</v>
      </c>
      <c r="F813" s="39"/>
      <c r="G813" s="39"/>
      <c r="H813" s="39"/>
      <c r="I813" s="41" t="s">
        <v>1252</v>
      </c>
      <c r="J813" s="46"/>
      <c r="K813" s="47" t="str">
        <f>IF(ISERROR(VLOOKUP(A813,[1]Spelers_PFV!$A$2:$J$5016,1,0)),"",VLOOKUP(A813,[1]Spelers_PFV!$A$2:$J$5016,1,0))</f>
        <v/>
      </c>
    </row>
    <row r="814" spans="1:11" s="44" customFormat="1" hidden="1">
      <c r="A814" s="38">
        <v>9048</v>
      </c>
      <c r="B814" s="39" t="s">
        <v>47</v>
      </c>
      <c r="C814" s="39" t="s">
        <v>1703</v>
      </c>
      <c r="D814" s="39" t="str">
        <f>CONCATENATE(tabSpelersBWBC[[#This Row],[Prénom]],"  ",tabSpelersBWBC[[#This Row],[Nom]])</f>
        <v>JEAN  TROYKENS</v>
      </c>
      <c r="E814" s="40">
        <v>23431</v>
      </c>
      <c r="F814" s="39"/>
      <c r="G814" s="39"/>
      <c r="H814" s="39"/>
      <c r="I814" s="41" t="s">
        <v>1672</v>
      </c>
      <c r="J814" s="46"/>
      <c r="K814" s="45" t="str">
        <f>IF(ISERROR(VLOOKUP(A814,[1]Spelers_PFV!$A$2:$J$5016,1,0)),"",VLOOKUP(A814,[1]Spelers_PFV!$A$2:$J$5016,1,0))</f>
        <v/>
      </c>
    </row>
    <row r="815" spans="1:11" s="44" customFormat="1" hidden="1">
      <c r="A815" s="38">
        <v>9069</v>
      </c>
      <c r="B815" s="39" t="s">
        <v>520</v>
      </c>
      <c r="C815" s="39" t="s">
        <v>521</v>
      </c>
      <c r="D815" s="39" t="str">
        <f>CONCATENATE(tabSpelersBWBC[[#This Row],[Prénom]],"  ",tabSpelersBWBC[[#This Row],[Nom]])</f>
        <v>JOHNNY  HAUTMAN</v>
      </c>
      <c r="E815" s="40">
        <v>22874</v>
      </c>
      <c r="F815" s="39"/>
      <c r="G815" s="39"/>
      <c r="H815" s="39"/>
      <c r="I815" s="41" t="s">
        <v>413</v>
      </c>
      <c r="J815" s="46"/>
      <c r="K815" s="45" t="str">
        <f>IF(ISERROR(VLOOKUP(A815,[1]Spelers_PFV!$A$2:$J$5016,1,0)),"",VLOOKUP(A815,[1]Spelers_PFV!$A$2:$J$5016,1,0))</f>
        <v/>
      </c>
    </row>
    <row r="816" spans="1:11" s="44" customFormat="1" hidden="1">
      <c r="A816" s="38">
        <v>9080</v>
      </c>
      <c r="B816" s="39" t="s">
        <v>1228</v>
      </c>
      <c r="C816" s="39" t="s">
        <v>1229</v>
      </c>
      <c r="D816" s="39" t="str">
        <f>CONCATENATE(tabSpelersBWBC[[#This Row],[Prénom]],"  ",tabSpelersBWBC[[#This Row],[Nom]])</f>
        <v>JOCELYNE  QUESTEMAN</v>
      </c>
      <c r="E816" s="40">
        <v>19435</v>
      </c>
      <c r="F816" s="39"/>
      <c r="G816" s="39"/>
      <c r="H816" s="39"/>
      <c r="I816" s="41" t="s">
        <v>1193</v>
      </c>
      <c r="J816" s="46"/>
      <c r="K816" s="45" t="str">
        <f>IF(ISERROR(VLOOKUP(A816,[1]Spelers_PFV!$A$2:$J$5016,1,0)),"",VLOOKUP(A816,[1]Spelers_PFV!$A$2:$J$5016,1,0))</f>
        <v/>
      </c>
    </row>
    <row r="817" spans="1:11" s="44" customFormat="1" hidden="1">
      <c r="A817" s="38">
        <v>9081</v>
      </c>
      <c r="B817" s="39" t="s">
        <v>424</v>
      </c>
      <c r="C817" s="39" t="s">
        <v>1684</v>
      </c>
      <c r="D817" s="39" t="str">
        <f>CONCATENATE(tabSpelersBWBC[[#This Row],[Prénom]],"  ",tabSpelersBWBC[[#This Row],[Nom]])</f>
        <v>ANTHONY  HERREMAN</v>
      </c>
      <c r="E817" s="40">
        <v>34465</v>
      </c>
      <c r="F817" s="39"/>
      <c r="G817" s="39"/>
      <c r="H817" s="39"/>
      <c r="I817" s="41" t="s">
        <v>1672</v>
      </c>
      <c r="J817" s="46"/>
      <c r="K817" s="45" t="str">
        <f>IF(ISERROR(VLOOKUP(A817,[1]Spelers_PFV!$A$2:$J$5016,1,0)),"",VLOOKUP(A817,[1]Spelers_PFV!$A$2:$J$5016,1,0))</f>
        <v/>
      </c>
    </row>
    <row r="818" spans="1:11" s="44" customFormat="1" hidden="1">
      <c r="A818" s="38">
        <v>9115</v>
      </c>
      <c r="B818" s="39" t="s">
        <v>295</v>
      </c>
      <c r="C818" s="39" t="s">
        <v>859</v>
      </c>
      <c r="D818" s="39" t="str">
        <f>CONCATENATE(tabSpelersBWBC[[#This Row],[Prénom]],"  ",tabSpelersBWBC[[#This Row],[Nom]])</f>
        <v>JEAN-PIERRE  GLOTZ</v>
      </c>
      <c r="E818" s="40">
        <v>23418</v>
      </c>
      <c r="F818" s="39"/>
      <c r="G818" s="39"/>
      <c r="H818" s="39"/>
      <c r="I818" s="41" t="s">
        <v>1463</v>
      </c>
      <c r="J818" s="46"/>
      <c r="K818" s="45">
        <f>IF(ISERROR(VLOOKUP(A818,[1]Spelers_PFV!$A$2:$J$5016,1,0)),"",VLOOKUP(A818,[1]Spelers_PFV!$A$2:$J$5016,1,0))</f>
        <v>9115</v>
      </c>
    </row>
    <row r="819" spans="1:11" s="45" customFormat="1" hidden="1">
      <c r="A819" s="38">
        <v>9120</v>
      </c>
      <c r="B819" s="39" t="s">
        <v>355</v>
      </c>
      <c r="C819" s="39" t="s">
        <v>907</v>
      </c>
      <c r="D819" s="39" t="str">
        <f>CONCATENATE(tabSpelersBWBC[[#This Row],[Prénom]],"  ",tabSpelersBWBC[[#This Row],[Nom]])</f>
        <v>MONIQUE  SCAILQUIN</v>
      </c>
      <c r="E819" s="40">
        <v>15500</v>
      </c>
      <c r="F819" s="39"/>
      <c r="G819" s="39"/>
      <c r="H819" s="39"/>
      <c r="I819" s="41" t="s">
        <v>811</v>
      </c>
      <c r="J819" s="46"/>
      <c r="K819" s="45" t="str">
        <f>IF(ISERROR(VLOOKUP(A819,[1]Spelers_PFV!$A$2:$J$5016,1,0)),"",VLOOKUP(A819,[1]Spelers_PFV!$A$2:$J$5016,1,0))</f>
        <v/>
      </c>
    </row>
    <row r="820" spans="1:11" s="45" customFormat="1" hidden="1">
      <c r="A820" s="38">
        <v>9142</v>
      </c>
      <c r="B820" s="39" t="s">
        <v>378</v>
      </c>
      <c r="C820" s="39" t="s">
        <v>501</v>
      </c>
      <c r="D820" s="39" t="str">
        <f>CONCATENATE(tabSpelersBWBC[[#This Row],[Prénom]],"  ",tabSpelersBWBC[[#This Row],[Nom]])</f>
        <v>VANESSA  FLOCHLAY</v>
      </c>
      <c r="E820" s="40">
        <v>30335</v>
      </c>
      <c r="F820" s="39"/>
      <c r="G820" s="39"/>
      <c r="H820" s="39"/>
      <c r="I820" s="41" t="s">
        <v>413</v>
      </c>
      <c r="J820" s="46"/>
      <c r="K820" s="45" t="str">
        <f>IF(ISERROR(VLOOKUP(A820,[1]Spelers_PFV!$A$2:$J$5016,1,0)),"",VLOOKUP(A820,[1]Spelers_PFV!$A$2:$J$5016,1,0))</f>
        <v/>
      </c>
    </row>
    <row r="821" spans="1:11" s="45" customFormat="1" hidden="1">
      <c r="A821" s="38">
        <v>9143</v>
      </c>
      <c r="B821" s="39" t="s">
        <v>898</v>
      </c>
      <c r="C821" s="39" t="s">
        <v>899</v>
      </c>
      <c r="D821" s="39" t="str">
        <f>CONCATENATE(tabSpelersBWBC[[#This Row],[Prénom]],"  ",tabSpelersBWBC[[#This Row],[Nom]])</f>
        <v>DOLORES  POLLAERT</v>
      </c>
      <c r="E821" s="40">
        <v>24149</v>
      </c>
      <c r="F821" s="39"/>
      <c r="G821" s="39"/>
      <c r="H821" s="39"/>
      <c r="I821" s="41" t="s">
        <v>811</v>
      </c>
      <c r="J821" s="46"/>
      <c r="K821" s="45">
        <f>IF(ISERROR(VLOOKUP(A821,[1]Spelers_PFV!$A$2:$J$5016,1,0)),"",VLOOKUP(A821,[1]Spelers_PFV!$A$2:$J$5016,1,0))</f>
        <v>9143</v>
      </c>
    </row>
    <row r="822" spans="1:11" s="45" customFormat="1" hidden="1">
      <c r="A822" s="38">
        <v>9209</v>
      </c>
      <c r="B822" s="39" t="s">
        <v>49</v>
      </c>
      <c r="C822" s="39" t="s">
        <v>1292</v>
      </c>
      <c r="D822" s="39" t="str">
        <f>CONCATENATE(tabSpelersBWBC[[#This Row],[Prénom]],"  ",tabSpelersBWBC[[#This Row],[Nom]])</f>
        <v>RENE  CRIQUELION</v>
      </c>
      <c r="E822" s="40">
        <v>14829</v>
      </c>
      <c r="F822" s="39"/>
      <c r="G822" s="39"/>
      <c r="H822" s="39"/>
      <c r="I822" s="41" t="s">
        <v>1252</v>
      </c>
      <c r="J822" s="46"/>
      <c r="K822" s="45">
        <f>IF(ISERROR(VLOOKUP(A822,[1]Spelers_PFV!$A$2:$J$5016,1,0)),"",VLOOKUP(A822,[1]Spelers_PFV!$A$2:$J$5016,1,0))</f>
        <v>9209</v>
      </c>
    </row>
    <row r="823" spans="1:11" s="45" customFormat="1" hidden="1">
      <c r="A823" s="38">
        <v>9247</v>
      </c>
      <c r="B823" s="39" t="s">
        <v>283</v>
      </c>
      <c r="C823" s="39" t="s">
        <v>397</v>
      </c>
      <c r="D823" s="39" t="str">
        <f>CONCATENATE(tabSpelersBWBC[[#This Row],[Prénom]],"  ",tabSpelersBWBC[[#This Row],[Nom]])</f>
        <v>SUZANNE  VAN EECKHOUDT</v>
      </c>
      <c r="E823" s="40">
        <v>22810</v>
      </c>
      <c r="F823" s="39"/>
      <c r="G823" s="39"/>
      <c r="H823" s="39"/>
      <c r="I823" s="41" t="s">
        <v>261</v>
      </c>
      <c r="J823" s="46"/>
      <c r="K823" s="45" t="str">
        <f>IF(ISERROR(VLOOKUP(A823,[1]Spelers_PFV!$A$2:$J$5016,1,0)),"",VLOOKUP(A823,[1]Spelers_PFV!$A$2:$J$5016,1,0))</f>
        <v/>
      </c>
    </row>
    <row r="824" spans="1:11" s="45" customFormat="1" hidden="1">
      <c r="A824" s="38">
        <v>9252</v>
      </c>
      <c r="B824" s="39" t="s">
        <v>47</v>
      </c>
      <c r="C824" s="39" t="s">
        <v>895</v>
      </c>
      <c r="D824" s="39" t="str">
        <f>CONCATENATE(tabSpelersBWBC[[#This Row],[Prénom]],"  ",tabSpelersBWBC[[#This Row],[Nom]])</f>
        <v>JEAN  PERRIN</v>
      </c>
      <c r="E824" s="40">
        <v>18746</v>
      </c>
      <c r="F824" s="39"/>
      <c r="G824" s="39"/>
      <c r="H824" s="39"/>
      <c r="I824" s="41" t="s">
        <v>811</v>
      </c>
      <c r="J824" s="46"/>
      <c r="K824" s="45" t="str">
        <f>IF(ISERROR(VLOOKUP(A824,[1]Spelers_PFV!$A$2:$J$5016,1,0)),"",VLOOKUP(A824,[1]Spelers_PFV!$A$2:$J$5016,1,0))</f>
        <v/>
      </c>
    </row>
    <row r="825" spans="1:11" s="45" customFormat="1" hidden="1">
      <c r="A825" s="38">
        <v>9260</v>
      </c>
      <c r="B825" s="39" t="s">
        <v>1082</v>
      </c>
      <c r="C825" s="39" t="s">
        <v>635</v>
      </c>
      <c r="D825" s="39" t="str">
        <f>CONCATENATE(tabSpelersBWBC[[#This Row],[Prénom]],"  ",tabSpelersBWBC[[#This Row],[Nom]])</f>
        <v>ANNICK  SIMON</v>
      </c>
      <c r="E825" s="40">
        <v>25222</v>
      </c>
      <c r="F825" s="39"/>
      <c r="G825" s="39"/>
      <c r="H825" s="39"/>
      <c r="I825" s="41" t="s">
        <v>1463</v>
      </c>
      <c r="J825" s="46"/>
      <c r="K825" s="45" t="str">
        <f>IF(ISERROR(VLOOKUP(A825,[1]Spelers_PFV!$A$2:$J$5016,1,0)),"",VLOOKUP(A825,[1]Spelers_PFV!$A$2:$J$5016,1,0))</f>
        <v/>
      </c>
    </row>
    <row r="826" spans="1:11" s="45" customFormat="1" hidden="1">
      <c r="A826" s="38">
        <v>9263</v>
      </c>
      <c r="B826" s="39" t="s">
        <v>933</v>
      </c>
      <c r="C826" s="39" t="s">
        <v>934</v>
      </c>
      <c r="D826" s="39" t="str">
        <f>CONCATENATE(tabSpelersBWBC[[#This Row],[Prénom]],"  ",tabSpelersBWBC[[#This Row],[Nom]])</f>
        <v>JEAN- MARIE  VAN LAMOEN</v>
      </c>
      <c r="E826" s="40">
        <v>12858</v>
      </c>
      <c r="F826" s="39"/>
      <c r="G826" s="39"/>
      <c r="H826" s="39"/>
      <c r="I826" s="41" t="s">
        <v>811</v>
      </c>
      <c r="J826" s="46"/>
      <c r="K826" s="45">
        <f>IF(ISERROR(VLOOKUP(A826,[1]Spelers_PFV!$A$2:$J$5016,1,0)),"",VLOOKUP(A826,[1]Spelers_PFV!$A$2:$J$5016,1,0))</f>
        <v>9263</v>
      </c>
    </row>
    <row r="827" spans="1:11" s="45" customFormat="1" hidden="1">
      <c r="A827" s="38">
        <v>9334</v>
      </c>
      <c r="B827" s="39" t="s">
        <v>396</v>
      </c>
      <c r="C827" s="39" t="s">
        <v>523</v>
      </c>
      <c r="D827" s="39" t="str">
        <f>CONCATENATE(tabSpelersBWBC[[#This Row],[Prénom]],"  ",tabSpelersBWBC[[#This Row],[Nom]])</f>
        <v>MYRIAM  HENSEVAL</v>
      </c>
      <c r="E827" s="40">
        <v>25659</v>
      </c>
      <c r="F827" s="39"/>
      <c r="G827" s="39"/>
      <c r="H827" s="39"/>
      <c r="I827" s="41" t="s">
        <v>413</v>
      </c>
      <c r="J827" s="46"/>
      <c r="K827" s="45" t="str">
        <f>IF(ISERROR(VLOOKUP(A827,[1]Spelers_PFV!$A$2:$J$5016,1,0)),"",VLOOKUP(A827,[1]Spelers_PFV!$A$2:$J$5016,1,0))</f>
        <v/>
      </c>
    </row>
    <row r="828" spans="1:11" s="45" customFormat="1" hidden="1">
      <c r="A828" s="38">
        <v>9367</v>
      </c>
      <c r="B828" s="39" t="s">
        <v>835</v>
      </c>
      <c r="C828" s="39" t="s">
        <v>1626</v>
      </c>
      <c r="D828" s="39" t="str">
        <f>CONCATENATE(tabSpelersBWBC[[#This Row],[Prénom]],"  ",tabSpelersBWBC[[#This Row],[Nom]])</f>
        <v>VINCENT  MEES</v>
      </c>
      <c r="E828" s="40">
        <v>28128</v>
      </c>
      <c r="F828" s="39"/>
      <c r="G828" s="39"/>
      <c r="H828" s="39"/>
      <c r="I828" s="41" t="s">
        <v>1550</v>
      </c>
      <c r="J828" s="46"/>
      <c r="K828" s="45">
        <f>IF(ISERROR(VLOOKUP(A828,[1]Spelers_PFV!$A$2:$J$5016,1,0)),"",VLOOKUP(A828,[1]Spelers_PFV!$A$2:$J$5016,1,0))</f>
        <v>9367</v>
      </c>
    </row>
    <row r="829" spans="1:11" s="45" customFormat="1" hidden="1">
      <c r="A829" s="38">
        <v>9388</v>
      </c>
      <c r="B829" s="39" t="s">
        <v>492</v>
      </c>
      <c r="C829" s="39" t="s">
        <v>493</v>
      </c>
      <c r="D829" s="39" t="str">
        <f>CONCATENATE(tabSpelersBWBC[[#This Row],[Prénom]],"  ",tabSpelersBWBC[[#This Row],[Nom]])</f>
        <v>CAROLE  DUQUET</v>
      </c>
      <c r="E829" s="40">
        <v>27150</v>
      </c>
      <c r="F829" s="39"/>
      <c r="G829" s="39"/>
      <c r="H829" s="39"/>
      <c r="I829" s="41" t="s">
        <v>413</v>
      </c>
      <c r="J829" s="46"/>
      <c r="K829" s="45" t="str">
        <f>IF(ISERROR(VLOOKUP(A829,[1]Spelers_PFV!$A$2:$J$5016,1,0)),"",VLOOKUP(A829,[1]Spelers_PFV!$A$2:$J$5016,1,0))</f>
        <v/>
      </c>
    </row>
    <row r="830" spans="1:11" s="45" customFormat="1" hidden="1">
      <c r="A830" s="38">
        <v>9391</v>
      </c>
      <c r="B830" s="39" t="s">
        <v>1106</v>
      </c>
      <c r="C830" s="39" t="s">
        <v>312</v>
      </c>
      <c r="D830" s="39" t="str">
        <f>CONCATENATE(tabSpelersBWBC[[#This Row],[Prénom]],"  ",tabSpelersBWBC[[#This Row],[Nom]])</f>
        <v>ALBERT  DEMEYER</v>
      </c>
      <c r="E830" s="40">
        <v>18242</v>
      </c>
      <c r="F830" s="39"/>
      <c r="G830" s="39"/>
      <c r="H830" s="39"/>
      <c r="I830" s="41" t="s">
        <v>1463</v>
      </c>
      <c r="J830" s="46"/>
      <c r="K830" s="45" t="str">
        <f>IF(ISERROR(VLOOKUP(A830,[1]Spelers_PFV!$A$2:$J$5016,1,0)),"",VLOOKUP(A830,[1]Spelers_PFV!$A$2:$J$5016,1,0))</f>
        <v/>
      </c>
    </row>
    <row r="831" spans="1:11" s="45" customFormat="1" hidden="1">
      <c r="A831" s="38">
        <v>9407</v>
      </c>
      <c r="B831" s="39" t="s">
        <v>416</v>
      </c>
      <c r="C831" s="39" t="s">
        <v>1545</v>
      </c>
      <c r="D831" s="39" t="str">
        <f>CONCATENATE(tabSpelersBWBC[[#This Row],[Prénom]],"  ",tabSpelersBWBC[[#This Row],[Nom]])</f>
        <v>FREDERIC  VAN HESE</v>
      </c>
      <c r="E831" s="40">
        <v>26616</v>
      </c>
      <c r="F831" s="39"/>
      <c r="G831" s="39"/>
      <c r="H831" s="39"/>
      <c r="I831" s="41" t="s">
        <v>1463</v>
      </c>
      <c r="J831" s="46"/>
      <c r="K831" s="45" t="str">
        <f>IF(ISERROR(VLOOKUP(A831,[1]Spelers_PFV!$A$2:$J$5016,1,0)),"",VLOOKUP(A831,[1]Spelers_PFV!$A$2:$J$5016,1,0))</f>
        <v/>
      </c>
    </row>
    <row r="832" spans="1:11" s="45" customFormat="1" hidden="1">
      <c r="A832" s="38">
        <v>9410</v>
      </c>
      <c r="B832" s="39" t="s">
        <v>426</v>
      </c>
      <c r="C832" s="39" t="s">
        <v>1043</v>
      </c>
      <c r="D832" s="39" t="str">
        <f>CONCATENATE(tabSpelersBWBC[[#This Row],[Prénom]],"  ",tabSpelersBWBC[[#This Row],[Nom]])</f>
        <v>CHRISTIAN  BINI</v>
      </c>
      <c r="E832" s="40">
        <v>18364</v>
      </c>
      <c r="F832" s="39"/>
      <c r="G832" s="39"/>
      <c r="H832" s="39"/>
      <c r="I832" s="41" t="s">
        <v>1036</v>
      </c>
      <c r="J832" s="46"/>
      <c r="K832" s="45" t="str">
        <f>IF(ISERROR(VLOOKUP(A832,[1]Spelers_PFV!$A$2:$J$5016,1,0)),"",VLOOKUP(A832,[1]Spelers_PFV!$A$2:$J$5016,1,0))</f>
        <v/>
      </c>
    </row>
    <row r="833" spans="1:11" s="45" customFormat="1" hidden="1">
      <c r="A833" s="38">
        <v>9437</v>
      </c>
      <c r="B833" s="39" t="s">
        <v>1041</v>
      </c>
      <c r="C833" s="39" t="s">
        <v>1042</v>
      </c>
      <c r="D833" s="39" t="str">
        <f>CONCATENATE(tabSpelersBWBC[[#This Row],[Prénom]],"  ",tabSpelersBWBC[[#This Row],[Nom]])</f>
        <v>ANGELICA  BARBOSA DE LIMA</v>
      </c>
      <c r="E833" s="40">
        <v>22046</v>
      </c>
      <c r="F833" s="39"/>
      <c r="G833" s="39"/>
      <c r="H833" s="39"/>
      <c r="I833" s="41" t="s">
        <v>1036</v>
      </c>
      <c r="J833" s="46"/>
      <c r="K833" s="47" t="str">
        <f>IF(ISERROR(VLOOKUP(A833,[1]Spelers_PFV!$A$2:$J$5016,1,0)),"",VLOOKUP(A833,[1]Spelers_PFV!$A$2:$J$5016,1,0))</f>
        <v/>
      </c>
    </row>
    <row r="834" spans="1:11" s="45" customFormat="1" hidden="1">
      <c r="A834" s="38">
        <v>9438</v>
      </c>
      <c r="B834" s="39" t="s">
        <v>1087</v>
      </c>
      <c r="C834" s="39" t="s">
        <v>1088</v>
      </c>
      <c r="D834" s="39" t="str">
        <f>CONCATENATE(tabSpelersBWBC[[#This Row],[Prénom]],"  ",tabSpelersBWBC[[#This Row],[Nom]])</f>
        <v>ARLETTE  DUVIEUSART</v>
      </c>
      <c r="E834" s="40">
        <v>17891</v>
      </c>
      <c r="F834" s="39"/>
      <c r="G834" s="39"/>
      <c r="H834" s="39"/>
      <c r="I834" s="41" t="s">
        <v>1036</v>
      </c>
      <c r="J834" s="46"/>
      <c r="K834" s="45" t="str">
        <f>IF(ISERROR(VLOOKUP(A834,[1]Spelers_PFV!$A$2:$J$5016,1,0)),"",VLOOKUP(A834,[1]Spelers_PFV!$A$2:$J$5016,1,0))</f>
        <v/>
      </c>
    </row>
    <row r="835" spans="1:11" s="44" customFormat="1" hidden="1">
      <c r="A835" s="38">
        <v>9443</v>
      </c>
      <c r="B835" s="39" t="s">
        <v>323</v>
      </c>
      <c r="C835" s="39" t="s">
        <v>1053</v>
      </c>
      <c r="D835" s="39" t="str">
        <f>CONCATENATE(tabSpelersBWBC[[#This Row],[Prénom]],"  ",tabSpelersBWBC[[#This Row],[Nom]])</f>
        <v>SEBASTIEN  BOSMANS</v>
      </c>
      <c r="E835" s="40">
        <v>29136</v>
      </c>
      <c r="F835" s="39"/>
      <c r="G835" s="39"/>
      <c r="H835" s="39"/>
      <c r="I835" s="41" t="s">
        <v>1036</v>
      </c>
      <c r="J835" s="46"/>
      <c r="K835" s="45" t="str">
        <f>IF(ISERROR(VLOOKUP(A835,[1]Spelers_PFV!$A$2:$J$5016,1,0)),"",VLOOKUP(A835,[1]Spelers_PFV!$A$2:$J$5016,1,0))</f>
        <v/>
      </c>
    </row>
    <row r="836" spans="1:11" s="44" customFormat="1" hidden="1">
      <c r="A836" s="38">
        <v>9467</v>
      </c>
      <c r="B836" s="39" t="s">
        <v>575</v>
      </c>
      <c r="C836" s="39" t="s">
        <v>802</v>
      </c>
      <c r="D836" s="39" t="str">
        <f>CONCATENATE(tabSpelersBWBC[[#This Row],[Prénom]],"  ",tabSpelersBWBC[[#This Row],[Nom]])</f>
        <v>JESSICA  VAN MULLEM</v>
      </c>
      <c r="E836" s="40">
        <v>31895</v>
      </c>
      <c r="F836" s="39"/>
      <c r="G836" s="39"/>
      <c r="H836" s="39"/>
      <c r="I836" s="41" t="s">
        <v>678</v>
      </c>
      <c r="J836" s="46"/>
      <c r="K836" s="45" t="str">
        <f>IF(ISERROR(VLOOKUP(A836,[1]Spelers_PFV!$A$2:$J$5016,1,0)),"",VLOOKUP(A836,[1]Spelers_PFV!$A$2:$J$5016,1,0))</f>
        <v/>
      </c>
    </row>
    <row r="837" spans="1:11" s="44" customFormat="1" hidden="1">
      <c r="A837" s="38">
        <v>9489</v>
      </c>
      <c r="B837" s="39" t="s">
        <v>738</v>
      </c>
      <c r="C837" s="39" t="s">
        <v>1419</v>
      </c>
      <c r="D837" s="39" t="str">
        <f>CONCATENATE(tabSpelersBWBC[[#This Row],[Prénom]],"  ",tabSpelersBWBC[[#This Row],[Nom]])</f>
        <v>EMILE  SANNEN</v>
      </c>
      <c r="E837" s="40">
        <v>16001</v>
      </c>
      <c r="F837" s="39"/>
      <c r="G837" s="39"/>
      <c r="H837" s="39"/>
      <c r="I837" s="41" t="s">
        <v>1252</v>
      </c>
      <c r="J837" s="46"/>
      <c r="K837" s="45" t="str">
        <f>IF(ISERROR(VLOOKUP(A837,[1]Spelers_PFV!$A$2:$J$5016,1,0)),"",VLOOKUP(A837,[1]Spelers_PFV!$A$2:$J$5016,1,0))</f>
        <v/>
      </c>
    </row>
    <row r="838" spans="1:11" s="44" customFormat="1" hidden="1">
      <c r="A838" s="38">
        <v>9490</v>
      </c>
      <c r="B838" s="39" t="s">
        <v>784</v>
      </c>
      <c r="C838" s="39" t="s">
        <v>785</v>
      </c>
      <c r="D838" s="39" t="str">
        <f>CONCATENATE(tabSpelersBWBC[[#This Row],[Prénom]],"  ",tabSpelersBWBC[[#This Row],[Nom]])</f>
        <v>MALIKA  STRUYVEN</v>
      </c>
      <c r="E838" s="40">
        <v>31781</v>
      </c>
      <c r="F838" s="39"/>
      <c r="G838" s="39"/>
      <c r="H838" s="39"/>
      <c r="I838" s="41" t="s">
        <v>678</v>
      </c>
      <c r="J838" s="46"/>
      <c r="K838" s="45">
        <f>IF(ISERROR(VLOOKUP(A838,[1]Spelers_PFV!$A$2:$J$5016,1,0)),"",VLOOKUP(A838,[1]Spelers_PFV!$A$2:$J$5016,1,0))</f>
        <v>9490</v>
      </c>
    </row>
    <row r="839" spans="1:11" s="44" customFormat="1" hidden="1">
      <c r="A839" s="38">
        <v>9500</v>
      </c>
      <c r="B839" s="39" t="s">
        <v>31</v>
      </c>
      <c r="C839" s="39" t="s">
        <v>71</v>
      </c>
      <c r="D839" s="39" t="str">
        <f>CONCATENATE(tabSpelersBWBC[[#This Row],[Prénom]],"  ",tabSpelersBWBC[[#This Row],[Nom]])</f>
        <v>FRANCO  BAGGIO</v>
      </c>
      <c r="E839" s="40">
        <v>19072</v>
      </c>
      <c r="F839" s="39"/>
      <c r="G839" s="39"/>
      <c r="H839" s="39"/>
      <c r="I839" s="41" t="s">
        <v>678</v>
      </c>
      <c r="J839" s="46"/>
      <c r="K839" s="45" t="str">
        <f>IF(ISERROR(VLOOKUP(A839,[1]Spelers_PFV!$A$2:$J$5016,1,0)),"",VLOOKUP(A839,[1]Spelers_PFV!$A$2:$J$5016,1,0))</f>
        <v/>
      </c>
    </row>
    <row r="840" spans="1:11" s="44" customFormat="1" hidden="1">
      <c r="A840" s="38">
        <v>9539</v>
      </c>
      <c r="B840" s="39" t="s">
        <v>471</v>
      </c>
      <c r="C840" s="39" t="s">
        <v>472</v>
      </c>
      <c r="D840" s="39" t="str">
        <f>CONCATENATE(tabSpelersBWBC[[#This Row],[Prénom]],"  ",tabSpelersBWBC[[#This Row],[Nom]])</f>
        <v>BENELA  DESAUGUSTE</v>
      </c>
      <c r="E840" s="40">
        <v>25411</v>
      </c>
      <c r="F840" s="39"/>
      <c r="G840" s="39"/>
      <c r="H840" s="39"/>
      <c r="I840" s="41" t="s">
        <v>413</v>
      </c>
      <c r="J840" s="46"/>
      <c r="K840" s="45" t="str">
        <f>IF(ISERROR(VLOOKUP(A840,[1]Spelers_PFV!$A$2:$J$5016,1,0)),"",VLOOKUP(A840,[1]Spelers_PFV!$A$2:$J$5016,1,0))</f>
        <v/>
      </c>
    </row>
    <row r="841" spans="1:11" s="44" customFormat="1" hidden="1">
      <c r="A841" s="38">
        <v>9540</v>
      </c>
      <c r="B841" s="39" t="s">
        <v>1007</v>
      </c>
      <c r="C841" s="39" t="s">
        <v>1368</v>
      </c>
      <c r="D841" s="39" t="str">
        <f>CONCATENATE(tabSpelersBWBC[[#This Row],[Prénom]],"  ",tabSpelersBWBC[[#This Row],[Nom]])</f>
        <v>MARIE-JOSEE  JOLY</v>
      </c>
      <c r="E841" s="40">
        <v>20930</v>
      </c>
      <c r="F841" s="39"/>
      <c r="G841" s="39"/>
      <c r="H841" s="39"/>
      <c r="I841" s="41" t="s">
        <v>1252</v>
      </c>
      <c r="J841" s="46"/>
      <c r="K841" s="45" t="str">
        <f>IF(ISERROR(VLOOKUP(A841,[1]Spelers_PFV!$A$2:$J$5016,1,0)),"",VLOOKUP(A841,[1]Spelers_PFV!$A$2:$J$5016,1,0))</f>
        <v/>
      </c>
    </row>
    <row r="842" spans="1:11" s="44" customFormat="1" hidden="1">
      <c r="A842" s="38">
        <v>9553</v>
      </c>
      <c r="B842" s="39" t="s">
        <v>634</v>
      </c>
      <c r="C842" s="39" t="s">
        <v>1709</v>
      </c>
      <c r="D842" s="39" t="str">
        <f>CONCATENATE(tabSpelersBWBC[[#This Row],[Prénom]],"  ",tabSpelersBWBC[[#This Row],[Nom]])</f>
        <v>GUY  WUYTS</v>
      </c>
      <c r="E842" s="40">
        <v>16788</v>
      </c>
      <c r="F842" s="39"/>
      <c r="G842" s="39"/>
      <c r="H842" s="39"/>
      <c r="I842" s="41" t="s">
        <v>1672</v>
      </c>
      <c r="J842" s="46"/>
      <c r="K842" s="45" t="str">
        <f>IF(ISERROR(VLOOKUP(A842,[1]Spelers_PFV!$A$2:$J$5016,1,0)),"",VLOOKUP(A842,[1]Spelers_PFV!$A$2:$J$5016,1,0))</f>
        <v/>
      </c>
    </row>
    <row r="843" spans="1:11" s="44" customFormat="1" hidden="1">
      <c r="A843" s="38">
        <v>9594</v>
      </c>
      <c r="B843" s="39" t="s">
        <v>1398</v>
      </c>
      <c r="C843" s="39" t="s">
        <v>1399</v>
      </c>
      <c r="D843" s="39" t="str">
        <f>CONCATENATE(tabSpelersBWBC[[#This Row],[Prénom]],"  ",tabSpelersBWBC[[#This Row],[Nom]])</f>
        <v>FLORESTANO  OLIVIERI</v>
      </c>
      <c r="E843" s="40">
        <v>15714</v>
      </c>
      <c r="F843" s="39"/>
      <c r="G843" s="39"/>
      <c r="H843" s="39"/>
      <c r="I843" s="41" t="s">
        <v>1252</v>
      </c>
      <c r="J843" s="46"/>
      <c r="K843" s="45">
        <f>IF(ISERROR(VLOOKUP(A843,[1]Spelers_PFV!$A$2:$J$5016,1,0)),"",VLOOKUP(A843,[1]Spelers_PFV!$A$2:$J$5016,1,0))</f>
        <v>9594</v>
      </c>
    </row>
    <row r="844" spans="1:11" s="44" customFormat="1" hidden="1">
      <c r="A844" s="38">
        <v>9609</v>
      </c>
      <c r="B844" s="39" t="s">
        <v>1090</v>
      </c>
      <c r="C844" s="39" t="s">
        <v>1091</v>
      </c>
      <c r="D844" s="39" t="str">
        <f>CONCATENATE(tabSpelersBWBC[[#This Row],[Prénom]],"  ",tabSpelersBWBC[[#This Row],[Nom]])</f>
        <v>LODEWIJK  FLUYT</v>
      </c>
      <c r="E844" s="40">
        <v>15439</v>
      </c>
      <c r="F844" s="39"/>
      <c r="G844" s="39"/>
      <c r="H844" s="39"/>
      <c r="I844" s="41" t="s">
        <v>1036</v>
      </c>
      <c r="J844" s="46"/>
      <c r="K844" s="45" t="str">
        <f>IF(ISERROR(VLOOKUP(A844,[1]Spelers_PFV!$A$2:$J$5016,1,0)),"",VLOOKUP(A844,[1]Spelers_PFV!$A$2:$J$5016,1,0))</f>
        <v/>
      </c>
    </row>
    <row r="845" spans="1:11" s="44" customFormat="1" hidden="1">
      <c r="A845" s="38">
        <v>9620</v>
      </c>
      <c r="B845" s="39" t="s">
        <v>818</v>
      </c>
      <c r="C845" s="39" t="s">
        <v>819</v>
      </c>
      <c r="D845" s="39" t="str">
        <f>CONCATENATE(tabSpelersBWBC[[#This Row],[Prénom]],"  ",tabSpelersBWBC[[#This Row],[Nom]])</f>
        <v>GEORGETTE  CLEYN</v>
      </c>
      <c r="E845" s="40">
        <v>14616</v>
      </c>
      <c r="F845" s="39"/>
      <c r="G845" s="39"/>
      <c r="H845" s="39"/>
      <c r="I845" s="41" t="s">
        <v>811</v>
      </c>
      <c r="J845" s="46"/>
      <c r="K845" s="45" t="str">
        <f>IF(ISERROR(VLOOKUP(A845,[1]Spelers_PFV!$A$2:$J$5016,1,0)),"",VLOOKUP(A845,[1]Spelers_PFV!$A$2:$J$5016,1,0))</f>
        <v/>
      </c>
    </row>
    <row r="846" spans="1:11" s="44" customFormat="1" hidden="1">
      <c r="A846" s="38">
        <v>9623</v>
      </c>
      <c r="B846" s="39" t="s">
        <v>1701</v>
      </c>
      <c r="C846" s="39" t="s">
        <v>1702</v>
      </c>
      <c r="D846" s="39" t="str">
        <f>CONCATENATE(tabSpelersBWBC[[#This Row],[Prénom]],"  ",tabSpelersBWBC[[#This Row],[Nom]])</f>
        <v>MARC GABRIEL  TONET</v>
      </c>
      <c r="E846" s="40">
        <v>22191</v>
      </c>
      <c r="F846" s="39"/>
      <c r="G846" s="39"/>
      <c r="H846" s="39"/>
      <c r="I846" s="41" t="s">
        <v>1672</v>
      </c>
      <c r="J846" s="46"/>
      <c r="K846" s="45" t="str">
        <f>IF(ISERROR(VLOOKUP(A846,[1]Spelers_PFV!$A$2:$J$5016,1,0)),"",VLOOKUP(A846,[1]Spelers_PFV!$A$2:$J$5016,1,0))</f>
        <v/>
      </c>
    </row>
    <row r="847" spans="1:11" s="44" customFormat="1" hidden="1">
      <c r="A847" s="38">
        <v>9629</v>
      </c>
      <c r="B847" s="39" t="s">
        <v>39</v>
      </c>
      <c r="C847" s="39" t="s">
        <v>1524</v>
      </c>
      <c r="D847" s="39" t="str">
        <f>CONCATENATE(tabSpelersBWBC[[#This Row],[Prénom]],"  ",tabSpelersBWBC[[#This Row],[Nom]])</f>
        <v>ALAIN  PIEDFORT</v>
      </c>
      <c r="E847" s="40">
        <v>22593</v>
      </c>
      <c r="F847" s="39"/>
      <c r="G847" s="39"/>
      <c r="H847" s="39"/>
      <c r="I847" s="41" t="s">
        <v>1463</v>
      </c>
      <c r="J847" s="46"/>
      <c r="K847" s="45" t="str">
        <f>IF(ISERROR(VLOOKUP(A847,[1]Spelers_PFV!$A$2:$J$5016,1,0)),"",VLOOKUP(A847,[1]Spelers_PFV!$A$2:$J$5016,1,0))</f>
        <v/>
      </c>
    </row>
    <row r="848" spans="1:11" s="44" customFormat="1" hidden="1">
      <c r="A848" s="38">
        <v>9637</v>
      </c>
      <c r="B848" s="39" t="s">
        <v>1077</v>
      </c>
      <c r="C848" s="39" t="s">
        <v>1078</v>
      </c>
      <c r="D848" s="39" t="str">
        <f>CONCATENATE(tabSpelersBWBC[[#This Row],[Prénom]],"  ",tabSpelersBWBC[[#This Row],[Nom]])</f>
        <v>PAUL  DINAU</v>
      </c>
      <c r="E848" s="40">
        <v>11430</v>
      </c>
      <c r="F848" s="39"/>
      <c r="G848" s="39"/>
      <c r="H848" s="39"/>
      <c r="I848" s="41" t="s">
        <v>1036</v>
      </c>
      <c r="J848" s="46"/>
      <c r="K848" s="45" t="str">
        <f>IF(ISERROR(VLOOKUP(A848,[1]Spelers_PFV!$A$2:$J$5016,1,0)),"",VLOOKUP(A848,[1]Spelers_PFV!$A$2:$J$5016,1,0))</f>
        <v/>
      </c>
    </row>
    <row r="849" spans="1:11" s="44" customFormat="1" hidden="1">
      <c r="A849" s="38">
        <v>9743</v>
      </c>
      <c r="B849" s="39" t="s">
        <v>463</v>
      </c>
      <c r="C849" s="39" t="s">
        <v>473</v>
      </c>
      <c r="D849" s="39" t="str">
        <f>CONCATENATE(tabSpelersBWBC[[#This Row],[Prénom]],"  ",tabSpelersBWBC[[#This Row],[Nom]])</f>
        <v>NATHALIE  DESCHAEPMEESTER</v>
      </c>
      <c r="E849" s="40">
        <v>24171</v>
      </c>
      <c r="F849" s="39"/>
      <c r="G849" s="39"/>
      <c r="H849" s="39"/>
      <c r="I849" s="41" t="s">
        <v>413</v>
      </c>
      <c r="J849" s="46"/>
      <c r="K849" s="45">
        <f>IF(ISERROR(VLOOKUP(A849,[1]Spelers_PFV!$A$2:$J$5016,1,0)),"",VLOOKUP(A849,[1]Spelers_PFV!$A$2:$J$5016,1,0))</f>
        <v>9743</v>
      </c>
    </row>
    <row r="850" spans="1:11" s="44" customFormat="1" hidden="1">
      <c r="A850" s="38">
        <v>9745</v>
      </c>
      <c r="B850" s="39" t="s">
        <v>550</v>
      </c>
      <c r="C850" s="39" t="s">
        <v>551</v>
      </c>
      <c r="D850" s="39" t="str">
        <f>CONCATENATE(tabSpelersBWBC[[#This Row],[Prénom]],"  ",tabSpelersBWBC[[#This Row],[Nom]])</f>
        <v>HENRI  LEDUC</v>
      </c>
      <c r="E850" s="40">
        <v>15896</v>
      </c>
      <c r="F850" s="39"/>
      <c r="G850" s="39"/>
      <c r="H850" s="39"/>
      <c r="I850" s="41" t="s">
        <v>413</v>
      </c>
      <c r="J850" s="46"/>
      <c r="K850" s="45" t="str">
        <f>IF(ISERROR(VLOOKUP(A850,[1]Spelers_PFV!$A$2:$J$5016,1,0)),"",VLOOKUP(A850,[1]Spelers_PFV!$A$2:$J$5016,1,0))</f>
        <v/>
      </c>
    </row>
    <row r="851" spans="1:11" s="45" customFormat="1" hidden="1">
      <c r="A851" s="38">
        <v>9773</v>
      </c>
      <c r="B851" s="39" t="s">
        <v>480</v>
      </c>
      <c r="C851" s="39" t="s">
        <v>1380</v>
      </c>
      <c r="D851" s="39" t="str">
        <f>CONCATENATE(tabSpelersBWBC[[#This Row],[Prénom]],"  ",tabSpelersBWBC[[#This Row],[Nom]])</f>
        <v>NICOLE  LOMBAERTS</v>
      </c>
      <c r="E851" s="40">
        <v>23433</v>
      </c>
      <c r="F851" s="39"/>
      <c r="G851" s="39"/>
      <c r="H851" s="39"/>
      <c r="I851" s="41" t="s">
        <v>1252</v>
      </c>
      <c r="J851" s="46"/>
      <c r="K851" s="45" t="str">
        <f>IF(ISERROR(VLOOKUP(A851,[1]Spelers_PFV!$A$2:$J$5016,1,0)),"",VLOOKUP(A851,[1]Spelers_PFV!$A$2:$J$5016,1,0))</f>
        <v/>
      </c>
    </row>
    <row r="852" spans="1:11" s="45" customFormat="1" hidden="1">
      <c r="A852" s="38">
        <v>9782</v>
      </c>
      <c r="B852" s="39" t="s">
        <v>33</v>
      </c>
      <c r="C852" s="39" t="s">
        <v>401</v>
      </c>
      <c r="D852" s="39" t="str">
        <f>CONCATENATE(tabSpelersBWBC[[#This Row],[Prénom]],"  ",tabSpelersBWBC[[#This Row],[Nom]])</f>
        <v>MARC  VANTHIENEN</v>
      </c>
      <c r="E852" s="40">
        <v>21033</v>
      </c>
      <c r="F852" s="39"/>
      <c r="G852" s="39"/>
      <c r="H852" s="39"/>
      <c r="I852" s="41" t="s">
        <v>261</v>
      </c>
      <c r="J852" s="46"/>
      <c r="K852" s="45" t="str">
        <f>IF(ISERROR(VLOOKUP(A852,[1]Spelers_PFV!$A$2:$J$5016,1,0)),"",VLOOKUP(A852,[1]Spelers_PFV!$A$2:$J$5016,1,0))</f>
        <v/>
      </c>
    </row>
    <row r="853" spans="1:11" s="45" customFormat="1" hidden="1">
      <c r="A853" s="38">
        <v>9849</v>
      </c>
      <c r="B853" s="39" t="s">
        <v>1635</v>
      </c>
      <c r="C853" s="39" t="s">
        <v>1636</v>
      </c>
      <c r="D853" s="39" t="str">
        <f>CONCATENATE(tabSpelersBWBC[[#This Row],[Prénom]],"  ",tabSpelersBWBC[[#This Row],[Nom]])</f>
        <v>ISABELLA  PEGORARO</v>
      </c>
      <c r="E853" s="40">
        <v>23552</v>
      </c>
      <c r="F853" s="39"/>
      <c r="G853" s="39"/>
      <c r="H853" s="39"/>
      <c r="I853" s="41" t="s">
        <v>1550</v>
      </c>
      <c r="J853" s="46"/>
      <c r="K853" s="45" t="str">
        <f>IF(ISERROR(VLOOKUP(A853,[1]Spelers_PFV!$A$2:$J$5016,1,0)),"",VLOOKUP(A853,[1]Spelers_PFV!$A$2:$J$5016,1,0))</f>
        <v/>
      </c>
    </row>
    <row r="854" spans="1:11" s="45" customFormat="1" hidden="1">
      <c r="A854" s="38">
        <v>9868</v>
      </c>
      <c r="B854" s="39" t="s">
        <v>383</v>
      </c>
      <c r="C854" s="39" t="s">
        <v>838</v>
      </c>
      <c r="D854" s="39" t="str">
        <f>CONCATENATE(tabSpelersBWBC[[#This Row],[Prénom]],"  ",tabSpelersBWBC[[#This Row],[Nom]])</f>
        <v>BENOIT  DE MAET</v>
      </c>
      <c r="E854" s="40">
        <v>23095</v>
      </c>
      <c r="F854" s="39"/>
      <c r="G854" s="39"/>
      <c r="H854" s="39"/>
      <c r="I854" s="41" t="s">
        <v>811</v>
      </c>
      <c r="J854" s="46"/>
      <c r="K854" s="45" t="str">
        <f>IF(ISERROR(VLOOKUP(A854,[1]Spelers_PFV!$A$2:$J$5016,1,0)),"",VLOOKUP(A854,[1]Spelers_PFV!$A$2:$J$5016,1,0))</f>
        <v/>
      </c>
    </row>
    <row r="855" spans="1:11" s="45" customFormat="1" hidden="1">
      <c r="A855" s="38">
        <v>9950</v>
      </c>
      <c r="B855" s="39" t="s">
        <v>459</v>
      </c>
      <c r="C855" s="39" t="s">
        <v>869</v>
      </c>
      <c r="D855" s="39" t="str">
        <f>CONCATENATE(tabSpelersBWBC[[#This Row],[Prénom]],"  ",tabSpelersBWBC[[#This Row],[Nom]])</f>
        <v>ANNE  IMPENS</v>
      </c>
      <c r="E855" s="40">
        <v>23283</v>
      </c>
      <c r="F855" s="39"/>
      <c r="G855" s="39"/>
      <c r="H855" s="39"/>
      <c r="I855" s="41" t="s">
        <v>811</v>
      </c>
      <c r="J855" s="46"/>
      <c r="K855" s="45">
        <f>IF(ISERROR(VLOOKUP(A855,[1]Spelers_PFV!$A$2:$J$5016,1,0)),"",VLOOKUP(A855,[1]Spelers_PFV!$A$2:$J$5016,1,0))</f>
        <v>9950</v>
      </c>
    </row>
    <row r="856" spans="1:11" s="45" customFormat="1" hidden="1">
      <c r="A856" s="38">
        <v>9954</v>
      </c>
      <c r="B856" s="39" t="s">
        <v>287</v>
      </c>
      <c r="C856" s="39" t="s">
        <v>873</v>
      </c>
      <c r="D856" s="39" t="str">
        <f>CONCATENATE(tabSpelersBWBC[[#This Row],[Prénom]],"  ",tabSpelersBWBC[[#This Row],[Nom]])</f>
        <v>BRUNO  LEDENT</v>
      </c>
      <c r="E856" s="40">
        <v>24206</v>
      </c>
      <c r="F856" s="39"/>
      <c r="G856" s="39"/>
      <c r="H856" s="39"/>
      <c r="I856" s="41" t="s">
        <v>811</v>
      </c>
      <c r="J856" s="46"/>
      <c r="K856" s="45" t="str">
        <f>IF(ISERROR(VLOOKUP(A856,[1]Spelers_PFV!$A$2:$J$5016,1,0)),"",VLOOKUP(A856,[1]Spelers_PFV!$A$2:$J$5016,1,0))</f>
        <v/>
      </c>
    </row>
    <row r="857" spans="1:11" s="45" customFormat="1" hidden="1">
      <c r="A857" s="38">
        <v>9989</v>
      </c>
      <c r="B857" s="39" t="s">
        <v>419</v>
      </c>
      <c r="C857" s="39" t="s">
        <v>420</v>
      </c>
      <c r="D857" s="39" t="str">
        <f>CONCATENATE(tabSpelersBWBC[[#This Row],[Prénom]],"  ",tabSpelersBWBC[[#This Row],[Nom]])</f>
        <v>HELENE  BECKERS</v>
      </c>
      <c r="E857" s="40">
        <v>15997</v>
      </c>
      <c r="F857" s="39"/>
      <c r="G857" s="39"/>
      <c r="H857" s="39"/>
      <c r="I857" s="41" t="s">
        <v>413</v>
      </c>
      <c r="J857" s="46"/>
      <c r="K857" s="45" t="str">
        <f>IF(ISERROR(VLOOKUP(A857,[1]Spelers_PFV!$A$2:$J$5016,1,0)),"",VLOOKUP(A857,[1]Spelers_PFV!$A$2:$J$5016,1,0))</f>
        <v/>
      </c>
    </row>
    <row r="858" spans="1:11" s="45" customFormat="1" hidden="1">
      <c r="A858" s="38">
        <v>10149</v>
      </c>
      <c r="B858" s="39" t="s">
        <v>304</v>
      </c>
      <c r="C858" s="39" t="s">
        <v>896</v>
      </c>
      <c r="D858" s="39" t="str">
        <f>CONCATENATE(tabSpelersBWBC[[#This Row],[Prénom]],"  ",tabSpelersBWBC[[#This Row],[Nom]])</f>
        <v>JACQUELINE  PETIT</v>
      </c>
      <c r="E858" s="40">
        <v>17188</v>
      </c>
      <c r="F858" s="39"/>
      <c r="G858" s="39"/>
      <c r="H858" s="39"/>
      <c r="I858" s="41" t="s">
        <v>1550</v>
      </c>
      <c r="J858" s="46"/>
      <c r="K858" s="45" t="str">
        <f>IF(ISERROR(VLOOKUP(A858,[1]Spelers_PFV!$A$2:$J$5016,1,0)),"",VLOOKUP(A858,[1]Spelers_PFV!$A$2:$J$5016,1,0))</f>
        <v/>
      </c>
    </row>
    <row r="859" spans="1:11" s="45" customFormat="1" hidden="1">
      <c r="A859" s="38">
        <v>10171</v>
      </c>
      <c r="B859" s="39" t="s">
        <v>411</v>
      </c>
      <c r="C859" s="39" t="s">
        <v>412</v>
      </c>
      <c r="D859" s="39" t="str">
        <f>CONCATENATE(tabSpelersBWBC[[#This Row],[Prénom]],"  ",tabSpelersBWBC[[#This Row],[Nom]])</f>
        <v>ANTONIO  ALEXANDRE LEONARDO</v>
      </c>
      <c r="E859" s="40">
        <v>21357</v>
      </c>
      <c r="F859" s="39"/>
      <c r="G859" s="39"/>
      <c r="H859" s="39"/>
      <c r="I859" s="41" t="s">
        <v>413</v>
      </c>
      <c r="J859" s="46"/>
      <c r="K859" s="45" t="str">
        <f>IF(ISERROR(VLOOKUP(A859,[1]Spelers_PFV!$A$2:$J$5016,1,0)),"",VLOOKUP(A859,[1]Spelers_PFV!$A$2:$J$5016,1,0))</f>
        <v/>
      </c>
    </row>
    <row r="860" spans="1:11" s="45" customFormat="1" hidden="1">
      <c r="A860" s="38">
        <v>10172</v>
      </c>
      <c r="B860" s="39" t="s">
        <v>28</v>
      </c>
      <c r="C860" s="39" t="s">
        <v>27</v>
      </c>
      <c r="D860" s="39" t="str">
        <f>CONCATENATE(tabSpelersBWBC[[#This Row],[Prénom]],"  ",tabSpelersBWBC[[#This Row],[Nom]])</f>
        <v>DANIEL  BORGS</v>
      </c>
      <c r="E860" s="40">
        <v>19396</v>
      </c>
      <c r="F860" s="39"/>
      <c r="G860" s="39"/>
      <c r="H860" s="39"/>
      <c r="I860" s="41" t="s">
        <v>678</v>
      </c>
      <c r="J860" s="46"/>
      <c r="K860" s="45" t="str">
        <f>IF(ISERROR(VLOOKUP(A860,[1]Spelers_PFV!$A$2:$J$5016,1,0)),"",VLOOKUP(A860,[1]Spelers_PFV!$A$2:$J$5016,1,0))</f>
        <v/>
      </c>
    </row>
    <row r="861" spans="1:11" s="45" customFormat="1" hidden="1">
      <c r="A861" s="38">
        <v>10241</v>
      </c>
      <c r="B861" s="39" t="s">
        <v>465</v>
      </c>
      <c r="C861" s="39" t="s">
        <v>1470</v>
      </c>
      <c r="D861" s="39" t="str">
        <f>CONCATENATE(tabSpelersBWBC[[#This Row],[Prénom]],"  ",tabSpelersBWBC[[#This Row],[Nom]])</f>
        <v>LUC  CALLEWAERT</v>
      </c>
      <c r="E861" s="40">
        <v>24648</v>
      </c>
      <c r="F861" s="39"/>
      <c r="G861" s="39"/>
      <c r="H861" s="39"/>
      <c r="I861" s="41" t="s">
        <v>1463</v>
      </c>
      <c r="J861" s="46"/>
      <c r="K861" s="45" t="str">
        <f>IF(ISERROR(VLOOKUP(A861,[1]Spelers_PFV!$A$2:$J$5016,1,0)),"",VLOOKUP(A861,[1]Spelers_PFV!$A$2:$J$5016,1,0))</f>
        <v/>
      </c>
    </row>
    <row r="862" spans="1:11" s="45" customFormat="1" hidden="1">
      <c r="A862" s="38">
        <v>10397</v>
      </c>
      <c r="B862" s="39" t="s">
        <v>649</v>
      </c>
      <c r="C862" s="39" t="s">
        <v>881</v>
      </c>
      <c r="D862" s="39" t="str">
        <f>CONCATENATE(tabSpelersBWBC[[#This Row],[Prénom]],"  ",tabSpelersBWBC[[#This Row],[Nom]])</f>
        <v>FREDDY  MERTENS</v>
      </c>
      <c r="E862" s="40">
        <v>21405</v>
      </c>
      <c r="F862" s="39"/>
      <c r="G862" s="39"/>
      <c r="H862" s="39"/>
      <c r="I862" s="41" t="s">
        <v>1463</v>
      </c>
      <c r="J862" s="46"/>
      <c r="K862" s="45" t="str">
        <f>IF(ISERROR(VLOOKUP(A862,[1]Spelers_PFV!$A$2:$J$5016,1,0)),"",VLOOKUP(A862,[1]Spelers_PFV!$A$2:$J$5016,1,0))</f>
        <v/>
      </c>
    </row>
    <row r="863" spans="1:11" s="45" customFormat="1" hidden="1">
      <c r="A863" s="38">
        <v>10414</v>
      </c>
      <c r="B863" s="39" t="s">
        <v>44</v>
      </c>
      <c r="C863" s="39" t="s">
        <v>707</v>
      </c>
      <c r="D863" s="39" t="str">
        <f>CONCATENATE(tabSpelersBWBC[[#This Row],[Prénom]],"  ",tabSpelersBWBC[[#This Row],[Nom]])</f>
        <v>PATRICK  DELVIGNE</v>
      </c>
      <c r="E863" s="40">
        <v>22839</v>
      </c>
      <c r="F863" s="39"/>
      <c r="G863" s="39"/>
      <c r="H863" s="39"/>
      <c r="I863" s="41" t="s">
        <v>678</v>
      </c>
      <c r="J863" s="46"/>
      <c r="K863" s="45" t="str">
        <f>IF(ISERROR(VLOOKUP(A863,[1]Spelers_PFV!$A$2:$J$5016,1,0)),"",VLOOKUP(A863,[1]Spelers_PFV!$A$2:$J$5016,1,0))</f>
        <v/>
      </c>
    </row>
    <row r="864" spans="1:11" s="45" customFormat="1" hidden="1">
      <c r="A864" s="38">
        <v>10505</v>
      </c>
      <c r="B864" s="39" t="s">
        <v>757</v>
      </c>
      <c r="C864" s="39" t="s">
        <v>758</v>
      </c>
      <c r="D864" s="39" t="str">
        <f>CONCATENATE(tabSpelersBWBC[[#This Row],[Prénom]],"  ",tabSpelersBWBC[[#This Row],[Nom]])</f>
        <v>MARGARETA  MELIS</v>
      </c>
      <c r="E864" s="40">
        <v>15669</v>
      </c>
      <c r="F864" s="39"/>
      <c r="G864" s="39"/>
      <c r="H864" s="39"/>
      <c r="I864" s="41" t="s">
        <v>678</v>
      </c>
      <c r="J864" s="46"/>
      <c r="K864" s="45" t="str">
        <f>IF(ISERROR(VLOOKUP(A864,[1]Spelers_PFV!$A$2:$J$5016,1,0)),"",VLOOKUP(A864,[1]Spelers_PFV!$A$2:$J$5016,1,0))</f>
        <v/>
      </c>
    </row>
    <row r="865" spans="1:11" s="45" customFormat="1" hidden="1">
      <c r="A865" s="38">
        <v>10506</v>
      </c>
      <c r="B865" s="39" t="s">
        <v>402</v>
      </c>
      <c r="C865" s="39" t="s">
        <v>783</v>
      </c>
      <c r="D865" s="39" t="str">
        <f>CONCATENATE(tabSpelersBWBC[[#This Row],[Prénom]],"  ",tabSpelersBWBC[[#This Row],[Nom]])</f>
        <v>FRANCIS  STERCKX</v>
      </c>
      <c r="E865" s="40">
        <v>21101</v>
      </c>
      <c r="F865" s="39"/>
      <c r="G865" s="39"/>
      <c r="H865" s="39"/>
      <c r="I865" s="41" t="s">
        <v>678</v>
      </c>
      <c r="J865" s="46"/>
      <c r="K865" s="45" t="str">
        <f>IF(ISERROR(VLOOKUP(A865,[1]Spelers_PFV!$A$2:$J$5016,1,0)),"",VLOOKUP(A865,[1]Spelers_PFV!$A$2:$J$5016,1,0))</f>
        <v/>
      </c>
    </row>
    <row r="866" spans="1:11" s="45" customFormat="1" hidden="1">
      <c r="A866" s="38">
        <v>10518</v>
      </c>
      <c r="B866" s="39" t="s">
        <v>411</v>
      </c>
      <c r="C866" s="39" t="s">
        <v>1153</v>
      </c>
      <c r="D866" s="39" t="str">
        <f>CONCATENATE(tabSpelersBWBC[[#This Row],[Prénom]],"  ",tabSpelersBWBC[[#This Row],[Nom]])</f>
        <v>ANTONIO  TASCO</v>
      </c>
      <c r="E866" s="40">
        <v>12970</v>
      </c>
      <c r="F866" s="39"/>
      <c r="G866" s="39"/>
      <c r="H866" s="39"/>
      <c r="I866" s="41" t="s">
        <v>1036</v>
      </c>
      <c r="J866" s="46"/>
      <c r="K866" s="45" t="str">
        <f>IF(ISERROR(VLOOKUP(A866,[1]Spelers_PFV!$A$2:$J$5016,1,0)),"",VLOOKUP(A866,[1]Spelers_PFV!$A$2:$J$5016,1,0))</f>
        <v/>
      </c>
    </row>
    <row r="867" spans="1:11" s="44" customFormat="1" hidden="1">
      <c r="A867" s="38">
        <v>10543</v>
      </c>
      <c r="B867" s="39" t="s">
        <v>478</v>
      </c>
      <c r="C867" s="39" t="s">
        <v>479</v>
      </c>
      <c r="D867" s="39" t="str">
        <f>CONCATENATE(tabSpelersBWBC[[#This Row],[Prénom]],"  ",tabSpelersBWBC[[#This Row],[Nom]])</f>
        <v>HUGUETTE  DEVROEY</v>
      </c>
      <c r="E867" s="40">
        <v>14174</v>
      </c>
      <c r="F867" s="39"/>
      <c r="G867" s="39"/>
      <c r="H867" s="39"/>
      <c r="I867" s="41" t="s">
        <v>413</v>
      </c>
      <c r="J867" s="46"/>
      <c r="K867" s="47" t="str">
        <f>IF(ISERROR(VLOOKUP(A867,[1]Spelers_PFV!$A$2:$J$5016,1,0)),"",VLOOKUP(A867,[1]Spelers_PFV!$A$2:$J$5016,1,0))</f>
        <v/>
      </c>
    </row>
    <row r="868" spans="1:11" s="44" customFormat="1" hidden="1">
      <c r="A868" s="38">
        <v>10600</v>
      </c>
      <c r="B868" s="39" t="s">
        <v>571</v>
      </c>
      <c r="C868" s="39" t="s">
        <v>1384</v>
      </c>
      <c r="D868" s="39" t="str">
        <f>CONCATENATE(tabSpelersBWBC[[#This Row],[Prénom]],"  ",tabSpelersBWBC[[#This Row],[Nom]])</f>
        <v>LAURENT  MAHAUX</v>
      </c>
      <c r="E868" s="40">
        <v>25033</v>
      </c>
      <c r="F868" s="39"/>
      <c r="G868" s="39"/>
      <c r="H868" s="39"/>
      <c r="I868" s="41" t="s">
        <v>1252</v>
      </c>
      <c r="J868" s="46"/>
      <c r="K868" s="45" t="str">
        <f>IF(ISERROR(VLOOKUP(A868,[1]Spelers_PFV!$A$2:$J$5016,1,0)),"",VLOOKUP(A868,[1]Spelers_PFV!$A$2:$J$5016,1,0))</f>
        <v/>
      </c>
    </row>
    <row r="869" spans="1:11" s="44" customFormat="1" hidden="1">
      <c r="A869" s="38">
        <v>10620</v>
      </c>
      <c r="B869" s="39" t="s">
        <v>1207</v>
      </c>
      <c r="C869" s="39" t="s">
        <v>1208</v>
      </c>
      <c r="D869" s="39" t="str">
        <f>CONCATENATE(tabSpelersBWBC[[#This Row],[Prénom]],"  ",tabSpelersBWBC[[#This Row],[Nom]])</f>
        <v>MARIE-JEANNE  EVENEPOEL</v>
      </c>
      <c r="E869" s="40">
        <v>20628</v>
      </c>
      <c r="F869" s="39"/>
      <c r="G869" s="39"/>
      <c r="H869" s="39"/>
      <c r="I869" s="41" t="s">
        <v>1193</v>
      </c>
      <c r="J869" s="46"/>
      <c r="K869" s="45">
        <f>IF(ISERROR(VLOOKUP(A869,[1]Spelers_PFV!$A$2:$J$5016,1,0)),"",VLOOKUP(A869,[1]Spelers_PFV!$A$2:$J$5016,1,0))</f>
        <v>10620</v>
      </c>
    </row>
    <row r="870" spans="1:11" s="44" customFormat="1" hidden="1">
      <c r="A870" s="38">
        <v>10621</v>
      </c>
      <c r="B870" s="39" t="s">
        <v>603</v>
      </c>
      <c r="C870" s="39" t="s">
        <v>1195</v>
      </c>
      <c r="D870" s="39" t="str">
        <f>CONCATENATE(tabSpelersBWBC[[#This Row],[Prénom]],"  ",tabSpelersBWBC[[#This Row],[Nom]])</f>
        <v>CLAUDE  BOSSELOIR</v>
      </c>
      <c r="E870" s="40">
        <v>22332</v>
      </c>
      <c r="F870" s="39"/>
      <c r="G870" s="39"/>
      <c r="H870" s="39"/>
      <c r="I870" s="41" t="s">
        <v>1193</v>
      </c>
      <c r="J870" s="46"/>
      <c r="K870" s="45" t="str">
        <f>IF(ISERROR(VLOOKUP(A870,[1]Spelers_PFV!$A$2:$J$5016,1,0)),"",VLOOKUP(A870,[1]Spelers_PFV!$A$2:$J$5016,1,0))</f>
        <v/>
      </c>
    </row>
    <row r="871" spans="1:11" s="44" customFormat="1" hidden="1">
      <c r="A871" s="38">
        <v>10750</v>
      </c>
      <c r="B871" s="39" t="s">
        <v>1537</v>
      </c>
      <c r="C871" s="39" t="s">
        <v>1538</v>
      </c>
      <c r="D871" s="39" t="str">
        <f>CONCATENATE(tabSpelersBWBC[[#This Row],[Prénom]],"  ",tabSpelersBWBC[[#This Row],[Nom]])</f>
        <v>DIMITRI  VANBEUKHOUT</v>
      </c>
      <c r="E871" s="40">
        <v>31459</v>
      </c>
      <c r="F871" s="39"/>
      <c r="G871" s="39"/>
      <c r="H871" s="39"/>
      <c r="I871" s="41" t="s">
        <v>1463</v>
      </c>
      <c r="J871" s="46"/>
      <c r="K871" s="45" t="str">
        <f>IF(ISERROR(VLOOKUP(A871,[1]Spelers_PFV!$A$2:$J$5016,1,0)),"",VLOOKUP(A871,[1]Spelers_PFV!$A$2:$J$5016,1,0))</f>
        <v/>
      </c>
    </row>
    <row r="872" spans="1:11" s="44" customFormat="1" hidden="1">
      <c r="A872" s="38">
        <v>10756</v>
      </c>
      <c r="B872" s="39" t="s">
        <v>1077</v>
      </c>
      <c r="C872" s="39" t="s">
        <v>1671</v>
      </c>
      <c r="D872" s="39" t="str">
        <f>CONCATENATE(tabSpelersBWBC[[#This Row],[Prénom]],"  ",tabSpelersBWBC[[#This Row],[Nom]])</f>
        <v>PAUL  ADAM</v>
      </c>
      <c r="E872" s="40">
        <v>16761</v>
      </c>
      <c r="F872" s="39"/>
      <c r="G872" s="39"/>
      <c r="H872" s="39"/>
      <c r="I872" s="41" t="s">
        <v>1672</v>
      </c>
      <c r="J872" s="46"/>
      <c r="K872" s="45">
        <f>IF(ISERROR(VLOOKUP(A872,[1]Spelers_PFV!$A$2:$J$5016,1,0)),"",VLOOKUP(A872,[1]Spelers_PFV!$A$2:$J$5016,1,0))</f>
        <v>10756</v>
      </c>
    </row>
    <row r="873" spans="1:11" s="44" customFormat="1">
      <c r="A873" s="38">
        <v>10852</v>
      </c>
      <c r="B873" s="39" t="s">
        <v>970</v>
      </c>
      <c r="C873" s="39" t="s">
        <v>971</v>
      </c>
      <c r="D873" s="39" t="str">
        <f>CONCATENATE(tabSpelersBWBC[[#This Row],[Prénom]],"  ",tabSpelersBWBC[[#This Row],[Nom]])</f>
        <v>THOMASO  CLAUDINI</v>
      </c>
      <c r="E873" s="40">
        <v>22042</v>
      </c>
      <c r="F873" s="39"/>
      <c r="G873" s="39"/>
      <c r="H873" s="39"/>
      <c r="I873" s="41" t="s">
        <v>957</v>
      </c>
      <c r="J873" s="46"/>
      <c r="K873" s="45" t="str">
        <f>IF(ISERROR(VLOOKUP(A873,[1]Spelers_PFV!$A$2:$J$5016,1,0)),"",VLOOKUP(A873,[1]Spelers_PFV!$A$2:$J$5016,1,0))</f>
        <v/>
      </c>
    </row>
    <row r="874" spans="1:11" s="44" customFormat="1" hidden="1">
      <c r="A874" s="38">
        <v>10865</v>
      </c>
      <c r="B874" s="39" t="s">
        <v>509</v>
      </c>
      <c r="C874" s="39" t="s">
        <v>1276</v>
      </c>
      <c r="D874" s="39" t="str">
        <f>CONCATENATE(tabSpelersBWBC[[#This Row],[Prénom]],"  ",tabSpelersBWBC[[#This Row],[Nom]])</f>
        <v>JEAN-MARIE  BRONCHART</v>
      </c>
      <c r="E874" s="40">
        <v>17631</v>
      </c>
      <c r="F874" s="39"/>
      <c r="G874" s="39"/>
      <c r="H874" s="39"/>
      <c r="I874" s="41" t="s">
        <v>1252</v>
      </c>
      <c r="J874" s="46"/>
      <c r="K874" s="45" t="str">
        <f>IF(ISERROR(VLOOKUP(A874,[1]Spelers_PFV!$A$2:$J$5016,1,0)),"",VLOOKUP(A874,[1]Spelers_PFV!$A$2:$J$5016,1,0))</f>
        <v/>
      </c>
    </row>
    <row r="875" spans="1:11" s="44" customFormat="1" hidden="1">
      <c r="A875" s="38">
        <v>10869</v>
      </c>
      <c r="B875" s="39" t="s">
        <v>712</v>
      </c>
      <c r="C875" s="39" t="s">
        <v>1321</v>
      </c>
      <c r="D875" s="39" t="str">
        <f>CONCATENATE(tabSpelersBWBC[[#This Row],[Prénom]],"  ",tabSpelersBWBC[[#This Row],[Nom]])</f>
        <v>PATRICIA  DE SCHRYVER</v>
      </c>
      <c r="E875" s="40">
        <v>24255</v>
      </c>
      <c r="F875" s="39"/>
      <c r="G875" s="39"/>
      <c r="H875" s="39"/>
      <c r="I875" s="41" t="s">
        <v>1252</v>
      </c>
      <c r="J875" s="46"/>
      <c r="K875" s="45" t="str">
        <f>IF(ISERROR(VLOOKUP(A875,[1]Spelers_PFV!$A$2:$J$5016,1,0)),"",VLOOKUP(A875,[1]Spelers_PFV!$A$2:$J$5016,1,0))</f>
        <v/>
      </c>
    </row>
    <row r="876" spans="1:11" s="44" customFormat="1" hidden="1">
      <c r="A876" s="38">
        <v>10876</v>
      </c>
      <c r="B876" s="39" t="s">
        <v>618</v>
      </c>
      <c r="C876" s="39" t="s">
        <v>619</v>
      </c>
      <c r="D876" s="39" t="str">
        <f>CONCATENATE(tabSpelersBWBC[[#This Row],[Prénom]],"  ",tabSpelersBWBC[[#This Row],[Nom]])</f>
        <v>HENK  ROOBROEK</v>
      </c>
      <c r="E876" s="40">
        <v>21925</v>
      </c>
      <c r="F876" s="39"/>
      <c r="G876" s="39"/>
      <c r="H876" s="39"/>
      <c r="I876" s="41" t="s">
        <v>413</v>
      </c>
      <c r="J876" s="46"/>
      <c r="K876" s="45" t="str">
        <f>IF(ISERROR(VLOOKUP(A876,[1]Spelers_PFV!$A$2:$J$5016,1,0)),"",VLOOKUP(A876,[1]Spelers_PFV!$A$2:$J$5016,1,0))</f>
        <v/>
      </c>
    </row>
    <row r="877" spans="1:11" s="44" customFormat="1" hidden="1">
      <c r="A877" s="38">
        <v>10914</v>
      </c>
      <c r="B877" s="39" t="s">
        <v>264</v>
      </c>
      <c r="C877" s="39" t="s">
        <v>265</v>
      </c>
      <c r="D877" s="39" t="str">
        <f>CONCATENATE(tabSpelersBWBC[[#This Row],[Prénom]],"  ",tabSpelersBWBC[[#This Row],[Nom]])</f>
        <v>GAETANO  AMORE</v>
      </c>
      <c r="E877" s="40">
        <v>14323</v>
      </c>
      <c r="F877" s="39"/>
      <c r="G877" s="39"/>
      <c r="H877" s="39"/>
      <c r="I877" s="41" t="s">
        <v>261</v>
      </c>
      <c r="J877" s="42"/>
      <c r="K877" s="43">
        <f>IF(ISERROR(VLOOKUP(A877,[1]Spelers_PFV!$A$2:$J$5016,1,0)),"",VLOOKUP(A877,[1]Spelers_PFV!$A$2:$J$5016,1,0))</f>
        <v>10914</v>
      </c>
    </row>
    <row r="878" spans="1:11" s="44" customFormat="1" hidden="1">
      <c r="A878" s="38">
        <v>10929</v>
      </c>
      <c r="B878" s="39" t="s">
        <v>1644</v>
      </c>
      <c r="C878" s="39" t="s">
        <v>1645</v>
      </c>
      <c r="D878" s="39" t="str">
        <f>CONCATENATE(tabSpelersBWBC[[#This Row],[Prénom]],"  ",tabSpelersBWBC[[#This Row],[Nom]])</f>
        <v>CLEMENT  SLAES</v>
      </c>
      <c r="E878" s="40">
        <v>24694</v>
      </c>
      <c r="F878" s="39"/>
      <c r="G878" s="39"/>
      <c r="H878" s="39"/>
      <c r="I878" s="41" t="s">
        <v>1550</v>
      </c>
      <c r="J878" s="46"/>
      <c r="K878" s="45" t="str">
        <f>IF(ISERROR(VLOOKUP(A878,[1]Spelers_PFV!$A$2:$J$5016,1,0)),"",VLOOKUP(A878,[1]Spelers_PFV!$A$2:$J$5016,1,0))</f>
        <v/>
      </c>
    </row>
    <row r="879" spans="1:11" s="44" customFormat="1" hidden="1">
      <c r="A879" s="38">
        <v>10933</v>
      </c>
      <c r="B879" s="39" t="s">
        <v>1106</v>
      </c>
      <c r="C879" s="39" t="s">
        <v>1107</v>
      </c>
      <c r="D879" s="39" t="str">
        <f>CONCATENATE(tabSpelersBWBC[[#This Row],[Prénom]],"  ",tabSpelersBWBC[[#This Row],[Nom]])</f>
        <v>ALBERT  HEMELEERS</v>
      </c>
      <c r="E879" s="40">
        <v>15866</v>
      </c>
      <c r="F879" s="39"/>
      <c r="G879" s="39"/>
      <c r="H879" s="39"/>
      <c r="I879" s="41" t="s">
        <v>1036</v>
      </c>
      <c r="J879" s="46"/>
      <c r="K879" s="45" t="str">
        <f>IF(ISERROR(VLOOKUP(A879,[1]Spelers_PFV!$A$2:$J$5016,1,0)),"",VLOOKUP(A879,[1]Spelers_PFV!$A$2:$J$5016,1,0))</f>
        <v/>
      </c>
    </row>
    <row r="880" spans="1:11" s="44" customFormat="1" hidden="1">
      <c r="A880" s="38">
        <v>10959</v>
      </c>
      <c r="B880" s="39" t="s">
        <v>483</v>
      </c>
      <c r="C880" s="39" t="s">
        <v>803</v>
      </c>
      <c r="D880" s="39" t="str">
        <f>CONCATENATE(tabSpelersBWBC[[#This Row],[Prénom]],"  ",tabSpelersBWBC[[#This Row],[Nom]])</f>
        <v>MARCELLE  VERLAET</v>
      </c>
      <c r="E880" s="40">
        <v>14701</v>
      </c>
      <c r="F880" s="39"/>
      <c r="G880" s="39"/>
      <c r="H880" s="39"/>
      <c r="I880" s="41" t="s">
        <v>678</v>
      </c>
      <c r="J880" s="46"/>
      <c r="K880" s="45">
        <f>IF(ISERROR(VLOOKUP(A880,[1]Spelers_PFV!$A$2:$J$5016,1,0)),"",VLOOKUP(A880,[1]Spelers_PFV!$A$2:$J$5016,1,0))</f>
        <v>10959</v>
      </c>
    </row>
    <row r="881" spans="1:11" s="44" customFormat="1" hidden="1">
      <c r="A881" s="38">
        <v>10964</v>
      </c>
      <c r="B881" s="39" t="s">
        <v>1129</v>
      </c>
      <c r="C881" s="39" t="s">
        <v>1508</v>
      </c>
      <c r="D881" s="39" t="str">
        <f>CONCATENATE(tabSpelersBWBC[[#This Row],[Prénom]],"  ",tabSpelersBWBC[[#This Row],[Nom]])</f>
        <v>RAYMOND  LHOEST</v>
      </c>
      <c r="E881" s="40">
        <v>20724</v>
      </c>
      <c r="F881" s="39"/>
      <c r="G881" s="39"/>
      <c r="H881" s="39"/>
      <c r="I881" s="41" t="s">
        <v>1463</v>
      </c>
      <c r="J881" s="46"/>
      <c r="K881" s="45" t="str">
        <f>IF(ISERROR(VLOOKUP(A881,[1]Spelers_PFV!$A$2:$J$5016,1,0)),"",VLOOKUP(A881,[1]Spelers_PFV!$A$2:$J$5016,1,0))</f>
        <v/>
      </c>
    </row>
    <row r="882" spans="1:11" s="44" customFormat="1" hidden="1">
      <c r="A882" s="38">
        <v>10965</v>
      </c>
      <c r="B882" s="39" t="s">
        <v>385</v>
      </c>
      <c r="C882" s="39" t="s">
        <v>1546</v>
      </c>
      <c r="D882" s="39" t="str">
        <f>CONCATENATE(tabSpelersBWBC[[#This Row],[Prénom]],"  ",tabSpelersBWBC[[#This Row],[Nom]])</f>
        <v>DIDIER  VAN RENTERGHEM</v>
      </c>
      <c r="E882" s="40">
        <v>25533</v>
      </c>
      <c r="F882" s="39"/>
      <c r="G882" s="39"/>
      <c r="H882" s="39"/>
      <c r="I882" s="41" t="s">
        <v>1463</v>
      </c>
      <c r="J882" s="46"/>
      <c r="K882" s="45" t="str">
        <f>IF(ISERROR(VLOOKUP(A882,[1]Spelers_PFV!$A$2:$J$5016,1,0)),"",VLOOKUP(A882,[1]Spelers_PFV!$A$2:$J$5016,1,0))</f>
        <v/>
      </c>
    </row>
    <row r="883" spans="1:11" s="45" customFormat="1" hidden="1">
      <c r="A883" s="38">
        <v>10969</v>
      </c>
      <c r="B883" s="39" t="s">
        <v>1482</v>
      </c>
      <c r="C883" s="39" t="s">
        <v>848</v>
      </c>
      <c r="D883" s="39" t="str">
        <f>CONCATENATE(tabSpelersBWBC[[#This Row],[Prénom]],"  ",tabSpelersBWBC[[#This Row],[Nom]])</f>
        <v>JEAN JULIEN  DE RIDDER</v>
      </c>
      <c r="E883" s="40">
        <v>13408</v>
      </c>
      <c r="F883" s="39"/>
      <c r="G883" s="39"/>
      <c r="H883" s="39"/>
      <c r="I883" s="41" t="s">
        <v>1463</v>
      </c>
      <c r="J883" s="46"/>
      <c r="K883" s="45" t="str">
        <f>IF(ISERROR(VLOOKUP(A883,[1]Spelers_PFV!$A$2:$J$5016,1,0)),"",VLOOKUP(A883,[1]Spelers_PFV!$A$2:$J$5016,1,0))</f>
        <v/>
      </c>
    </row>
    <row r="884" spans="1:11" s="45" customFormat="1" hidden="1">
      <c r="A884" s="38">
        <v>10978</v>
      </c>
      <c r="B884" s="39" t="s">
        <v>402</v>
      </c>
      <c r="C884" s="39" t="s">
        <v>1580</v>
      </c>
      <c r="D884" s="39" t="str">
        <f>CONCATENATE(tabSpelersBWBC[[#This Row],[Prénom]],"  ",tabSpelersBWBC[[#This Row],[Nom]])</f>
        <v>FRANCIS  DE SMET</v>
      </c>
      <c r="E884" s="40">
        <v>13879</v>
      </c>
      <c r="F884" s="39"/>
      <c r="G884" s="39"/>
      <c r="H884" s="39"/>
      <c r="I884" s="41" t="s">
        <v>1550</v>
      </c>
      <c r="J884" s="46"/>
      <c r="K884" s="45">
        <f>IF(ISERROR(VLOOKUP(A884,[1]Spelers_PFV!$A$2:$J$5016,1,0)),"",VLOOKUP(A884,[1]Spelers_PFV!$A$2:$J$5016,1,0))</f>
        <v>10978</v>
      </c>
    </row>
    <row r="885" spans="1:11" s="45" customFormat="1" hidden="1">
      <c r="A885" s="38">
        <v>11008</v>
      </c>
      <c r="B885" s="39" t="s">
        <v>474</v>
      </c>
      <c r="C885" s="39" t="s">
        <v>1435</v>
      </c>
      <c r="D885" s="39" t="str">
        <f>CONCATENATE(tabSpelersBWBC[[#This Row],[Prénom]],"  ",tabSpelersBWBC[[#This Row],[Nom]])</f>
        <v>MAURICE  VAN DEN ABEELE</v>
      </c>
      <c r="E885" s="40">
        <v>21397</v>
      </c>
      <c r="F885" s="39"/>
      <c r="G885" s="39"/>
      <c r="H885" s="39"/>
      <c r="I885" s="41" t="s">
        <v>1252</v>
      </c>
      <c r="J885" s="46"/>
      <c r="K885" s="45" t="str">
        <f>IF(ISERROR(VLOOKUP(A885,[1]Spelers_PFV!$A$2:$J$5016,1,0)),"",VLOOKUP(A885,[1]Spelers_PFV!$A$2:$J$5016,1,0))</f>
        <v/>
      </c>
    </row>
    <row r="886" spans="1:11" s="45" customFormat="1" hidden="1">
      <c r="A886" s="38">
        <v>11028</v>
      </c>
      <c r="B886" s="39" t="s">
        <v>1627</v>
      </c>
      <c r="C886" s="39" t="s">
        <v>881</v>
      </c>
      <c r="D886" s="39" t="str">
        <f>CONCATENATE(tabSpelersBWBC[[#This Row],[Prénom]],"  ",tabSpelersBWBC[[#This Row],[Nom]])</f>
        <v>STEPHAN  MERTENS</v>
      </c>
      <c r="E886" s="40">
        <v>26354</v>
      </c>
      <c r="F886" s="39"/>
      <c r="G886" s="39"/>
      <c r="H886" s="39"/>
      <c r="I886" s="41" t="s">
        <v>1550</v>
      </c>
      <c r="J886" s="46"/>
      <c r="K886" s="45" t="str">
        <f>IF(ISERROR(VLOOKUP(A886,[1]Spelers_PFV!$A$2:$J$5016,1,0)),"",VLOOKUP(A886,[1]Spelers_PFV!$A$2:$J$5016,1,0))</f>
        <v/>
      </c>
    </row>
    <row r="887" spans="1:11" s="45" customFormat="1" hidden="1">
      <c r="A887" s="38">
        <v>11060</v>
      </c>
      <c r="B887" s="39" t="s">
        <v>610</v>
      </c>
      <c r="C887" s="39" t="s">
        <v>611</v>
      </c>
      <c r="D887" s="39" t="str">
        <f>CONCATENATE(tabSpelersBWBC[[#This Row],[Prénom]],"  ",tabSpelersBWBC[[#This Row],[Nom]])</f>
        <v>ANASTASIA  REMACLE</v>
      </c>
      <c r="E887" s="40">
        <v>50781</v>
      </c>
      <c r="F887" s="39"/>
      <c r="G887" s="39"/>
      <c r="H887" s="39"/>
      <c r="I887" s="41" t="s">
        <v>413</v>
      </c>
      <c r="J887" s="46"/>
      <c r="K887" s="47" t="str">
        <f>IF(ISERROR(VLOOKUP(A887,[1]Spelers_PFV!$A$2:$J$5016,1,0)),"",VLOOKUP(A887,[1]Spelers_PFV!$A$2:$J$5016,1,0))</f>
        <v/>
      </c>
    </row>
    <row r="888" spans="1:11" s="45" customFormat="1" hidden="1">
      <c r="A888" s="38">
        <v>11061</v>
      </c>
      <c r="B888" s="39" t="s">
        <v>538</v>
      </c>
      <c r="C888" s="39" t="s">
        <v>826</v>
      </c>
      <c r="D888" s="39" t="str">
        <f>CONCATENATE(tabSpelersBWBC[[#This Row],[Prénom]],"  ",tabSpelersBWBC[[#This Row],[Nom]])</f>
        <v>ROBERT  DE BOIS</v>
      </c>
      <c r="E888" s="40">
        <v>15603</v>
      </c>
      <c r="F888" s="39"/>
      <c r="G888" s="39"/>
      <c r="H888" s="39"/>
      <c r="I888" s="41" t="s">
        <v>811</v>
      </c>
      <c r="J888" s="46"/>
      <c r="K888" s="45" t="str">
        <f>IF(ISERROR(VLOOKUP(A888,[1]Spelers_PFV!$A$2:$J$5016,1,0)),"",VLOOKUP(A888,[1]Spelers_PFV!$A$2:$J$5016,1,0))</f>
        <v/>
      </c>
    </row>
    <row r="889" spans="1:11" s="45" customFormat="1" hidden="1">
      <c r="A889" s="38">
        <v>11070</v>
      </c>
      <c r="B889" s="39" t="s">
        <v>355</v>
      </c>
      <c r="C889" s="39" t="s">
        <v>930</v>
      </c>
      <c r="D889" s="39" t="str">
        <f>CONCATENATE(tabSpelersBWBC[[#This Row],[Prénom]],"  ",tabSpelersBWBC[[#This Row],[Nom]])</f>
        <v>MONIQUE  VAN GESTEL</v>
      </c>
      <c r="E889" s="40">
        <v>15967</v>
      </c>
      <c r="F889" s="39"/>
      <c r="G889" s="39"/>
      <c r="H889" s="39"/>
      <c r="I889" s="41" t="s">
        <v>811</v>
      </c>
      <c r="J889" s="46"/>
      <c r="K889" s="45" t="str">
        <f>IF(ISERROR(VLOOKUP(A889,[1]Spelers_PFV!$A$2:$J$5016,1,0)),"",VLOOKUP(A889,[1]Spelers_PFV!$A$2:$J$5016,1,0))</f>
        <v/>
      </c>
    </row>
    <row r="890" spans="1:11" s="45" customFormat="1" hidden="1">
      <c r="A890" s="38">
        <v>11216</v>
      </c>
      <c r="B890" s="39" t="s">
        <v>595</v>
      </c>
      <c r="C890" s="39" t="s">
        <v>692</v>
      </c>
      <c r="D890" s="39" t="str">
        <f>CONCATENATE(tabSpelersBWBC[[#This Row],[Prénom]],"  ",tabSpelersBWBC[[#This Row],[Nom]])</f>
        <v>OLIVIER  CLERENS</v>
      </c>
      <c r="E890" s="40">
        <v>32487</v>
      </c>
      <c r="F890" s="39"/>
      <c r="G890" s="39"/>
      <c r="H890" s="39"/>
      <c r="I890" s="41" t="s">
        <v>678</v>
      </c>
      <c r="J890" s="46"/>
      <c r="K890" s="45" t="str">
        <f>IF(ISERROR(VLOOKUP(A890,[1]Spelers_PFV!$A$2:$J$5016,1,0)),"",VLOOKUP(A890,[1]Spelers_PFV!$A$2:$J$5016,1,0))</f>
        <v/>
      </c>
    </row>
    <row r="891" spans="1:11" s="45" customFormat="1">
      <c r="A891" s="38">
        <v>11223</v>
      </c>
      <c r="B891" s="39" t="s">
        <v>955</v>
      </c>
      <c r="C891" s="39" t="s">
        <v>956</v>
      </c>
      <c r="D891" s="39" t="str">
        <f>CONCATENATE(tabSpelersBWBC[[#This Row],[Prénom]],"  ",tabSpelersBWBC[[#This Row],[Nom]])</f>
        <v>MARIA LUISA  ADEVA  GALLEGO</v>
      </c>
      <c r="E891" s="40">
        <v>15824</v>
      </c>
      <c r="F891" s="39"/>
      <c r="G891" s="39"/>
      <c r="H891" s="39"/>
      <c r="I891" s="41" t="s">
        <v>957</v>
      </c>
      <c r="J891" s="46"/>
      <c r="K891" s="45" t="str">
        <f>IF(ISERROR(VLOOKUP(A891,[1]Spelers_PFV!$A$2:$J$5016,1,0)),"",VLOOKUP(A891,[1]Spelers_PFV!$A$2:$J$5016,1,0))</f>
        <v/>
      </c>
    </row>
    <row r="892" spans="1:11" s="45" customFormat="1">
      <c r="A892" s="38">
        <v>11226</v>
      </c>
      <c r="B892" s="39" t="s">
        <v>989</v>
      </c>
      <c r="C892" s="39" t="s">
        <v>990</v>
      </c>
      <c r="D892" s="39" t="str">
        <f>CONCATENATE(tabSpelersBWBC[[#This Row],[Prénom]],"  ",tabSpelersBWBC[[#This Row],[Nom]])</f>
        <v>MARIE GISELE  FLEURY</v>
      </c>
      <c r="E892" s="40">
        <v>15841</v>
      </c>
      <c r="F892" s="39"/>
      <c r="G892" s="39"/>
      <c r="H892" s="39"/>
      <c r="I892" s="41" t="s">
        <v>957</v>
      </c>
      <c r="J892" s="46"/>
      <c r="K892" s="45" t="str">
        <f>IF(ISERROR(VLOOKUP(A892,[1]Spelers_PFV!$A$2:$J$5016,1,0)),"",VLOOKUP(A892,[1]Spelers_PFV!$A$2:$J$5016,1,0))</f>
        <v/>
      </c>
    </row>
    <row r="893" spans="1:11" s="45" customFormat="1" hidden="1">
      <c r="A893" s="38">
        <v>11230</v>
      </c>
      <c r="B893" s="39" t="s">
        <v>595</v>
      </c>
      <c r="C893" s="39" t="s">
        <v>1127</v>
      </c>
      <c r="D893" s="39" t="str">
        <f>CONCATENATE(tabSpelersBWBC[[#This Row],[Prénom]],"  ",tabSpelersBWBC[[#This Row],[Nom]])</f>
        <v>OLIVIER  PIRON</v>
      </c>
      <c r="E893" s="40">
        <v>27864</v>
      </c>
      <c r="F893" s="39"/>
      <c r="G893" s="39"/>
      <c r="H893" s="39"/>
      <c r="I893" s="41" t="s">
        <v>1036</v>
      </c>
      <c r="J893" s="46"/>
      <c r="K893" s="45" t="str">
        <f>IF(ISERROR(VLOOKUP(A893,[1]Spelers_PFV!$A$2:$J$5016,1,0)),"",VLOOKUP(A893,[1]Spelers_PFV!$A$2:$J$5016,1,0))</f>
        <v/>
      </c>
    </row>
    <row r="894" spans="1:11" s="45" customFormat="1" hidden="1">
      <c r="A894" s="38">
        <v>11250</v>
      </c>
      <c r="B894" s="39" t="s">
        <v>416</v>
      </c>
      <c r="C894" s="39" t="s">
        <v>628</v>
      </c>
      <c r="D894" s="39" t="str">
        <f>CONCATENATE(tabSpelersBWBC[[#This Row],[Prénom]],"  ",tabSpelersBWBC[[#This Row],[Nom]])</f>
        <v>FREDERIC  SCHOONEYT</v>
      </c>
      <c r="E894" s="40">
        <v>32376</v>
      </c>
      <c r="F894" s="39"/>
      <c r="G894" s="39"/>
      <c r="H894" s="39"/>
      <c r="I894" s="41" t="s">
        <v>413</v>
      </c>
      <c r="J894" s="46"/>
      <c r="K894" s="45" t="str">
        <f>IF(ISERROR(VLOOKUP(A894,[1]Spelers_PFV!$A$2:$J$5016,1,0)),"",VLOOKUP(A894,[1]Spelers_PFV!$A$2:$J$5016,1,0))</f>
        <v/>
      </c>
    </row>
    <row r="895" spans="1:11" s="45" customFormat="1" hidden="1">
      <c r="A895" s="38">
        <v>11350</v>
      </c>
      <c r="B895" s="39" t="s">
        <v>746</v>
      </c>
      <c r="C895" s="39" t="s">
        <v>1552</v>
      </c>
      <c r="D895" s="39" t="str">
        <f>CONCATENATE(tabSpelersBWBC[[#This Row],[Prénom]],"  ",tabSpelersBWBC[[#This Row],[Nom]])</f>
        <v>FABRICE  BARTHELEMY</v>
      </c>
      <c r="E895" s="40">
        <v>30481</v>
      </c>
      <c r="F895" s="39"/>
      <c r="G895" s="39"/>
      <c r="H895" s="39"/>
      <c r="I895" s="41" t="s">
        <v>1550</v>
      </c>
      <c r="J895" s="46"/>
      <c r="K895" s="45" t="str">
        <f>IF(ISERROR(VLOOKUP(A895,[1]Spelers_PFV!$A$2:$J$5016,1,0)),"",VLOOKUP(A895,[1]Spelers_PFV!$A$2:$J$5016,1,0))</f>
        <v/>
      </c>
    </row>
    <row r="896" spans="1:11" s="45" customFormat="1" hidden="1">
      <c r="A896" s="38">
        <v>11396</v>
      </c>
      <c r="B896" s="39" t="s">
        <v>285</v>
      </c>
      <c r="C896" s="39" t="s">
        <v>1474</v>
      </c>
      <c r="D896" s="39" t="str">
        <f>CONCATENATE(tabSpelersBWBC[[#This Row],[Prénom]],"  ",tabSpelersBWBC[[#This Row],[Nom]])</f>
        <v>ERIC  DALCQ</v>
      </c>
      <c r="E896" s="40">
        <v>20640</v>
      </c>
      <c r="F896" s="39"/>
      <c r="G896" s="39"/>
      <c r="H896" s="39"/>
      <c r="I896" s="41" t="s">
        <v>1463</v>
      </c>
      <c r="J896" s="46"/>
      <c r="K896" s="45" t="str">
        <f>IF(ISERROR(VLOOKUP(A896,[1]Spelers_PFV!$A$2:$J$5016,1,0)),"",VLOOKUP(A896,[1]Spelers_PFV!$A$2:$J$5016,1,0))</f>
        <v/>
      </c>
    </row>
    <row r="897" spans="1:11" s="45" customFormat="1" hidden="1">
      <c r="A897" s="38">
        <v>11403</v>
      </c>
      <c r="B897" s="39" t="s">
        <v>545</v>
      </c>
      <c r="C897" s="39" t="s">
        <v>1354</v>
      </c>
      <c r="D897" s="39" t="str">
        <f>CONCATENATE(tabSpelersBWBC[[#This Row],[Prénom]],"  ",tabSpelersBWBC[[#This Row],[Nom]])</f>
        <v>THIERRY  GILLET</v>
      </c>
      <c r="E897" s="40">
        <v>24993</v>
      </c>
      <c r="F897" s="39"/>
      <c r="G897" s="39"/>
      <c r="H897" s="39"/>
      <c r="I897" s="41" t="s">
        <v>1252</v>
      </c>
      <c r="J897" s="46"/>
      <c r="K897" s="45" t="str">
        <f>IF(ISERROR(VLOOKUP(A897,[1]Spelers_PFV!$A$2:$J$5016,1,0)),"",VLOOKUP(A897,[1]Spelers_PFV!$A$2:$J$5016,1,0))</f>
        <v/>
      </c>
    </row>
    <row r="898" spans="1:11" s="45" customFormat="1" hidden="1">
      <c r="A898" s="38">
        <v>11408</v>
      </c>
      <c r="B898" s="39" t="s">
        <v>1648</v>
      </c>
      <c r="C898" s="39" t="s">
        <v>783</v>
      </c>
      <c r="D898" s="39" t="str">
        <f>CONCATENATE(tabSpelersBWBC[[#This Row],[Prénom]],"  ",tabSpelersBWBC[[#This Row],[Nom]])</f>
        <v>CLEMENTINE  STERCKX</v>
      </c>
      <c r="E898" s="40">
        <v>16479</v>
      </c>
      <c r="F898" s="39"/>
      <c r="G898" s="39"/>
      <c r="H898" s="39"/>
      <c r="I898" s="41" t="s">
        <v>1550</v>
      </c>
      <c r="J898" s="46"/>
      <c r="K898" s="45" t="str">
        <f>IF(ISERROR(VLOOKUP(A898,[1]Spelers_PFV!$A$2:$J$5016,1,0)),"",VLOOKUP(A898,[1]Spelers_PFV!$A$2:$J$5016,1,0))</f>
        <v/>
      </c>
    </row>
    <row r="899" spans="1:11" s="44" customFormat="1" hidden="1">
      <c r="A899" s="38">
        <v>11453</v>
      </c>
      <c r="B899" s="39" t="s">
        <v>321</v>
      </c>
      <c r="C899" s="39" t="s">
        <v>1361</v>
      </c>
      <c r="D899" s="39" t="str">
        <f>CONCATENATE(tabSpelersBWBC[[#This Row],[Prénom]],"  ",tabSpelersBWBC[[#This Row],[Nom]])</f>
        <v>MARTINE  HELAS</v>
      </c>
      <c r="E899" s="40">
        <v>17657</v>
      </c>
      <c r="F899" s="39"/>
      <c r="G899" s="39"/>
      <c r="H899" s="39"/>
      <c r="I899" s="41" t="s">
        <v>1252</v>
      </c>
      <c r="J899" s="46"/>
      <c r="K899" s="45" t="str">
        <f>IF(ISERROR(VLOOKUP(A899,[1]Spelers_PFV!$A$2:$J$5016,1,0)),"",VLOOKUP(A899,[1]Spelers_PFV!$A$2:$J$5016,1,0))</f>
        <v/>
      </c>
    </row>
    <row r="900" spans="1:11" s="44" customFormat="1" hidden="1">
      <c r="A900" s="38">
        <v>11583</v>
      </c>
      <c r="B900" s="39" t="s">
        <v>761</v>
      </c>
      <c r="C900" s="39" t="s">
        <v>762</v>
      </c>
      <c r="D900" s="39" t="str">
        <f>CONCATENATE(tabSpelersBWBC[[#This Row],[Prénom]],"  ",tabSpelersBWBC[[#This Row],[Nom]])</f>
        <v>ALPHONSE  MONSIEUR</v>
      </c>
      <c r="E900" s="40">
        <v>18823</v>
      </c>
      <c r="F900" s="39"/>
      <c r="G900" s="39"/>
      <c r="H900" s="39"/>
      <c r="I900" s="41" t="s">
        <v>678</v>
      </c>
      <c r="J900" s="46"/>
      <c r="K900" s="45" t="str">
        <f>IF(ISERROR(VLOOKUP(A900,[1]Spelers_PFV!$A$2:$J$5016,1,0)),"",VLOOKUP(A900,[1]Spelers_PFV!$A$2:$J$5016,1,0))</f>
        <v/>
      </c>
    </row>
    <row r="901" spans="1:11" s="44" customFormat="1" hidden="1">
      <c r="A901" s="38">
        <v>11743</v>
      </c>
      <c r="B901" s="39" t="s">
        <v>749</v>
      </c>
      <c r="C901" s="39" t="s">
        <v>1248</v>
      </c>
      <c r="D901" s="39" t="str">
        <f>CONCATENATE(tabSpelersBWBC[[#This Row],[Prénom]],"  ",tabSpelersBWBC[[#This Row],[Nom]])</f>
        <v>AURELIE  VAN HERPE</v>
      </c>
      <c r="E901" s="40">
        <v>33801</v>
      </c>
      <c r="F901" s="39"/>
      <c r="G901" s="39"/>
      <c r="H901" s="39"/>
      <c r="I901" s="41" t="s">
        <v>1193</v>
      </c>
      <c r="J901" s="46"/>
      <c r="K901" s="47" t="str">
        <f>IF(ISERROR(VLOOKUP(A901,[1]Spelers_PFV!$A$2:$J$5016,1,0)),"",VLOOKUP(A901,[1]Spelers_PFV!$A$2:$J$5016,1,0))</f>
        <v/>
      </c>
    </row>
    <row r="902" spans="1:11" s="44" customFormat="1" hidden="1">
      <c r="A902" s="38">
        <v>11776</v>
      </c>
      <c r="B902" s="39" t="s">
        <v>345</v>
      </c>
      <c r="C902" s="39" t="s">
        <v>685</v>
      </c>
      <c r="D902" s="39" t="str">
        <f>CONCATENATE(tabSpelersBWBC[[#This Row],[Prénom]],"  ",tabSpelersBWBC[[#This Row],[Nom]])</f>
        <v>MICHAEL  BROGNIET</v>
      </c>
      <c r="E902" s="40">
        <v>33141</v>
      </c>
      <c r="F902" s="39"/>
      <c r="G902" s="39"/>
      <c r="H902" s="39"/>
      <c r="I902" s="41" t="s">
        <v>678</v>
      </c>
      <c r="J902" s="46"/>
      <c r="K902" s="45">
        <f>IF(ISERROR(VLOOKUP(A902,[1]Spelers_PFV!$A$2:$J$5016,1,0)),"",VLOOKUP(A902,[1]Spelers_PFV!$A$2:$J$5016,1,0))</f>
        <v>11776</v>
      </c>
    </row>
    <row r="903" spans="1:11" s="44" customFormat="1" hidden="1">
      <c r="A903" s="38">
        <v>11799</v>
      </c>
      <c r="B903" s="39" t="s">
        <v>35</v>
      </c>
      <c r="C903" s="39" t="s">
        <v>367</v>
      </c>
      <c r="D903" s="39" t="str">
        <f>CONCATENATE(tabSpelersBWBC[[#This Row],[Prénom]],"  ",tabSpelersBWBC[[#This Row],[Nom]])</f>
        <v>MICHEL  PLANCHE</v>
      </c>
      <c r="E903" s="40">
        <v>23692</v>
      </c>
      <c r="F903" s="39"/>
      <c r="G903" s="39"/>
      <c r="H903" s="39"/>
      <c r="I903" s="41" t="s">
        <v>261</v>
      </c>
      <c r="J903" s="46"/>
      <c r="K903" s="45" t="str">
        <f>IF(ISERROR(VLOOKUP(A903,[1]Spelers_PFV!$A$2:$J$5016,1,0)),"",VLOOKUP(A903,[1]Spelers_PFV!$A$2:$J$5016,1,0))</f>
        <v/>
      </c>
    </row>
    <row r="904" spans="1:11" s="44" customFormat="1" hidden="1">
      <c r="A904" s="38">
        <v>11820</v>
      </c>
      <c r="B904" s="39" t="s">
        <v>274</v>
      </c>
      <c r="C904" s="39" t="s">
        <v>646</v>
      </c>
      <c r="D904" s="39" t="str">
        <f>CONCATENATE(tabSpelersBWBC[[#This Row],[Prénom]],"  ",tabSpelersBWBC[[#This Row],[Nom]])</f>
        <v>GAETAN  TAYMANS</v>
      </c>
      <c r="E904" s="40">
        <v>32831</v>
      </c>
      <c r="F904" s="39"/>
      <c r="G904" s="39"/>
      <c r="H904" s="39"/>
      <c r="I904" s="41" t="s">
        <v>413</v>
      </c>
      <c r="J904" s="46"/>
      <c r="K904" s="45">
        <f>IF(ISERROR(VLOOKUP(A904,[1]Spelers_PFV!$A$2:$J$5016,1,0)),"",VLOOKUP(A904,[1]Spelers_PFV!$A$2:$J$5016,1,0))</f>
        <v>11820</v>
      </c>
    </row>
    <row r="905" spans="1:11" s="44" customFormat="1" hidden="1">
      <c r="A905" s="38">
        <v>11821</v>
      </c>
      <c r="B905" s="39" t="s">
        <v>1624</v>
      </c>
      <c r="C905" s="39" t="s">
        <v>1625</v>
      </c>
      <c r="D905" s="39" t="str">
        <f>CONCATENATE(tabSpelersBWBC[[#This Row],[Prénom]],"  ",tabSpelersBWBC[[#This Row],[Nom]])</f>
        <v>CLOTILDE  MAX</v>
      </c>
      <c r="E905" s="40">
        <v>33997</v>
      </c>
      <c r="F905" s="39"/>
      <c r="G905" s="39"/>
      <c r="H905" s="39"/>
      <c r="I905" s="41" t="s">
        <v>1550</v>
      </c>
      <c r="J905" s="46"/>
      <c r="K905" s="45">
        <f>IF(ISERROR(VLOOKUP(A905,[1]Spelers_PFV!$A$2:$J$5016,1,0)),"",VLOOKUP(A905,[1]Spelers_PFV!$A$2:$J$5016,1,0))</f>
        <v>11821</v>
      </c>
    </row>
    <row r="906" spans="1:11" s="44" customFormat="1" hidden="1">
      <c r="A906" s="38">
        <v>11872</v>
      </c>
      <c r="B906" s="39" t="s">
        <v>1073</v>
      </c>
      <c r="C906" s="39" t="s">
        <v>711</v>
      </c>
      <c r="D906" s="39" t="str">
        <f>CONCATENATE(tabSpelersBWBC[[#This Row],[Prénom]],"  ",tabSpelersBWBC[[#This Row],[Nom]])</f>
        <v>BRYAN  DE SCHUYTENEER</v>
      </c>
      <c r="E906" s="40">
        <v>35667</v>
      </c>
      <c r="F906" s="39"/>
      <c r="G906" s="39"/>
      <c r="H906" s="39"/>
      <c r="I906" s="41" t="s">
        <v>1036</v>
      </c>
      <c r="J906" s="46"/>
      <c r="K906" s="45" t="str">
        <f>IF(ISERROR(VLOOKUP(A906,[1]Spelers_PFV!$A$2:$J$5016,1,0)),"",VLOOKUP(A906,[1]Spelers_PFV!$A$2:$J$5016,1,0))</f>
        <v/>
      </c>
    </row>
    <row r="907" spans="1:11" s="44" customFormat="1" hidden="1">
      <c r="A907" s="38">
        <v>11883</v>
      </c>
      <c r="B907" s="39" t="s">
        <v>391</v>
      </c>
      <c r="C907" s="39" t="s">
        <v>392</v>
      </c>
      <c r="D907" s="39" t="str">
        <f>CONCATENATE(tabSpelersBWBC[[#This Row],[Prénom]],"  ",tabSpelersBWBC[[#This Row],[Nom]])</f>
        <v>WALTER  VANDERSTOCK</v>
      </c>
      <c r="E907" s="40">
        <v>15509</v>
      </c>
      <c r="F907" s="39"/>
      <c r="G907" s="39"/>
      <c r="H907" s="39"/>
      <c r="I907" s="41" t="s">
        <v>261</v>
      </c>
      <c r="J907" s="46"/>
      <c r="K907" s="45" t="str">
        <f>IF(ISERROR(VLOOKUP(A907,[1]Spelers_PFV!$A$2:$J$5016,1,0)),"",VLOOKUP(A907,[1]Spelers_PFV!$A$2:$J$5016,1,0))</f>
        <v/>
      </c>
    </row>
    <row r="908" spans="1:11" s="44" customFormat="1" hidden="1">
      <c r="A908" s="38">
        <v>11889</v>
      </c>
      <c r="B908" s="39" t="s">
        <v>545</v>
      </c>
      <c r="C908" s="39" t="s">
        <v>576</v>
      </c>
      <c r="D908" s="39" t="str">
        <f>CONCATENATE(tabSpelersBWBC[[#This Row],[Prénom]],"  ",tabSpelersBWBC[[#This Row],[Nom]])</f>
        <v>THIERRY  MESKENS</v>
      </c>
      <c r="E908" s="40">
        <v>26605</v>
      </c>
      <c r="F908" s="39"/>
      <c r="G908" s="39"/>
      <c r="H908" s="39"/>
      <c r="I908" s="41" t="s">
        <v>1252</v>
      </c>
      <c r="J908" s="46"/>
      <c r="K908" s="45" t="str">
        <f>IF(ISERROR(VLOOKUP(A908,[1]Spelers_PFV!$A$2:$J$5016,1,0)),"",VLOOKUP(A908,[1]Spelers_PFV!$A$2:$J$5016,1,0))</f>
        <v/>
      </c>
    </row>
    <row r="909" spans="1:11" s="44" customFormat="1" hidden="1">
      <c r="A909" s="38">
        <v>11892</v>
      </c>
      <c r="B909" s="39" t="s">
        <v>426</v>
      </c>
      <c r="C909" s="39" t="s">
        <v>576</v>
      </c>
      <c r="D909" s="39" t="str">
        <f>CONCATENATE(tabSpelersBWBC[[#This Row],[Prénom]],"  ",tabSpelersBWBC[[#This Row],[Nom]])</f>
        <v>CHRISTIAN  MESKENS</v>
      </c>
      <c r="E909" s="40">
        <v>27664</v>
      </c>
      <c r="F909" s="39"/>
      <c r="G909" s="39"/>
      <c r="H909" s="39"/>
      <c r="I909" s="41" t="s">
        <v>1252</v>
      </c>
      <c r="J909" s="46"/>
      <c r="K909" s="45">
        <f>IF(ISERROR(VLOOKUP(A909,[1]Spelers_PFV!$A$2:$J$5016,1,0)),"",VLOOKUP(A909,[1]Spelers_PFV!$A$2:$J$5016,1,0))</f>
        <v>11892</v>
      </c>
    </row>
    <row r="910" spans="1:11" s="44" customFormat="1" hidden="1">
      <c r="A910" s="38">
        <v>11915</v>
      </c>
      <c r="B910" s="39" t="s">
        <v>787</v>
      </c>
      <c r="C910" s="39" t="s">
        <v>13</v>
      </c>
      <c r="D910" s="39" t="str">
        <f>CONCATENATE(tabSpelersBWBC[[#This Row],[Prénom]],"  ",tabSpelersBWBC[[#This Row],[Nom]])</f>
        <v>CHRISTOPHER  TSCHERWINKA</v>
      </c>
      <c r="E910" s="40">
        <v>31715</v>
      </c>
      <c r="F910" s="39"/>
      <c r="G910" s="39"/>
      <c r="H910" s="39"/>
      <c r="I910" s="41" t="s">
        <v>678</v>
      </c>
      <c r="J910" s="46"/>
      <c r="K910" s="45" t="str">
        <f>IF(ISERROR(VLOOKUP(A910,[1]Spelers_PFV!$A$2:$J$5016,1,0)),"",VLOOKUP(A910,[1]Spelers_PFV!$A$2:$J$5016,1,0))</f>
        <v/>
      </c>
    </row>
    <row r="911" spans="1:11" s="44" customFormat="1" hidden="1">
      <c r="A911" s="38">
        <v>11921</v>
      </c>
      <c r="B911" s="39" t="s">
        <v>710</v>
      </c>
      <c r="C911" s="39" t="s">
        <v>711</v>
      </c>
      <c r="D911" s="39" t="str">
        <f>CONCATENATE(tabSpelersBWBC[[#This Row],[Prénom]],"  ",tabSpelersBWBC[[#This Row],[Nom]])</f>
        <v>KENNY  DE SCHUYTENEER</v>
      </c>
      <c r="E911" s="40">
        <v>36208</v>
      </c>
      <c r="F911" s="39"/>
      <c r="G911" s="39"/>
      <c r="H911" s="39"/>
      <c r="I911" s="41" t="s">
        <v>678</v>
      </c>
      <c r="J911" s="46"/>
      <c r="K911" s="45" t="str">
        <f>IF(ISERROR(VLOOKUP(A911,[1]Spelers_PFV!$A$2:$J$5016,1,0)),"",VLOOKUP(A911,[1]Spelers_PFV!$A$2:$J$5016,1,0))</f>
        <v/>
      </c>
    </row>
    <row r="912" spans="1:11" s="44" customFormat="1" hidden="1">
      <c r="A912" s="38">
        <v>11928</v>
      </c>
      <c r="B912" s="39" t="s">
        <v>1337</v>
      </c>
      <c r="C912" s="39" t="s">
        <v>716</v>
      </c>
      <c r="D912" s="39" t="str">
        <f>CONCATENATE(tabSpelersBWBC[[#This Row],[Prénom]],"  ",tabSpelersBWBC[[#This Row],[Nom]])</f>
        <v>MATHILDE  DUBOIS</v>
      </c>
      <c r="E912" s="40">
        <v>17741</v>
      </c>
      <c r="F912" s="39"/>
      <c r="G912" s="39"/>
      <c r="H912" s="39"/>
      <c r="I912" s="41" t="s">
        <v>1252</v>
      </c>
      <c r="J912" s="46"/>
      <c r="K912" s="45" t="str">
        <f>IF(ISERROR(VLOOKUP(A912,[1]Spelers_PFV!$A$2:$J$5016,1,0)),"",VLOOKUP(A912,[1]Spelers_PFV!$A$2:$J$5016,1,0))</f>
        <v/>
      </c>
    </row>
    <row r="913" spans="1:11" s="44" customFormat="1" hidden="1">
      <c r="A913" s="38">
        <v>11929</v>
      </c>
      <c r="B913" s="39" t="s">
        <v>1365</v>
      </c>
      <c r="C913" s="39" t="s">
        <v>1366</v>
      </c>
      <c r="D913" s="39" t="str">
        <f>CONCATENATE(tabSpelersBWBC[[#This Row],[Prénom]],"  ",tabSpelersBWBC[[#This Row],[Nom]])</f>
        <v>JOSE C;  HUERGO OLMO</v>
      </c>
      <c r="E913" s="40">
        <v>17255</v>
      </c>
      <c r="F913" s="39"/>
      <c r="G913" s="39"/>
      <c r="H913" s="39"/>
      <c r="I913" s="41" t="s">
        <v>1252</v>
      </c>
      <c r="J913" s="46"/>
      <c r="K913" s="45">
        <f>IF(ISERROR(VLOOKUP(A913,[1]Spelers_PFV!$A$2:$J$5016,1,0)),"",VLOOKUP(A913,[1]Spelers_PFV!$A$2:$J$5016,1,0))</f>
        <v>11929</v>
      </c>
    </row>
    <row r="914" spans="1:11" s="44" customFormat="1" hidden="1">
      <c r="A914" s="38">
        <v>11938</v>
      </c>
      <c r="B914" s="39" t="s">
        <v>375</v>
      </c>
      <c r="C914" s="39" t="s">
        <v>1664</v>
      </c>
      <c r="D914" s="39" t="str">
        <f>CONCATENATE(tabSpelersBWBC[[#This Row],[Prénom]],"  ",tabSpelersBWBC[[#This Row],[Nom]])</f>
        <v>JOEL  VAN MINNENBRUGGEN</v>
      </c>
      <c r="E914" s="40">
        <v>21394</v>
      </c>
      <c r="F914" s="39"/>
      <c r="G914" s="39"/>
      <c r="H914" s="39"/>
      <c r="I914" s="41" t="s">
        <v>1672</v>
      </c>
      <c r="J914" s="46"/>
      <c r="K914" s="45" t="str">
        <f>IF(ISERROR(VLOOKUP(A914,[1]Spelers_PFV!$A$2:$J$5016,1,0)),"",VLOOKUP(A914,[1]Spelers_PFV!$A$2:$J$5016,1,0))</f>
        <v/>
      </c>
    </row>
    <row r="915" spans="1:11" s="44" customFormat="1" hidden="1">
      <c r="A915" s="38">
        <v>11993</v>
      </c>
      <c r="B915" s="39" t="s">
        <v>35</v>
      </c>
      <c r="C915" s="39" t="s">
        <v>711</v>
      </c>
      <c r="D915" s="39" t="str">
        <f>CONCATENATE(tabSpelersBWBC[[#This Row],[Prénom]],"  ",tabSpelersBWBC[[#This Row],[Nom]])</f>
        <v>MICHEL  DE SCHUYTENEER</v>
      </c>
      <c r="E915" s="40">
        <v>23916</v>
      </c>
      <c r="F915" s="39"/>
      <c r="G915" s="39"/>
      <c r="H915" s="39"/>
      <c r="I915" s="41" t="s">
        <v>1036</v>
      </c>
      <c r="J915" s="46"/>
      <c r="K915" s="45" t="str">
        <f>IF(ISERROR(VLOOKUP(A915,[1]Spelers_PFV!$A$2:$J$5016,1,0)),"",VLOOKUP(A915,[1]Spelers_PFV!$A$2:$J$5016,1,0))</f>
        <v/>
      </c>
    </row>
    <row r="916" spans="1:11" s="44" customFormat="1" hidden="1">
      <c r="A916" s="38">
        <v>12042</v>
      </c>
      <c r="B916" s="39" t="s">
        <v>262</v>
      </c>
      <c r="C916" s="39" t="s">
        <v>263</v>
      </c>
      <c r="D916" s="39" t="str">
        <f>CONCATENATE(tabSpelersBWBC[[#This Row],[Prénom]],"  ",tabSpelersBWBC[[#This Row],[Nom]])</f>
        <v>ANAS  AMAR</v>
      </c>
      <c r="E916" s="40">
        <v>26434</v>
      </c>
      <c r="F916" s="39"/>
      <c r="G916" s="39"/>
      <c r="H916" s="39"/>
      <c r="I916" s="41" t="s">
        <v>261</v>
      </c>
      <c r="J916" s="42"/>
      <c r="K916" s="43" t="str">
        <f>IF(ISERROR(VLOOKUP(A916,[1]Spelers_PFV!$A$2:$J$5016,1,0)),"",VLOOKUP(A916,[1]Spelers_PFV!$A$2:$J$5016,1,0))</f>
        <v/>
      </c>
    </row>
    <row r="917" spans="1:11" s="44" customFormat="1" hidden="1">
      <c r="A917" s="38">
        <v>12057</v>
      </c>
      <c r="B917" s="39" t="s">
        <v>33</v>
      </c>
      <c r="C917" s="39" t="s">
        <v>1503</v>
      </c>
      <c r="D917" s="39" t="str">
        <f>CONCATENATE(tabSpelersBWBC[[#This Row],[Prénom]],"  ",tabSpelersBWBC[[#This Row],[Nom]])</f>
        <v>MARC  LAMBRECHTS</v>
      </c>
      <c r="E917" s="40">
        <v>21742</v>
      </c>
      <c r="F917" s="39"/>
      <c r="G917" s="39"/>
      <c r="H917" s="39"/>
      <c r="I917" s="41" t="s">
        <v>1463</v>
      </c>
      <c r="J917" s="46"/>
      <c r="K917" s="45" t="str">
        <f>IF(ISERROR(VLOOKUP(A917,[1]Spelers_PFV!$A$2:$J$5016,1,0)),"",VLOOKUP(A917,[1]Spelers_PFV!$A$2:$J$5016,1,0))</f>
        <v/>
      </c>
    </row>
    <row r="918" spans="1:11" s="44" customFormat="1" hidden="1">
      <c r="A918" s="38">
        <v>12066</v>
      </c>
      <c r="B918" s="39" t="s">
        <v>465</v>
      </c>
      <c r="C918" s="39" t="s">
        <v>568</v>
      </c>
      <c r="D918" s="39" t="str">
        <f>CONCATENATE(tabSpelersBWBC[[#This Row],[Prénom]],"  ",tabSpelersBWBC[[#This Row],[Nom]])</f>
        <v>LUC  MASQUELIER</v>
      </c>
      <c r="E918" s="40">
        <v>18762</v>
      </c>
      <c r="F918" s="39"/>
      <c r="G918" s="39"/>
      <c r="H918" s="39"/>
      <c r="I918" s="41" t="s">
        <v>413</v>
      </c>
      <c r="J918" s="46"/>
      <c r="K918" s="45" t="str">
        <f>IF(ISERROR(VLOOKUP(A918,[1]Spelers_PFV!$A$2:$J$5016,1,0)),"",VLOOKUP(A918,[1]Spelers_PFV!$A$2:$J$5016,1,0))</f>
        <v/>
      </c>
    </row>
    <row r="919" spans="1:11" s="44" customFormat="1" hidden="1">
      <c r="A919" s="38">
        <v>12079</v>
      </c>
      <c r="B919" s="39" t="s">
        <v>649</v>
      </c>
      <c r="C919" s="39" t="s">
        <v>677</v>
      </c>
      <c r="D919" s="39" t="str">
        <f>CONCATENATE(tabSpelersBWBC[[#This Row],[Prénom]],"  ",tabSpelersBWBC[[#This Row],[Nom]])</f>
        <v>FREDDY  ADAMS</v>
      </c>
      <c r="E919" s="40">
        <v>17078</v>
      </c>
      <c r="F919" s="39"/>
      <c r="G919" s="39"/>
      <c r="H919" s="39"/>
      <c r="I919" s="41" t="s">
        <v>678</v>
      </c>
      <c r="J919" s="46"/>
      <c r="K919" s="45">
        <f>IF(ISERROR(VLOOKUP(A919,[1]Spelers_PFV!$A$2:$J$5016,1,0)),"",VLOOKUP(A919,[1]Spelers_PFV!$A$2:$J$5016,1,0))</f>
        <v>12079</v>
      </c>
    </row>
    <row r="920" spans="1:11" s="44" customFormat="1" hidden="1">
      <c r="A920" s="38">
        <v>12106</v>
      </c>
      <c r="B920" s="39" t="s">
        <v>1598</v>
      </c>
      <c r="C920" s="39" t="s">
        <v>1599</v>
      </c>
      <c r="D920" s="39" t="str">
        <f>CONCATENATE(tabSpelersBWBC[[#This Row],[Prénom]],"  ",tabSpelersBWBC[[#This Row],[Nom]])</f>
        <v>JOAO ANTONIO  GOMES</v>
      </c>
      <c r="E920" s="40">
        <v>19160</v>
      </c>
      <c r="F920" s="39"/>
      <c r="G920" s="39"/>
      <c r="H920" s="39"/>
      <c r="I920" s="41" t="s">
        <v>1550</v>
      </c>
      <c r="J920" s="46"/>
      <c r="K920" s="45" t="str">
        <f>IF(ISERROR(VLOOKUP(A920,[1]Spelers_PFV!$A$2:$J$5016,1,0)),"",VLOOKUP(A920,[1]Spelers_PFV!$A$2:$J$5016,1,0))</f>
        <v/>
      </c>
    </row>
    <row r="921" spans="1:11" s="44" customFormat="1" hidden="1">
      <c r="A921" s="38">
        <v>12150</v>
      </c>
      <c r="B921" s="39" t="s">
        <v>35</v>
      </c>
      <c r="C921" s="39" t="s">
        <v>529</v>
      </c>
      <c r="D921" s="39" t="str">
        <f>CONCATENATE(tabSpelersBWBC[[#This Row],[Prénom]],"  ",tabSpelersBWBC[[#This Row],[Nom]])</f>
        <v>MICHEL  HOUF</v>
      </c>
      <c r="E921" s="40">
        <v>28267</v>
      </c>
      <c r="F921" s="39"/>
      <c r="G921" s="39"/>
      <c r="H921" s="39"/>
      <c r="I921" s="41" t="s">
        <v>413</v>
      </c>
      <c r="J921" s="46"/>
      <c r="K921" s="45">
        <f>IF(ISERROR(VLOOKUP(A921,[1]Spelers_PFV!$A$2:$J$5016,1,0)),"",VLOOKUP(A921,[1]Spelers_PFV!$A$2:$J$5016,1,0))</f>
        <v>12150</v>
      </c>
    </row>
    <row r="922" spans="1:11" s="44" customFormat="1" hidden="1">
      <c r="A922" s="38">
        <v>12165</v>
      </c>
      <c r="B922" s="39" t="s">
        <v>1663</v>
      </c>
      <c r="C922" s="39" t="s">
        <v>1451</v>
      </c>
      <c r="D922" s="39" t="str">
        <f>CONCATENATE(tabSpelersBWBC[[#This Row],[Prénom]],"  ",tabSpelersBWBC[[#This Row],[Nom]])</f>
        <v>LAURANE  VAN LOO</v>
      </c>
      <c r="E922" s="40">
        <v>36031</v>
      </c>
      <c r="F922" s="39"/>
      <c r="G922" s="39"/>
      <c r="H922" s="39"/>
      <c r="I922" s="41" t="s">
        <v>1550</v>
      </c>
      <c r="J922" s="46"/>
      <c r="K922" s="45" t="str">
        <f>IF(ISERROR(VLOOKUP(A922,[1]Spelers_PFV!$A$2:$J$5016,1,0)),"",VLOOKUP(A922,[1]Spelers_PFV!$A$2:$J$5016,1,0))</f>
        <v/>
      </c>
    </row>
    <row r="923" spans="1:11" s="44" customFormat="1" hidden="1">
      <c r="A923" s="38">
        <v>12217</v>
      </c>
      <c r="B923" s="39" t="s">
        <v>463</v>
      </c>
      <c r="C923" s="39" t="s">
        <v>464</v>
      </c>
      <c r="D923" s="39" t="str">
        <f>CONCATENATE(tabSpelersBWBC[[#This Row],[Prénom]],"  ",tabSpelersBWBC[[#This Row],[Nom]])</f>
        <v>NATHALIE  DE MAEGHT</v>
      </c>
      <c r="E923" s="40">
        <v>28139</v>
      </c>
      <c r="F923" s="39"/>
      <c r="G923" s="39"/>
      <c r="H923" s="39"/>
      <c r="I923" s="41" t="s">
        <v>413</v>
      </c>
      <c r="J923" s="46"/>
      <c r="K923" s="47" t="str">
        <f>IF(ISERROR(VLOOKUP(A923,[1]Spelers_PFV!$A$2:$J$5016,1,0)),"",VLOOKUP(A923,[1]Spelers_PFV!$A$2:$J$5016,1,0))</f>
        <v/>
      </c>
    </row>
    <row r="924" spans="1:11" hidden="1">
      <c r="A924" s="38">
        <v>12219</v>
      </c>
      <c r="B924" s="39" t="s">
        <v>941</v>
      </c>
      <c r="C924" s="39" t="s">
        <v>942</v>
      </c>
      <c r="D924" s="39" t="str">
        <f>CONCATENATE(tabSpelersBWBC[[#This Row],[Prénom]],"  ",tabSpelersBWBC[[#This Row],[Nom]])</f>
        <v>DIANE  VERMEIREN</v>
      </c>
      <c r="E924" s="40">
        <v>24375</v>
      </c>
      <c r="F924" s="39"/>
      <c r="G924" s="39"/>
      <c r="H924" s="39"/>
      <c r="I924" s="41" t="s">
        <v>811</v>
      </c>
      <c r="J924" s="46"/>
      <c r="K924" s="45" t="str">
        <f>IF(ISERROR(VLOOKUP(A924,[1]Spelers_PFV!$A$2:$J$5016,1,0)),"",VLOOKUP(A924,[1]Spelers_PFV!$A$2:$J$5016,1,0))</f>
        <v/>
      </c>
    </row>
    <row r="925" spans="1:11" s="44" customFormat="1" hidden="1">
      <c r="A925" s="38">
        <v>12248</v>
      </c>
      <c r="B925" s="39" t="s">
        <v>35</v>
      </c>
      <c r="C925" s="39" t="s">
        <v>938</v>
      </c>
      <c r="D925" s="39" t="str">
        <f>CONCATENATE(tabSpelersBWBC[[#This Row],[Prénom]],"  ",tabSpelersBWBC[[#This Row],[Nom]])</f>
        <v>MICHEL  GUILLAUME</v>
      </c>
      <c r="E925" s="40">
        <v>16893</v>
      </c>
      <c r="F925" s="39"/>
      <c r="G925" s="39"/>
      <c r="H925" s="39"/>
      <c r="I925" s="41" t="s">
        <v>1036</v>
      </c>
      <c r="J925" s="46"/>
      <c r="K925" s="45" t="str">
        <f>IF(ISERROR(VLOOKUP(A925,[1]Spelers_PFV!$A$2:$J$5016,1,0)),"",VLOOKUP(A925,[1]Spelers_PFV!$A$2:$J$5016,1,0))</f>
        <v/>
      </c>
    </row>
    <row r="926" spans="1:11" s="44" customFormat="1" hidden="1">
      <c r="A926" s="38">
        <v>12251</v>
      </c>
      <c r="B926" s="39" t="s">
        <v>573</v>
      </c>
      <c r="C926" s="39" t="s">
        <v>1413</v>
      </c>
      <c r="D926" s="39" t="str">
        <f>CONCATENATE(tabSpelersBWBC[[#This Row],[Prénom]],"  ",tabSpelersBWBC[[#This Row],[Nom]])</f>
        <v>JOSE  RODRIGUEZ</v>
      </c>
      <c r="E926" s="40">
        <v>24509</v>
      </c>
      <c r="F926" s="39"/>
      <c r="G926" s="39"/>
      <c r="H926" s="39"/>
      <c r="I926" s="41" t="s">
        <v>1252</v>
      </c>
      <c r="J926" s="46"/>
      <c r="K926" s="45">
        <f>IF(ISERROR(VLOOKUP(A926,[1]Spelers_PFV!$A$2:$J$5016,1,0)),"",VLOOKUP(A926,[1]Spelers_PFV!$A$2:$J$5016,1,0))</f>
        <v>12251</v>
      </c>
    </row>
    <row r="927" spans="1:11" s="44" customFormat="1" hidden="1">
      <c r="A927" s="38">
        <v>12270</v>
      </c>
      <c r="B927" s="39" t="s">
        <v>365</v>
      </c>
      <c r="C927" s="39" t="s">
        <v>1664</v>
      </c>
      <c r="D927" s="39" t="str">
        <f>CONCATENATE(tabSpelersBWBC[[#This Row],[Prénom]],"  ",tabSpelersBWBC[[#This Row],[Nom]])</f>
        <v>DANIELLE  VAN MINNENBRUGGEN</v>
      </c>
      <c r="E927" s="40">
        <v>18946</v>
      </c>
      <c r="F927" s="39"/>
      <c r="G927" s="39"/>
      <c r="H927" s="39"/>
      <c r="I927" s="41" t="s">
        <v>1550</v>
      </c>
      <c r="J927" s="46"/>
      <c r="K927" s="45" t="str">
        <f>IF(ISERROR(VLOOKUP(A927,[1]Spelers_PFV!$A$2:$J$5016,1,0)),"",VLOOKUP(A927,[1]Spelers_PFV!$A$2:$J$5016,1,0))</f>
        <v/>
      </c>
    </row>
    <row r="928" spans="1:11" s="44" customFormat="1" hidden="1">
      <c r="A928" s="38">
        <v>12272</v>
      </c>
      <c r="B928" s="39" t="s">
        <v>465</v>
      </c>
      <c r="C928" s="39" t="s">
        <v>1588</v>
      </c>
      <c r="D928" s="39" t="str">
        <f>CONCATENATE(tabSpelersBWBC[[#This Row],[Prénom]],"  ",tabSpelersBWBC[[#This Row],[Nom]])</f>
        <v>LUC  FERY</v>
      </c>
      <c r="E928" s="40">
        <v>19984</v>
      </c>
      <c r="F928" s="39"/>
      <c r="G928" s="39"/>
      <c r="H928" s="39"/>
      <c r="I928" s="41" t="s">
        <v>1550</v>
      </c>
      <c r="J928" s="46"/>
      <c r="K928" s="45" t="str">
        <f>IF(ISERROR(VLOOKUP(A928,[1]Spelers_PFV!$A$2:$J$5016,1,0)),"",VLOOKUP(A928,[1]Spelers_PFV!$A$2:$J$5016,1,0))</f>
        <v/>
      </c>
    </row>
    <row r="929" spans="1:11" s="44" customFormat="1" hidden="1">
      <c r="A929" s="38">
        <v>12324</v>
      </c>
      <c r="B929" s="39" t="s">
        <v>345</v>
      </c>
      <c r="C929" s="39" t="s">
        <v>1604</v>
      </c>
      <c r="D929" s="39" t="str">
        <f>CONCATENATE(tabSpelersBWBC[[#This Row],[Prénom]],"  ",tabSpelersBWBC[[#This Row],[Nom]])</f>
        <v>MICHAEL  HANNOSSET</v>
      </c>
      <c r="E929" s="40">
        <v>34243</v>
      </c>
      <c r="F929" s="39"/>
      <c r="G929" s="39"/>
      <c r="H929" s="39"/>
      <c r="I929" s="41" t="s">
        <v>1550</v>
      </c>
      <c r="J929" s="46"/>
      <c r="K929" s="45" t="str">
        <f>IF(ISERROR(VLOOKUP(A929,[1]Spelers_PFV!$A$2:$J$5016,1,0)),"",VLOOKUP(A929,[1]Spelers_PFV!$A$2:$J$5016,1,0))</f>
        <v/>
      </c>
    </row>
    <row r="930" spans="1:11" s="44" customFormat="1" hidden="1">
      <c r="A930" s="38">
        <v>12436</v>
      </c>
      <c r="B930" s="39" t="s">
        <v>1511</v>
      </c>
      <c r="C930" s="39" t="s">
        <v>1512</v>
      </c>
      <c r="D930" s="39" t="str">
        <f>CONCATENATE(tabSpelersBWBC[[#This Row],[Prénom]],"  ",tabSpelersBWBC[[#This Row],[Nom]])</f>
        <v>ANDY  LUYCKX</v>
      </c>
      <c r="E930" s="40">
        <v>32489</v>
      </c>
      <c r="F930" s="39"/>
      <c r="G930" s="39"/>
      <c r="H930" s="39"/>
      <c r="I930" s="41" t="s">
        <v>1463</v>
      </c>
      <c r="J930" s="46"/>
      <c r="K930" s="45" t="str">
        <f>IF(ISERROR(VLOOKUP(A930,[1]Spelers_PFV!$A$2:$J$5016,1,0)),"",VLOOKUP(A930,[1]Spelers_PFV!$A$2:$J$5016,1,0))</f>
        <v/>
      </c>
    </row>
    <row r="931" spans="1:11" s="45" customFormat="1" hidden="1">
      <c r="A931" s="38">
        <v>12479</v>
      </c>
      <c r="B931" s="39" t="s">
        <v>494</v>
      </c>
      <c r="C931" s="39" t="s">
        <v>1662</v>
      </c>
      <c r="D931" s="39" t="str">
        <f>CONCATENATE(tabSpelersBWBC[[#This Row],[Prénom]],"  ",tabSpelersBWBC[[#This Row],[Nom]])</f>
        <v>ANDRE  VANKERCKHOVEN</v>
      </c>
      <c r="E931" s="40">
        <v>19556</v>
      </c>
      <c r="F931" s="39"/>
      <c r="G931" s="39"/>
      <c r="H931" s="39"/>
      <c r="I931" s="41" t="s">
        <v>1550</v>
      </c>
      <c r="J931" s="46"/>
      <c r="K931" s="47" t="str">
        <f>IF(ISERROR(VLOOKUP(A931,[1]Spelers_PFV!$A$2:$J$5016,1,0)),"",VLOOKUP(A931,[1]Spelers_PFV!$A$2:$J$5016,1,0))</f>
        <v/>
      </c>
    </row>
    <row r="932" spans="1:11" s="45" customFormat="1" hidden="1">
      <c r="A932" s="38">
        <v>12637</v>
      </c>
      <c r="B932" s="39" t="s">
        <v>28</v>
      </c>
      <c r="C932" s="39" t="s">
        <v>380</v>
      </c>
      <c r="D932" s="39" t="str">
        <f>CONCATENATE(tabSpelersBWBC[[#This Row],[Prénom]],"  ",tabSpelersBWBC[[#This Row],[Nom]])</f>
        <v>DANIEL  SWINNEN</v>
      </c>
      <c r="E932" s="40">
        <v>14901</v>
      </c>
      <c r="F932" s="39"/>
      <c r="G932" s="39"/>
      <c r="H932" s="39"/>
      <c r="I932" s="41" t="s">
        <v>261</v>
      </c>
      <c r="J932" s="46"/>
      <c r="K932" s="45" t="str">
        <f>IF(ISERROR(VLOOKUP(A932,[1]Spelers_PFV!$A$2:$J$5016,1,0)),"",VLOOKUP(A932,[1]Spelers_PFV!$A$2:$J$5016,1,0))</f>
        <v/>
      </c>
    </row>
    <row r="933" spans="1:11" s="45" customFormat="1" hidden="1">
      <c r="A933" s="38">
        <v>12654</v>
      </c>
      <c r="B933" s="39" t="s">
        <v>1253</v>
      </c>
      <c r="C933" s="39" t="s">
        <v>1254</v>
      </c>
      <c r="D933" s="39" t="str">
        <f>CONCATENATE(tabSpelersBWBC[[#This Row],[Prénom]],"  ",tabSpelersBWBC[[#This Row],[Nom]])</f>
        <v>BOUSSAD  AIT DAHMANE</v>
      </c>
      <c r="E933" s="40">
        <v>27533</v>
      </c>
      <c r="F933" s="39"/>
      <c r="G933" s="39"/>
      <c r="H933" s="39"/>
      <c r="I933" s="41" t="s">
        <v>1252</v>
      </c>
      <c r="J933" s="46"/>
      <c r="K933" s="45" t="str">
        <f>IF(ISERROR(VLOOKUP(A933,[1]Spelers_PFV!$A$2:$J$5016,1,0)),"",VLOOKUP(A933,[1]Spelers_PFV!$A$2:$J$5016,1,0))</f>
        <v/>
      </c>
    </row>
    <row r="934" spans="1:11" s="45" customFormat="1" hidden="1">
      <c r="A934" s="38">
        <v>12665</v>
      </c>
      <c r="B934" s="39" t="s">
        <v>39</v>
      </c>
      <c r="C934" s="39" t="s">
        <v>1678</v>
      </c>
      <c r="D934" s="39" t="str">
        <f>CONCATENATE(tabSpelersBWBC[[#This Row],[Prénom]],"  ",tabSpelersBWBC[[#This Row],[Nom]])</f>
        <v>ALAIN  DEMEULDER</v>
      </c>
      <c r="E934" s="40">
        <v>24789</v>
      </c>
      <c r="F934" s="39"/>
      <c r="G934" s="39"/>
      <c r="H934" s="39"/>
      <c r="I934" s="41" t="s">
        <v>1672</v>
      </c>
      <c r="J934" s="46"/>
      <c r="K934" s="45" t="str">
        <f>IF(ISERROR(VLOOKUP(A934,[1]Spelers_PFV!$A$2:$J$5016,1,0)),"",VLOOKUP(A934,[1]Spelers_PFV!$A$2:$J$5016,1,0))</f>
        <v/>
      </c>
    </row>
    <row r="935" spans="1:11" s="45" customFormat="1" hidden="1">
      <c r="A935" s="38">
        <v>12686</v>
      </c>
      <c r="B935" s="39" t="s">
        <v>554</v>
      </c>
      <c r="C935" s="39" t="s">
        <v>555</v>
      </c>
      <c r="D935" s="39" t="str">
        <f>CONCATENATE(tabSpelersBWBC[[#This Row],[Prénom]],"  ",tabSpelersBWBC[[#This Row],[Nom]])</f>
        <v>JAYSON  LINET</v>
      </c>
      <c r="E935" s="40">
        <v>33623</v>
      </c>
      <c r="F935" s="39"/>
      <c r="G935" s="39"/>
      <c r="H935" s="39"/>
      <c r="I935" s="41" t="s">
        <v>413</v>
      </c>
      <c r="J935" s="46"/>
      <c r="K935" s="45" t="str">
        <f>IF(ISERROR(VLOOKUP(A935,[1]Spelers_PFV!$A$2:$J$5016,1,0)),"",VLOOKUP(A935,[1]Spelers_PFV!$A$2:$J$5016,1,0))</f>
        <v/>
      </c>
    </row>
    <row r="936" spans="1:11" s="45" customFormat="1" hidden="1">
      <c r="A936" s="38">
        <v>12716</v>
      </c>
      <c r="B936" s="39" t="s">
        <v>717</v>
      </c>
      <c r="C936" s="39" t="s">
        <v>1479</v>
      </c>
      <c r="D936" s="39" t="str">
        <f>CONCATENATE(tabSpelersBWBC[[#This Row],[Prénom]],"  ",tabSpelersBWBC[[#This Row],[Nom]])</f>
        <v>RUDY  DE MAN</v>
      </c>
      <c r="E936" s="40">
        <v>24021</v>
      </c>
      <c r="F936" s="39"/>
      <c r="G936" s="39"/>
      <c r="H936" s="39"/>
      <c r="I936" s="41" t="s">
        <v>1463</v>
      </c>
      <c r="J936" s="46"/>
      <c r="K936" s="45" t="str">
        <f>IF(ISERROR(VLOOKUP(A936,[1]Spelers_PFV!$A$2:$J$5016,1,0)),"",VLOOKUP(A936,[1]Spelers_PFV!$A$2:$J$5016,1,0))</f>
        <v/>
      </c>
    </row>
    <row r="937" spans="1:11" s="45" customFormat="1" hidden="1">
      <c r="A937" s="38">
        <v>12734</v>
      </c>
      <c r="B937" s="39" t="s">
        <v>426</v>
      </c>
      <c r="C937" s="39" t="s">
        <v>1197</v>
      </c>
      <c r="D937" s="39" t="str">
        <f>CONCATENATE(tabSpelersBWBC[[#This Row],[Prénom]],"  ",tabSpelersBWBC[[#This Row],[Nom]])</f>
        <v>CHRISTIAN  DEFUSTER</v>
      </c>
      <c r="E937" s="40">
        <v>21873</v>
      </c>
      <c r="F937" s="39"/>
      <c r="G937" s="39"/>
      <c r="H937" s="39"/>
      <c r="I937" s="41" t="s">
        <v>1193</v>
      </c>
      <c r="J937" s="46"/>
      <c r="K937" s="45" t="str">
        <f>IF(ISERROR(VLOOKUP(A937,[1]Spelers_PFV!$A$2:$J$5016,1,0)),"",VLOOKUP(A937,[1]Spelers_PFV!$A$2:$J$5016,1,0))</f>
        <v/>
      </c>
    </row>
    <row r="938" spans="1:11" s="45" customFormat="1" hidden="1">
      <c r="A938" s="38">
        <v>12766</v>
      </c>
      <c r="B938" s="39" t="s">
        <v>1510</v>
      </c>
      <c r="C938" s="39" t="s">
        <v>359</v>
      </c>
      <c r="D938" s="39" t="str">
        <f>CONCATENATE(tabSpelersBWBC[[#This Row],[Prénom]],"  ",tabSpelersBWBC[[#This Row],[Nom]])</f>
        <v>NELE  LOUIS</v>
      </c>
      <c r="E938" s="40">
        <v>32478</v>
      </c>
      <c r="F938" s="39"/>
      <c r="G938" s="39"/>
      <c r="H938" s="39"/>
      <c r="I938" s="41" t="s">
        <v>1463</v>
      </c>
      <c r="J938" s="46"/>
      <c r="K938" s="47" t="str">
        <f>IF(ISERROR(VLOOKUP(A938,[1]Spelers_PFV!$A$2:$J$5016,1,0)),"",VLOOKUP(A938,[1]Spelers_PFV!$A$2:$J$5016,1,0))</f>
        <v/>
      </c>
    </row>
    <row r="939" spans="1:11" s="45" customFormat="1" hidden="1">
      <c r="A939" s="38">
        <v>12790</v>
      </c>
      <c r="B939" s="39" t="s">
        <v>509</v>
      </c>
      <c r="C939" s="39" t="s">
        <v>1661</v>
      </c>
      <c r="D939" s="39" t="str">
        <f>CONCATENATE(tabSpelersBWBC[[#This Row],[Prénom]],"  ",tabSpelersBWBC[[#This Row],[Nom]])</f>
        <v>JEAN-MARIE  VANGELDER</v>
      </c>
      <c r="E939" s="40">
        <v>20206</v>
      </c>
      <c r="F939" s="39"/>
      <c r="G939" s="39"/>
      <c r="H939" s="39"/>
      <c r="I939" s="41" t="s">
        <v>1550</v>
      </c>
      <c r="J939" s="46"/>
      <c r="K939" s="45">
        <f>IF(ISERROR(VLOOKUP(A939,[1]Spelers_PFV!$A$2:$J$5016,1,0)),"",VLOOKUP(A939,[1]Spelers_PFV!$A$2:$J$5016,1,0))</f>
        <v>12790</v>
      </c>
    </row>
    <row r="940" spans="1:11" s="45" customFormat="1" hidden="1">
      <c r="A940" s="38">
        <v>12795</v>
      </c>
      <c r="B940" s="39" t="s">
        <v>1353</v>
      </c>
      <c r="C940" s="39" t="s">
        <v>1620</v>
      </c>
      <c r="D940" s="39" t="str">
        <f>CONCATENATE(tabSpelersBWBC[[#This Row],[Prénom]],"  ",tabSpelersBWBC[[#This Row],[Nom]])</f>
        <v>GILLES  MANZANARES</v>
      </c>
      <c r="E940" s="40">
        <v>23410</v>
      </c>
      <c r="F940" s="39"/>
      <c r="G940" s="39"/>
      <c r="H940" s="39"/>
      <c r="I940" s="41" t="s">
        <v>1550</v>
      </c>
      <c r="J940" s="46"/>
      <c r="K940" s="45">
        <f>IF(ISERROR(VLOOKUP(A940,[1]Spelers_PFV!$A$2:$J$5016,1,0)),"",VLOOKUP(A940,[1]Spelers_PFV!$A$2:$J$5016,1,0))</f>
        <v>12795</v>
      </c>
    </row>
    <row r="941" spans="1:11" s="45" customFormat="1" hidden="1">
      <c r="A941" s="38">
        <v>12797</v>
      </c>
      <c r="B941" s="39" t="s">
        <v>391</v>
      </c>
      <c r="C941" s="39" t="s">
        <v>1074</v>
      </c>
      <c r="D941" s="39" t="str">
        <f>CONCATENATE(tabSpelersBWBC[[#This Row],[Prénom]],"  ",tabSpelersBWBC[[#This Row],[Nom]])</f>
        <v>WALTER  DESERRANO</v>
      </c>
      <c r="E941" s="40">
        <v>18680</v>
      </c>
      <c r="F941" s="39"/>
      <c r="G941" s="39"/>
      <c r="H941" s="39"/>
      <c r="I941" s="41" t="s">
        <v>1036</v>
      </c>
      <c r="J941" s="46"/>
      <c r="K941" s="45">
        <f>IF(ISERROR(VLOOKUP(A941,[1]Spelers_PFV!$A$2:$J$5016,1,0)),"",VLOOKUP(A941,[1]Spelers_PFV!$A$2:$J$5016,1,0))</f>
        <v>12797</v>
      </c>
    </row>
    <row r="942" spans="1:11" s="45" customFormat="1" hidden="1">
      <c r="A942" s="38">
        <v>12798</v>
      </c>
      <c r="B942" s="39" t="s">
        <v>1037</v>
      </c>
      <c r="C942" s="39" t="s">
        <v>1038</v>
      </c>
      <c r="D942" s="39" t="str">
        <f>CONCATENATE(tabSpelersBWBC[[#This Row],[Prénom]],"  ",tabSpelersBWBC[[#This Row],[Nom]])</f>
        <v>RUFINA  ATENZA Y RUIZ</v>
      </c>
      <c r="E942" s="40">
        <v>19391</v>
      </c>
      <c r="F942" s="39"/>
      <c r="G942" s="39"/>
      <c r="H942" s="39"/>
      <c r="I942" s="41" t="s">
        <v>1036</v>
      </c>
      <c r="J942" s="46"/>
      <c r="K942" s="45" t="str">
        <f>IF(ISERROR(VLOOKUP(A942,[1]Spelers_PFV!$A$2:$J$5016,1,0)),"",VLOOKUP(A942,[1]Spelers_PFV!$A$2:$J$5016,1,0))</f>
        <v/>
      </c>
    </row>
    <row r="943" spans="1:11" s="45" customFormat="1" hidden="1">
      <c r="A943" s="38">
        <v>12806</v>
      </c>
      <c r="B943" s="39" t="s">
        <v>1267</v>
      </c>
      <c r="C943" s="39" t="s">
        <v>1268</v>
      </c>
      <c r="D943" s="39" t="str">
        <f>CONCATENATE(tabSpelersBWBC[[#This Row],[Prénom]],"  ",tabSpelersBWBC[[#This Row],[Nom]])</f>
        <v>CARLOS  BLANCO SARMIENTO</v>
      </c>
      <c r="E943" s="40">
        <v>18272</v>
      </c>
      <c r="F943" s="39"/>
      <c r="G943" s="39"/>
      <c r="H943" s="39"/>
      <c r="I943" s="41" t="s">
        <v>1252</v>
      </c>
      <c r="J943" s="46"/>
      <c r="K943" s="45" t="str">
        <f>IF(ISERROR(VLOOKUP(A943,[1]Spelers_PFV!$A$2:$J$5016,1,0)),"",VLOOKUP(A943,[1]Spelers_PFV!$A$2:$J$5016,1,0))</f>
        <v/>
      </c>
    </row>
    <row r="944" spans="1:11" s="45" customFormat="1" hidden="1">
      <c r="A944" s="38">
        <v>12825</v>
      </c>
      <c r="B944" s="39" t="s">
        <v>1374</v>
      </c>
      <c r="C944" s="39" t="s">
        <v>1375</v>
      </c>
      <c r="D944" s="39" t="str">
        <f>CONCATENATE(tabSpelersBWBC[[#This Row],[Prénom]],"  ",tabSpelersBWBC[[#This Row],[Nom]])</f>
        <v>CIRO  LEGORANO</v>
      </c>
      <c r="E944" s="40">
        <v>17559</v>
      </c>
      <c r="F944" s="39"/>
      <c r="G944" s="39"/>
      <c r="H944" s="39"/>
      <c r="I944" s="41" t="s">
        <v>1252</v>
      </c>
      <c r="J944" s="46"/>
      <c r="K944" s="45" t="str">
        <f>IF(ISERROR(VLOOKUP(A944,[1]Spelers_PFV!$A$2:$J$5016,1,0)),"",VLOOKUP(A944,[1]Spelers_PFV!$A$2:$J$5016,1,0))</f>
        <v/>
      </c>
    </row>
    <row r="945" spans="1:11" s="45" customFormat="1" hidden="1">
      <c r="A945" s="38">
        <v>12830</v>
      </c>
      <c r="B945" s="39" t="s">
        <v>355</v>
      </c>
      <c r="C945" s="39" t="s">
        <v>1420</v>
      </c>
      <c r="D945" s="39" t="str">
        <f>CONCATENATE(tabSpelersBWBC[[#This Row],[Prénom]],"  ",tabSpelersBWBC[[#This Row],[Nom]])</f>
        <v>MONIQUE  SCHAACK</v>
      </c>
      <c r="E945" s="40">
        <v>16273</v>
      </c>
      <c r="F945" s="39"/>
      <c r="G945" s="39"/>
      <c r="H945" s="39"/>
      <c r="I945" s="41" t="s">
        <v>1252</v>
      </c>
      <c r="J945" s="46"/>
      <c r="K945" s="45" t="str">
        <f>IF(ISERROR(VLOOKUP(A945,[1]Spelers_PFV!$A$2:$J$5016,1,0)),"",VLOOKUP(A945,[1]Spelers_PFV!$A$2:$J$5016,1,0))</f>
        <v/>
      </c>
    </row>
    <row r="946" spans="1:11" hidden="1">
      <c r="A946" s="38">
        <v>12831</v>
      </c>
      <c r="B946" s="39" t="s">
        <v>494</v>
      </c>
      <c r="C946" s="39" t="s">
        <v>1443</v>
      </c>
      <c r="D946" s="39" t="str">
        <f>CONCATENATE(tabSpelersBWBC[[#This Row],[Prénom]],"  ",tabSpelersBWBC[[#This Row],[Nom]])</f>
        <v>ANDRE  VAN GROOTENBRUEL</v>
      </c>
      <c r="E946" s="40">
        <v>16620</v>
      </c>
      <c r="F946" s="39"/>
      <c r="G946" s="39"/>
      <c r="H946" s="39"/>
      <c r="I946" s="41" t="s">
        <v>1252</v>
      </c>
      <c r="J946" s="46"/>
      <c r="K946" s="45" t="str">
        <f>IF(ISERROR(VLOOKUP(A946,[1]Spelers_PFV!$A$2:$J$5016,1,0)),"",VLOOKUP(A946,[1]Spelers_PFV!$A$2:$J$5016,1,0))</f>
        <v/>
      </c>
    </row>
    <row r="947" spans="1:11" s="44" customFormat="1" hidden="1">
      <c r="A947" s="38">
        <v>12855</v>
      </c>
      <c r="B947" s="39" t="s">
        <v>272</v>
      </c>
      <c r="C947" s="39" t="s">
        <v>1383</v>
      </c>
      <c r="D947" s="39" t="str">
        <f>CONCATENATE(tabSpelersBWBC[[#This Row],[Prénom]],"  ",tabSpelersBWBC[[#This Row],[Nom]])</f>
        <v>JACQUES  MAES</v>
      </c>
      <c r="E947" s="40">
        <v>17115</v>
      </c>
      <c r="F947" s="39"/>
      <c r="G947" s="39"/>
      <c r="H947" s="39"/>
      <c r="I947" s="41" t="s">
        <v>1252</v>
      </c>
      <c r="J947" s="46"/>
      <c r="K947" s="45" t="str">
        <f>IF(ISERROR(VLOOKUP(A947,[1]Spelers_PFV!$A$2:$J$5016,1,0)),"",VLOOKUP(A947,[1]Spelers_PFV!$A$2:$J$5016,1,0))</f>
        <v/>
      </c>
    </row>
    <row r="948" spans="1:11" s="44" customFormat="1" hidden="1">
      <c r="A948" s="38">
        <v>12859</v>
      </c>
      <c r="B948" s="39" t="s">
        <v>355</v>
      </c>
      <c r="C948" s="39" t="s">
        <v>912</v>
      </c>
      <c r="D948" s="39" t="str">
        <f>CONCATENATE(tabSpelersBWBC[[#This Row],[Prénom]],"  ",tabSpelersBWBC[[#This Row],[Nom]])</f>
        <v>MONIQUE  STARCK</v>
      </c>
      <c r="E948" s="40">
        <v>19620</v>
      </c>
      <c r="F948" s="39"/>
      <c r="G948" s="39"/>
      <c r="H948" s="39"/>
      <c r="I948" s="41" t="s">
        <v>1252</v>
      </c>
      <c r="J948" s="46"/>
      <c r="K948" s="45" t="str">
        <f>IF(ISERROR(VLOOKUP(A948,[1]Spelers_PFV!$A$2:$J$5016,1,0)),"",VLOOKUP(A948,[1]Spelers_PFV!$A$2:$J$5016,1,0))</f>
        <v/>
      </c>
    </row>
    <row r="949" spans="1:11" s="44" customFormat="1" hidden="1">
      <c r="A949" s="38">
        <v>12862</v>
      </c>
      <c r="B949" s="39" t="s">
        <v>1164</v>
      </c>
      <c r="C949" s="39" t="s">
        <v>1539</v>
      </c>
      <c r="D949" s="39" t="str">
        <f>CONCATENATE(tabSpelersBWBC[[#This Row],[Prénom]],"  ",tabSpelersBWBC[[#This Row],[Nom]])</f>
        <v>VERONIQUE  VANDEN BOSCH</v>
      </c>
      <c r="E949" s="40">
        <v>25798</v>
      </c>
      <c r="F949" s="39"/>
      <c r="G949" s="39"/>
      <c r="H949" s="39"/>
      <c r="I949" s="41" t="s">
        <v>1463</v>
      </c>
      <c r="J949" s="46"/>
      <c r="K949" s="45" t="str">
        <f>IF(ISERROR(VLOOKUP(A949,[1]Spelers_PFV!$A$2:$J$5016,1,0)),"",VLOOKUP(A949,[1]Spelers_PFV!$A$2:$J$5016,1,0))</f>
        <v/>
      </c>
    </row>
    <row r="950" spans="1:11" s="44" customFormat="1" hidden="1">
      <c r="A950" s="38">
        <v>12869</v>
      </c>
      <c r="B950" s="39" t="s">
        <v>1348</v>
      </c>
      <c r="C950" s="39" t="s">
        <v>1349</v>
      </c>
      <c r="D950" s="39" t="str">
        <f>CONCATENATE(tabSpelersBWBC[[#This Row],[Prénom]],"  ",tabSpelersBWBC[[#This Row],[Nom]])</f>
        <v>MARIE-JOSE  GAUDENS</v>
      </c>
      <c r="E950" s="40">
        <v>17221</v>
      </c>
      <c r="F950" s="39"/>
      <c r="G950" s="39"/>
      <c r="H950" s="39"/>
      <c r="I950" s="41" t="s">
        <v>1252</v>
      </c>
      <c r="J950" s="46"/>
      <c r="K950" s="45" t="str">
        <f>IF(ISERROR(VLOOKUP(A950,[1]Spelers_PFV!$A$2:$J$5016,1,0)),"",VLOOKUP(A950,[1]Spelers_PFV!$A$2:$J$5016,1,0))</f>
        <v/>
      </c>
    </row>
    <row r="951" spans="1:11" s="44" customFormat="1" hidden="1">
      <c r="A951" s="38">
        <v>12870</v>
      </c>
      <c r="B951" s="39" t="s">
        <v>634</v>
      </c>
      <c r="C951" s="39" t="s">
        <v>1238</v>
      </c>
      <c r="D951" s="39" t="str">
        <f>CONCATENATE(tabSpelersBWBC[[#This Row],[Prénom]],"  ",tabSpelersBWBC[[#This Row],[Nom]])</f>
        <v>GUY  TEMMERMAN</v>
      </c>
      <c r="E951" s="40">
        <v>16596</v>
      </c>
      <c r="F951" s="39"/>
      <c r="G951" s="39"/>
      <c r="H951" s="39"/>
      <c r="I951" s="41" t="s">
        <v>1252</v>
      </c>
      <c r="J951" s="46"/>
      <c r="K951" s="45" t="str">
        <f>IF(ISERROR(VLOOKUP(A951,[1]Spelers_PFV!$A$2:$J$5016,1,0)),"",VLOOKUP(A951,[1]Spelers_PFV!$A$2:$J$5016,1,0))</f>
        <v/>
      </c>
    </row>
    <row r="952" spans="1:11" s="44" customFormat="1" hidden="1">
      <c r="A952" s="38">
        <v>13075</v>
      </c>
      <c r="B952" s="39" t="s">
        <v>499</v>
      </c>
      <c r="C952" s="39" t="s">
        <v>500</v>
      </c>
      <c r="D952" s="39" t="str">
        <f>CONCATENATE(tabSpelersBWBC[[#This Row],[Prénom]],"  ",tabSpelersBWBC[[#This Row],[Nom]])</f>
        <v>ARMANDO  FISCHETTI</v>
      </c>
      <c r="E952" s="40">
        <v>17223</v>
      </c>
      <c r="F952" s="39"/>
      <c r="G952" s="39"/>
      <c r="H952" s="39"/>
      <c r="I952" s="41" t="s">
        <v>413</v>
      </c>
      <c r="J952" s="46"/>
      <c r="K952" s="45" t="str">
        <f>IF(ISERROR(VLOOKUP(A952,[1]Spelers_PFV!$A$2:$J$5016,1,0)),"",VLOOKUP(A952,[1]Spelers_PFV!$A$2:$J$5016,1,0))</f>
        <v/>
      </c>
    </row>
    <row r="953" spans="1:11" s="44" customFormat="1" hidden="1">
      <c r="A953" s="38">
        <v>13084</v>
      </c>
      <c r="B953" s="39" t="s">
        <v>725</v>
      </c>
      <c r="C953" s="39" t="s">
        <v>726</v>
      </c>
      <c r="D953" s="39" t="str">
        <f>CONCATENATE(tabSpelersBWBC[[#This Row],[Prénom]],"  ",tabSpelersBWBC[[#This Row],[Nom]])</f>
        <v>JOSETTE  DURY</v>
      </c>
      <c r="E953" s="40">
        <v>18065</v>
      </c>
      <c r="F953" s="39"/>
      <c r="G953" s="39"/>
      <c r="H953" s="39"/>
      <c r="I953" s="41" t="s">
        <v>678</v>
      </c>
      <c r="J953" s="46"/>
      <c r="K953" s="45" t="str">
        <f>IF(ISERROR(VLOOKUP(A953,[1]Spelers_PFV!$A$2:$J$5016,1,0)),"",VLOOKUP(A953,[1]Spelers_PFV!$A$2:$J$5016,1,0))</f>
        <v/>
      </c>
    </row>
    <row r="954" spans="1:11" s="44" customFormat="1" hidden="1">
      <c r="A954" s="38">
        <v>13114</v>
      </c>
      <c r="B954" s="39" t="s">
        <v>538</v>
      </c>
      <c r="C954" s="39" t="s">
        <v>1353</v>
      </c>
      <c r="D954" s="39" t="str">
        <f>CONCATENATE(tabSpelersBWBC[[#This Row],[Prénom]],"  ",tabSpelersBWBC[[#This Row],[Nom]])</f>
        <v>ROBERT  GILLES</v>
      </c>
      <c r="E954" s="40">
        <v>17931</v>
      </c>
      <c r="F954" s="39"/>
      <c r="G954" s="39"/>
      <c r="H954" s="39"/>
      <c r="I954" s="41" t="s">
        <v>1252</v>
      </c>
      <c r="J954" s="46"/>
      <c r="K954" s="45" t="str">
        <f>IF(ISERROR(VLOOKUP(A954,[1]Spelers_PFV!$A$2:$J$5016,1,0)),"",VLOOKUP(A954,[1]Spelers_PFV!$A$2:$J$5016,1,0))</f>
        <v/>
      </c>
    </row>
    <row r="955" spans="1:11" s="44" customFormat="1" hidden="1">
      <c r="A955" s="38">
        <v>13139</v>
      </c>
      <c r="B955" s="39" t="s">
        <v>545</v>
      </c>
      <c r="C955" s="39" t="s">
        <v>546</v>
      </c>
      <c r="D955" s="39" t="str">
        <f>CONCATENATE(tabSpelersBWBC[[#This Row],[Prénom]],"  ",tabSpelersBWBC[[#This Row],[Nom]])</f>
        <v>THIERRY  LAPICORE</v>
      </c>
      <c r="E955" s="40">
        <v>20483</v>
      </c>
      <c r="F955" s="39"/>
      <c r="G955" s="39"/>
      <c r="H955" s="39"/>
      <c r="I955" s="41" t="s">
        <v>413</v>
      </c>
      <c r="J955" s="46"/>
      <c r="K955" s="45" t="str">
        <f>IF(ISERROR(VLOOKUP(A955,[1]Spelers_PFV!$A$2:$J$5016,1,0)),"",VLOOKUP(A955,[1]Spelers_PFV!$A$2:$J$5016,1,0))</f>
        <v/>
      </c>
    </row>
    <row r="956" spans="1:11" hidden="1">
      <c r="A956" s="38">
        <v>13154</v>
      </c>
      <c r="B956" s="39" t="s">
        <v>419</v>
      </c>
      <c r="C956" s="39" t="s">
        <v>338</v>
      </c>
      <c r="D956" s="39" t="str">
        <f>CONCATENATE(tabSpelersBWBC[[#This Row],[Prénom]],"  ",tabSpelersBWBC[[#This Row],[Nom]])</f>
        <v>HELENE  JANSSENS</v>
      </c>
      <c r="E956" s="40">
        <v>16855</v>
      </c>
      <c r="F956" s="39"/>
      <c r="G956" s="39"/>
      <c r="H956" s="39"/>
      <c r="I956" s="41" t="s">
        <v>1463</v>
      </c>
      <c r="J956" s="46"/>
      <c r="K956" s="45" t="str">
        <f>IF(ISERROR(VLOOKUP(A956,[1]Spelers_PFV!$A$2:$J$5016,1,0)),"",VLOOKUP(A956,[1]Spelers_PFV!$A$2:$J$5016,1,0))</f>
        <v/>
      </c>
    </row>
    <row r="957" spans="1:11" s="44" customFormat="1" hidden="1">
      <c r="A957" s="38">
        <v>13273</v>
      </c>
      <c r="B957" s="39" t="s">
        <v>779</v>
      </c>
      <c r="C957" s="39" t="s">
        <v>1479</v>
      </c>
      <c r="D957" s="39" t="str">
        <f>CONCATENATE(tabSpelersBWBC[[#This Row],[Prénom]],"  ",tabSpelersBWBC[[#This Row],[Nom]])</f>
        <v>NICOLAS  DE MAN</v>
      </c>
      <c r="E957" s="40">
        <v>33014</v>
      </c>
      <c r="F957" s="39"/>
      <c r="G957" s="39"/>
      <c r="H957" s="39"/>
      <c r="I957" s="41" t="s">
        <v>1463</v>
      </c>
      <c r="J957" s="46"/>
      <c r="K957" s="45" t="str">
        <f>IF(ISERROR(VLOOKUP(A957,[1]Spelers_PFV!$A$2:$J$5016,1,0)),"",VLOOKUP(A957,[1]Spelers_PFV!$A$2:$J$5016,1,0))</f>
        <v/>
      </c>
    </row>
    <row r="958" spans="1:11" hidden="1">
      <c r="A958" s="38">
        <v>13274</v>
      </c>
      <c r="B958" s="39" t="s">
        <v>363</v>
      </c>
      <c r="C958" s="39" t="s">
        <v>364</v>
      </c>
      <c r="D958" s="39" t="str">
        <f>CONCATENATE(tabSpelersBWBC[[#This Row],[Prénom]],"  ",tabSpelersBWBC[[#This Row],[Nom]])</f>
        <v>INGRID  PACQUET</v>
      </c>
      <c r="E958" s="40">
        <v>20619</v>
      </c>
      <c r="F958" s="39"/>
      <c r="G958" s="39"/>
      <c r="H958" s="39"/>
      <c r="I958" s="41" t="s">
        <v>261</v>
      </c>
      <c r="J958" s="46"/>
      <c r="K958" s="45" t="str">
        <f>IF(ISERROR(VLOOKUP(A958,[1]Spelers_PFV!$A$2:$J$5016,1,0)),"",VLOOKUP(A958,[1]Spelers_PFV!$A$2:$J$5016,1,0))</f>
        <v/>
      </c>
    </row>
    <row r="959" spans="1:11" s="44" customFormat="1" hidden="1">
      <c r="A959" s="38">
        <v>13308</v>
      </c>
      <c r="B959" s="39" t="s">
        <v>1077</v>
      </c>
      <c r="C959" s="39" t="s">
        <v>950</v>
      </c>
      <c r="D959" s="39" t="str">
        <f>CONCATENATE(tabSpelersBWBC[[#This Row],[Prénom]],"  ",tabSpelersBWBC[[#This Row],[Nom]])</f>
        <v>PAUL  WAUTERS</v>
      </c>
      <c r="E959" s="40">
        <v>14269</v>
      </c>
      <c r="F959" s="39"/>
      <c r="G959" s="39"/>
      <c r="H959" s="39"/>
      <c r="I959" s="41" t="s">
        <v>1252</v>
      </c>
      <c r="J959" s="46"/>
      <c r="K959" s="45">
        <f>IF(ISERROR(VLOOKUP(A959,[1]Spelers_PFV!$A$2:$J$5016,1,0)),"",VLOOKUP(A959,[1]Spelers_PFV!$A$2:$J$5016,1,0))</f>
        <v>13308</v>
      </c>
    </row>
    <row r="960" spans="1:11" s="44" customFormat="1" hidden="1">
      <c r="A960" s="38">
        <v>13342</v>
      </c>
      <c r="B960" s="39" t="s">
        <v>47</v>
      </c>
      <c r="C960" s="39" t="s">
        <v>1341</v>
      </c>
      <c r="D960" s="39" t="str">
        <f>CONCATENATE(tabSpelersBWBC[[#This Row],[Prénom]],"  ",tabSpelersBWBC[[#This Row],[Nom]])</f>
        <v>JEAN  FERRARI</v>
      </c>
      <c r="E960" s="40">
        <v>14221</v>
      </c>
      <c r="F960" s="39"/>
      <c r="G960" s="39"/>
      <c r="H960" s="39"/>
      <c r="I960" s="41" t="s">
        <v>1252</v>
      </c>
      <c r="J960" s="46"/>
      <c r="K960" s="45" t="str">
        <f>IF(ISERROR(VLOOKUP(A960,[1]Spelers_PFV!$A$2:$J$5016,1,0)),"",VLOOKUP(A960,[1]Spelers_PFV!$A$2:$J$5016,1,0))</f>
        <v/>
      </c>
    </row>
    <row r="961" spans="1:11" s="44" customFormat="1" hidden="1">
      <c r="A961" s="38">
        <v>13352</v>
      </c>
      <c r="B961" s="39" t="s">
        <v>1457</v>
      </c>
      <c r="C961" s="39" t="s">
        <v>1458</v>
      </c>
      <c r="D961" s="39" t="str">
        <f>CONCATENATE(tabSpelersBWBC[[#This Row],[Prénom]],"  ",tabSpelersBWBC[[#This Row],[Nom]])</f>
        <v>JUAN CARLOS  VILLANUEVA FERNANDEZ</v>
      </c>
      <c r="E961" s="40">
        <v>21459</v>
      </c>
      <c r="F961" s="39"/>
      <c r="G961" s="39"/>
      <c r="H961" s="39"/>
      <c r="I961" s="41" t="s">
        <v>1252</v>
      </c>
      <c r="J961" s="46"/>
      <c r="K961" s="45" t="str">
        <f>IF(ISERROR(VLOOKUP(A961,[1]Spelers_PFV!$A$2:$J$5016,1,0)),"",VLOOKUP(A961,[1]Spelers_PFV!$A$2:$J$5016,1,0))</f>
        <v/>
      </c>
    </row>
    <row r="962" spans="1:11" s="44" customFormat="1" hidden="1">
      <c r="A962" s="38">
        <v>13356</v>
      </c>
      <c r="B962" s="39" t="s">
        <v>20</v>
      </c>
      <c r="C962" s="39" t="s">
        <v>22</v>
      </c>
      <c r="D962" s="39" t="str">
        <f>CONCATENATE(tabSpelersBWBC[[#This Row],[Prénom]],"  ",tabSpelersBWBC[[#This Row],[Nom]])</f>
        <v>STEPHANE  DOUBLET</v>
      </c>
      <c r="E962" s="40">
        <v>23784</v>
      </c>
      <c r="F962" s="39"/>
      <c r="G962" s="39"/>
      <c r="H962" s="39"/>
      <c r="I962" s="41" t="s">
        <v>678</v>
      </c>
      <c r="J962" s="46"/>
      <c r="K962" s="45" t="str">
        <f>IF(ISERROR(VLOOKUP(A962,[1]Spelers_PFV!$A$2:$J$5016,1,0)),"",VLOOKUP(A962,[1]Spelers_PFV!$A$2:$J$5016,1,0))</f>
        <v/>
      </c>
    </row>
    <row r="963" spans="1:11" s="45" customFormat="1" hidden="1">
      <c r="A963" s="38">
        <v>13358</v>
      </c>
      <c r="B963" s="39" t="s">
        <v>768</v>
      </c>
      <c r="C963" s="39" t="s">
        <v>769</v>
      </c>
      <c r="D963" s="39" t="str">
        <f>CONCATENATE(tabSpelersBWBC[[#This Row],[Prénom]],"  ",tabSpelersBWBC[[#This Row],[Nom]])</f>
        <v>DAMIANO  RICHIUSO</v>
      </c>
      <c r="E963" s="40">
        <v>17095</v>
      </c>
      <c r="F963" s="39"/>
      <c r="G963" s="39"/>
      <c r="H963" s="39"/>
      <c r="I963" s="41" t="s">
        <v>678</v>
      </c>
      <c r="J963" s="46"/>
      <c r="K963" s="45" t="str">
        <f>IF(ISERROR(VLOOKUP(A963,[1]Spelers_PFV!$A$2:$J$5016,1,0)),"",VLOOKUP(A963,[1]Spelers_PFV!$A$2:$J$5016,1,0))</f>
        <v/>
      </c>
    </row>
    <row r="964" spans="1:11" s="45" customFormat="1" hidden="1">
      <c r="A964" s="38">
        <v>13365</v>
      </c>
      <c r="B964" s="39" t="s">
        <v>926</v>
      </c>
      <c r="C964" s="39" t="s">
        <v>927</v>
      </c>
      <c r="D964" s="39" t="str">
        <f>CONCATENATE(tabSpelersBWBC[[#This Row],[Prénom]],"  ",tabSpelersBWBC[[#This Row],[Nom]])</f>
        <v>HERMAN  VAN DORSSELAER</v>
      </c>
      <c r="E964" s="40">
        <v>13709</v>
      </c>
      <c r="F964" s="39"/>
      <c r="G964" s="39"/>
      <c r="H964" s="39"/>
      <c r="I964" s="41" t="s">
        <v>811</v>
      </c>
      <c r="J964" s="46"/>
      <c r="K964" s="45" t="str">
        <f>IF(ISERROR(VLOOKUP(A964,[1]Spelers_PFV!$A$2:$J$5016,1,0)),"",VLOOKUP(A964,[1]Spelers_PFV!$A$2:$J$5016,1,0))</f>
        <v/>
      </c>
    </row>
    <row r="965" spans="1:11" s="45" customFormat="1" hidden="1">
      <c r="A965" s="38">
        <v>13385</v>
      </c>
      <c r="B965" s="39" t="s">
        <v>507</v>
      </c>
      <c r="C965" s="39" t="s">
        <v>1581</v>
      </c>
      <c r="D965" s="39" t="str">
        <f>CONCATENATE(tabSpelersBWBC[[#This Row],[Prénom]],"  ",tabSpelersBWBC[[#This Row],[Nom]])</f>
        <v>MARCEL  DE WACHTER</v>
      </c>
      <c r="E965" s="40">
        <v>12806</v>
      </c>
      <c r="F965" s="39"/>
      <c r="G965" s="39"/>
      <c r="H965" s="39"/>
      <c r="I965" s="41" t="s">
        <v>1550</v>
      </c>
      <c r="J965" s="46"/>
      <c r="K965" s="45" t="str">
        <f>IF(ISERROR(VLOOKUP(A965,[1]Spelers_PFV!$A$2:$J$5016,1,0)),"",VLOOKUP(A965,[1]Spelers_PFV!$A$2:$J$5016,1,0))</f>
        <v/>
      </c>
    </row>
    <row r="966" spans="1:11" s="45" customFormat="1" hidden="1">
      <c r="A966" s="38">
        <v>13393</v>
      </c>
      <c r="B966" s="39" t="s">
        <v>693</v>
      </c>
      <c r="C966" s="39" t="s">
        <v>788</v>
      </c>
      <c r="D966" s="39" t="str">
        <f>CONCATENATE(tabSpelersBWBC[[#This Row],[Prénom]],"  ",tabSpelersBWBC[[#This Row],[Nom]])</f>
        <v>KEVIN  VAN BELLEGHEM</v>
      </c>
      <c r="E966" s="40">
        <v>32505</v>
      </c>
      <c r="F966" s="39"/>
      <c r="G966" s="39"/>
      <c r="H966" s="39"/>
      <c r="I966" s="41" t="s">
        <v>678</v>
      </c>
      <c r="J966" s="46"/>
      <c r="K966" s="45" t="str">
        <f>IF(ISERROR(VLOOKUP(A966,[1]Spelers_PFV!$A$2:$J$5016,1,0)),"",VLOOKUP(A966,[1]Spelers_PFV!$A$2:$J$5016,1,0))</f>
        <v/>
      </c>
    </row>
    <row r="967" spans="1:11" s="45" customFormat="1" hidden="1">
      <c r="A967" s="38">
        <v>13463</v>
      </c>
      <c r="B967" s="39" t="s">
        <v>749</v>
      </c>
      <c r="C967" s="39" t="s">
        <v>1065</v>
      </c>
      <c r="D967" s="39" t="str">
        <f>CONCATENATE(tabSpelersBWBC[[#This Row],[Prénom]],"  ",tabSpelersBWBC[[#This Row],[Nom]])</f>
        <v>AURELIE  CORNELIS</v>
      </c>
      <c r="E967" s="40">
        <v>34288</v>
      </c>
      <c r="F967" s="39"/>
      <c r="G967" s="39"/>
      <c r="H967" s="39"/>
      <c r="I967" s="41" t="s">
        <v>1193</v>
      </c>
      <c r="J967" s="46"/>
      <c r="K967" s="45" t="str">
        <f>IF(ISERROR(VLOOKUP(A967,[1]Spelers_PFV!$A$2:$J$5016,1,0)),"",VLOOKUP(A967,[1]Spelers_PFV!$A$2:$J$5016,1,0))</f>
        <v/>
      </c>
    </row>
    <row r="968" spans="1:11" s="45" customFormat="1" hidden="1">
      <c r="A968" s="38">
        <v>13523</v>
      </c>
      <c r="B968" s="39" t="s">
        <v>33</v>
      </c>
      <c r="C968" s="39" t="s">
        <v>1248</v>
      </c>
      <c r="D968" s="39" t="str">
        <f>CONCATENATE(tabSpelersBWBC[[#This Row],[Prénom]],"  ",tabSpelersBWBC[[#This Row],[Nom]])</f>
        <v>MARC  VAN HERPE</v>
      </c>
      <c r="E968" s="40">
        <v>24363</v>
      </c>
      <c r="F968" s="39"/>
      <c r="G968" s="39"/>
      <c r="H968" s="39"/>
      <c r="I968" s="41" t="s">
        <v>1193</v>
      </c>
      <c r="J968" s="46"/>
      <c r="K968" s="45" t="str">
        <f>IF(ISERROR(VLOOKUP(A968,[1]Spelers_PFV!$A$2:$J$5016,1,0)),"",VLOOKUP(A968,[1]Spelers_PFV!$A$2:$J$5016,1,0))</f>
        <v/>
      </c>
    </row>
    <row r="969" spans="1:11" s="45" customFormat="1" hidden="1">
      <c r="A969" s="38">
        <v>13529</v>
      </c>
      <c r="B969" s="39" t="s">
        <v>1325</v>
      </c>
      <c r="C969" s="39" t="s">
        <v>1326</v>
      </c>
      <c r="D969" s="39" t="str">
        <f>CONCATENATE(tabSpelersBWBC[[#This Row],[Prénom]],"  ",tabSpelersBWBC[[#This Row],[Nom]])</f>
        <v>LUCIENNE  DEURBROECK</v>
      </c>
      <c r="E969" s="40">
        <v>14159</v>
      </c>
      <c r="F969" s="39"/>
      <c r="G969" s="39"/>
      <c r="H969" s="39"/>
      <c r="I969" s="41" t="s">
        <v>1252</v>
      </c>
      <c r="J969" s="46"/>
      <c r="K969" s="45">
        <f>IF(ISERROR(VLOOKUP(A969,[1]Spelers_PFV!$A$2:$J$5016,1,0)),"",VLOOKUP(A969,[1]Spelers_PFV!$A$2:$J$5016,1,0))</f>
        <v>13529</v>
      </c>
    </row>
    <row r="970" spans="1:11" s="45" customFormat="1" hidden="1">
      <c r="A970" s="38">
        <v>13551</v>
      </c>
      <c r="B970" s="39" t="s">
        <v>272</v>
      </c>
      <c r="C970" s="39" t="s">
        <v>1452</v>
      </c>
      <c r="D970" s="39" t="str">
        <f>CONCATENATE(tabSpelersBWBC[[#This Row],[Prénom]],"  ",tabSpelersBWBC[[#This Row],[Nom]])</f>
        <v>JACQUES  VAN PETEGHEM</v>
      </c>
      <c r="E970" s="40">
        <v>18097</v>
      </c>
      <c r="F970" s="39"/>
      <c r="G970" s="39"/>
      <c r="H970" s="39"/>
      <c r="I970" s="41" t="s">
        <v>1252</v>
      </c>
      <c r="J970" s="46"/>
      <c r="K970" s="45">
        <f>IF(ISERROR(VLOOKUP(A970,[1]Spelers_PFV!$A$2:$J$5016,1,0)),"",VLOOKUP(A970,[1]Spelers_PFV!$A$2:$J$5016,1,0))</f>
        <v>13551</v>
      </c>
    </row>
    <row r="971" spans="1:11" s="45" customFormat="1" hidden="1">
      <c r="A971" s="38">
        <v>13559</v>
      </c>
      <c r="B971" s="39" t="s">
        <v>426</v>
      </c>
      <c r="C971" s="39" t="s">
        <v>1300</v>
      </c>
      <c r="D971" s="39" t="str">
        <f>CONCATENATE(tabSpelersBWBC[[#This Row],[Prénom]],"  ",tabSpelersBWBC[[#This Row],[Nom]])</f>
        <v>CHRISTIAN  DECREM</v>
      </c>
      <c r="E971" s="40">
        <v>22166</v>
      </c>
      <c r="F971" s="39"/>
      <c r="G971" s="39"/>
      <c r="H971" s="39"/>
      <c r="I971" s="41" t="s">
        <v>1252</v>
      </c>
      <c r="J971" s="46"/>
      <c r="K971" s="45" t="str">
        <f>IF(ISERROR(VLOOKUP(A971,[1]Spelers_PFV!$A$2:$J$5016,1,0)),"",VLOOKUP(A971,[1]Spelers_PFV!$A$2:$J$5016,1,0))</f>
        <v/>
      </c>
    </row>
    <row r="972" spans="1:11" s="45" customFormat="1" hidden="1">
      <c r="A972" s="38">
        <v>13650</v>
      </c>
      <c r="B972" s="39" t="s">
        <v>620</v>
      </c>
      <c r="C972" s="39" t="s">
        <v>621</v>
      </c>
      <c r="D972" s="39" t="str">
        <f>CONCATENATE(tabSpelersBWBC[[#This Row],[Prénom]],"  ",tabSpelersBWBC[[#This Row],[Nom]])</f>
        <v>MARIELLA  ROTTIERS</v>
      </c>
      <c r="E972" s="40">
        <v>19678</v>
      </c>
      <c r="F972" s="39"/>
      <c r="G972" s="39"/>
      <c r="H972" s="39"/>
      <c r="I972" s="41" t="s">
        <v>413</v>
      </c>
      <c r="J972" s="46"/>
      <c r="K972" s="45" t="str">
        <f>IF(ISERROR(VLOOKUP(A972,[1]Spelers_PFV!$A$2:$J$5016,1,0)),"",VLOOKUP(A972,[1]Spelers_PFV!$A$2:$J$5016,1,0))</f>
        <v/>
      </c>
    </row>
    <row r="973" spans="1:11" s="45" customFormat="1" hidden="1">
      <c r="A973" s="38">
        <v>13669</v>
      </c>
      <c r="B973" s="39" t="s">
        <v>21</v>
      </c>
      <c r="C973" s="39" t="s">
        <v>13</v>
      </c>
      <c r="D973" s="39" t="str">
        <f>CONCATENATE(tabSpelersBWBC[[#This Row],[Prénom]],"  ",tabSpelersBWBC[[#This Row],[Nom]])</f>
        <v>JOACHIM  TSCHERWINKA</v>
      </c>
      <c r="E973" s="40">
        <v>20261</v>
      </c>
      <c r="F973" s="39"/>
      <c r="G973" s="39"/>
      <c r="H973" s="39"/>
      <c r="I973" s="41" t="s">
        <v>678</v>
      </c>
      <c r="J973" s="46"/>
      <c r="K973" s="45" t="str">
        <f>IF(ISERROR(VLOOKUP(A973,[1]Spelers_PFV!$A$2:$J$5016,1,0)),"",VLOOKUP(A973,[1]Spelers_PFV!$A$2:$J$5016,1,0))</f>
        <v/>
      </c>
    </row>
    <row r="974" spans="1:11" s="45" customFormat="1" hidden="1">
      <c r="A974" s="38">
        <v>13711</v>
      </c>
      <c r="B974" s="39" t="s">
        <v>502</v>
      </c>
      <c r="C974" s="39" t="s">
        <v>503</v>
      </c>
      <c r="D974" s="39" t="str">
        <f>CONCATENATE(tabSpelersBWBC[[#This Row],[Prénom]],"  ",tabSpelersBWBC[[#This Row],[Nom]])</f>
        <v>DEELAN  FREMINEUR</v>
      </c>
      <c r="E974" s="40">
        <v>33718</v>
      </c>
      <c r="F974" s="39"/>
      <c r="G974" s="39"/>
      <c r="H974" s="39"/>
      <c r="I974" s="41" t="s">
        <v>413</v>
      </c>
      <c r="J974" s="46"/>
      <c r="K974" s="45">
        <f>IF(ISERROR(VLOOKUP(A974,[1]Spelers_PFV!$A$2:$J$5016,1,0)),"",VLOOKUP(A974,[1]Spelers_PFV!$A$2:$J$5016,1,0))</f>
        <v>13711</v>
      </c>
    </row>
    <row r="975" spans="1:11" s="45" customFormat="1" hidden="1">
      <c r="A975" s="38">
        <v>13722</v>
      </c>
      <c r="B975" s="39" t="s">
        <v>28</v>
      </c>
      <c r="C975" s="39" t="s">
        <v>1691</v>
      </c>
      <c r="D975" s="39" t="str">
        <f>CONCATENATE(tabSpelersBWBC[[#This Row],[Prénom]],"  ",tabSpelersBWBC[[#This Row],[Nom]])</f>
        <v>DANIEL  MATARASSO</v>
      </c>
      <c r="E975" s="40">
        <v>21324</v>
      </c>
      <c r="F975" s="39"/>
      <c r="G975" s="39"/>
      <c r="H975" s="39"/>
      <c r="I975" s="41" t="s">
        <v>1672</v>
      </c>
      <c r="J975" s="46"/>
      <c r="K975" s="45" t="str">
        <f>IF(ISERROR(VLOOKUP(A975,[1]Spelers_PFV!$A$2:$J$5016,1,0)),"",VLOOKUP(A975,[1]Spelers_PFV!$A$2:$J$5016,1,0))</f>
        <v/>
      </c>
    </row>
    <row r="976" spans="1:11" s="45" customFormat="1" hidden="1">
      <c r="A976" s="38">
        <v>13741</v>
      </c>
      <c r="B976" s="39" t="s">
        <v>396</v>
      </c>
      <c r="C976" s="39" t="s">
        <v>397</v>
      </c>
      <c r="D976" s="39" t="str">
        <f>CONCATENATE(tabSpelersBWBC[[#This Row],[Prénom]],"  ",tabSpelersBWBC[[#This Row],[Nom]])</f>
        <v>MYRIAM  VAN EECKHOUDT</v>
      </c>
      <c r="E976" s="40">
        <v>26237</v>
      </c>
      <c r="F976" s="39"/>
      <c r="G976" s="39"/>
      <c r="H976" s="39"/>
      <c r="I976" s="41" t="s">
        <v>261</v>
      </c>
      <c r="J976" s="46"/>
      <c r="K976" s="45">
        <f>IF(ISERROR(VLOOKUP(A976,[1]Spelers_PFV!$A$2:$J$5016,1,0)),"",VLOOKUP(A976,[1]Spelers_PFV!$A$2:$J$5016,1,0))</f>
        <v>13741</v>
      </c>
    </row>
    <row r="977" spans="1:12" s="45" customFormat="1" hidden="1">
      <c r="A977" s="38">
        <v>13780</v>
      </c>
      <c r="B977" s="39" t="s">
        <v>370</v>
      </c>
      <c r="C977" s="39" t="s">
        <v>1077</v>
      </c>
      <c r="D977" s="39" t="str">
        <f>CONCATENATE(tabSpelersBWBC[[#This Row],[Prénom]],"  ",tabSpelersBWBC[[#This Row],[Nom]])</f>
        <v>CHRISTOPHE  PAUL</v>
      </c>
      <c r="E977" s="40">
        <v>26519</v>
      </c>
      <c r="F977" s="39"/>
      <c r="G977" s="39"/>
      <c r="H977" s="39"/>
      <c r="I977" s="41" t="s">
        <v>1036</v>
      </c>
      <c r="J977" s="46"/>
      <c r="K977" s="45" t="str">
        <f>IF(ISERROR(VLOOKUP(A977,[1]Spelers_PFV!$A$2:$J$5016,1,0)),"",VLOOKUP(A977,[1]Spelers_PFV!$A$2:$J$5016,1,0))</f>
        <v/>
      </c>
    </row>
    <row r="978" spans="1:12" s="45" customFormat="1" hidden="1">
      <c r="A978" s="38">
        <v>13801</v>
      </c>
      <c r="B978" s="39" t="s">
        <v>697</v>
      </c>
      <c r="C978" s="39" t="s">
        <v>696</v>
      </c>
      <c r="D978" s="39" t="str">
        <f>CONCATENATE(tabSpelersBWBC[[#This Row],[Prénom]],"  ",tabSpelersBWBC[[#This Row],[Nom]])</f>
        <v>PASCAL  CUVELIER</v>
      </c>
      <c r="E978" s="40">
        <v>25904</v>
      </c>
      <c r="F978" s="39"/>
      <c r="G978" s="39"/>
      <c r="H978" s="39"/>
      <c r="I978" s="41" t="s">
        <v>678</v>
      </c>
      <c r="J978" s="46"/>
      <c r="K978" s="45" t="str">
        <f>IF(ISERROR(VLOOKUP(A978,[1]Spelers_PFV!$A$2:$J$5016,1,0)),"",VLOOKUP(A978,[1]Spelers_PFV!$A$2:$J$5016,1,0))</f>
        <v/>
      </c>
    </row>
    <row r="979" spans="1:12" s="44" customFormat="1" hidden="1">
      <c r="A979" s="38">
        <v>13856</v>
      </c>
      <c r="B979" s="39" t="s">
        <v>371</v>
      </c>
      <c r="C979" s="39" t="s">
        <v>1315</v>
      </c>
      <c r="D979" s="39" t="str">
        <f>CONCATENATE(tabSpelersBWBC[[#This Row],[Prénom]],"  ",tabSpelersBWBC[[#This Row],[Nom]])</f>
        <v>PIERRE  DENEYS</v>
      </c>
      <c r="E979" s="40">
        <v>18401</v>
      </c>
      <c r="F979" s="39"/>
      <c r="G979" s="39"/>
      <c r="H979" s="39"/>
      <c r="I979" s="41" t="s">
        <v>1252</v>
      </c>
      <c r="J979" s="46"/>
      <c r="K979" s="45" t="str">
        <f>IF(ISERROR(VLOOKUP(A979,[1]Spelers_PFV!$A$2:$J$5016,1,0)),"",VLOOKUP(A979,[1]Spelers_PFV!$A$2:$J$5016,1,0))</f>
        <v/>
      </c>
    </row>
    <row r="980" spans="1:12" s="44" customFormat="1">
      <c r="A980" s="38">
        <v>13880</v>
      </c>
      <c r="B980" s="39" t="s">
        <v>39</v>
      </c>
      <c r="C980" s="39" t="s">
        <v>994</v>
      </c>
      <c r="D980" s="39" t="str">
        <f>CONCATENATE(tabSpelersBWBC[[#This Row],[Prénom]],"  ",tabSpelersBWBC[[#This Row],[Nom]])</f>
        <v>ALAIN  GILLEBERTUS</v>
      </c>
      <c r="E980" s="40">
        <v>19701</v>
      </c>
      <c r="F980" s="39"/>
      <c r="G980" s="39"/>
      <c r="H980" s="39"/>
      <c r="I980" s="41" t="s">
        <v>957</v>
      </c>
      <c r="J980" s="46"/>
      <c r="K980" s="45" t="str">
        <f>IF(ISERROR(VLOOKUP(A980,[1]Spelers_PFV!$A$2:$J$5016,1,0)),"",VLOOKUP(A980,[1]Spelers_PFV!$A$2:$J$5016,1,0))</f>
        <v/>
      </c>
    </row>
    <row r="981" spans="1:12" s="44" customFormat="1" hidden="1">
      <c r="A981" s="38">
        <v>13894</v>
      </c>
      <c r="B981" s="39" t="s">
        <v>452</v>
      </c>
      <c r="C981" s="39" t="s">
        <v>791</v>
      </c>
      <c r="D981" s="39" t="str">
        <f>CONCATENATE(tabSpelersBWBC[[#This Row],[Prénom]],"  ",tabSpelersBWBC[[#This Row],[Nom]])</f>
        <v>EDDY  VAN BRUSTEGHEM</v>
      </c>
      <c r="E981" s="40">
        <v>16464</v>
      </c>
      <c r="F981" s="39"/>
      <c r="G981" s="39"/>
      <c r="H981" s="39"/>
      <c r="I981" s="41" t="s">
        <v>678</v>
      </c>
      <c r="J981" s="46"/>
      <c r="K981" s="45">
        <f>IF(ISERROR(VLOOKUP(A981,[1]Spelers_PFV!$A$2:$J$5016,1,0)),"",VLOOKUP(A981,[1]Spelers_PFV!$A$2:$J$5016,1,0))</f>
        <v>13894</v>
      </c>
    </row>
    <row r="982" spans="1:12" s="44" customFormat="1" hidden="1">
      <c r="A982" s="38">
        <v>13931</v>
      </c>
      <c r="B982" s="39" t="s">
        <v>1080</v>
      </c>
      <c r="C982" s="39" t="s">
        <v>1591</v>
      </c>
      <c r="D982" s="39" t="str">
        <f>CONCATENATE(tabSpelersBWBC[[#This Row],[Prénom]],"  ",tabSpelersBWBC[[#This Row],[Nom]])</f>
        <v>LILIANE  FONTAINE</v>
      </c>
      <c r="E982" s="40">
        <v>21579</v>
      </c>
      <c r="F982" s="39"/>
      <c r="G982" s="39"/>
      <c r="H982" s="39"/>
      <c r="I982" s="41" t="s">
        <v>1550</v>
      </c>
      <c r="J982" s="46"/>
      <c r="K982" s="47" t="str">
        <f>IF(ISERROR(VLOOKUP(A982,[1]Spelers_PFV!$A$2:$J$5016,1,0)),"",VLOOKUP(A982,[1]Spelers_PFV!$A$2:$J$5016,1,0))</f>
        <v/>
      </c>
    </row>
    <row r="983" spans="1:12" s="44" customFormat="1" hidden="1">
      <c r="A983" s="38">
        <v>13974</v>
      </c>
      <c r="B983" s="39" t="s">
        <v>809</v>
      </c>
      <c r="C983" s="39" t="s">
        <v>810</v>
      </c>
      <c r="D983" s="39" t="str">
        <f>CONCATENATE(tabSpelersBWBC[[#This Row],[Prénom]],"  ",tabSpelersBWBC[[#This Row],[Nom]])</f>
        <v>EDWARD  BERTHELS</v>
      </c>
      <c r="E983" s="40">
        <v>17946</v>
      </c>
      <c r="F983" s="39"/>
      <c r="G983" s="39"/>
      <c r="H983" s="39"/>
      <c r="I983" s="41" t="s">
        <v>811</v>
      </c>
      <c r="J983" s="46"/>
      <c r="K983" s="45" t="str">
        <f>IF(ISERROR(VLOOKUP(A983,[1]Spelers_PFV!$A$2:$J$5016,1,0)),"",VLOOKUP(A983,[1]Spelers_PFV!$A$2:$J$5016,1,0))</f>
        <v/>
      </c>
    </row>
    <row r="984" spans="1:12" s="44" customFormat="1" hidden="1">
      <c r="A984" s="38">
        <v>13990</v>
      </c>
      <c r="B984" s="39" t="s">
        <v>402</v>
      </c>
      <c r="C984" s="39" t="s">
        <v>1481</v>
      </c>
      <c r="D984" s="39" t="str">
        <f>CONCATENATE(tabSpelersBWBC[[#This Row],[Prénom]],"  ",tabSpelersBWBC[[#This Row],[Nom]])</f>
        <v>FRANCIS  DENIS</v>
      </c>
      <c r="E984" s="40">
        <v>22369</v>
      </c>
      <c r="F984" s="39"/>
      <c r="G984" s="39"/>
      <c r="H984" s="39"/>
      <c r="I984" s="41" t="s">
        <v>1463</v>
      </c>
      <c r="J984" s="46"/>
      <c r="K984" s="47" t="str">
        <f>IF(ISERROR(VLOOKUP(A984,[1]Spelers_PFV!$A$2:$J$5016,1,0)),"",VLOOKUP(A984,[1]Spelers_PFV!$A$2:$J$5016,1,0))</f>
        <v/>
      </c>
    </row>
    <row r="985" spans="1:12" s="44" customFormat="1" hidden="1">
      <c r="A985" s="38">
        <v>14000</v>
      </c>
      <c r="B985" s="39" t="s">
        <v>695</v>
      </c>
      <c r="C985" s="39" t="s">
        <v>696</v>
      </c>
      <c r="D985" s="39" t="str">
        <f>CONCATENATE(tabSpelersBWBC[[#This Row],[Prénom]],"  ",tabSpelersBWBC[[#This Row],[Nom]])</f>
        <v>AUDREY  CUVELIER</v>
      </c>
      <c r="E985" s="40">
        <v>34664</v>
      </c>
      <c r="F985" s="39"/>
      <c r="G985" s="39"/>
      <c r="H985" s="39"/>
      <c r="I985" s="41" t="s">
        <v>678</v>
      </c>
      <c r="J985" s="46"/>
      <c r="K985" s="45" t="str">
        <f>IF(ISERROR(VLOOKUP(A985,[1]Spelers_PFV!$A$2:$J$5016,1,0)),"",VLOOKUP(A985,[1]Spelers_PFV!$A$2:$J$5016,1,0))</f>
        <v/>
      </c>
    </row>
    <row r="986" spans="1:12" s="44" customFormat="1" hidden="1">
      <c r="A986" s="38">
        <v>14012</v>
      </c>
      <c r="B986" s="39" t="s">
        <v>779</v>
      </c>
      <c r="C986" s="39" t="s">
        <v>1548</v>
      </c>
      <c r="D986" s="39" t="str">
        <f>CONCATENATE(tabSpelersBWBC[[#This Row],[Prénom]],"  ",tabSpelersBWBC[[#This Row],[Nom]])</f>
        <v>NICOLAS  WINDEY</v>
      </c>
      <c r="E986" s="40">
        <v>32001</v>
      </c>
      <c r="F986" s="39"/>
      <c r="G986" s="39"/>
      <c r="H986" s="39"/>
      <c r="I986" s="41" t="s">
        <v>1463</v>
      </c>
      <c r="J986" s="46"/>
      <c r="K986" s="45">
        <f>IF(ISERROR(VLOOKUP(A986,[1]Spelers_PFV!$A$2:$J$5016,1,0)),"",VLOOKUP(A986,[1]Spelers_PFV!$A$2:$J$5016,1,0))</f>
        <v>14012</v>
      </c>
      <c r="L986" s="48"/>
    </row>
    <row r="987" spans="1:12" s="44" customFormat="1" hidden="1">
      <c r="A987" s="38">
        <v>14053</v>
      </c>
      <c r="B987" s="39" t="s">
        <v>402</v>
      </c>
      <c r="C987" s="39" t="s">
        <v>885</v>
      </c>
      <c r="D987" s="39" t="str">
        <f>CONCATENATE(tabSpelersBWBC[[#This Row],[Prénom]],"  ",tabSpelersBWBC[[#This Row],[Nom]])</f>
        <v>FRANCIS  NETELS</v>
      </c>
      <c r="E987" s="40">
        <v>21251</v>
      </c>
      <c r="F987" s="39"/>
      <c r="G987" s="39"/>
      <c r="H987" s="39"/>
      <c r="I987" s="41" t="s">
        <v>811</v>
      </c>
      <c r="J987" s="46"/>
      <c r="K987" s="45" t="str">
        <f>IF(ISERROR(VLOOKUP(A987,[1]Spelers_PFV!$A$2:$J$5016,1,0)),"",VLOOKUP(A987,[1]Spelers_PFV!$A$2:$J$5016,1,0))</f>
        <v/>
      </c>
    </row>
    <row r="988" spans="1:12" s="44" customFormat="1" hidden="1">
      <c r="A988" s="38">
        <v>14112</v>
      </c>
      <c r="B988" s="39" t="s">
        <v>304</v>
      </c>
      <c r="C988" s="39" t="s">
        <v>770</v>
      </c>
      <c r="D988" s="39" t="str">
        <f>CONCATENATE(tabSpelersBWBC[[#This Row],[Prénom]],"  ",tabSpelersBWBC[[#This Row],[Nom]])</f>
        <v>JACQUELINE  ROMAN</v>
      </c>
      <c r="E988" s="40">
        <v>17103</v>
      </c>
      <c r="F988" s="39"/>
      <c r="G988" s="39"/>
      <c r="H988" s="39"/>
      <c r="I988" s="41" t="s">
        <v>678</v>
      </c>
      <c r="J988" s="46"/>
      <c r="K988" s="45" t="str">
        <f>IF(ISERROR(VLOOKUP(A988,[1]Spelers_PFV!$A$2:$J$5016,1,0)),"",VLOOKUP(A988,[1]Spelers_PFV!$A$2:$J$5016,1,0))</f>
        <v/>
      </c>
    </row>
    <row r="989" spans="1:12" s="44" customFormat="1" hidden="1">
      <c r="A989" s="38">
        <v>14140</v>
      </c>
      <c r="B989" s="39" t="s">
        <v>321</v>
      </c>
      <c r="C989" s="39" t="s">
        <v>322</v>
      </c>
      <c r="D989" s="39" t="str">
        <f>CONCATENATE(tabSpelersBWBC[[#This Row],[Prénom]],"  ",tabSpelersBWBC[[#This Row],[Nom]])</f>
        <v>MARTINE  ESTIEVENART</v>
      </c>
      <c r="E989" s="40">
        <v>25833</v>
      </c>
      <c r="F989" s="39"/>
      <c r="G989" s="39"/>
      <c r="H989" s="39"/>
      <c r="I989" s="41" t="s">
        <v>261</v>
      </c>
      <c r="J989" s="46"/>
      <c r="K989" s="45">
        <f>IF(ISERROR(VLOOKUP(A989,[1]Spelers_PFV!$A$2:$J$5016,1,0)),"",VLOOKUP(A989,[1]Spelers_PFV!$A$2:$J$5016,1,0))</f>
        <v>14140</v>
      </c>
    </row>
    <row r="990" spans="1:12" s="44" customFormat="1" hidden="1">
      <c r="A990" s="38">
        <v>14143</v>
      </c>
      <c r="B990" s="39" t="s">
        <v>47</v>
      </c>
      <c r="C990" s="39" t="s">
        <v>1180</v>
      </c>
      <c r="D990" s="39" t="str">
        <f>CONCATENATE(tabSpelersBWBC[[#This Row],[Prénom]],"  ",tabSpelersBWBC[[#This Row],[Nom]])</f>
        <v>JEAN  VERBIST</v>
      </c>
      <c r="E990" s="40">
        <v>16433</v>
      </c>
      <c r="F990" s="39"/>
      <c r="G990" s="39"/>
      <c r="H990" s="39"/>
      <c r="I990" s="41" t="s">
        <v>1036</v>
      </c>
      <c r="J990" s="46"/>
      <c r="K990" s="45" t="str">
        <f>IF(ISERROR(VLOOKUP(A990,[1]Spelers_PFV!$A$2:$J$5016,1,0)),"",VLOOKUP(A990,[1]Spelers_PFV!$A$2:$J$5016,1,0))</f>
        <v/>
      </c>
    </row>
    <row r="991" spans="1:12" s="44" customFormat="1" hidden="1">
      <c r="A991" s="38">
        <v>14144</v>
      </c>
      <c r="B991" s="39" t="s">
        <v>35</v>
      </c>
      <c r="C991" s="39" t="s">
        <v>1126</v>
      </c>
      <c r="D991" s="39" t="str">
        <f>CONCATENATE(tabSpelersBWBC[[#This Row],[Prénom]],"  ",tabSpelersBWBC[[#This Row],[Nom]])</f>
        <v>MICHEL  MORENO</v>
      </c>
      <c r="E991" s="40">
        <v>18204</v>
      </c>
      <c r="F991" s="39"/>
      <c r="G991" s="39"/>
      <c r="H991" s="39"/>
      <c r="I991" s="41" t="s">
        <v>1036</v>
      </c>
      <c r="J991" s="46"/>
      <c r="K991" s="45" t="str">
        <f>IF(ISERROR(VLOOKUP(A991,[1]Spelers_PFV!$A$2:$J$5016,1,0)),"",VLOOKUP(A991,[1]Spelers_PFV!$A$2:$J$5016,1,0))</f>
        <v/>
      </c>
    </row>
    <row r="992" spans="1:12" s="44" customFormat="1" hidden="1">
      <c r="A992" s="38">
        <v>14170</v>
      </c>
      <c r="B992" s="39" t="s">
        <v>1395</v>
      </c>
      <c r="C992" s="39" t="s">
        <v>1396</v>
      </c>
      <c r="D992" s="39" t="str">
        <f>CONCATENATE(tabSpelersBWBC[[#This Row],[Prénom]],"  ",tabSpelersBWBC[[#This Row],[Nom]])</f>
        <v>DIRK  MULLIER</v>
      </c>
      <c r="E992" s="40">
        <v>21795</v>
      </c>
      <c r="F992" s="39"/>
      <c r="G992" s="39"/>
      <c r="H992" s="39"/>
      <c r="I992" s="41" t="s">
        <v>1252</v>
      </c>
      <c r="J992" s="46"/>
      <c r="K992" s="45" t="str">
        <f>IF(ISERROR(VLOOKUP(A992,[1]Spelers_PFV!$A$2:$J$5016,1,0)),"",VLOOKUP(A992,[1]Spelers_PFV!$A$2:$J$5016,1,0))</f>
        <v/>
      </c>
    </row>
    <row r="993" spans="1:11" s="44" customFormat="1" hidden="1">
      <c r="A993" s="38">
        <v>14184</v>
      </c>
      <c r="B993" s="39" t="s">
        <v>463</v>
      </c>
      <c r="C993" s="39" t="s">
        <v>730</v>
      </c>
      <c r="D993" s="39" t="str">
        <f>CONCATENATE(tabSpelersBWBC[[#This Row],[Prénom]],"  ",tabSpelersBWBC[[#This Row],[Nom]])</f>
        <v>NATHALIE  GHETTEM</v>
      </c>
      <c r="E993" s="40">
        <v>24522</v>
      </c>
      <c r="F993" s="39"/>
      <c r="G993" s="39"/>
      <c r="H993" s="39"/>
      <c r="I993" s="41" t="s">
        <v>678</v>
      </c>
      <c r="J993" s="46"/>
      <c r="K993" s="45">
        <f>IF(ISERROR(VLOOKUP(A993,[1]Spelers_PFV!$A$2:$J$5016,1,0)),"",VLOOKUP(A993,[1]Spelers_PFV!$A$2:$J$5016,1,0))</f>
        <v>14184</v>
      </c>
    </row>
    <row r="994" spans="1:11" s="44" customFormat="1" hidden="1">
      <c r="A994" s="38">
        <v>14198</v>
      </c>
      <c r="B994" s="39" t="s">
        <v>1114</v>
      </c>
      <c r="C994" s="39" t="s">
        <v>1115</v>
      </c>
      <c r="D994" s="39" t="str">
        <f>CONCATENATE(tabSpelersBWBC[[#This Row],[Prénom]],"  ",tabSpelersBWBC[[#This Row],[Nom]])</f>
        <v>TEY  KHIN</v>
      </c>
      <c r="E994" s="40">
        <v>26665</v>
      </c>
      <c r="F994" s="39"/>
      <c r="G994" s="39"/>
      <c r="H994" s="39"/>
      <c r="I994" s="41" t="s">
        <v>1036</v>
      </c>
      <c r="J994" s="46"/>
      <c r="K994" s="45" t="str">
        <f>IF(ISERROR(VLOOKUP(A994,[1]Spelers_PFV!$A$2:$J$5016,1,0)),"",VLOOKUP(A994,[1]Spelers_PFV!$A$2:$J$5016,1,0))</f>
        <v/>
      </c>
    </row>
    <row r="995" spans="1:11" s="44" customFormat="1" hidden="1">
      <c r="A995" s="38">
        <v>14214</v>
      </c>
      <c r="B995" s="39" t="s">
        <v>749</v>
      </c>
      <c r="C995" s="39" t="s">
        <v>750</v>
      </c>
      <c r="D995" s="39" t="str">
        <f>CONCATENATE(tabSpelersBWBC[[#This Row],[Prénom]],"  ",tabSpelersBWBC[[#This Row],[Nom]])</f>
        <v>AURELIE  MARCHAL</v>
      </c>
      <c r="E995" s="40">
        <v>32355</v>
      </c>
      <c r="F995" s="39"/>
      <c r="G995" s="39"/>
      <c r="H995" s="39"/>
      <c r="I995" s="41" t="s">
        <v>678</v>
      </c>
      <c r="J995" s="46"/>
      <c r="K995" s="45">
        <f>IF(ISERROR(VLOOKUP(A995,[1]Spelers_PFV!$A$2:$J$5016,1,0)),"",VLOOKUP(A995,[1]Spelers_PFV!$A$2:$J$5016,1,0))</f>
        <v>14214</v>
      </c>
    </row>
    <row r="996" spans="1:11" s="44" customFormat="1" hidden="1">
      <c r="A996" s="38">
        <v>14236</v>
      </c>
      <c r="B996" s="39" t="s">
        <v>345</v>
      </c>
      <c r="C996" s="39" t="s">
        <v>1478</v>
      </c>
      <c r="D996" s="39" t="str">
        <f>CONCATENATE(tabSpelersBWBC[[#This Row],[Prénom]],"  ",tabSpelersBWBC[[#This Row],[Nom]])</f>
        <v>MICHAEL  DE MAEYER</v>
      </c>
      <c r="E996" s="40">
        <v>30073</v>
      </c>
      <c r="F996" s="39"/>
      <c r="G996" s="39"/>
      <c r="H996" s="39"/>
      <c r="I996" s="41" t="s">
        <v>1463</v>
      </c>
      <c r="J996" s="46"/>
      <c r="K996" s="45" t="str">
        <f>IF(ISERROR(VLOOKUP(A996,[1]Spelers_PFV!$A$2:$J$5016,1,0)),"",VLOOKUP(A996,[1]Spelers_PFV!$A$2:$J$5016,1,0))</f>
        <v/>
      </c>
    </row>
    <row r="997" spans="1:11" s="44" customFormat="1" hidden="1">
      <c r="A997" s="38">
        <v>14243</v>
      </c>
      <c r="B997" s="39" t="s">
        <v>323</v>
      </c>
      <c r="C997" s="39" t="s">
        <v>324</v>
      </c>
      <c r="D997" s="39" t="str">
        <f>CONCATENATE(tabSpelersBWBC[[#This Row],[Prénom]],"  ",tabSpelersBWBC[[#This Row],[Nom]])</f>
        <v>SEBASTIEN  EVERBECQ</v>
      </c>
      <c r="E997" s="40">
        <v>28666</v>
      </c>
      <c r="F997" s="39"/>
      <c r="G997" s="39"/>
      <c r="H997" s="39"/>
      <c r="I997" s="41" t="s">
        <v>261</v>
      </c>
      <c r="J997" s="46"/>
      <c r="K997" s="45" t="str">
        <f>IF(ISERROR(VLOOKUP(A997,[1]Spelers_PFV!$A$2:$J$5016,1,0)),"",VLOOKUP(A997,[1]Spelers_PFV!$A$2:$J$5016,1,0))</f>
        <v/>
      </c>
    </row>
    <row r="998" spans="1:11" s="44" customFormat="1" hidden="1">
      <c r="A998" s="38">
        <v>14245</v>
      </c>
      <c r="B998" s="39" t="s">
        <v>504</v>
      </c>
      <c r="C998" s="39" t="s">
        <v>1707</v>
      </c>
      <c r="D998" s="39" t="str">
        <f>CONCATENATE(tabSpelersBWBC[[#This Row],[Prénom]],"  ",tabSpelersBWBC[[#This Row],[Nom]])</f>
        <v>YVES  VANGRAMBEREN</v>
      </c>
      <c r="E998" s="40">
        <v>21916</v>
      </c>
      <c r="F998" s="39"/>
      <c r="G998" s="39"/>
      <c r="H998" s="39"/>
      <c r="I998" s="41" t="s">
        <v>1672</v>
      </c>
      <c r="J998" s="46"/>
      <c r="K998" s="45" t="str">
        <f>IF(ISERROR(VLOOKUP(A998,[1]Spelers_PFV!$A$2:$J$5016,1,0)),"",VLOOKUP(A998,[1]Spelers_PFV!$A$2:$J$5016,1,0))</f>
        <v/>
      </c>
    </row>
    <row r="999" spans="1:11" s="44" customFormat="1" hidden="1">
      <c r="A999" s="38">
        <v>14339</v>
      </c>
      <c r="B999" s="39" t="s">
        <v>532</v>
      </c>
      <c r="C999" s="39" t="s">
        <v>1299</v>
      </c>
      <c r="D999" s="39" t="str">
        <f>CONCATENATE(tabSpelersBWBC[[#This Row],[Prénom]],"  ",tabSpelersBWBC[[#This Row],[Nom]])</f>
        <v>DOMINIQUE  DECOURSELLE</v>
      </c>
      <c r="E999" s="40">
        <v>22438</v>
      </c>
      <c r="F999" s="39"/>
      <c r="G999" s="39"/>
      <c r="H999" s="39"/>
      <c r="I999" s="41" t="s">
        <v>1252</v>
      </c>
      <c r="J999" s="46"/>
      <c r="K999" s="45" t="str">
        <f>IF(ISERROR(VLOOKUP(A999,[1]Spelers_PFV!$A$2:$J$5016,1,0)),"",VLOOKUP(A999,[1]Spelers_PFV!$A$2:$J$5016,1,0))</f>
        <v/>
      </c>
    </row>
    <row r="1000" spans="1:11" s="44" customFormat="1" hidden="1">
      <c r="A1000" s="38">
        <v>14372</v>
      </c>
      <c r="B1000" s="39" t="s">
        <v>507</v>
      </c>
      <c r="C1000" s="39" t="s">
        <v>1152</v>
      </c>
      <c r="D1000" s="39" t="str">
        <f>CONCATENATE(tabSpelersBWBC[[#This Row],[Prénom]],"  ",tabSpelersBWBC[[#This Row],[Nom]])</f>
        <v>MARCEL  SWALENS</v>
      </c>
      <c r="E1000" s="40">
        <v>17453</v>
      </c>
      <c r="F1000" s="39"/>
      <c r="G1000" s="39"/>
      <c r="H1000" s="39"/>
      <c r="I1000" s="41" t="s">
        <v>1036</v>
      </c>
      <c r="J1000" s="46"/>
      <c r="K1000" s="45" t="str">
        <f>IF(ISERROR(VLOOKUP(A1000,[1]Spelers_PFV!$A$2:$J$5016,1,0)),"",VLOOKUP(A1000,[1]Spelers_PFV!$A$2:$J$5016,1,0))</f>
        <v/>
      </c>
    </row>
    <row r="1001" spans="1:11" s="44" customFormat="1" hidden="1">
      <c r="A1001" s="38">
        <v>14373</v>
      </c>
      <c r="B1001" s="39" t="s">
        <v>33</v>
      </c>
      <c r="C1001" s="39" t="s">
        <v>641</v>
      </c>
      <c r="D1001" s="39" t="str">
        <f>CONCATENATE(tabSpelersBWBC[[#This Row],[Prénom]],"  ",tabSpelersBWBC[[#This Row],[Nom]])</f>
        <v>MARC  STOCKMANS</v>
      </c>
      <c r="E1001" s="40">
        <v>21313</v>
      </c>
      <c r="F1001" s="39"/>
      <c r="G1001" s="39"/>
      <c r="H1001" s="39"/>
      <c r="I1001" s="41" t="s">
        <v>1036</v>
      </c>
      <c r="J1001" s="46"/>
      <c r="K1001" s="45" t="str">
        <f>IF(ISERROR(VLOOKUP(A1001,[1]Spelers_PFV!$A$2:$J$5016,1,0)),"",VLOOKUP(A1001,[1]Spelers_PFV!$A$2:$J$5016,1,0))</f>
        <v/>
      </c>
    </row>
    <row r="1002" spans="1:11" s="44" customFormat="1" hidden="1">
      <c r="A1002" s="38">
        <v>14413</v>
      </c>
      <c r="B1002" s="39" t="s">
        <v>304</v>
      </c>
      <c r="C1002" s="39" t="s">
        <v>877</v>
      </c>
      <c r="D1002" s="39" t="str">
        <f>CONCATENATE(tabSpelersBWBC[[#This Row],[Prénom]],"  ",tabSpelersBWBC[[#This Row],[Nom]])</f>
        <v>JACQUELINE  MEERSCHAERT</v>
      </c>
      <c r="E1002" s="40">
        <v>19225</v>
      </c>
      <c r="F1002" s="39"/>
      <c r="G1002" s="39"/>
      <c r="H1002" s="39"/>
      <c r="I1002" s="41" t="s">
        <v>811</v>
      </c>
      <c r="J1002" s="46"/>
      <c r="K1002" s="45">
        <f>IF(ISERROR(VLOOKUP(A1002,[1]Spelers_PFV!$A$2:$J$5016,1,0)),"",VLOOKUP(A1002,[1]Spelers_PFV!$A$2:$J$5016,1,0))</f>
        <v>14413</v>
      </c>
    </row>
    <row r="1003" spans="1:11" s="44" customFormat="1" hidden="1">
      <c r="A1003" s="38">
        <v>14415</v>
      </c>
      <c r="B1003" s="39" t="s">
        <v>424</v>
      </c>
      <c r="C1003" s="39" t="s">
        <v>425</v>
      </c>
      <c r="D1003" s="39" t="str">
        <f>CONCATENATE(tabSpelersBWBC[[#This Row],[Prénom]],"  ",tabSpelersBWBC[[#This Row],[Nom]])</f>
        <v>ANTHONY  BOUZOUITA</v>
      </c>
      <c r="E1003" s="40">
        <v>36945</v>
      </c>
      <c r="F1003" s="39"/>
      <c r="G1003" s="39"/>
      <c r="H1003" s="39"/>
      <c r="I1003" s="41" t="s">
        <v>413</v>
      </c>
      <c r="J1003" s="46"/>
      <c r="K1003" s="45" t="str">
        <f>IF(ISERROR(VLOOKUP(A1003,[1]Spelers_PFV!$A$2:$J$5016,1,0)),"",VLOOKUP(A1003,[1]Spelers_PFV!$A$2:$J$5016,1,0))</f>
        <v/>
      </c>
    </row>
    <row r="1004" spans="1:11" s="44" customFormat="1" hidden="1">
      <c r="A1004" s="38">
        <v>14419</v>
      </c>
      <c r="B1004" s="39" t="s">
        <v>659</v>
      </c>
      <c r="C1004" s="39" t="s">
        <v>660</v>
      </c>
      <c r="D1004" s="39" t="str">
        <f>CONCATENATE(tabSpelersBWBC[[#This Row],[Prénom]],"  ",tabSpelersBWBC[[#This Row],[Nom]])</f>
        <v>CATHERINE  VAN KILDONCK</v>
      </c>
      <c r="E1004" s="40">
        <v>25027</v>
      </c>
      <c r="F1004" s="39"/>
      <c r="G1004" s="39"/>
      <c r="H1004" s="39"/>
      <c r="I1004" s="41" t="s">
        <v>413</v>
      </c>
      <c r="J1004" s="46"/>
      <c r="K1004" s="45" t="str">
        <f>IF(ISERROR(VLOOKUP(A1004,[1]Spelers_PFV!$A$2:$J$5016,1,0)),"",VLOOKUP(A1004,[1]Spelers_PFV!$A$2:$J$5016,1,0))</f>
        <v/>
      </c>
    </row>
    <row r="1005" spans="1:11" s="44" customFormat="1" hidden="1">
      <c r="A1005" s="38">
        <v>14442</v>
      </c>
      <c r="B1005" s="39" t="s">
        <v>1285</v>
      </c>
      <c r="C1005" s="39" t="s">
        <v>1286</v>
      </c>
      <c r="D1005" s="39" t="str">
        <f>CONCATENATE(tabSpelersBWBC[[#This Row],[Prénom]],"  ",tabSpelersBWBC[[#This Row],[Nom]])</f>
        <v>MONIG  CLARISSE</v>
      </c>
      <c r="E1005" s="40">
        <v>16346</v>
      </c>
      <c r="F1005" s="39"/>
      <c r="G1005" s="39"/>
      <c r="H1005" s="39"/>
      <c r="I1005" s="41" t="s">
        <v>1252</v>
      </c>
      <c r="J1005" s="46"/>
      <c r="K1005" s="45">
        <f>IF(ISERROR(VLOOKUP(A1005,[1]Spelers_PFV!$A$2:$J$5016,1,0)),"",VLOOKUP(A1005,[1]Spelers_PFV!$A$2:$J$5016,1,0))</f>
        <v>14442</v>
      </c>
    </row>
    <row r="1006" spans="1:11" s="44" customFormat="1" hidden="1">
      <c r="A1006" s="38">
        <v>14505</v>
      </c>
      <c r="B1006" s="39" t="s">
        <v>1084</v>
      </c>
      <c r="C1006" s="39" t="s">
        <v>1085</v>
      </c>
      <c r="D1006" s="39" t="str">
        <f>CONCATENATE(tabSpelersBWBC[[#This Row],[Prénom]],"  ",tabSpelersBWBC[[#This Row],[Nom]])</f>
        <v>WILLIAM  DUNCAN</v>
      </c>
      <c r="E1006" s="40">
        <v>30017</v>
      </c>
      <c r="F1006" s="39"/>
      <c r="G1006" s="39"/>
      <c r="H1006" s="39"/>
      <c r="I1006" s="41" t="s">
        <v>1036</v>
      </c>
      <c r="J1006" s="46"/>
      <c r="K1006" s="45" t="str">
        <f>IF(ISERROR(VLOOKUP(A1006,[1]Spelers_PFV!$A$2:$J$5016,1,0)),"",VLOOKUP(A1006,[1]Spelers_PFV!$A$2:$J$5016,1,0))</f>
        <v/>
      </c>
    </row>
    <row r="1007" spans="1:11" s="44" customFormat="1" hidden="1">
      <c r="A1007" s="38">
        <v>14518</v>
      </c>
      <c r="B1007" s="39" t="s">
        <v>558</v>
      </c>
      <c r="C1007" s="39" t="s">
        <v>808</v>
      </c>
      <c r="D1007" s="39" t="str">
        <f>CONCATENATE(tabSpelersBWBC[[#This Row],[Prénom]],"  ",tabSpelersBWBC[[#This Row],[Nom]])</f>
        <v>PHILIPPE  WYBO</v>
      </c>
      <c r="E1007" s="40">
        <v>23693</v>
      </c>
      <c r="F1007" s="39"/>
      <c r="G1007" s="39"/>
      <c r="H1007" s="39"/>
      <c r="I1007" s="41" t="s">
        <v>678</v>
      </c>
      <c r="J1007" s="46"/>
      <c r="K1007" s="45" t="str">
        <f>IF(ISERROR(VLOOKUP(A1007,[1]Spelers_PFV!$A$2:$J$5016,1,0)),"",VLOOKUP(A1007,[1]Spelers_PFV!$A$2:$J$5016,1,0))</f>
        <v/>
      </c>
    </row>
    <row r="1008" spans="1:11" s="44" customFormat="1">
      <c r="A1008" s="38">
        <v>14520</v>
      </c>
      <c r="B1008" s="39" t="s">
        <v>426</v>
      </c>
      <c r="C1008" s="39" t="s">
        <v>1013</v>
      </c>
      <c r="D1008" s="39" t="str">
        <f>CONCATENATE(tabSpelersBWBC[[#This Row],[Prénom]],"  ",tabSpelersBWBC[[#This Row],[Nom]])</f>
        <v>CHRISTIAN  PETRENS</v>
      </c>
      <c r="E1008" s="40">
        <v>19994</v>
      </c>
      <c r="F1008" s="39"/>
      <c r="G1008" s="39"/>
      <c r="H1008" s="39"/>
      <c r="I1008" s="41" t="s">
        <v>957</v>
      </c>
      <c r="J1008" s="46"/>
      <c r="K1008" s="45" t="str">
        <f>IF(ISERROR(VLOOKUP(A1008,[1]Spelers_PFV!$A$2:$J$5016,1,0)),"",VLOOKUP(A1008,[1]Spelers_PFV!$A$2:$J$5016,1,0))</f>
        <v/>
      </c>
    </row>
    <row r="1009" spans="1:11" s="44" customFormat="1" hidden="1">
      <c r="A1009" s="38">
        <v>14523</v>
      </c>
      <c r="B1009" s="39" t="s">
        <v>383</v>
      </c>
      <c r="C1009" s="39" t="s">
        <v>384</v>
      </c>
      <c r="D1009" s="39" t="str">
        <f>CONCATENATE(tabSpelersBWBC[[#This Row],[Prénom]],"  ",tabSpelersBWBC[[#This Row],[Nom]])</f>
        <v>BENOIT  VAN DE MEERSCHE</v>
      </c>
      <c r="E1009" s="40">
        <v>31574</v>
      </c>
      <c r="F1009" s="39"/>
      <c r="G1009" s="39"/>
      <c r="H1009" s="39"/>
      <c r="I1009" s="41" t="s">
        <v>261</v>
      </c>
      <c r="J1009" s="46"/>
      <c r="K1009" s="45" t="str">
        <f>IF(ISERROR(VLOOKUP(A1009,[1]Spelers_PFV!$A$2:$J$5016,1,0)),"",VLOOKUP(A1009,[1]Spelers_PFV!$A$2:$J$5016,1,0))</f>
        <v/>
      </c>
    </row>
    <row r="1010" spans="1:11" s="44" customFormat="1">
      <c r="A1010" s="38">
        <v>14529</v>
      </c>
      <c r="B1010" s="39" t="s">
        <v>35</v>
      </c>
      <c r="C1010" s="39" t="s">
        <v>978</v>
      </c>
      <c r="D1010" s="39" t="str">
        <f>CONCATENATE(tabSpelersBWBC[[#This Row],[Prénom]],"  ",tabSpelersBWBC[[#This Row],[Nom]])</f>
        <v>MICHEL  DERHE</v>
      </c>
      <c r="E1010" s="40">
        <v>19400</v>
      </c>
      <c r="F1010" s="39"/>
      <c r="G1010" s="39"/>
      <c r="H1010" s="39"/>
      <c r="I1010" s="41" t="s">
        <v>957</v>
      </c>
      <c r="J1010" s="46"/>
      <c r="K1010" s="45">
        <f>IF(ISERROR(VLOOKUP(A1010,[1]Spelers_PFV!$A$2:$J$5016,1,0)),"",VLOOKUP(A1010,[1]Spelers_PFV!$A$2:$J$5016,1,0))</f>
        <v>14529</v>
      </c>
    </row>
    <row r="1011" spans="1:11" s="45" customFormat="1" hidden="1">
      <c r="A1011" s="38">
        <v>14566</v>
      </c>
      <c r="B1011" s="39" t="s">
        <v>28</v>
      </c>
      <c r="C1011" s="39" t="s">
        <v>319</v>
      </c>
      <c r="D1011" s="39" t="str">
        <f>CONCATENATE(tabSpelersBWBC[[#This Row],[Prénom]],"  ",tabSpelersBWBC[[#This Row],[Nom]])</f>
        <v>DANIEL  FRANCOIS</v>
      </c>
      <c r="E1011" s="40">
        <v>13964</v>
      </c>
      <c r="F1011" s="39"/>
      <c r="G1011" s="39"/>
      <c r="H1011" s="39"/>
      <c r="I1011" s="41" t="s">
        <v>1036</v>
      </c>
      <c r="J1011" s="46"/>
      <c r="K1011" s="45" t="str">
        <f>IF(ISERROR(VLOOKUP(A1011,[1]Spelers_PFV!$A$2:$J$5016,1,0)),"",VLOOKUP(A1011,[1]Spelers_PFV!$A$2:$J$5016,1,0))</f>
        <v/>
      </c>
    </row>
    <row r="1012" spans="1:11" s="45" customFormat="1" hidden="1">
      <c r="A1012" s="38">
        <v>14578</v>
      </c>
      <c r="B1012" s="39" t="s">
        <v>28</v>
      </c>
      <c r="C1012" s="39" t="s">
        <v>670</v>
      </c>
      <c r="D1012" s="39" t="str">
        <f>CONCATENATE(tabSpelersBWBC[[#This Row],[Prénom]],"  ",tabSpelersBWBC[[#This Row],[Nom]])</f>
        <v>DANIEL  WILLEMS</v>
      </c>
      <c r="E1012" s="40">
        <v>25583</v>
      </c>
      <c r="F1012" s="39"/>
      <c r="G1012" s="39"/>
      <c r="H1012" s="39"/>
      <c r="I1012" s="41" t="s">
        <v>413</v>
      </c>
      <c r="J1012" s="46"/>
      <c r="K1012" s="45" t="str">
        <f>IF(ISERROR(VLOOKUP(A1012,[1]Spelers_PFV!$A$2:$J$5016,1,0)),"",VLOOKUP(A1012,[1]Spelers_PFV!$A$2:$J$5016,1,0))</f>
        <v/>
      </c>
    </row>
    <row r="1013" spans="1:11" s="45" customFormat="1">
      <c r="A1013" s="38">
        <v>14592</v>
      </c>
      <c r="B1013" s="39" t="s">
        <v>426</v>
      </c>
      <c r="C1013" s="39" t="s">
        <v>1032</v>
      </c>
      <c r="D1013" s="39" t="str">
        <f>CONCATENATE(tabSpelersBWBC[[#This Row],[Prénom]],"  ",tabSpelersBWBC[[#This Row],[Nom]])</f>
        <v>CHRISTIAN  WALRAEVENS</v>
      </c>
      <c r="E1013" s="40">
        <v>20732</v>
      </c>
      <c r="F1013" s="39"/>
      <c r="G1013" s="39"/>
      <c r="H1013" s="39"/>
      <c r="I1013" s="41" t="s">
        <v>957</v>
      </c>
      <c r="J1013" s="46"/>
      <c r="K1013" s="45">
        <f>IF(ISERROR(VLOOKUP(A1013,[1]Spelers_PFV!$A$2:$J$5016,1,0)),"",VLOOKUP(A1013,[1]Spelers_PFV!$A$2:$J$5016,1,0))</f>
        <v>14592</v>
      </c>
    </row>
    <row r="1014" spans="1:11" s="45" customFormat="1">
      <c r="A1014" s="38">
        <v>14593</v>
      </c>
      <c r="B1014" s="39" t="s">
        <v>404</v>
      </c>
      <c r="C1014" s="39" t="s">
        <v>799</v>
      </c>
      <c r="D1014" s="39" t="str">
        <f>CONCATENATE(tabSpelersBWBC[[#This Row],[Prénom]],"  ",tabSpelersBWBC[[#This Row],[Nom]])</f>
        <v>WILLY  VANHAMME</v>
      </c>
      <c r="E1014" s="40">
        <v>21286</v>
      </c>
      <c r="F1014" s="39"/>
      <c r="G1014" s="39"/>
      <c r="H1014" s="39"/>
      <c r="I1014" s="41" t="s">
        <v>957</v>
      </c>
      <c r="J1014" s="46"/>
      <c r="K1014" s="45" t="str">
        <f>IF(ISERROR(VLOOKUP(A1014,[1]Spelers_PFV!$A$2:$J$5016,1,0)),"",VLOOKUP(A1014,[1]Spelers_PFV!$A$2:$J$5016,1,0))</f>
        <v/>
      </c>
    </row>
    <row r="1015" spans="1:11" s="45" customFormat="1" hidden="1">
      <c r="A1015" s="38">
        <v>14623</v>
      </c>
      <c r="B1015" s="39" t="s">
        <v>1141</v>
      </c>
      <c r="C1015" s="39" t="s">
        <v>1214</v>
      </c>
      <c r="D1015" s="39" t="str">
        <f>CONCATENATE(tabSpelersBWBC[[#This Row],[Prénom]],"  ",tabSpelersBWBC[[#This Row],[Nom]])</f>
        <v>NANCY  KORKES</v>
      </c>
      <c r="E1015" s="40">
        <v>28080</v>
      </c>
      <c r="F1015" s="39"/>
      <c r="G1015" s="39"/>
      <c r="H1015" s="39"/>
      <c r="I1015" s="41" t="s">
        <v>1193</v>
      </c>
      <c r="J1015" s="46"/>
      <c r="K1015" s="45" t="str">
        <f>IF(ISERROR(VLOOKUP(A1015,[1]Spelers_PFV!$A$2:$J$5016,1,0)),"",VLOOKUP(A1015,[1]Spelers_PFV!$A$2:$J$5016,1,0))</f>
        <v/>
      </c>
    </row>
    <row r="1016" spans="1:11" s="45" customFormat="1" hidden="1">
      <c r="A1016" s="38">
        <v>14640</v>
      </c>
      <c r="B1016" s="39" t="s">
        <v>1138</v>
      </c>
      <c r="C1016" s="39" t="s">
        <v>1139</v>
      </c>
      <c r="D1016" s="39" t="str">
        <f>CONCATENATE(tabSpelersBWBC[[#This Row],[Prénom]],"  ",tabSpelersBWBC[[#This Row],[Nom]])</f>
        <v>GIANCARLO  SABATINI</v>
      </c>
      <c r="E1016" s="40">
        <v>19772</v>
      </c>
      <c r="F1016" s="39"/>
      <c r="G1016" s="39"/>
      <c r="H1016" s="39"/>
      <c r="I1016" s="41" t="s">
        <v>1036</v>
      </c>
      <c r="J1016" s="46"/>
      <c r="K1016" s="45" t="str">
        <f>IF(ISERROR(VLOOKUP(A1016,[1]Spelers_PFV!$A$2:$J$5016,1,0)),"",VLOOKUP(A1016,[1]Spelers_PFV!$A$2:$J$5016,1,0))</f>
        <v/>
      </c>
    </row>
    <row r="1017" spans="1:11" s="45" customFormat="1" hidden="1">
      <c r="A1017" s="38">
        <v>14680</v>
      </c>
      <c r="B1017" s="39" t="s">
        <v>340</v>
      </c>
      <c r="C1017" s="39" t="s">
        <v>1302</v>
      </c>
      <c r="D1017" s="39" t="str">
        <f>CONCATENATE(tabSpelersBWBC[[#This Row],[Prénom]],"  ",tabSpelersBWBC[[#This Row],[Nom]])</f>
        <v>BRIGITTE  DE GEYTER</v>
      </c>
      <c r="E1017" s="40">
        <v>21347</v>
      </c>
      <c r="F1017" s="39"/>
      <c r="G1017" s="39"/>
      <c r="H1017" s="39"/>
      <c r="I1017" s="41" t="s">
        <v>1252</v>
      </c>
      <c r="J1017" s="46"/>
      <c r="K1017" s="45" t="str">
        <f>IF(ISERROR(VLOOKUP(A1017,[1]Spelers_PFV!$A$2:$J$5016,1,0)),"",VLOOKUP(A1017,[1]Spelers_PFV!$A$2:$J$5016,1,0))</f>
        <v/>
      </c>
    </row>
    <row r="1018" spans="1:11" s="45" customFormat="1" hidden="1">
      <c r="A1018" s="38">
        <v>14686</v>
      </c>
      <c r="B1018" s="39" t="s">
        <v>878</v>
      </c>
      <c r="C1018" s="39" t="s">
        <v>1473</v>
      </c>
      <c r="D1018" s="39" t="str">
        <f>CONCATENATE(tabSpelersBWBC[[#This Row],[Prénom]],"  ",tabSpelersBWBC[[#This Row],[Nom]])</f>
        <v>JOSEPH  CLAUS</v>
      </c>
      <c r="E1018" s="40">
        <v>19487</v>
      </c>
      <c r="F1018" s="39"/>
      <c r="G1018" s="39"/>
      <c r="H1018" s="39"/>
      <c r="I1018" s="41" t="s">
        <v>1463</v>
      </c>
      <c r="J1018" s="46"/>
      <c r="K1018" s="45" t="str">
        <f>IF(ISERROR(VLOOKUP(A1018,[1]Spelers_PFV!$A$2:$J$5016,1,0)),"",VLOOKUP(A1018,[1]Spelers_PFV!$A$2:$J$5016,1,0))</f>
        <v/>
      </c>
    </row>
    <row r="1019" spans="1:11" s="45" customFormat="1">
      <c r="A1019" s="38">
        <v>14719</v>
      </c>
      <c r="B1019" s="39" t="s">
        <v>963</v>
      </c>
      <c r="C1019" s="39" t="s">
        <v>964</v>
      </c>
      <c r="D1019" s="39" t="str">
        <f>CONCATENATE(tabSpelersBWBC[[#This Row],[Prénom]],"  ",tabSpelersBWBC[[#This Row],[Nom]])</f>
        <v>ALEXANDRE  CHANEY</v>
      </c>
      <c r="E1019" s="40">
        <v>18853</v>
      </c>
      <c r="F1019" s="39"/>
      <c r="G1019" s="39"/>
      <c r="H1019" s="39"/>
      <c r="I1019" s="41" t="s">
        <v>957</v>
      </c>
      <c r="J1019" s="46"/>
      <c r="K1019" s="45" t="str">
        <f>IF(ISERROR(VLOOKUP(A1019,[1]Spelers_PFV!$A$2:$J$5016,1,0)),"",VLOOKUP(A1019,[1]Spelers_PFV!$A$2:$J$5016,1,0))</f>
        <v/>
      </c>
    </row>
    <row r="1020" spans="1:11" s="45" customFormat="1" hidden="1">
      <c r="A1020" s="38">
        <v>14769</v>
      </c>
      <c r="B1020" s="39" t="s">
        <v>569</v>
      </c>
      <c r="C1020" s="39" t="s">
        <v>570</v>
      </c>
      <c r="D1020" s="39" t="str">
        <f>CONCATENATE(tabSpelersBWBC[[#This Row],[Prénom]],"  ",tabSpelersBWBC[[#This Row],[Nom]])</f>
        <v>JIMMY  MEIRSMAN</v>
      </c>
      <c r="E1020" s="40">
        <v>35896</v>
      </c>
      <c r="F1020" s="39"/>
      <c r="G1020" s="39"/>
      <c r="H1020" s="39"/>
      <c r="I1020" s="41" t="s">
        <v>413</v>
      </c>
      <c r="J1020" s="46"/>
      <c r="K1020" s="45" t="str">
        <f>IF(ISERROR(VLOOKUP(A1020,[1]Spelers_PFV!$A$2:$J$5016,1,0)),"",VLOOKUP(A1020,[1]Spelers_PFV!$A$2:$J$5016,1,0))</f>
        <v/>
      </c>
    </row>
    <row r="1021" spans="1:11" s="45" customFormat="1" hidden="1">
      <c r="A1021" s="38">
        <v>14786</v>
      </c>
      <c r="B1021" s="39" t="s">
        <v>476</v>
      </c>
      <c r="C1021" s="39" t="s">
        <v>477</v>
      </c>
      <c r="D1021" s="39" t="str">
        <f>CONCATENATE(tabSpelersBWBC[[#This Row],[Prénom]],"  ",tabSpelersBWBC[[#This Row],[Nom]])</f>
        <v>YANNICK  DE TROYE</v>
      </c>
      <c r="E1021" s="40">
        <v>29615</v>
      </c>
      <c r="F1021" s="39"/>
      <c r="G1021" s="39"/>
      <c r="H1021" s="39"/>
      <c r="I1021" s="41" t="s">
        <v>413</v>
      </c>
      <c r="J1021" s="46"/>
      <c r="K1021" s="47" t="str">
        <f>IF(ISERROR(VLOOKUP(A1021,[1]Spelers_PFV!$A$2:$J$5016,1,0)),"",VLOOKUP(A1021,[1]Spelers_PFV!$A$2:$J$5016,1,0))</f>
        <v/>
      </c>
    </row>
    <row r="1022" spans="1:11" s="45" customFormat="1" hidden="1">
      <c r="A1022" s="38">
        <v>14795</v>
      </c>
      <c r="B1022" s="39" t="s">
        <v>1542</v>
      </c>
      <c r="C1022" s="39" t="s">
        <v>1543</v>
      </c>
      <c r="D1022" s="39" t="str">
        <f>CONCATENATE(tabSpelersBWBC[[#This Row],[Prénom]],"  ",tabSpelersBWBC[[#This Row],[Nom]])</f>
        <v>MIKE  VANDER VOORDE</v>
      </c>
      <c r="E1022" s="40">
        <v>32078</v>
      </c>
      <c r="F1022" s="39"/>
      <c r="G1022" s="39"/>
      <c r="H1022" s="39"/>
      <c r="I1022" s="41" t="s">
        <v>1463</v>
      </c>
      <c r="J1022" s="46"/>
      <c r="K1022" s="45" t="str">
        <f>IF(ISERROR(VLOOKUP(A1022,[1]Spelers_PFV!$A$2:$J$5016,1,0)),"",VLOOKUP(A1022,[1]Spelers_PFV!$A$2:$J$5016,1,0))</f>
        <v/>
      </c>
    </row>
    <row r="1023" spans="1:11" s="45" customFormat="1" hidden="1">
      <c r="A1023" s="38">
        <v>14866</v>
      </c>
      <c r="B1023" s="39" t="s">
        <v>456</v>
      </c>
      <c r="C1023" s="39" t="s">
        <v>455</v>
      </c>
      <c r="D1023" s="39" t="str">
        <f>CONCATENATE(tabSpelersBWBC[[#This Row],[Prénom]],"  ",tabSpelersBWBC[[#This Row],[Nom]])</f>
        <v>JONATHAN  DE CNOP</v>
      </c>
      <c r="E1023" s="40">
        <v>31749</v>
      </c>
      <c r="F1023" s="39"/>
      <c r="G1023" s="39"/>
      <c r="H1023" s="39"/>
      <c r="I1023" s="41" t="s">
        <v>413</v>
      </c>
      <c r="J1023" s="46"/>
      <c r="K1023" s="45" t="str">
        <f>IF(ISERROR(VLOOKUP(A1023,[1]Spelers_PFV!$A$2:$J$5016,1,0)),"",VLOOKUP(A1023,[1]Spelers_PFV!$A$2:$J$5016,1,0))</f>
        <v/>
      </c>
    </row>
    <row r="1024" spans="1:11" s="45" customFormat="1" hidden="1">
      <c r="A1024" s="38">
        <v>14886</v>
      </c>
      <c r="B1024" s="39" t="s">
        <v>35</v>
      </c>
      <c r="C1024" s="39" t="s">
        <v>388</v>
      </c>
      <c r="D1024" s="39" t="str">
        <f>CONCATENATE(tabSpelersBWBC[[#This Row],[Prénom]],"  ",tabSpelersBWBC[[#This Row],[Nom]])</f>
        <v>MICHEL  VANDENPLAS</v>
      </c>
      <c r="E1024" s="40">
        <v>19405</v>
      </c>
      <c r="F1024" s="39"/>
      <c r="G1024" s="39"/>
      <c r="H1024" s="39"/>
      <c r="I1024" s="41" t="s">
        <v>261</v>
      </c>
      <c r="J1024" s="46"/>
      <c r="K1024" s="45" t="str">
        <f>IF(ISERROR(VLOOKUP(A1024,[1]Spelers_PFV!$A$2:$J$5016,1,0)),"",VLOOKUP(A1024,[1]Spelers_PFV!$A$2:$J$5016,1,0))</f>
        <v/>
      </c>
    </row>
    <row r="1025" spans="1:12" s="45" customFormat="1" hidden="1">
      <c r="A1025" s="38">
        <v>14888</v>
      </c>
      <c r="B1025" s="39" t="s">
        <v>465</v>
      </c>
      <c r="C1025" s="39" t="s">
        <v>1387</v>
      </c>
      <c r="D1025" s="39" t="str">
        <f>CONCATENATE(tabSpelersBWBC[[#This Row],[Prénom]],"  ",tabSpelersBWBC[[#This Row],[Nom]])</f>
        <v>LUC  MEERSMAN</v>
      </c>
      <c r="E1025" s="40">
        <v>16748</v>
      </c>
      <c r="F1025" s="39"/>
      <c r="G1025" s="39"/>
      <c r="H1025" s="39"/>
      <c r="I1025" s="41" t="s">
        <v>1252</v>
      </c>
      <c r="J1025" s="46"/>
      <c r="K1025" s="45" t="str">
        <f>IF(ISERROR(VLOOKUP(A1025,[1]Spelers_PFV!$A$2:$J$5016,1,0)),"",VLOOKUP(A1025,[1]Spelers_PFV!$A$2:$J$5016,1,0))</f>
        <v/>
      </c>
    </row>
    <row r="1026" spans="1:12" s="45" customFormat="1" hidden="1">
      <c r="A1026" s="38">
        <v>14899</v>
      </c>
      <c r="B1026" s="39" t="s">
        <v>28</v>
      </c>
      <c r="C1026" s="39" t="s">
        <v>919</v>
      </c>
      <c r="D1026" s="39" t="str">
        <f>CONCATENATE(tabSpelersBWBC[[#This Row],[Prénom]],"  ",tabSpelersBWBC[[#This Row],[Nom]])</f>
        <v>DANIEL  VAN CAMP</v>
      </c>
      <c r="E1026" s="40">
        <v>18910</v>
      </c>
      <c r="F1026" s="39"/>
      <c r="G1026" s="39"/>
      <c r="H1026" s="39"/>
      <c r="I1026" s="41" t="s">
        <v>811</v>
      </c>
      <c r="J1026" s="46"/>
      <c r="K1026" s="47" t="str">
        <f>IF(ISERROR(VLOOKUP(A1026,[1]Spelers_PFV!$A$2:$J$5016,1,0)),"",VLOOKUP(A1026,[1]Spelers_PFV!$A$2:$J$5016,1,0))</f>
        <v/>
      </c>
    </row>
    <row r="1027" spans="1:12" s="44" customFormat="1" hidden="1">
      <c r="A1027" s="38">
        <v>14904</v>
      </c>
      <c r="B1027" s="39" t="s">
        <v>1506</v>
      </c>
      <c r="C1027" s="39" t="s">
        <v>1505</v>
      </c>
      <c r="D1027" s="39" t="str">
        <f>CONCATENATE(tabSpelersBWBC[[#This Row],[Prénom]],"  ",tabSpelersBWBC[[#This Row],[Nom]])</f>
        <v>KATHY  LANDAS</v>
      </c>
      <c r="E1027" s="40">
        <v>23438</v>
      </c>
      <c r="F1027" s="39"/>
      <c r="G1027" s="39"/>
      <c r="H1027" s="39"/>
      <c r="I1027" s="41" t="s">
        <v>1463</v>
      </c>
      <c r="J1027" s="46"/>
      <c r="K1027" s="45" t="str">
        <f>IF(ISERROR(VLOOKUP(A1027,[1]Spelers_PFV!$A$2:$J$5016,1,0)),"",VLOOKUP(A1027,[1]Spelers_PFV!$A$2:$J$5016,1,0))</f>
        <v/>
      </c>
    </row>
    <row r="1028" spans="1:12" s="44" customFormat="1" hidden="1">
      <c r="A1028" s="38">
        <v>14921</v>
      </c>
      <c r="B1028" s="39" t="s">
        <v>504</v>
      </c>
      <c r="C1028" s="39" t="s">
        <v>1515</v>
      </c>
      <c r="D1028" s="39" t="str">
        <f>CONCATENATE(tabSpelersBWBC[[#This Row],[Prénom]],"  ",tabSpelersBWBC[[#This Row],[Nom]])</f>
        <v>YVES  MINNER</v>
      </c>
      <c r="E1028" s="40">
        <v>23881</v>
      </c>
      <c r="F1028" s="39"/>
      <c r="G1028" s="39"/>
      <c r="H1028" s="39"/>
      <c r="I1028" s="41" t="s">
        <v>1463</v>
      </c>
      <c r="J1028" s="46"/>
      <c r="K1028" s="45" t="str">
        <f>IF(ISERROR(VLOOKUP(A1028,[1]Spelers_PFV!$A$2:$J$5016,1,0)),"",VLOOKUP(A1028,[1]Spelers_PFV!$A$2:$J$5016,1,0))</f>
        <v/>
      </c>
      <c r="L1028" s="48"/>
    </row>
    <row r="1029" spans="1:12" s="44" customFormat="1" hidden="1">
      <c r="A1029" s="38">
        <v>14944</v>
      </c>
      <c r="B1029" s="39" t="s">
        <v>28</v>
      </c>
      <c r="C1029" s="39" t="s">
        <v>292</v>
      </c>
      <c r="D1029" s="39" t="str">
        <f>CONCATENATE(tabSpelersBWBC[[#This Row],[Prénom]],"  ",tabSpelersBWBC[[#This Row],[Nom]])</f>
        <v>DANIEL  CLERCQ</v>
      </c>
      <c r="E1029" s="40">
        <v>18714</v>
      </c>
      <c r="F1029" s="39"/>
      <c r="G1029" s="39"/>
      <c r="H1029" s="39"/>
      <c r="I1029" s="41" t="s">
        <v>261</v>
      </c>
      <c r="J1029" s="42"/>
      <c r="K1029" s="43">
        <f>IF(ISERROR(VLOOKUP(A1029,[1]Spelers_PFV!$A$2:$J$5016,1,0)),"",VLOOKUP(A1029,[1]Spelers_PFV!$A$2:$J$5016,1,0))</f>
        <v>14944</v>
      </c>
    </row>
    <row r="1030" spans="1:12" s="44" customFormat="1" hidden="1">
      <c r="A1030" s="38">
        <v>14945</v>
      </c>
      <c r="B1030" s="39" t="s">
        <v>28</v>
      </c>
      <c r="C1030" s="39" t="s">
        <v>395</v>
      </c>
      <c r="D1030" s="39" t="str">
        <f>CONCATENATE(tabSpelersBWBC[[#This Row],[Prénom]],"  ",tabSpelersBWBC[[#This Row],[Nom]])</f>
        <v>DANIEL  VANDEVELDE</v>
      </c>
      <c r="E1030" s="40">
        <v>17052</v>
      </c>
      <c r="F1030" s="39"/>
      <c r="G1030" s="39"/>
      <c r="H1030" s="39"/>
      <c r="I1030" s="41" t="s">
        <v>261</v>
      </c>
      <c r="J1030" s="46"/>
      <c r="K1030" s="45" t="str">
        <f>IF(ISERROR(VLOOKUP(A1030,[1]Spelers_PFV!$A$2:$J$5016,1,0)),"",VLOOKUP(A1030,[1]Spelers_PFV!$A$2:$J$5016,1,0))</f>
        <v/>
      </c>
    </row>
    <row r="1031" spans="1:12" s="44" customFormat="1">
      <c r="A1031" s="38">
        <v>14954</v>
      </c>
      <c r="B1031" s="39" t="s">
        <v>827</v>
      </c>
      <c r="C1031" s="39" t="s">
        <v>981</v>
      </c>
      <c r="D1031" s="39" t="str">
        <f>CONCATENATE(tabSpelersBWBC[[#This Row],[Prénom]],"  ",tabSpelersBWBC[[#This Row],[Nom]])</f>
        <v>JULIEN  D'HERDE</v>
      </c>
      <c r="E1031" s="40">
        <v>17491</v>
      </c>
      <c r="F1031" s="39"/>
      <c r="G1031" s="39"/>
      <c r="H1031" s="39"/>
      <c r="I1031" s="41" t="s">
        <v>957</v>
      </c>
      <c r="J1031" s="46"/>
      <c r="K1031" s="45" t="str">
        <f>IF(ISERROR(VLOOKUP(A1031,[1]Spelers_PFV!$A$2:$J$5016,1,0)),"",VLOOKUP(A1031,[1]Spelers_PFV!$A$2:$J$5016,1,0))</f>
        <v/>
      </c>
    </row>
    <row r="1032" spans="1:12" hidden="1">
      <c r="A1032" s="38">
        <v>14955</v>
      </c>
      <c r="B1032" s="39" t="s">
        <v>1630</v>
      </c>
      <c r="C1032" s="39" t="s">
        <v>1125</v>
      </c>
      <c r="D1032" s="39" t="str">
        <f>CONCATENATE(tabSpelersBWBC[[#This Row],[Prénom]],"  ",tabSpelersBWBC[[#This Row],[Nom]])</f>
        <v>VALERIE  MOERENHOUT</v>
      </c>
      <c r="E1032" s="40">
        <v>27543</v>
      </c>
      <c r="F1032" s="39"/>
      <c r="G1032" s="39"/>
      <c r="H1032" s="39"/>
      <c r="I1032" s="41" t="s">
        <v>1550</v>
      </c>
      <c r="J1032" s="46"/>
      <c r="K1032" s="45" t="str">
        <f>IF(ISERROR(VLOOKUP(A1032,[1]Spelers_PFV!$A$2:$J$5016,1,0)),"",VLOOKUP(A1032,[1]Spelers_PFV!$A$2:$J$5016,1,0))</f>
        <v/>
      </c>
    </row>
    <row r="1033" spans="1:12" s="44" customFormat="1" hidden="1">
      <c r="A1033" s="38">
        <v>14971</v>
      </c>
      <c r="B1033" s="39" t="s">
        <v>340</v>
      </c>
      <c r="C1033" s="39" t="s">
        <v>673</v>
      </c>
      <c r="D1033" s="39" t="str">
        <f>CONCATENATE(tabSpelersBWBC[[#This Row],[Prénom]],"  ",tabSpelersBWBC[[#This Row],[Nom]])</f>
        <v>BRIGITTE  YERNAUX</v>
      </c>
      <c r="E1033" s="40">
        <v>20573</v>
      </c>
      <c r="F1033" s="39"/>
      <c r="G1033" s="39"/>
      <c r="H1033" s="39"/>
      <c r="I1033" s="41" t="s">
        <v>413</v>
      </c>
      <c r="J1033" s="46"/>
      <c r="K1033" s="45" t="str">
        <f>IF(ISERROR(VLOOKUP(A1033,[1]Spelers_PFV!$A$2:$J$5016,1,0)),"",VLOOKUP(A1033,[1]Spelers_PFV!$A$2:$J$5016,1,0))</f>
        <v/>
      </c>
    </row>
    <row r="1034" spans="1:12" s="44" customFormat="1" hidden="1">
      <c r="A1034" s="38">
        <v>15000</v>
      </c>
      <c r="B1034" s="39" t="s">
        <v>1219</v>
      </c>
      <c r="C1034" s="39" t="s">
        <v>1384</v>
      </c>
      <c r="D1034" s="39" t="str">
        <f>CONCATENATE(tabSpelersBWBC[[#This Row],[Prénom]],"  ",tabSpelersBWBC[[#This Row],[Nom]])</f>
        <v>DYLAN  MAHAUX</v>
      </c>
      <c r="E1034" s="40">
        <v>35359</v>
      </c>
      <c r="F1034" s="39"/>
      <c r="G1034" s="39"/>
      <c r="H1034" s="39"/>
      <c r="I1034" s="41" t="s">
        <v>1252</v>
      </c>
      <c r="J1034" s="46"/>
      <c r="K1034" s="45">
        <f>IF(ISERROR(VLOOKUP(A1034,[1]Spelers_PFV!$A$2:$J$5016,1,0)),"",VLOOKUP(A1034,[1]Spelers_PFV!$A$2:$J$5016,1,0))</f>
        <v>15000</v>
      </c>
    </row>
    <row r="1035" spans="1:12" s="44" customFormat="1" hidden="1">
      <c r="A1035" s="38">
        <v>15001</v>
      </c>
      <c r="B1035" s="39" t="s">
        <v>302</v>
      </c>
      <c r="C1035" s="39" t="s">
        <v>303</v>
      </c>
      <c r="D1035" s="39" t="str">
        <f>CONCATENATE(tabSpelersBWBC[[#This Row],[Prénom]],"  ",tabSpelersBWBC[[#This Row],[Nom]])</f>
        <v>ARTHUR  DECLERCK</v>
      </c>
      <c r="E1035" s="40">
        <v>16450</v>
      </c>
      <c r="F1035" s="39"/>
      <c r="G1035" s="39"/>
      <c r="H1035" s="39"/>
      <c r="I1035" s="41" t="s">
        <v>261</v>
      </c>
      <c r="J1035" s="42"/>
      <c r="K1035" s="43" t="str">
        <f>IF(ISERROR(VLOOKUP(A1035,[1]Spelers_PFV!$A$2:$J$5016,1,0)),"",VLOOKUP(A1035,[1]Spelers_PFV!$A$2:$J$5016,1,0))</f>
        <v/>
      </c>
    </row>
    <row r="1036" spans="1:12" s="44" customFormat="1" hidden="1">
      <c r="A1036" s="38">
        <v>15030</v>
      </c>
      <c r="B1036" s="39" t="s">
        <v>719</v>
      </c>
      <c r="C1036" s="39" t="s">
        <v>1186</v>
      </c>
      <c r="D1036" s="39" t="str">
        <f>CONCATENATE(tabSpelersBWBC[[#This Row],[Prénom]],"  ",tabSpelersBWBC[[#This Row],[Nom]])</f>
        <v>TANGUY  WITTEBROUCK</v>
      </c>
      <c r="E1036" s="40">
        <v>32985</v>
      </c>
      <c r="F1036" s="39"/>
      <c r="G1036" s="39"/>
      <c r="H1036" s="39"/>
      <c r="I1036" s="41" t="s">
        <v>1036</v>
      </c>
      <c r="J1036" s="46"/>
      <c r="K1036" s="45" t="str">
        <f>IF(ISERROR(VLOOKUP(A1036,[1]Spelers_PFV!$A$2:$J$5016,1,0)),"",VLOOKUP(A1036,[1]Spelers_PFV!$A$2:$J$5016,1,0))</f>
        <v/>
      </c>
    </row>
    <row r="1037" spans="1:12" s="44" customFormat="1" hidden="1">
      <c r="A1037" s="38">
        <v>15084</v>
      </c>
      <c r="B1037" s="39" t="s">
        <v>666</v>
      </c>
      <c r="C1037" s="39" t="s">
        <v>1278</v>
      </c>
      <c r="D1037" s="39" t="str">
        <f>CONCATENATE(tabSpelersBWBC[[#This Row],[Prénom]],"  ",tabSpelersBWBC[[#This Row],[Nom]])</f>
        <v>VIVIANE  CALMEIN</v>
      </c>
      <c r="E1037" s="40">
        <v>19633</v>
      </c>
      <c r="F1037" s="39"/>
      <c r="G1037" s="39"/>
      <c r="H1037" s="39"/>
      <c r="I1037" s="41" t="s">
        <v>1252</v>
      </c>
      <c r="J1037" s="46"/>
      <c r="K1037" s="47" t="str">
        <f>IF(ISERROR(VLOOKUP(A1037,[1]Spelers_PFV!$A$2:$J$5016,1,0)),"",VLOOKUP(A1037,[1]Spelers_PFV!$A$2:$J$5016,1,0))</f>
        <v/>
      </c>
    </row>
    <row r="1038" spans="1:12" hidden="1">
      <c r="A1038" s="38">
        <v>15088</v>
      </c>
      <c r="B1038" s="39" t="s">
        <v>28</v>
      </c>
      <c r="C1038" s="39" t="s">
        <v>1438</v>
      </c>
      <c r="D1038" s="39" t="str">
        <f>CONCATENATE(tabSpelersBWBC[[#This Row],[Prénom]],"  ",tabSpelersBWBC[[#This Row],[Nom]])</f>
        <v>DANIEL  VANDER PERRE</v>
      </c>
      <c r="E1038" s="40">
        <v>17963</v>
      </c>
      <c r="F1038" s="39"/>
      <c r="G1038" s="39"/>
      <c r="H1038" s="39"/>
      <c r="I1038" s="41" t="s">
        <v>1252</v>
      </c>
      <c r="J1038" s="46"/>
      <c r="K1038" s="45" t="str">
        <f>IF(ISERROR(VLOOKUP(A1038,[1]Spelers_PFV!$A$2:$J$5016,1,0)),"",VLOOKUP(A1038,[1]Spelers_PFV!$A$2:$J$5016,1,0))</f>
        <v/>
      </c>
    </row>
    <row r="1039" spans="1:12" s="44" customFormat="1" hidden="1">
      <c r="A1039" s="38">
        <v>15090</v>
      </c>
      <c r="B1039" s="39" t="s">
        <v>1100</v>
      </c>
      <c r="C1039" s="39" t="s">
        <v>1101</v>
      </c>
      <c r="D1039" s="39" t="str">
        <f>CONCATENATE(tabSpelersBWBC[[#This Row],[Prénom]],"  ",tabSpelersBWBC[[#This Row],[Nom]])</f>
        <v>FETHI  GUGOR</v>
      </c>
      <c r="E1039" s="40">
        <v>27621</v>
      </c>
      <c r="F1039" s="39"/>
      <c r="G1039" s="39"/>
      <c r="H1039" s="39"/>
      <c r="I1039" s="41" t="s">
        <v>1036</v>
      </c>
      <c r="J1039" s="46"/>
      <c r="K1039" s="45">
        <f>IF(ISERROR(VLOOKUP(A1039,[1]Spelers_PFV!$A$2:$J$5016,1,0)),"",VLOOKUP(A1039,[1]Spelers_PFV!$A$2:$J$5016,1,0))</f>
        <v>15090</v>
      </c>
    </row>
    <row r="1040" spans="1:12" s="44" customFormat="1" hidden="1">
      <c r="A1040" s="38">
        <v>15115</v>
      </c>
      <c r="B1040" s="39" t="s">
        <v>39</v>
      </c>
      <c r="C1040" s="39" t="s">
        <v>834</v>
      </c>
      <c r="D1040" s="39" t="str">
        <f>CONCATENATE(tabSpelersBWBC[[#This Row],[Prénom]],"  ",tabSpelersBWBC[[#This Row],[Nom]])</f>
        <v>ALAIN  DE LAET</v>
      </c>
      <c r="E1040" s="40">
        <v>20197</v>
      </c>
      <c r="F1040" s="39"/>
      <c r="G1040" s="39"/>
      <c r="H1040" s="39"/>
      <c r="I1040" s="41" t="s">
        <v>811</v>
      </c>
      <c r="J1040" s="46"/>
      <c r="K1040" s="45" t="str">
        <f>IF(ISERROR(VLOOKUP(A1040,[1]Spelers_PFV!$A$2:$J$5016,1,0)),"",VLOOKUP(A1040,[1]Spelers_PFV!$A$2:$J$5016,1,0))</f>
        <v/>
      </c>
    </row>
    <row r="1041" spans="1:11" s="44" customFormat="1" hidden="1">
      <c r="A1041" s="38">
        <v>15118</v>
      </c>
      <c r="B1041" s="39" t="s">
        <v>585</v>
      </c>
      <c r="C1041" s="39" t="s">
        <v>833</v>
      </c>
      <c r="D1041" s="39" t="str">
        <f>CONCATENATE(tabSpelersBWBC[[#This Row],[Prénom]],"  ",tabSpelersBWBC[[#This Row],[Nom]])</f>
        <v>LUCAS  DEKOSTER</v>
      </c>
      <c r="E1041" s="40">
        <v>36880</v>
      </c>
      <c r="F1041" s="39"/>
      <c r="G1041" s="39"/>
      <c r="H1041" s="39"/>
      <c r="I1041" s="41" t="s">
        <v>811</v>
      </c>
      <c r="J1041" s="46"/>
      <c r="K1041" s="45" t="str">
        <f>IF(ISERROR(VLOOKUP(A1041,[1]Spelers_PFV!$A$2:$J$5016,1,0)),"",VLOOKUP(A1041,[1]Spelers_PFV!$A$2:$J$5016,1,0))</f>
        <v/>
      </c>
    </row>
    <row r="1042" spans="1:11" s="44" customFormat="1" hidden="1">
      <c r="A1042" s="38">
        <v>15131</v>
      </c>
      <c r="B1042" s="39" t="s">
        <v>740</v>
      </c>
      <c r="C1042" s="39" t="s">
        <v>741</v>
      </c>
      <c r="D1042" s="39" t="str">
        <f>CONCATENATE(tabSpelersBWBC[[#This Row],[Prénom]],"  ",tabSpelersBWBC[[#This Row],[Nom]])</f>
        <v>CELINE  JUNG</v>
      </c>
      <c r="E1042" s="40">
        <v>17601</v>
      </c>
      <c r="F1042" s="39"/>
      <c r="G1042" s="39"/>
      <c r="H1042" s="39"/>
      <c r="I1042" s="41" t="s">
        <v>678</v>
      </c>
      <c r="J1042" s="46"/>
      <c r="K1042" s="45" t="str">
        <f>IF(ISERROR(VLOOKUP(A1042,[1]Spelers_PFV!$A$2:$J$5016,1,0)),"",VLOOKUP(A1042,[1]Spelers_PFV!$A$2:$J$5016,1,0))</f>
        <v/>
      </c>
    </row>
    <row r="1043" spans="1:11" s="45" customFormat="1" hidden="1">
      <c r="A1043" s="38">
        <v>15132</v>
      </c>
      <c r="B1043" s="39" t="s">
        <v>370</v>
      </c>
      <c r="C1043" s="39" t="s">
        <v>728</v>
      </c>
      <c r="D1043" s="39" t="str">
        <f>CONCATENATE(tabSpelersBWBC[[#This Row],[Prénom]],"  ",tabSpelersBWBC[[#This Row],[Nom]])</f>
        <v>CHRISTOPHE  FOCANT</v>
      </c>
      <c r="E1043" s="40">
        <v>29237</v>
      </c>
      <c r="F1043" s="39"/>
      <c r="G1043" s="39"/>
      <c r="H1043" s="39"/>
      <c r="I1043" s="41" t="s">
        <v>678</v>
      </c>
      <c r="J1043" s="46"/>
      <c r="K1043" s="45" t="str">
        <f>IF(ISERROR(VLOOKUP(A1043,[1]Spelers_PFV!$A$2:$J$5016,1,0)),"",VLOOKUP(A1043,[1]Spelers_PFV!$A$2:$J$5016,1,0))</f>
        <v/>
      </c>
    </row>
    <row r="1044" spans="1:11" s="45" customFormat="1" hidden="1">
      <c r="A1044" s="38">
        <v>15134</v>
      </c>
      <c r="B1044" s="39" t="s">
        <v>779</v>
      </c>
      <c r="C1044" s="39" t="s">
        <v>783</v>
      </c>
      <c r="D1044" s="39" t="str">
        <f>CONCATENATE(tabSpelersBWBC[[#This Row],[Prénom]],"  ",tabSpelersBWBC[[#This Row],[Nom]])</f>
        <v>NICOLAS  STERCKX</v>
      </c>
      <c r="E1044" s="40">
        <v>34029</v>
      </c>
      <c r="F1044" s="39"/>
      <c r="G1044" s="39"/>
      <c r="H1044" s="39"/>
      <c r="I1044" s="41" t="s">
        <v>678</v>
      </c>
      <c r="J1044" s="46"/>
      <c r="K1044" s="45">
        <f>IF(ISERROR(VLOOKUP(A1044,[1]Spelers_PFV!$A$2:$J$5016,1,0)),"",VLOOKUP(A1044,[1]Spelers_PFV!$A$2:$J$5016,1,0))</f>
        <v>15134</v>
      </c>
    </row>
    <row r="1045" spans="1:11" s="45" customFormat="1">
      <c r="A1045" s="38">
        <v>15169</v>
      </c>
      <c r="B1045" s="39" t="s">
        <v>967</v>
      </c>
      <c r="C1045" s="39" t="s">
        <v>968</v>
      </c>
      <c r="D1045" s="39" t="str">
        <f>CONCATENATE(tabSpelersBWBC[[#This Row],[Prénom]],"  ",tabSpelersBWBC[[#This Row],[Nom]])</f>
        <v>BERNARD  CHARLIER</v>
      </c>
      <c r="E1045" s="40">
        <v>18355</v>
      </c>
      <c r="F1045" s="39"/>
      <c r="G1045" s="39"/>
      <c r="H1045" s="39"/>
      <c r="I1045" s="41" t="s">
        <v>957</v>
      </c>
      <c r="J1045" s="46"/>
      <c r="K1045" s="45" t="str">
        <f>IF(ISERROR(VLOOKUP(A1045,[1]Spelers_PFV!$A$2:$J$5016,1,0)),"",VLOOKUP(A1045,[1]Spelers_PFV!$A$2:$J$5016,1,0))</f>
        <v/>
      </c>
    </row>
    <row r="1046" spans="1:11" s="45" customFormat="1" hidden="1">
      <c r="A1046" s="38">
        <v>15197</v>
      </c>
      <c r="B1046" s="39" t="s">
        <v>414</v>
      </c>
      <c r="C1046" s="39" t="s">
        <v>1523</v>
      </c>
      <c r="D1046" s="39" t="str">
        <f>CONCATENATE(tabSpelersBWBC[[#This Row],[Prénom]],"  ",tabSpelersBWBC[[#This Row],[Nom]])</f>
        <v>SERGE  PANTE</v>
      </c>
      <c r="E1046" s="40">
        <v>22410</v>
      </c>
      <c r="F1046" s="39"/>
      <c r="G1046" s="39"/>
      <c r="H1046" s="39"/>
      <c r="I1046" s="41" t="s">
        <v>1463</v>
      </c>
      <c r="J1046" s="46"/>
      <c r="K1046" s="45">
        <f>IF(ISERROR(VLOOKUP(A1046,[1]Spelers_PFV!$A$2:$J$5016,1,0)),"",VLOOKUP(A1046,[1]Spelers_PFV!$A$2:$J$5016,1,0))</f>
        <v>15197</v>
      </c>
    </row>
    <row r="1047" spans="1:11" s="45" customFormat="1" hidden="1">
      <c r="A1047" s="38">
        <v>15203</v>
      </c>
      <c r="B1047" s="39" t="s">
        <v>825</v>
      </c>
      <c r="C1047" s="39" t="s">
        <v>1596</v>
      </c>
      <c r="D1047" s="39" t="str">
        <f>CONCATENATE(tabSpelersBWBC[[#This Row],[Prénom]],"  ",tabSpelersBWBC[[#This Row],[Nom]])</f>
        <v>CHARLY  GHYSSELS</v>
      </c>
      <c r="E1047" s="40">
        <v>36557</v>
      </c>
      <c r="F1047" s="39"/>
      <c r="G1047" s="39"/>
      <c r="H1047" s="39"/>
      <c r="I1047" s="41" t="s">
        <v>1550</v>
      </c>
      <c r="J1047" s="46"/>
      <c r="K1047" s="45" t="str">
        <f>IF(ISERROR(VLOOKUP(A1047,[1]Spelers_PFV!$A$2:$J$5016,1,0)),"",VLOOKUP(A1047,[1]Spelers_PFV!$A$2:$J$5016,1,0))</f>
        <v/>
      </c>
    </row>
    <row r="1048" spans="1:11" s="45" customFormat="1" hidden="1">
      <c r="A1048" s="38">
        <v>15224</v>
      </c>
      <c r="B1048" s="39" t="s">
        <v>1129</v>
      </c>
      <c r="C1048" s="39" t="s">
        <v>1166</v>
      </c>
      <c r="D1048" s="39" t="str">
        <f>CONCATENATE(tabSpelersBWBC[[#This Row],[Prénom]],"  ",tabSpelersBWBC[[#This Row],[Nom]])</f>
        <v>RAYMOND  VANDERMOTTEN</v>
      </c>
      <c r="E1048" s="40">
        <v>12506</v>
      </c>
      <c r="F1048" s="39"/>
      <c r="G1048" s="39"/>
      <c r="H1048" s="39"/>
      <c r="I1048" s="41" t="s">
        <v>1036</v>
      </c>
      <c r="J1048" s="46"/>
      <c r="K1048" s="45" t="str">
        <f>IF(ISERROR(VLOOKUP(A1048,[1]Spelers_PFV!$A$2:$J$5016,1,0)),"",VLOOKUP(A1048,[1]Spelers_PFV!$A$2:$J$5016,1,0))</f>
        <v/>
      </c>
    </row>
    <row r="1049" spans="1:11" s="45" customFormat="1" hidden="1">
      <c r="A1049" s="38">
        <v>15225</v>
      </c>
      <c r="B1049" s="39" t="s">
        <v>614</v>
      </c>
      <c r="C1049" s="39" t="s">
        <v>615</v>
      </c>
      <c r="D1049" s="39" t="str">
        <f>CONCATENATE(tabSpelersBWBC[[#This Row],[Prénom]],"  ",tabSpelersBWBC[[#This Row],[Nom]])</f>
        <v>ESTER  RIGOTTI</v>
      </c>
      <c r="E1049" s="40">
        <v>15396</v>
      </c>
      <c r="F1049" s="39"/>
      <c r="G1049" s="39"/>
      <c r="H1049" s="39"/>
      <c r="I1049" s="41" t="s">
        <v>413</v>
      </c>
      <c r="J1049" s="46"/>
      <c r="K1049" s="45" t="str">
        <f>IF(ISERROR(VLOOKUP(A1049,[1]Spelers_PFV!$A$2:$J$5016,1,0)),"",VLOOKUP(A1049,[1]Spelers_PFV!$A$2:$J$5016,1,0))</f>
        <v/>
      </c>
    </row>
    <row r="1050" spans="1:11" s="45" customFormat="1" hidden="1">
      <c r="A1050" s="38">
        <v>15226</v>
      </c>
      <c r="B1050" s="39" t="s">
        <v>622</v>
      </c>
      <c r="C1050" s="39" t="s">
        <v>623</v>
      </c>
      <c r="D1050" s="39" t="str">
        <f>CONCATENATE(tabSpelersBWBC[[#This Row],[Prénom]],"  ",tabSpelersBWBC[[#This Row],[Nom]])</f>
        <v>PIETRO  SALVI</v>
      </c>
      <c r="E1050" s="40">
        <v>15778</v>
      </c>
      <c r="F1050" s="39"/>
      <c r="G1050" s="39"/>
      <c r="H1050" s="39"/>
      <c r="I1050" s="41" t="s">
        <v>413</v>
      </c>
      <c r="J1050" s="46"/>
      <c r="K1050" s="45" t="str">
        <f>IF(ISERROR(VLOOKUP(A1050,[1]Spelers_PFV!$A$2:$J$5016,1,0)),"",VLOOKUP(A1050,[1]Spelers_PFV!$A$2:$J$5016,1,0))</f>
        <v/>
      </c>
    </row>
    <row r="1051" spans="1:11" s="45" customFormat="1" hidden="1">
      <c r="A1051" s="38">
        <v>15227</v>
      </c>
      <c r="B1051" s="39" t="s">
        <v>445</v>
      </c>
      <c r="C1051" s="39" t="s">
        <v>631</v>
      </c>
      <c r="D1051" s="39" t="str">
        <f>CONCATENATE(tabSpelersBWBC[[#This Row],[Prénom]],"  ",tabSpelersBWBC[[#This Row],[Nom]])</f>
        <v>MICHELINE  SEDEYN</v>
      </c>
      <c r="E1051" s="40">
        <v>16074</v>
      </c>
      <c r="F1051" s="39"/>
      <c r="G1051" s="39"/>
      <c r="H1051" s="39"/>
      <c r="I1051" s="41" t="s">
        <v>413</v>
      </c>
      <c r="J1051" s="46"/>
      <c r="K1051" s="45" t="str">
        <f>IF(ISERROR(VLOOKUP(A1051,[1]Spelers_PFV!$A$2:$J$5016,1,0)),"",VLOOKUP(A1051,[1]Spelers_PFV!$A$2:$J$5016,1,0))</f>
        <v/>
      </c>
    </row>
    <row r="1052" spans="1:11" s="45" customFormat="1" hidden="1">
      <c r="A1052" s="38">
        <v>15242</v>
      </c>
      <c r="B1052" s="39" t="s">
        <v>634</v>
      </c>
      <c r="C1052" s="39" t="s">
        <v>1442</v>
      </c>
      <c r="D1052" s="39" t="str">
        <f>CONCATENATE(tabSpelersBWBC[[#This Row],[Prénom]],"  ",tabSpelersBWBC[[#This Row],[Nom]])</f>
        <v>GUY  VAN FRACEM</v>
      </c>
      <c r="E1052" s="40">
        <v>13132</v>
      </c>
      <c r="F1052" s="39"/>
      <c r="G1052" s="39"/>
      <c r="H1052" s="39"/>
      <c r="I1052" s="41" t="s">
        <v>1252</v>
      </c>
      <c r="J1052" s="46"/>
      <c r="K1052" s="45" t="str">
        <f>IF(ISERROR(VLOOKUP(A1052,[1]Spelers_PFV!$A$2:$J$5016,1,0)),"",VLOOKUP(A1052,[1]Spelers_PFV!$A$2:$J$5016,1,0))</f>
        <v/>
      </c>
    </row>
    <row r="1053" spans="1:11" s="45" customFormat="1" hidden="1">
      <c r="A1053" s="38">
        <v>15357</v>
      </c>
      <c r="B1053" s="39" t="s">
        <v>335</v>
      </c>
      <c r="C1053" s="39" t="s">
        <v>336</v>
      </c>
      <c r="D1053" s="39" t="str">
        <f>CONCATENATE(tabSpelersBWBC[[#This Row],[Prénom]],"  ",tabSpelersBWBC[[#This Row],[Nom]])</f>
        <v>STACY  JACXSENS</v>
      </c>
      <c r="E1053" s="40">
        <v>34004</v>
      </c>
      <c r="F1053" s="39"/>
      <c r="G1053" s="39"/>
      <c r="H1053" s="39"/>
      <c r="I1053" s="41" t="s">
        <v>261</v>
      </c>
      <c r="J1053" s="46"/>
      <c r="K1053" s="47" t="str">
        <f>IF(ISERROR(VLOOKUP(A1053,[1]Spelers_PFV!$A$2:$J$5016,1,0)),"",VLOOKUP(A1053,[1]Spelers_PFV!$A$2:$J$5016,1,0))</f>
        <v/>
      </c>
    </row>
    <row r="1054" spans="1:11" s="45" customFormat="1" hidden="1">
      <c r="A1054" s="38">
        <v>15359</v>
      </c>
      <c r="B1054" s="39" t="s">
        <v>674</v>
      </c>
      <c r="C1054" s="39" t="s">
        <v>675</v>
      </c>
      <c r="D1054" s="39" t="str">
        <f>CONCATENATE(tabSpelersBWBC[[#This Row],[Prénom]],"  ",tabSpelersBWBC[[#This Row],[Nom]])</f>
        <v>KOUASSI  YOBOUET</v>
      </c>
      <c r="E1054" s="40">
        <v>28126</v>
      </c>
      <c r="F1054" s="39"/>
      <c r="G1054" s="39"/>
      <c r="H1054" s="39"/>
      <c r="I1054" s="41" t="s">
        <v>413</v>
      </c>
      <c r="J1054" s="46"/>
      <c r="K1054" s="45" t="str">
        <f>IF(ISERROR(VLOOKUP(A1054,[1]Spelers_PFV!$A$2:$J$5016,1,0)),"",VLOOKUP(A1054,[1]Spelers_PFV!$A$2:$J$5016,1,0))</f>
        <v/>
      </c>
    </row>
    <row r="1055" spans="1:11" s="45" customFormat="1" hidden="1">
      <c r="A1055" s="38">
        <v>15371</v>
      </c>
      <c r="B1055" s="39" t="s">
        <v>345</v>
      </c>
      <c r="C1055" s="39" t="s">
        <v>1212</v>
      </c>
      <c r="D1055" s="39" t="str">
        <f>CONCATENATE(tabSpelersBWBC[[#This Row],[Prénom]],"  ",tabSpelersBWBC[[#This Row],[Nom]])</f>
        <v>MICHAEL  ISABEAUX</v>
      </c>
      <c r="E1055" s="40">
        <v>32038</v>
      </c>
      <c r="F1055" s="39"/>
      <c r="G1055" s="39"/>
      <c r="H1055" s="39"/>
      <c r="I1055" s="41" t="s">
        <v>1193</v>
      </c>
      <c r="J1055" s="46"/>
      <c r="K1055" s="45">
        <f>IF(ISERROR(VLOOKUP(A1055,[1]Spelers_PFV!$A$2:$J$5016,1,0)),"",VLOOKUP(A1055,[1]Spelers_PFV!$A$2:$J$5016,1,0))</f>
        <v>15371</v>
      </c>
    </row>
    <row r="1056" spans="1:11" s="45" customFormat="1" hidden="1">
      <c r="A1056" s="38">
        <v>15372</v>
      </c>
      <c r="B1056" s="39" t="s">
        <v>1504</v>
      </c>
      <c r="C1056" s="39" t="s">
        <v>1505</v>
      </c>
      <c r="D1056" s="39" t="str">
        <f>CONCATENATE(tabSpelersBWBC[[#This Row],[Prénom]],"  ",tabSpelersBWBC[[#This Row],[Nom]])</f>
        <v>ALISON  LANDAS</v>
      </c>
      <c r="E1056" s="40">
        <v>34698</v>
      </c>
      <c r="F1056" s="39"/>
      <c r="G1056" s="39"/>
      <c r="H1056" s="39"/>
      <c r="I1056" s="41" t="s">
        <v>1463</v>
      </c>
      <c r="J1056" s="46"/>
      <c r="K1056" s="45">
        <f>IF(ISERROR(VLOOKUP(A1056,[1]Spelers_PFV!$A$2:$J$5016,1,0)),"",VLOOKUP(A1056,[1]Spelers_PFV!$A$2:$J$5016,1,0))</f>
        <v>15372</v>
      </c>
    </row>
    <row r="1057" spans="1:11" s="45" customFormat="1" hidden="1">
      <c r="A1057" s="38">
        <v>15373</v>
      </c>
      <c r="B1057" s="39" t="s">
        <v>787</v>
      </c>
      <c r="C1057" s="39" t="s">
        <v>1383</v>
      </c>
      <c r="D1057" s="39" t="str">
        <f>CONCATENATE(tabSpelersBWBC[[#This Row],[Prénom]],"  ",tabSpelersBWBC[[#This Row],[Nom]])</f>
        <v>CHRISTOPHER  MAES</v>
      </c>
      <c r="E1057" s="40">
        <v>33792</v>
      </c>
      <c r="F1057" s="39"/>
      <c r="G1057" s="39"/>
      <c r="H1057" s="39"/>
      <c r="I1057" s="41" t="s">
        <v>1463</v>
      </c>
      <c r="J1057" s="46"/>
      <c r="K1057" s="45" t="str">
        <f>IF(ISERROR(VLOOKUP(A1057,[1]Spelers_PFV!$A$2:$J$5016,1,0)),"",VLOOKUP(A1057,[1]Spelers_PFV!$A$2:$J$5016,1,0))</f>
        <v/>
      </c>
    </row>
    <row r="1058" spans="1:11" s="45" customFormat="1">
      <c r="A1058" s="38">
        <v>15375</v>
      </c>
      <c r="B1058" s="39" t="s">
        <v>402</v>
      </c>
      <c r="C1058" s="39" t="s">
        <v>670</v>
      </c>
      <c r="D1058" s="39" t="str">
        <f>CONCATENATE(tabSpelersBWBC[[#This Row],[Prénom]],"  ",tabSpelersBWBC[[#This Row],[Nom]])</f>
        <v>FRANCIS  WILLEMS</v>
      </c>
      <c r="E1058" s="40">
        <v>17927</v>
      </c>
      <c r="F1058" s="39"/>
      <c r="G1058" s="39"/>
      <c r="H1058" s="39"/>
      <c r="I1058" s="41" t="s">
        <v>957</v>
      </c>
      <c r="J1058" s="46"/>
      <c r="K1058" s="45" t="str">
        <f>IF(ISERROR(VLOOKUP(A1058,[1]Spelers_PFV!$A$2:$J$5016,1,0)),"",VLOOKUP(A1058,[1]Spelers_PFV!$A$2:$J$5016,1,0))</f>
        <v/>
      </c>
    </row>
    <row r="1059" spans="1:11" s="44" customFormat="1" hidden="1">
      <c r="A1059" s="38">
        <v>15378</v>
      </c>
      <c r="B1059" s="39" t="s">
        <v>634</v>
      </c>
      <c r="C1059" s="39" t="s">
        <v>1572</v>
      </c>
      <c r="D1059" s="39" t="str">
        <f>CONCATENATE(tabSpelersBWBC[[#This Row],[Prénom]],"  ",tabSpelersBWBC[[#This Row],[Nom]])</f>
        <v>GUY  DELPORTE</v>
      </c>
      <c r="E1059" s="40">
        <v>19227</v>
      </c>
      <c r="F1059" s="39"/>
      <c r="G1059" s="39"/>
      <c r="H1059" s="39"/>
      <c r="I1059" s="41" t="s">
        <v>1550</v>
      </c>
      <c r="J1059" s="46"/>
      <c r="K1059" s="45" t="str">
        <f>IF(ISERROR(VLOOKUP(A1059,[1]Spelers_PFV!$A$2:$J$5016,1,0)),"",VLOOKUP(A1059,[1]Spelers_PFV!$A$2:$J$5016,1,0))</f>
        <v/>
      </c>
    </row>
    <row r="1060" spans="1:11" s="44" customFormat="1">
      <c r="A1060" s="38">
        <v>15382</v>
      </c>
      <c r="B1060" s="39" t="s">
        <v>426</v>
      </c>
      <c r="C1060" s="39" t="s">
        <v>512</v>
      </c>
      <c r="D1060" s="39" t="str">
        <f>CONCATENATE(tabSpelersBWBC[[#This Row],[Prénom]],"  ",tabSpelersBWBC[[#This Row],[Nom]])</f>
        <v>CHRISTIAN  GILIS</v>
      </c>
      <c r="E1060" s="40">
        <v>25720</v>
      </c>
      <c r="F1060" s="39"/>
      <c r="G1060" s="39"/>
      <c r="H1060" s="39"/>
      <c r="I1060" s="41" t="s">
        <v>957</v>
      </c>
      <c r="J1060" s="46"/>
      <c r="K1060" s="45" t="str">
        <f>IF(ISERROR(VLOOKUP(A1060,[1]Spelers_PFV!$A$2:$J$5016,1,0)),"",VLOOKUP(A1060,[1]Spelers_PFV!$A$2:$J$5016,1,0))</f>
        <v/>
      </c>
    </row>
    <row r="1061" spans="1:11" s="44" customFormat="1">
      <c r="A1061" s="38">
        <v>15385</v>
      </c>
      <c r="B1061" s="39" t="s">
        <v>404</v>
      </c>
      <c r="C1061" s="39" t="s">
        <v>484</v>
      </c>
      <c r="D1061" s="39" t="str">
        <f>CONCATENATE(tabSpelersBWBC[[#This Row],[Prénom]],"  ",tabSpelersBWBC[[#This Row],[Nom]])</f>
        <v>WILLY  DE WEVER</v>
      </c>
      <c r="E1061" s="40">
        <v>19356</v>
      </c>
      <c r="F1061" s="39"/>
      <c r="G1061" s="39"/>
      <c r="H1061" s="39"/>
      <c r="I1061" s="41" t="s">
        <v>957</v>
      </c>
      <c r="J1061" s="46"/>
      <c r="K1061" s="45" t="str">
        <f>IF(ISERROR(VLOOKUP(A1061,[1]Spelers_PFV!$A$2:$J$5016,1,0)),"",VLOOKUP(A1061,[1]Spelers_PFV!$A$2:$J$5016,1,0))</f>
        <v/>
      </c>
    </row>
    <row r="1062" spans="1:11" s="44" customFormat="1" hidden="1">
      <c r="A1062" s="38">
        <v>15389</v>
      </c>
      <c r="B1062" s="39" t="s">
        <v>1651</v>
      </c>
      <c r="C1062" s="39" t="s">
        <v>1652</v>
      </c>
      <c r="D1062" s="39" t="str">
        <f>CONCATENATE(tabSpelersBWBC[[#This Row],[Prénom]],"  ",tabSpelersBWBC[[#This Row],[Nom]])</f>
        <v>YANICK  UYTTERHAEGEN</v>
      </c>
      <c r="E1062" s="40">
        <v>23968</v>
      </c>
      <c r="F1062" s="39"/>
      <c r="G1062" s="39"/>
      <c r="H1062" s="39"/>
      <c r="I1062" s="41" t="s">
        <v>1550</v>
      </c>
      <c r="J1062" s="46"/>
      <c r="K1062" s="45" t="str">
        <f>IF(ISERROR(VLOOKUP(A1062,[1]Spelers_PFV!$A$2:$J$5016,1,0)),"",VLOOKUP(A1062,[1]Spelers_PFV!$A$2:$J$5016,1,0))</f>
        <v/>
      </c>
    </row>
    <row r="1063" spans="1:11" s="44" customFormat="1" hidden="1">
      <c r="A1063" s="38">
        <v>15411</v>
      </c>
      <c r="B1063" s="39" t="s">
        <v>33</v>
      </c>
      <c r="C1063" s="39" t="s">
        <v>282</v>
      </c>
      <c r="D1063" s="39" t="str">
        <f>CONCATENATE(tabSpelersBWBC[[#This Row],[Prénom]],"  ",tabSpelersBWBC[[#This Row],[Nom]])</f>
        <v>MARC  BOURGUIGNON</v>
      </c>
      <c r="E1063" s="40">
        <v>21272</v>
      </c>
      <c r="F1063" s="39"/>
      <c r="G1063" s="39"/>
      <c r="H1063" s="39"/>
      <c r="I1063" s="41" t="s">
        <v>261</v>
      </c>
      <c r="J1063" s="42"/>
      <c r="K1063" s="43" t="str">
        <f>IF(ISERROR(VLOOKUP(A1063,[1]Spelers_PFV!$A$2:$J$5016,1,0)),"",VLOOKUP(A1063,[1]Spelers_PFV!$A$2:$J$5016,1,0))</f>
        <v/>
      </c>
    </row>
    <row r="1064" spans="1:11" s="44" customFormat="1" hidden="1">
      <c r="A1064" s="38">
        <v>15420</v>
      </c>
      <c r="B1064" s="39" t="s">
        <v>635</v>
      </c>
      <c r="C1064" s="39" t="s">
        <v>1200</v>
      </c>
      <c r="D1064" s="39" t="str">
        <f>CONCATENATE(tabSpelersBWBC[[#This Row],[Prénom]],"  ",tabSpelersBWBC[[#This Row],[Nom]])</f>
        <v>SIMON  DEMEYERE</v>
      </c>
      <c r="E1064" s="40">
        <v>16766</v>
      </c>
      <c r="F1064" s="39"/>
      <c r="G1064" s="39"/>
      <c r="H1064" s="39"/>
      <c r="I1064" s="41" t="s">
        <v>1193</v>
      </c>
      <c r="J1064" s="46"/>
      <c r="K1064" s="45" t="str">
        <f>IF(ISERROR(VLOOKUP(A1064,[1]Spelers_PFV!$A$2:$J$5016,1,0)),"",VLOOKUP(A1064,[1]Spelers_PFV!$A$2:$J$5016,1,0))</f>
        <v/>
      </c>
    </row>
    <row r="1065" spans="1:11" hidden="1">
      <c r="A1065" s="38">
        <v>15443</v>
      </c>
      <c r="B1065" s="39" t="s">
        <v>540</v>
      </c>
      <c r="C1065" s="39" t="s">
        <v>1394</v>
      </c>
      <c r="D1065" s="39" t="str">
        <f>CONCATENATE(tabSpelersBWBC[[#This Row],[Prénom]],"  ",tabSpelersBWBC[[#This Row],[Nom]])</f>
        <v>JEAN CLAUDE  MOTTE</v>
      </c>
      <c r="E1065" s="40">
        <v>16523</v>
      </c>
      <c r="F1065" s="39"/>
      <c r="G1065" s="39"/>
      <c r="H1065" s="39"/>
      <c r="I1065" s="41" t="s">
        <v>1252</v>
      </c>
      <c r="J1065" s="46"/>
      <c r="K1065" s="45">
        <f>IF(ISERROR(VLOOKUP(A1065,[1]Spelers_PFV!$A$2:$J$5016,1,0)),"",VLOOKUP(A1065,[1]Spelers_PFV!$A$2:$J$5016,1,0))</f>
        <v>15443</v>
      </c>
    </row>
    <row r="1066" spans="1:11" s="44" customFormat="1" hidden="1">
      <c r="A1066" s="38">
        <v>15444</v>
      </c>
      <c r="B1066" s="39" t="s">
        <v>272</v>
      </c>
      <c r="C1066" s="39" t="s">
        <v>951</v>
      </c>
      <c r="D1066" s="39" t="str">
        <f>CONCATENATE(tabSpelersBWBC[[#This Row],[Prénom]],"  ",tabSpelersBWBC[[#This Row],[Nom]])</f>
        <v>JACQUES  WERICK</v>
      </c>
      <c r="E1066" s="40">
        <v>23701</v>
      </c>
      <c r="F1066" s="39"/>
      <c r="G1066" s="39"/>
      <c r="H1066" s="39"/>
      <c r="I1066" s="41" t="s">
        <v>811</v>
      </c>
      <c r="J1066" s="46"/>
      <c r="K1066" s="45">
        <f>IF(ISERROR(VLOOKUP(A1066,[1]Spelers_PFV!$A$2:$J$5016,1,0)),"",VLOOKUP(A1066,[1]Spelers_PFV!$A$2:$J$5016,1,0))</f>
        <v>15444</v>
      </c>
    </row>
    <row r="1067" spans="1:11" hidden="1">
      <c r="A1067" s="38">
        <v>15445</v>
      </c>
      <c r="B1067" s="39" t="s">
        <v>306</v>
      </c>
      <c r="C1067" s="39" t="s">
        <v>1279</v>
      </c>
      <c r="D1067" s="39" t="str">
        <f>CONCATENATE(tabSpelersBWBC[[#This Row],[Prénom]],"  ",tabSpelersBWBC[[#This Row],[Nom]])</f>
        <v>ROGER  CAMPHIJN</v>
      </c>
      <c r="E1067" s="40">
        <v>18939</v>
      </c>
      <c r="F1067" s="39"/>
      <c r="G1067" s="39"/>
      <c r="H1067" s="39"/>
      <c r="I1067" s="41" t="s">
        <v>1252</v>
      </c>
      <c r="J1067" s="46"/>
      <c r="K1067" s="45" t="str">
        <f>IF(ISERROR(VLOOKUP(A1067,[1]Spelers_PFV!$A$2:$J$5016,1,0)),"",VLOOKUP(A1067,[1]Spelers_PFV!$A$2:$J$5016,1,0))</f>
        <v/>
      </c>
    </row>
    <row r="1068" spans="1:11" s="44" customFormat="1" hidden="1">
      <c r="A1068" s="38">
        <v>15460</v>
      </c>
      <c r="B1068" s="39" t="s">
        <v>686</v>
      </c>
      <c r="C1068" s="39" t="s">
        <v>1453</v>
      </c>
      <c r="D1068" s="39" t="str">
        <f>CONCATENATE(tabSpelersBWBC[[#This Row],[Prénom]],"  ",tabSpelersBWBC[[#This Row],[Nom]])</f>
        <v>AUGUSTE  VAN VEER</v>
      </c>
      <c r="E1068" s="40">
        <v>18447</v>
      </c>
      <c r="F1068" s="39"/>
      <c r="G1068" s="39"/>
      <c r="H1068" s="39"/>
      <c r="I1068" s="41" t="s">
        <v>1252</v>
      </c>
      <c r="J1068" s="46"/>
      <c r="K1068" s="45" t="str">
        <f>IF(ISERROR(VLOOKUP(A1068,[1]Spelers_PFV!$A$2:$J$5016,1,0)),"",VLOOKUP(A1068,[1]Spelers_PFV!$A$2:$J$5016,1,0))</f>
        <v/>
      </c>
    </row>
    <row r="1069" spans="1:11" s="44" customFormat="1" hidden="1">
      <c r="A1069" s="38">
        <v>15491</v>
      </c>
      <c r="B1069" s="39" t="s">
        <v>327</v>
      </c>
      <c r="C1069" s="39" t="s">
        <v>328</v>
      </c>
      <c r="D1069" s="39" t="str">
        <f>CONCATENATE(tabSpelersBWBC[[#This Row],[Prénom]],"  ",tabSpelersBWBC[[#This Row],[Nom]])</f>
        <v>RAPHAEL  GALKUS</v>
      </c>
      <c r="E1069" s="40">
        <v>26502</v>
      </c>
      <c r="F1069" s="39"/>
      <c r="G1069" s="39"/>
      <c r="H1069" s="39"/>
      <c r="I1069" s="41" t="s">
        <v>261</v>
      </c>
      <c r="J1069" s="46"/>
      <c r="K1069" s="45" t="str">
        <f>IF(ISERROR(VLOOKUP(A1069,[1]Spelers_PFV!$A$2:$J$5016,1,0)),"",VLOOKUP(A1069,[1]Spelers_PFV!$A$2:$J$5016,1,0))</f>
        <v/>
      </c>
    </row>
    <row r="1070" spans="1:11" hidden="1">
      <c r="A1070" s="38">
        <v>15492</v>
      </c>
      <c r="B1070" s="39" t="s">
        <v>297</v>
      </c>
      <c r="C1070" s="39" t="s">
        <v>298</v>
      </c>
      <c r="D1070" s="39" t="str">
        <f>CONCATENATE(tabSpelersBWBC[[#This Row],[Prénom]],"  ",tabSpelersBWBC[[#This Row],[Nom]])</f>
        <v>ANGELIQUE  CORNETTE</v>
      </c>
      <c r="E1070" s="40">
        <v>27524</v>
      </c>
      <c r="F1070" s="39"/>
      <c r="G1070" s="39"/>
      <c r="H1070" s="39"/>
      <c r="I1070" s="41" t="s">
        <v>261</v>
      </c>
      <c r="J1070" s="42"/>
      <c r="K1070" s="43" t="str">
        <f>IF(ISERROR(VLOOKUP(A1070,[1]Spelers_PFV!$A$2:$J$5016,1,0)),"",VLOOKUP(A1070,[1]Spelers_PFV!$A$2:$J$5016,1,0))</f>
        <v/>
      </c>
    </row>
    <row r="1071" spans="1:11" s="44" customFormat="1" hidden="1">
      <c r="A1071" s="38">
        <v>15497</v>
      </c>
      <c r="B1071" s="39" t="s">
        <v>1191</v>
      </c>
      <c r="C1071" s="39" t="s">
        <v>1192</v>
      </c>
      <c r="D1071" s="39" t="str">
        <f>CONCATENATE(tabSpelersBWBC[[#This Row],[Prénom]],"  ",tabSpelersBWBC[[#This Row],[Nom]])</f>
        <v>BOZENA  BANKOWSKA</v>
      </c>
      <c r="E1071" s="40">
        <v>24728</v>
      </c>
      <c r="F1071" s="39"/>
      <c r="G1071" s="39"/>
      <c r="H1071" s="39"/>
      <c r="I1071" s="41" t="s">
        <v>1193</v>
      </c>
      <c r="J1071" s="46"/>
      <c r="K1071" s="45" t="str">
        <f>IF(ISERROR(VLOOKUP(A1071,[1]Spelers_PFV!$A$2:$J$5016,1,0)),"",VLOOKUP(A1071,[1]Spelers_PFV!$A$2:$J$5016,1,0))</f>
        <v/>
      </c>
    </row>
    <row r="1072" spans="1:11" s="44" customFormat="1" hidden="1">
      <c r="A1072" s="38">
        <v>15500</v>
      </c>
      <c r="B1072" s="39" t="s">
        <v>266</v>
      </c>
      <c r="C1072" s="39" t="s">
        <v>267</v>
      </c>
      <c r="D1072" s="39" t="str">
        <f>CONCATENATE(tabSpelersBWBC[[#This Row],[Prénom]],"  ",tabSpelersBWBC[[#This Row],[Nom]])</f>
        <v>KHALID  BENBOUCHAIB</v>
      </c>
      <c r="E1072" s="40">
        <v>24227</v>
      </c>
      <c r="F1072" s="39"/>
      <c r="G1072" s="39"/>
      <c r="H1072" s="39"/>
      <c r="I1072" s="41" t="s">
        <v>261</v>
      </c>
      <c r="J1072" s="42"/>
      <c r="K1072" s="43">
        <f>IF(ISERROR(VLOOKUP(A1072,[1]Spelers_PFV!$A$2:$J$5016,1,0)),"",VLOOKUP(A1072,[1]Spelers_PFV!$A$2:$J$5016,1,0))</f>
        <v>15500</v>
      </c>
    </row>
    <row r="1073" spans="1:11" s="44" customFormat="1" hidden="1">
      <c r="A1073" s="38">
        <v>15560</v>
      </c>
      <c r="B1073" s="39" t="s">
        <v>39</v>
      </c>
      <c r="C1073" s="39" t="s">
        <v>833</v>
      </c>
      <c r="D1073" s="39" t="str">
        <f>CONCATENATE(tabSpelersBWBC[[#This Row],[Prénom]],"  ",tabSpelersBWBC[[#This Row],[Nom]])</f>
        <v>ALAIN  DEKOSTER</v>
      </c>
      <c r="E1073" s="40">
        <v>23744</v>
      </c>
      <c r="F1073" s="39"/>
      <c r="G1073" s="39"/>
      <c r="H1073" s="39"/>
      <c r="I1073" s="41" t="s">
        <v>811</v>
      </c>
      <c r="J1073" s="46"/>
      <c r="K1073" s="45" t="str">
        <f>IF(ISERROR(VLOOKUP(A1073,[1]Spelers_PFV!$A$2:$J$5016,1,0)),"",VLOOKUP(A1073,[1]Spelers_PFV!$A$2:$J$5016,1,0))</f>
        <v/>
      </c>
    </row>
    <row r="1074" spans="1:11" s="44" customFormat="1" hidden="1">
      <c r="A1074" s="38">
        <v>15563</v>
      </c>
      <c r="B1074" s="39" t="s">
        <v>20</v>
      </c>
      <c r="C1074" s="39" t="s">
        <v>1660</v>
      </c>
      <c r="D1074" s="39" t="str">
        <f>CONCATENATE(tabSpelersBWBC[[#This Row],[Prénom]],"  ",tabSpelersBWBC[[#This Row],[Nom]])</f>
        <v>STEPHANE  VAN DESSEL</v>
      </c>
      <c r="E1074" s="40">
        <v>24555</v>
      </c>
      <c r="F1074" s="39"/>
      <c r="G1074" s="39"/>
      <c r="H1074" s="39"/>
      <c r="I1074" s="41" t="s">
        <v>1550</v>
      </c>
      <c r="J1074" s="46"/>
      <c r="K1074" s="45">
        <f>IF(ISERROR(VLOOKUP(A1074,[1]Spelers_PFV!$A$2:$J$5016,1,0)),"",VLOOKUP(A1074,[1]Spelers_PFV!$A$2:$J$5016,1,0))</f>
        <v>15563</v>
      </c>
    </row>
    <row r="1075" spans="1:11" s="45" customFormat="1" hidden="1">
      <c r="A1075" s="38">
        <v>15588</v>
      </c>
      <c r="B1075" s="39" t="s">
        <v>323</v>
      </c>
      <c r="C1075" s="39" t="s">
        <v>1466</v>
      </c>
      <c r="D1075" s="39" t="str">
        <f>CONCATENATE(tabSpelersBWBC[[#This Row],[Prénom]],"  ",tabSpelersBWBC[[#This Row],[Nom]])</f>
        <v>SEBASTIEN  BIL</v>
      </c>
      <c r="E1075" s="40">
        <v>27333</v>
      </c>
      <c r="F1075" s="39"/>
      <c r="G1075" s="39"/>
      <c r="H1075" s="39"/>
      <c r="I1075" s="41" t="s">
        <v>1463</v>
      </c>
      <c r="J1075" s="46"/>
      <c r="K1075" s="45" t="str">
        <f>IF(ISERROR(VLOOKUP(A1075,[1]Spelers_PFV!$A$2:$J$5016,1,0)),"",VLOOKUP(A1075,[1]Spelers_PFV!$A$2:$J$5016,1,0))</f>
        <v/>
      </c>
    </row>
    <row r="1076" spans="1:11" s="45" customFormat="1" hidden="1">
      <c r="A1076" s="38">
        <v>15590</v>
      </c>
      <c r="B1076" s="39" t="s">
        <v>504</v>
      </c>
      <c r="C1076" s="39" t="s">
        <v>636</v>
      </c>
      <c r="D1076" s="39" t="str">
        <f>CONCATENATE(tabSpelersBWBC[[#This Row],[Prénom]],"  ",tabSpelersBWBC[[#This Row],[Nom]])</f>
        <v>YVES  SMIDTS</v>
      </c>
      <c r="E1076" s="40">
        <v>25426</v>
      </c>
      <c r="F1076" s="39"/>
      <c r="G1076" s="39"/>
      <c r="H1076" s="39"/>
      <c r="I1076" s="41" t="s">
        <v>413</v>
      </c>
      <c r="J1076" s="46"/>
      <c r="K1076" s="45" t="str">
        <f>IF(ISERROR(VLOOKUP(A1076,[1]Spelers_PFV!$A$2:$J$5016,1,0)),"",VLOOKUP(A1076,[1]Spelers_PFV!$A$2:$J$5016,1,0))</f>
        <v/>
      </c>
    </row>
    <row r="1077" spans="1:11" s="45" customFormat="1" hidden="1">
      <c r="A1077" s="38">
        <v>15632</v>
      </c>
      <c r="B1077" s="39" t="s">
        <v>285</v>
      </c>
      <c r="C1077" s="39" t="s">
        <v>286</v>
      </c>
      <c r="D1077" s="39" t="str">
        <f>CONCATENATE(tabSpelersBWBC[[#This Row],[Prénom]],"  ",tabSpelersBWBC[[#This Row],[Nom]])</f>
        <v>ERIC  CALLEBAUT</v>
      </c>
      <c r="E1077" s="40">
        <v>24846</v>
      </c>
      <c r="F1077" s="39"/>
      <c r="G1077" s="39"/>
      <c r="H1077" s="39"/>
      <c r="I1077" s="41" t="s">
        <v>261</v>
      </c>
      <c r="J1077" s="42"/>
      <c r="K1077" s="43" t="str">
        <f>IF(ISERROR(VLOOKUP(A1077,[1]Spelers_PFV!$A$2:$J$5016,1,0)),"",VLOOKUP(A1077,[1]Spelers_PFV!$A$2:$J$5016,1,0))</f>
        <v/>
      </c>
    </row>
    <row r="1078" spans="1:11" s="45" customFormat="1" hidden="1">
      <c r="A1078" s="38">
        <v>15648</v>
      </c>
      <c r="B1078" s="39" t="s">
        <v>44</v>
      </c>
      <c r="C1078" s="39" t="s">
        <v>1665</v>
      </c>
      <c r="D1078" s="39" t="str">
        <f>CONCATENATE(tabSpelersBWBC[[#This Row],[Prénom]],"  ",tabSpelersBWBC[[#This Row],[Nom]])</f>
        <v>PATRICK  VERTONGEN</v>
      </c>
      <c r="E1078" s="40">
        <v>23301</v>
      </c>
      <c r="F1078" s="39"/>
      <c r="G1078" s="39"/>
      <c r="H1078" s="39"/>
      <c r="I1078" s="41" t="s">
        <v>1550</v>
      </c>
      <c r="J1078" s="46"/>
      <c r="K1078" s="45" t="str">
        <f>IF(ISERROR(VLOOKUP(A1078,[1]Spelers_PFV!$A$2:$J$5016,1,0)),"",VLOOKUP(A1078,[1]Spelers_PFV!$A$2:$J$5016,1,0))</f>
        <v/>
      </c>
    </row>
    <row r="1079" spans="1:11" hidden="1">
      <c r="A1079" s="38">
        <v>15649</v>
      </c>
      <c r="B1079" s="39" t="s">
        <v>876</v>
      </c>
      <c r="C1079" s="39" t="s">
        <v>875</v>
      </c>
      <c r="D1079" s="39" t="str">
        <f>CONCATENATE(tabSpelersBWBC[[#This Row],[Prénom]],"  ",tabSpelersBWBC[[#This Row],[Nom]])</f>
        <v>QUENTIN  LOMBA</v>
      </c>
      <c r="E1079" s="40">
        <v>37030</v>
      </c>
      <c r="F1079" s="39"/>
      <c r="G1079" s="39"/>
      <c r="H1079" s="39"/>
      <c r="I1079" s="41" t="s">
        <v>811</v>
      </c>
      <c r="J1079" s="46"/>
      <c r="K1079" s="45" t="str">
        <f>IF(ISERROR(VLOOKUP(A1079,[1]Spelers_PFV!$A$2:$J$5016,1,0)),"",VLOOKUP(A1079,[1]Spelers_PFV!$A$2:$J$5016,1,0))</f>
        <v/>
      </c>
    </row>
    <row r="1080" spans="1:11" s="45" customFormat="1" hidden="1">
      <c r="A1080" s="38">
        <v>15650</v>
      </c>
      <c r="B1080" s="39" t="s">
        <v>603</v>
      </c>
      <c r="C1080" s="39" t="s">
        <v>1199</v>
      </c>
      <c r="D1080" s="39" t="str">
        <f>CONCATENATE(tabSpelersBWBC[[#This Row],[Prénom]],"  ",tabSpelersBWBC[[#This Row],[Nom]])</f>
        <v>CLAUDE  DELATTRE</v>
      </c>
      <c r="E1080" s="40">
        <v>19939</v>
      </c>
      <c r="F1080" s="39"/>
      <c r="G1080" s="39"/>
      <c r="H1080" s="39"/>
      <c r="I1080" s="41" t="s">
        <v>1550</v>
      </c>
      <c r="J1080" s="46"/>
      <c r="K1080" s="45" t="str">
        <f>IF(ISERROR(VLOOKUP(A1080,[1]Spelers_PFV!$A$2:$J$5016,1,0)),"",VLOOKUP(A1080,[1]Spelers_PFV!$A$2:$J$5016,1,0))</f>
        <v/>
      </c>
    </row>
    <row r="1081" spans="1:11" s="45" customFormat="1" hidden="1">
      <c r="A1081" s="38">
        <v>15664</v>
      </c>
      <c r="B1081" s="39" t="s">
        <v>792</v>
      </c>
      <c r="C1081" s="39" t="s">
        <v>793</v>
      </c>
      <c r="D1081" s="39" t="str">
        <f>CONCATENATE(tabSpelersBWBC[[#This Row],[Prénom]],"  ",tabSpelersBWBC[[#This Row],[Nom]])</f>
        <v>STEVE  VAN CAUWENBERGE</v>
      </c>
      <c r="E1081" s="40">
        <v>30401</v>
      </c>
      <c r="F1081" s="39"/>
      <c r="G1081" s="39"/>
      <c r="H1081" s="39"/>
      <c r="I1081" s="41" t="s">
        <v>678</v>
      </c>
      <c r="J1081" s="46"/>
      <c r="K1081" s="45" t="str">
        <f>IF(ISERROR(VLOOKUP(A1081,[1]Spelers_PFV!$A$2:$J$5016,1,0)),"",VLOOKUP(A1081,[1]Spelers_PFV!$A$2:$J$5016,1,0))</f>
        <v/>
      </c>
    </row>
    <row r="1082" spans="1:11" s="45" customFormat="1" hidden="1">
      <c r="A1082" s="38">
        <v>15665</v>
      </c>
      <c r="B1082" s="39" t="s">
        <v>35</v>
      </c>
      <c r="C1082" s="39" t="s">
        <v>387</v>
      </c>
      <c r="D1082" s="39" t="str">
        <f>CONCATENATE(tabSpelersBWBC[[#This Row],[Prénom]],"  ",tabSpelersBWBC[[#This Row],[Nom]])</f>
        <v>MICHEL  VANDENEDE</v>
      </c>
      <c r="E1082" s="40">
        <v>19625</v>
      </c>
      <c r="F1082" s="39"/>
      <c r="G1082" s="39"/>
      <c r="H1082" s="39"/>
      <c r="I1082" s="41" t="s">
        <v>261</v>
      </c>
      <c r="J1082" s="46"/>
      <c r="K1082" s="45" t="str">
        <f>IF(ISERROR(VLOOKUP(A1082,[1]Spelers_PFV!$A$2:$J$5016,1,0)),"",VLOOKUP(A1082,[1]Spelers_PFV!$A$2:$J$5016,1,0))</f>
        <v/>
      </c>
    </row>
    <row r="1083" spans="1:11" s="45" customFormat="1" hidden="1">
      <c r="A1083" s="38">
        <v>15668</v>
      </c>
      <c r="B1083" s="39" t="s">
        <v>987</v>
      </c>
      <c r="C1083" s="39" t="s">
        <v>1221</v>
      </c>
      <c r="D1083" s="39" t="str">
        <f>CONCATENATE(tabSpelersBWBC[[#This Row],[Prénom]],"  ",tabSpelersBWBC[[#This Row],[Nom]])</f>
        <v>CARINE  MASY</v>
      </c>
      <c r="E1083" s="40">
        <v>25397</v>
      </c>
      <c r="F1083" s="39"/>
      <c r="G1083" s="39"/>
      <c r="H1083" s="39"/>
      <c r="I1083" s="41" t="s">
        <v>1193</v>
      </c>
      <c r="J1083" s="46"/>
      <c r="K1083" s="45">
        <f>IF(ISERROR(VLOOKUP(A1083,[1]Spelers_PFV!$A$2:$J$5016,1,0)),"",VLOOKUP(A1083,[1]Spelers_PFV!$A$2:$J$5016,1,0))</f>
        <v>15668</v>
      </c>
    </row>
    <row r="1084" spans="1:11" s="45" customFormat="1" hidden="1">
      <c r="A1084" s="38">
        <v>15686</v>
      </c>
      <c r="B1084" s="39" t="s">
        <v>515</v>
      </c>
      <c r="C1084" s="39" t="s">
        <v>516</v>
      </c>
      <c r="D1084" s="39" t="str">
        <f>CONCATENATE(tabSpelersBWBC[[#This Row],[Prénom]],"  ",tabSpelersBWBC[[#This Row],[Nom]])</f>
        <v>CYRILLE  GLEMET</v>
      </c>
      <c r="E1084" s="40">
        <v>23442</v>
      </c>
      <c r="F1084" s="39"/>
      <c r="G1084" s="39"/>
      <c r="H1084" s="39"/>
      <c r="I1084" s="41" t="s">
        <v>413</v>
      </c>
      <c r="J1084" s="46"/>
      <c r="K1084" s="45" t="str">
        <f>IF(ISERROR(VLOOKUP(A1084,[1]Spelers_PFV!$A$2:$J$5016,1,0)),"",VLOOKUP(A1084,[1]Spelers_PFV!$A$2:$J$5016,1,0))</f>
        <v/>
      </c>
    </row>
    <row r="1085" spans="1:11" s="45" customFormat="1" hidden="1">
      <c r="A1085" s="38">
        <v>16003</v>
      </c>
      <c r="B1085" s="39" t="s">
        <v>1216</v>
      </c>
      <c r="C1085" s="39" t="s">
        <v>1217</v>
      </c>
      <c r="D1085" s="39" t="str">
        <f>CONCATENATE(tabSpelersBWBC[[#This Row],[Prénom]],"  ",tabSpelersBWBC[[#This Row],[Nom]])</f>
        <v>SARAH  LECOCQ</v>
      </c>
      <c r="E1085" s="40">
        <v>36117</v>
      </c>
      <c r="F1085" s="39"/>
      <c r="G1085" s="39"/>
      <c r="H1085" s="39"/>
      <c r="I1085" s="41" t="s">
        <v>1193</v>
      </c>
      <c r="J1085" s="46"/>
      <c r="K1085" s="45" t="str">
        <f>IF(ISERROR(VLOOKUP(A1085,[1]Spelers_PFV!$A$2:$J$5016,1,0)),"",VLOOKUP(A1085,[1]Spelers_PFV!$A$2:$J$5016,1,0))</f>
        <v/>
      </c>
    </row>
    <row r="1086" spans="1:11" s="45" customFormat="1" hidden="1">
      <c r="A1086" s="38">
        <v>16010</v>
      </c>
      <c r="B1086" s="39" t="s">
        <v>1154</v>
      </c>
      <c r="C1086" s="39" t="s">
        <v>1155</v>
      </c>
      <c r="D1086" s="39" t="str">
        <f>CONCATENATE(tabSpelersBWBC[[#This Row],[Prénom]],"  ",tabSpelersBWBC[[#This Row],[Nom]])</f>
        <v>UGO  TESORO</v>
      </c>
      <c r="E1086" s="40">
        <v>37279</v>
      </c>
      <c r="F1086" s="39"/>
      <c r="G1086" s="39"/>
      <c r="H1086" s="39"/>
      <c r="I1086" s="41" t="s">
        <v>1036</v>
      </c>
      <c r="J1086" s="46"/>
      <c r="K1086" s="45" t="str">
        <f>IF(ISERROR(VLOOKUP(A1086,[1]Spelers_PFV!$A$2:$J$5016,1,0)),"",VLOOKUP(A1086,[1]Spelers_PFV!$A$2:$J$5016,1,0))</f>
        <v/>
      </c>
    </row>
    <row r="1087" spans="1:11" s="45" customFormat="1" hidden="1">
      <c r="A1087" s="38">
        <v>16012</v>
      </c>
      <c r="B1087" s="39" t="s">
        <v>35</v>
      </c>
      <c r="C1087" s="39" t="s">
        <v>1591</v>
      </c>
      <c r="D1087" s="39" t="str">
        <f>CONCATENATE(tabSpelersBWBC[[#This Row],[Prénom]],"  ",tabSpelersBWBC[[#This Row],[Nom]])</f>
        <v>MICHEL  FONTAINE</v>
      </c>
      <c r="E1087" s="40">
        <v>21613</v>
      </c>
      <c r="F1087" s="39"/>
      <c r="G1087" s="39"/>
      <c r="H1087" s="39"/>
      <c r="I1087" s="41" t="s">
        <v>1550</v>
      </c>
      <c r="J1087" s="46"/>
      <c r="K1087" s="45" t="str">
        <f>IF(ISERROR(VLOOKUP(A1087,[1]Spelers_PFV!$A$2:$J$5016,1,0)),"",VLOOKUP(A1087,[1]Spelers_PFV!$A$2:$J$5016,1,0))</f>
        <v/>
      </c>
    </row>
    <row r="1088" spans="1:11" s="45" customFormat="1" hidden="1">
      <c r="A1088" s="38">
        <v>20276</v>
      </c>
      <c r="B1088" s="39" t="s">
        <v>827</v>
      </c>
      <c r="C1088" s="39" t="s">
        <v>1359</v>
      </c>
      <c r="D1088" s="39" t="str">
        <f>CONCATENATE(tabSpelersBWBC[[#This Row],[Prénom]],"  ",tabSpelersBWBC[[#This Row],[Nom]])</f>
        <v>JULIEN  GYPERS</v>
      </c>
      <c r="E1088" s="40">
        <v>13729</v>
      </c>
      <c r="F1088" s="39"/>
      <c r="G1088" s="39"/>
      <c r="H1088" s="39"/>
      <c r="I1088" s="41" t="s">
        <v>1252</v>
      </c>
      <c r="J1088" s="46"/>
      <c r="K1088" s="45" t="str">
        <f>IF(ISERROR(VLOOKUP(A1088,[1]Spelers_PFV!$A$2:$J$5016,1,0)),"",VLOOKUP(A1088,[1]Spelers_PFV!$A$2:$J$5016,1,0))</f>
        <v/>
      </c>
    </row>
    <row r="1089" spans="1:11" s="45" customFormat="1" hidden="1">
      <c r="A1089" s="38">
        <v>20365</v>
      </c>
      <c r="B1089" s="39" t="s">
        <v>1346</v>
      </c>
      <c r="C1089" s="39" t="s">
        <v>1347</v>
      </c>
      <c r="D1089" s="39" t="str">
        <f>CONCATENATE(tabSpelersBWBC[[#This Row],[Prénom]],"  ",tabSpelersBWBC[[#This Row],[Nom]])</f>
        <v>RAYMONDE  GAT</v>
      </c>
      <c r="E1089" s="40">
        <v>17408</v>
      </c>
      <c r="F1089" s="39"/>
      <c r="G1089" s="39"/>
      <c r="H1089" s="39"/>
      <c r="I1089" s="41" t="s">
        <v>1252</v>
      </c>
      <c r="J1089" s="46"/>
      <c r="K1089" s="45" t="str">
        <f>IF(ISERROR(VLOOKUP(A1089,[1]Spelers_PFV!$A$2:$J$5016,1,0)),"",VLOOKUP(A1089,[1]Spelers_PFV!$A$2:$J$5016,1,0))</f>
        <v/>
      </c>
    </row>
    <row r="1090" spans="1:11" s="45" customFormat="1" hidden="1">
      <c r="A1090" s="38">
        <v>20460</v>
      </c>
      <c r="B1090" s="39" t="s">
        <v>283</v>
      </c>
      <c r="C1090" s="39" t="s">
        <v>1381</v>
      </c>
      <c r="D1090" s="39" t="str">
        <f>CONCATENATE(tabSpelersBWBC[[#This Row],[Prénom]],"  ",tabSpelersBWBC[[#This Row],[Nom]])</f>
        <v>SUZANNE  LONGUET</v>
      </c>
      <c r="E1090" s="40">
        <v>10922</v>
      </c>
      <c r="F1090" s="39"/>
      <c r="G1090" s="39"/>
      <c r="H1090" s="39"/>
      <c r="I1090" s="41" t="s">
        <v>1252</v>
      </c>
      <c r="J1090" s="46"/>
      <c r="K1090" s="45" t="str">
        <f>IF(ISERROR(VLOOKUP(A1090,[1]Spelers_PFV!$A$2:$J$5016,1,0)),"",VLOOKUP(A1090,[1]Spelers_PFV!$A$2:$J$5016,1,0))</f>
        <v/>
      </c>
    </row>
    <row r="1091" spans="1:11" s="44" customFormat="1" hidden="1">
      <c r="A1091" s="38">
        <v>20476</v>
      </c>
      <c r="B1091" s="39" t="s">
        <v>505</v>
      </c>
      <c r="C1091" s="39" t="s">
        <v>506</v>
      </c>
      <c r="D1091" s="39" t="str">
        <f>CONCATENATE(tabSpelersBWBC[[#This Row],[Prénom]],"  ",tabSpelersBWBC[[#This Row],[Nom]])</f>
        <v>JEAN-MAURICE  GASCARD</v>
      </c>
      <c r="E1091" s="40">
        <v>10286</v>
      </c>
      <c r="F1091" s="39"/>
      <c r="G1091" s="39"/>
      <c r="H1091" s="39"/>
      <c r="I1091" s="41" t="s">
        <v>413</v>
      </c>
      <c r="J1091" s="46"/>
      <c r="K1091" s="45">
        <f>IF(ISERROR(VLOOKUP(A1091,[1]Spelers_PFV!$A$2:$J$5016,1,0)),"",VLOOKUP(A1091,[1]Spelers_PFV!$A$2:$J$5016,1,0))</f>
        <v>20476</v>
      </c>
    </row>
    <row r="1092" spans="1:11" s="44" customFormat="1" hidden="1">
      <c r="A1092" s="38">
        <v>20855</v>
      </c>
      <c r="B1092" s="39" t="s">
        <v>365</v>
      </c>
      <c r="C1092" s="39" t="s">
        <v>418</v>
      </c>
      <c r="D1092" s="39" t="str">
        <f>CONCATENATE(tabSpelersBWBC[[#This Row],[Prénom]],"  ",tabSpelersBWBC[[#This Row],[Nom]])</f>
        <v>DANIELLE  ASTRUC</v>
      </c>
      <c r="E1092" s="40">
        <v>16766</v>
      </c>
      <c r="F1092" s="39"/>
      <c r="G1092" s="39"/>
      <c r="H1092" s="39"/>
      <c r="I1092" s="41" t="s">
        <v>413</v>
      </c>
      <c r="J1092" s="46"/>
      <c r="K1092" s="45" t="str">
        <f>IF(ISERROR(VLOOKUP(A1092,[1]Spelers_PFV!$A$2:$J$5016,1,0)),"",VLOOKUP(A1092,[1]Spelers_PFV!$A$2:$J$5016,1,0))</f>
        <v/>
      </c>
    </row>
    <row r="1093" spans="1:11" s="44" customFormat="1" hidden="1">
      <c r="A1093" s="38">
        <v>20880</v>
      </c>
      <c r="B1093" s="39" t="s">
        <v>579</v>
      </c>
      <c r="C1093" s="39" t="s">
        <v>580</v>
      </c>
      <c r="D1093" s="39" t="str">
        <f>CONCATENATE(tabSpelersBWBC[[#This Row],[Prénom]],"  ",tabSpelersBWBC[[#This Row],[Nom]])</f>
        <v>MICHELANGELO  MIOTTO</v>
      </c>
      <c r="E1093" s="40">
        <v>17470</v>
      </c>
      <c r="F1093" s="39"/>
      <c r="G1093" s="39"/>
      <c r="H1093" s="39"/>
      <c r="I1093" s="41" t="s">
        <v>413</v>
      </c>
      <c r="J1093" s="46"/>
      <c r="K1093" s="45" t="str">
        <f>IF(ISERROR(VLOOKUP(A1093,[1]Spelers_PFV!$A$2:$J$5016,1,0)),"",VLOOKUP(A1093,[1]Spelers_PFV!$A$2:$J$5016,1,0))</f>
        <v/>
      </c>
    </row>
    <row r="1094" spans="1:11" s="44" customFormat="1" hidden="1">
      <c r="A1094" s="38">
        <v>20882</v>
      </c>
      <c r="B1094" s="39" t="s">
        <v>671</v>
      </c>
      <c r="C1094" s="39" t="s">
        <v>672</v>
      </c>
      <c r="D1094" s="39" t="str">
        <f>CONCATENATE(tabSpelersBWBC[[#This Row],[Prénom]],"  ",tabSpelersBWBC[[#This Row],[Nom]])</f>
        <v>DANIELE  WILLIAME</v>
      </c>
      <c r="E1094" s="40">
        <v>16576</v>
      </c>
      <c r="F1094" s="39"/>
      <c r="G1094" s="39"/>
      <c r="H1094" s="39"/>
      <c r="I1094" s="41" t="s">
        <v>413</v>
      </c>
      <c r="J1094" s="46"/>
      <c r="K1094" s="45" t="str">
        <f>IF(ISERROR(VLOOKUP(A1094,[1]Spelers_PFV!$A$2:$J$5016,1,0)),"",VLOOKUP(A1094,[1]Spelers_PFV!$A$2:$J$5016,1,0))</f>
        <v/>
      </c>
    </row>
    <row r="1095" spans="1:11" s="44" customFormat="1" hidden="1">
      <c r="A1095" s="38">
        <v>20963</v>
      </c>
      <c r="B1095" s="39" t="s">
        <v>624</v>
      </c>
      <c r="C1095" s="39" t="s">
        <v>643</v>
      </c>
      <c r="D1095" s="39" t="str">
        <f>CONCATENATE(tabSpelersBWBC[[#This Row],[Prénom]],"  ",tabSpelersBWBC[[#This Row],[Nom]])</f>
        <v>THERESE  SWEERTS</v>
      </c>
      <c r="E1095" s="40">
        <v>9427</v>
      </c>
      <c r="F1095" s="39"/>
      <c r="G1095" s="39"/>
      <c r="H1095" s="39"/>
      <c r="I1095" s="41" t="s">
        <v>413</v>
      </c>
      <c r="J1095" s="46"/>
      <c r="K1095" s="45">
        <f>IF(ISERROR(VLOOKUP(A1095,[1]Spelers_PFV!$A$2:$J$5016,1,0)),"",VLOOKUP(A1095,[1]Spelers_PFV!$A$2:$J$5016,1,0))</f>
        <v>20963</v>
      </c>
    </row>
    <row r="1096" spans="1:11" s="44" customFormat="1" hidden="1">
      <c r="A1096" s="38">
        <v>21018</v>
      </c>
      <c r="B1096" s="39" t="s">
        <v>490</v>
      </c>
      <c r="C1096" s="39" t="s">
        <v>491</v>
      </c>
      <c r="D1096" s="39" t="str">
        <f>CONCATENATE(tabSpelersBWBC[[#This Row],[Prénom]],"  ",tabSpelersBWBC[[#This Row],[Nom]])</f>
        <v>JEAN-PAUL  DRABBEN</v>
      </c>
      <c r="E1096" s="40">
        <v>16055</v>
      </c>
      <c r="F1096" s="39"/>
      <c r="G1096" s="39"/>
      <c r="H1096" s="39"/>
      <c r="I1096" s="41" t="s">
        <v>413</v>
      </c>
      <c r="J1096" s="46"/>
      <c r="K1096" s="45">
        <f>IF(ISERROR(VLOOKUP(A1096,[1]Spelers_PFV!$A$2:$J$5016,1,0)),"",VLOOKUP(A1096,[1]Spelers_PFV!$A$2:$J$5016,1,0))</f>
        <v>21018</v>
      </c>
    </row>
    <row r="1097" spans="1:11" s="44" customFormat="1" hidden="1">
      <c r="A1097" s="38">
        <v>21037</v>
      </c>
      <c r="B1097" s="39" t="s">
        <v>742</v>
      </c>
      <c r="C1097" s="39" t="s">
        <v>544</v>
      </c>
      <c r="D1097" s="39" t="str">
        <f>CONCATENATE(tabSpelersBWBC[[#This Row],[Prénom]],"  ",tabSpelersBWBC[[#This Row],[Nom]])</f>
        <v>MICHELLE  LAMBERT</v>
      </c>
      <c r="E1097" s="40">
        <v>20497</v>
      </c>
      <c r="F1097" s="39"/>
      <c r="G1097" s="39"/>
      <c r="H1097" s="39"/>
      <c r="I1097" s="41" t="s">
        <v>678</v>
      </c>
      <c r="J1097" s="46"/>
      <c r="K1097" s="45">
        <f>IF(ISERROR(VLOOKUP(A1097,[1]Spelers_PFV!$A$2:$J$5016,1,0)),"",VLOOKUP(A1097,[1]Spelers_PFV!$A$2:$J$5016,1,0))</f>
        <v>21037</v>
      </c>
    </row>
    <row r="1098" spans="1:11" s="44" customFormat="1" hidden="1">
      <c r="A1098" s="38">
        <v>21070</v>
      </c>
      <c r="B1098" s="39" t="s">
        <v>616</v>
      </c>
      <c r="C1098" s="39" t="s">
        <v>617</v>
      </c>
      <c r="D1098" s="39" t="str">
        <f>CONCATENATE(tabSpelersBWBC[[#This Row],[Prénom]],"  ",tabSpelersBWBC[[#This Row],[Nom]])</f>
        <v>ODETTE  RODRIGUES PEREIRA</v>
      </c>
      <c r="E1098" s="40">
        <v>17241</v>
      </c>
      <c r="F1098" s="39"/>
      <c r="G1098" s="39"/>
      <c r="H1098" s="39"/>
      <c r="I1098" s="41" t="s">
        <v>413</v>
      </c>
      <c r="J1098" s="46"/>
      <c r="K1098" s="45" t="str">
        <f>IF(ISERROR(VLOOKUP(A1098,[1]Spelers_PFV!$A$2:$J$5016,1,0)),"",VLOOKUP(A1098,[1]Spelers_PFV!$A$2:$J$5016,1,0))</f>
        <v/>
      </c>
    </row>
    <row r="1099" spans="1:11" s="44" customFormat="1" hidden="1">
      <c r="A1099" s="38">
        <v>21127</v>
      </c>
      <c r="B1099" s="39" t="s">
        <v>496</v>
      </c>
      <c r="C1099" s="39" t="s">
        <v>676</v>
      </c>
      <c r="D1099" s="39" t="str">
        <f>CONCATENATE(tabSpelersBWBC[[#This Row],[Prénom]],"  ",tabSpelersBWBC[[#This Row],[Nom]])</f>
        <v>MARIA  ZSEBEDITS</v>
      </c>
      <c r="E1099" s="40">
        <v>18798</v>
      </c>
      <c r="F1099" s="39"/>
      <c r="G1099" s="39"/>
      <c r="H1099" s="39"/>
      <c r="I1099" s="41" t="s">
        <v>413</v>
      </c>
      <c r="J1099" s="46"/>
      <c r="K1099" s="45">
        <f>IF(ISERROR(VLOOKUP(A1099,[1]Spelers_PFV!$A$2:$J$5016,1,0)),"",VLOOKUP(A1099,[1]Spelers_PFV!$A$2:$J$5016,1,0))</f>
        <v>21127</v>
      </c>
    </row>
    <row r="1100" spans="1:11" s="44" customFormat="1" hidden="1">
      <c r="A1100" s="38">
        <v>21180</v>
      </c>
      <c r="B1100" s="39" t="s">
        <v>272</v>
      </c>
      <c r="C1100" s="39" t="s">
        <v>1092</v>
      </c>
      <c r="D1100" s="39" t="str">
        <f>CONCATENATE(tabSpelersBWBC[[#This Row],[Prénom]],"  ",tabSpelersBWBC[[#This Row],[Nom]])</f>
        <v>JACQUES  FORTEMPS</v>
      </c>
      <c r="E1100" s="40">
        <v>21751</v>
      </c>
      <c r="F1100" s="39"/>
      <c r="G1100" s="39"/>
      <c r="H1100" s="39"/>
      <c r="I1100" s="41" t="s">
        <v>1036</v>
      </c>
      <c r="J1100" s="46"/>
      <c r="K1100" s="45" t="str">
        <f>IF(ISERROR(VLOOKUP(A1100,[1]Spelers_PFV!$A$2:$J$5016,1,0)),"",VLOOKUP(A1100,[1]Spelers_PFV!$A$2:$J$5016,1,0))</f>
        <v/>
      </c>
    </row>
    <row r="1101" spans="1:11" s="44" customFormat="1" hidden="1">
      <c r="A1101" s="38">
        <v>21239</v>
      </c>
      <c r="B1101" s="39" t="s">
        <v>543</v>
      </c>
      <c r="C1101" s="39" t="s">
        <v>1445</v>
      </c>
      <c r="D1101" s="39" t="str">
        <f>CONCATENATE(tabSpelersBWBC[[#This Row],[Prénom]],"  ",tabSpelersBWBC[[#This Row],[Nom]])</f>
        <v>SIMONE  VAN HASTEL</v>
      </c>
      <c r="E1101" s="40">
        <v>11835</v>
      </c>
      <c r="F1101" s="39"/>
      <c r="G1101" s="39"/>
      <c r="H1101" s="39"/>
      <c r="I1101" s="41" t="s">
        <v>1252</v>
      </c>
      <c r="J1101" s="46"/>
      <c r="K1101" s="45" t="str">
        <f>IF(ISERROR(VLOOKUP(A1101,[1]Spelers_PFV!$A$2:$J$5016,1,0)),"",VLOOKUP(A1101,[1]Spelers_PFV!$A$2:$J$5016,1,0))</f>
        <v/>
      </c>
    </row>
    <row r="1102" spans="1:11" s="44" customFormat="1" hidden="1">
      <c r="A1102" s="38">
        <v>21305</v>
      </c>
      <c r="B1102" s="39" t="s">
        <v>513</v>
      </c>
      <c r="C1102" s="39" t="s">
        <v>514</v>
      </c>
      <c r="D1102" s="39" t="str">
        <f>CONCATENATE(tabSpelersBWBC[[#This Row],[Prénom]],"  ",tabSpelersBWBC[[#This Row],[Nom]])</f>
        <v>BEATRICE  GIRARD</v>
      </c>
      <c r="E1102" s="40">
        <v>19113</v>
      </c>
      <c r="F1102" s="39"/>
      <c r="G1102" s="39"/>
      <c r="H1102" s="39"/>
      <c r="I1102" s="41" t="s">
        <v>413</v>
      </c>
      <c r="J1102" s="46"/>
      <c r="K1102" s="45">
        <f>IF(ISERROR(VLOOKUP(A1102,[1]Spelers_PFV!$A$2:$J$5016,1,0)),"",VLOOKUP(A1102,[1]Spelers_PFV!$A$2:$J$5016,1,0))</f>
        <v>21305</v>
      </c>
    </row>
    <row r="1103" spans="1:11" s="44" customFormat="1" hidden="1">
      <c r="A1103" s="38">
        <v>21341</v>
      </c>
      <c r="B1103" s="39" t="s">
        <v>668</v>
      </c>
      <c r="C1103" s="39" t="s">
        <v>669</v>
      </c>
      <c r="D1103" s="39" t="str">
        <f>CONCATENATE(tabSpelersBWBC[[#This Row],[Prénom]],"  ",tabSpelersBWBC[[#This Row],[Nom]])</f>
        <v>MARIE PAULE  WILBERT</v>
      </c>
      <c r="E1103" s="40">
        <v>19720</v>
      </c>
      <c r="F1103" s="39"/>
      <c r="G1103" s="39"/>
      <c r="H1103" s="39"/>
      <c r="I1103" s="41" t="s">
        <v>413</v>
      </c>
      <c r="J1103" s="46"/>
      <c r="K1103" s="45">
        <f>IF(ISERROR(VLOOKUP(A1103,[1]Spelers_PFV!$A$2:$J$5016,1,0)),"",VLOOKUP(A1103,[1]Spelers_PFV!$A$2:$J$5016,1,0))</f>
        <v>21341</v>
      </c>
    </row>
    <row r="1104" spans="1:11" s="44" customFormat="1" hidden="1">
      <c r="A1104" s="38">
        <v>21362</v>
      </c>
      <c r="B1104" s="39" t="s">
        <v>272</v>
      </c>
      <c r="C1104" s="39" t="s">
        <v>461</v>
      </c>
      <c r="D1104" s="39" t="str">
        <f>CONCATENATE(tabSpelersBWBC[[#This Row],[Prénom]],"  ",tabSpelersBWBC[[#This Row],[Nom]])</f>
        <v>JACQUES  DELFOSSE</v>
      </c>
      <c r="E1104" s="40">
        <v>20008</v>
      </c>
      <c r="F1104" s="39"/>
      <c r="G1104" s="39"/>
      <c r="H1104" s="39"/>
      <c r="I1104" s="41" t="s">
        <v>413</v>
      </c>
      <c r="J1104" s="46"/>
      <c r="K1104" s="45">
        <f>IF(ISERROR(VLOOKUP(A1104,[1]Spelers_PFV!$A$2:$J$5016,1,0)),"",VLOOKUP(A1104,[1]Spelers_PFV!$A$2:$J$5016,1,0))</f>
        <v>21362</v>
      </c>
    </row>
    <row r="1105" spans="1:11" s="44" customFormat="1" hidden="1">
      <c r="A1105" s="38">
        <v>21368</v>
      </c>
      <c r="B1105" s="39" t="s">
        <v>1093</v>
      </c>
      <c r="C1105" s="39" t="s">
        <v>914</v>
      </c>
      <c r="D1105" s="39" t="str">
        <f>CONCATENATE(tabSpelersBWBC[[#This Row],[Prénom]],"  ",tabSpelersBWBC[[#This Row],[Nom]])</f>
        <v>HENDRIK  FRANK</v>
      </c>
      <c r="E1105" s="40">
        <v>12501</v>
      </c>
      <c r="F1105" s="39"/>
      <c r="G1105" s="39"/>
      <c r="H1105" s="39"/>
      <c r="I1105" s="41" t="s">
        <v>1036</v>
      </c>
      <c r="J1105" s="46"/>
      <c r="K1105" s="45">
        <f>IF(ISERROR(VLOOKUP(A1105,[1]Spelers_PFV!$A$2:$J$5016,1,0)),"",VLOOKUP(A1105,[1]Spelers_PFV!$A$2:$J$5016,1,0))</f>
        <v>21368</v>
      </c>
    </row>
    <row r="1106" spans="1:11" s="44" customFormat="1" hidden="1">
      <c r="A1106" s="38">
        <v>21376</v>
      </c>
      <c r="B1106" s="39" t="s">
        <v>543</v>
      </c>
      <c r="C1106" s="39" t="s">
        <v>544</v>
      </c>
      <c r="D1106" s="39" t="str">
        <f>CONCATENATE(tabSpelersBWBC[[#This Row],[Prénom]],"  ",tabSpelersBWBC[[#This Row],[Nom]])</f>
        <v>SIMONE  LAMBERT</v>
      </c>
      <c r="E1106" s="40">
        <v>14701</v>
      </c>
      <c r="F1106" s="39"/>
      <c r="G1106" s="39"/>
      <c r="H1106" s="39"/>
      <c r="I1106" s="41" t="s">
        <v>413</v>
      </c>
      <c r="J1106" s="46"/>
      <c r="K1106" s="45" t="str">
        <f>IF(ISERROR(VLOOKUP(A1106,[1]Spelers_PFV!$A$2:$J$5016,1,0)),"",VLOOKUP(A1106,[1]Spelers_PFV!$A$2:$J$5016,1,0))</f>
        <v/>
      </c>
    </row>
    <row r="1107" spans="1:11" s="44" customFormat="1" hidden="1">
      <c r="A1107" s="38">
        <v>21377</v>
      </c>
      <c r="B1107" s="39" t="s">
        <v>47</v>
      </c>
      <c r="C1107" s="39" t="s">
        <v>912</v>
      </c>
      <c r="D1107" s="39" t="str">
        <f>CONCATENATE(tabSpelersBWBC[[#This Row],[Prénom]],"  ",tabSpelersBWBC[[#This Row],[Nom]])</f>
        <v>JEAN  STARCK</v>
      </c>
      <c r="E1107" s="40">
        <v>10022</v>
      </c>
      <c r="F1107" s="39"/>
      <c r="G1107" s="39"/>
      <c r="H1107" s="39"/>
      <c r="I1107" s="41" t="s">
        <v>1252</v>
      </c>
      <c r="J1107" s="46"/>
      <c r="K1107" s="45" t="str">
        <f>IF(ISERROR(VLOOKUP(A1107,[1]Spelers_PFV!$A$2:$J$5016,1,0)),"",VLOOKUP(A1107,[1]Spelers_PFV!$A$2:$J$5016,1,0))</f>
        <v/>
      </c>
    </row>
    <row r="1108" spans="1:11" s="44" customFormat="1" hidden="1">
      <c r="A1108" s="38">
        <v>21422</v>
      </c>
      <c r="B1108" s="39" t="s">
        <v>494</v>
      </c>
      <c r="C1108" s="39" t="s">
        <v>495</v>
      </c>
      <c r="D1108" s="39" t="str">
        <f>CONCATENATE(tabSpelersBWBC[[#This Row],[Prénom]],"  ",tabSpelersBWBC[[#This Row],[Nom]])</f>
        <v>ANDRE  EVERAERT</v>
      </c>
      <c r="E1108" s="40">
        <v>10495</v>
      </c>
      <c r="F1108" s="39"/>
      <c r="G1108" s="39"/>
      <c r="H1108" s="39"/>
      <c r="I1108" s="41" t="s">
        <v>413</v>
      </c>
      <c r="J1108" s="46"/>
      <c r="K1108" s="45">
        <f>IF(ISERROR(VLOOKUP(A1108,[1]Spelers_PFV!$A$2:$J$5016,1,0)),"",VLOOKUP(A1108,[1]Spelers_PFV!$A$2:$J$5016,1,0))</f>
        <v>21422</v>
      </c>
    </row>
    <row r="1109" spans="1:11" s="44" customFormat="1" hidden="1">
      <c r="A1109" s="38">
        <v>21458</v>
      </c>
      <c r="B1109" s="39" t="s">
        <v>717</v>
      </c>
      <c r="C1109" s="39" t="s">
        <v>307</v>
      </c>
      <c r="D1109" s="39" t="str">
        <f>CONCATENATE(tabSpelersBWBC[[#This Row],[Prénom]],"  ",tabSpelersBWBC[[#This Row],[Nom]])</f>
        <v>RUDY  DE GOLS</v>
      </c>
      <c r="E1109" s="40">
        <v>23596</v>
      </c>
      <c r="F1109" s="39"/>
      <c r="G1109" s="39"/>
      <c r="H1109" s="39"/>
      <c r="I1109" s="41" t="s">
        <v>1252</v>
      </c>
      <c r="J1109" s="46"/>
      <c r="K1109" s="45" t="str">
        <f>IF(ISERROR(VLOOKUP(A1109,[1]Spelers_PFV!$A$2:$J$5016,1,0)),"",VLOOKUP(A1109,[1]Spelers_PFV!$A$2:$J$5016,1,0))</f>
        <v/>
      </c>
    </row>
    <row r="1110" spans="1:11" s="44" customFormat="1" hidden="1">
      <c r="A1110" s="38">
        <v>21469</v>
      </c>
      <c r="B1110" s="39" t="s">
        <v>634</v>
      </c>
      <c r="C1110" s="39" t="s">
        <v>1416</v>
      </c>
      <c r="D1110" s="39" t="str">
        <f>CONCATENATE(tabSpelersBWBC[[#This Row],[Prénom]],"  ",tabSpelersBWBC[[#This Row],[Nom]])</f>
        <v>GUY  RUBIN</v>
      </c>
      <c r="E1110" s="40">
        <v>18295</v>
      </c>
      <c r="F1110" s="39"/>
      <c r="G1110" s="39"/>
      <c r="H1110" s="39"/>
      <c r="I1110" s="41" t="s">
        <v>1252</v>
      </c>
      <c r="J1110" s="46"/>
      <c r="K1110" s="45">
        <f>IF(ISERROR(VLOOKUP(A1110,[1]Spelers_PFV!$A$2:$J$5016,1,0)),"",VLOOKUP(A1110,[1]Spelers_PFV!$A$2:$J$5016,1,0))</f>
        <v>21469</v>
      </c>
    </row>
    <row r="1111" spans="1:11" hidden="1">
      <c r="A1111" s="38">
        <v>21548</v>
      </c>
      <c r="B1111" s="39" t="s">
        <v>1311</v>
      </c>
      <c r="C1111" s="39" t="s">
        <v>1312</v>
      </c>
      <c r="D1111" s="39" t="str">
        <f>CONCATENATE(tabSpelersBWBC[[#This Row],[Prénom]],"  ",tabSpelersBWBC[[#This Row],[Nom]])</f>
        <v>MARIE-FRANCE  DEMEUR</v>
      </c>
      <c r="E1111" s="40">
        <v>21898</v>
      </c>
      <c r="F1111" s="39"/>
      <c r="G1111" s="39"/>
      <c r="H1111" s="39"/>
      <c r="I1111" s="41" t="s">
        <v>1252</v>
      </c>
      <c r="J1111" s="46"/>
      <c r="K1111" s="45" t="str">
        <f>IF(ISERROR(VLOOKUP(A1111,[1]Spelers_PFV!$A$2:$J$5016,1,0)),"",VLOOKUP(A1111,[1]Spelers_PFV!$A$2:$J$5016,1,0))</f>
        <v/>
      </c>
    </row>
    <row r="1112" spans="1:11" s="44" customFormat="1" hidden="1">
      <c r="A1112" s="38">
        <v>21549</v>
      </c>
      <c r="B1112" s="39" t="s">
        <v>634</v>
      </c>
      <c r="C1112" s="39" t="s">
        <v>1455</v>
      </c>
      <c r="D1112" s="39" t="str">
        <f>CONCATENATE(tabSpelersBWBC[[#This Row],[Prénom]],"  ",tabSpelersBWBC[[#This Row],[Nom]])</f>
        <v>GUY  VERKINDER</v>
      </c>
      <c r="E1112" s="40">
        <v>21035</v>
      </c>
      <c r="F1112" s="39"/>
      <c r="G1112" s="39"/>
      <c r="H1112" s="39"/>
      <c r="I1112" s="41" t="s">
        <v>1252</v>
      </c>
      <c r="J1112" s="46"/>
      <c r="K1112" s="45" t="str">
        <f>IF(ISERROR(VLOOKUP(A1112,[1]Spelers_PFV!$A$2:$J$5016,1,0)),"",VLOOKUP(A1112,[1]Spelers_PFV!$A$2:$J$5016,1,0))</f>
        <v/>
      </c>
    </row>
    <row r="1113" spans="1:11" s="44" customFormat="1" hidden="1">
      <c r="A1113" s="38">
        <v>21564</v>
      </c>
      <c r="B1113" s="39" t="s">
        <v>1109</v>
      </c>
      <c r="C1113" s="39" t="s">
        <v>1110</v>
      </c>
      <c r="D1113" s="39" t="str">
        <f>CONCATENATE(tabSpelersBWBC[[#This Row],[Prénom]],"  ",tabSpelersBWBC[[#This Row],[Nom]])</f>
        <v>EMIEL  JACOB</v>
      </c>
      <c r="E1113" s="40">
        <v>17743</v>
      </c>
      <c r="F1113" s="39"/>
      <c r="G1113" s="39"/>
      <c r="H1113" s="39"/>
      <c r="I1113" s="41" t="s">
        <v>1036</v>
      </c>
      <c r="J1113" s="46"/>
      <c r="K1113" s="45">
        <f>IF(ISERROR(VLOOKUP(A1113,[1]Spelers_PFV!$A$2:$J$5016,1,0)),"",VLOOKUP(A1113,[1]Spelers_PFV!$A$2:$J$5016,1,0))</f>
        <v>21564</v>
      </c>
    </row>
    <row r="1114" spans="1:11" s="44" customFormat="1" hidden="1">
      <c r="A1114" s="38">
        <v>21636</v>
      </c>
      <c r="B1114" s="39" t="s">
        <v>465</v>
      </c>
      <c r="C1114" s="39" t="s">
        <v>1401</v>
      </c>
      <c r="D1114" s="39" t="str">
        <f>CONCATENATE(tabSpelersBWBC[[#This Row],[Prénom]],"  ",tabSpelersBWBC[[#This Row],[Nom]])</f>
        <v>LUC  PERIGNON</v>
      </c>
      <c r="E1114" s="40">
        <v>17829</v>
      </c>
      <c r="F1114" s="39"/>
      <c r="G1114" s="39"/>
      <c r="H1114" s="39"/>
      <c r="I1114" s="41" t="s">
        <v>1252</v>
      </c>
      <c r="J1114" s="46"/>
      <c r="K1114" s="45" t="str">
        <f>IF(ISERROR(VLOOKUP(A1114,[1]Spelers_PFV!$A$2:$J$5016,1,0)),"",VLOOKUP(A1114,[1]Spelers_PFV!$A$2:$J$5016,1,0))</f>
        <v/>
      </c>
    </row>
    <row r="1115" spans="1:11" s="44" customFormat="1" hidden="1">
      <c r="A1115" s="38">
        <v>21670</v>
      </c>
      <c r="B1115" s="39" t="s">
        <v>587</v>
      </c>
      <c r="C1115" s="39" t="s">
        <v>1122</v>
      </c>
      <c r="D1115" s="39" t="str">
        <f>CONCATENATE(tabSpelersBWBC[[#This Row],[Prénom]],"  ",tabSpelersBWBC[[#This Row],[Nom]])</f>
        <v>CHARLES  MICHEM</v>
      </c>
      <c r="E1115" s="40">
        <v>25002</v>
      </c>
      <c r="F1115" s="39"/>
      <c r="G1115" s="39"/>
      <c r="H1115" s="39"/>
      <c r="I1115" s="41" t="s">
        <v>1036</v>
      </c>
      <c r="J1115" s="46"/>
      <c r="K1115" s="45" t="str">
        <f>IF(ISERROR(VLOOKUP(A1115,[1]Spelers_PFV!$A$2:$J$5016,1,0)),"",VLOOKUP(A1115,[1]Spelers_PFV!$A$2:$J$5016,1,0))</f>
        <v/>
      </c>
    </row>
    <row r="1116" spans="1:11" s="44" customFormat="1" hidden="1">
      <c r="A1116" s="38">
        <v>21671</v>
      </c>
      <c r="B1116" s="39" t="s">
        <v>371</v>
      </c>
      <c r="C1116" s="39" t="s">
        <v>1059</v>
      </c>
      <c r="D1116" s="39" t="str">
        <f>CONCATENATE(tabSpelersBWBC[[#This Row],[Prénom]],"  ",tabSpelersBWBC[[#This Row],[Nom]])</f>
        <v>PIERRE  CAPPAERT</v>
      </c>
      <c r="E1116" s="40">
        <v>22390</v>
      </c>
      <c r="F1116" s="39"/>
      <c r="G1116" s="39"/>
      <c r="H1116" s="39"/>
      <c r="I1116" s="41" t="s">
        <v>1036</v>
      </c>
      <c r="J1116" s="46"/>
      <c r="K1116" s="45" t="str">
        <f>IF(ISERROR(VLOOKUP(A1116,[1]Spelers_PFV!$A$2:$J$5016,1,0)),"",VLOOKUP(A1116,[1]Spelers_PFV!$A$2:$J$5016,1,0))</f>
        <v/>
      </c>
    </row>
    <row r="1117" spans="1:11" s="44" customFormat="1" hidden="1">
      <c r="A1117" s="38">
        <v>21733</v>
      </c>
      <c r="B1117" s="39" t="s">
        <v>272</v>
      </c>
      <c r="C1117" s="39" t="s">
        <v>1323</v>
      </c>
      <c r="D1117" s="39" t="str">
        <f>CONCATENATE(tabSpelersBWBC[[#This Row],[Prénom]],"  ",tabSpelersBWBC[[#This Row],[Nom]])</f>
        <v>JACQUES  DESPREZ</v>
      </c>
      <c r="E1117" s="40">
        <v>10480</v>
      </c>
      <c r="F1117" s="39"/>
      <c r="G1117" s="39"/>
      <c r="H1117" s="39"/>
      <c r="I1117" s="41" t="s">
        <v>1252</v>
      </c>
      <c r="J1117" s="46"/>
      <c r="K1117" s="45">
        <f>IF(ISERROR(VLOOKUP(A1117,[1]Spelers_PFV!$A$2:$J$5016,1,0)),"",VLOOKUP(A1117,[1]Spelers_PFV!$A$2:$J$5016,1,0))</f>
        <v>21733</v>
      </c>
    </row>
    <row r="1118" spans="1:11" s="44" customFormat="1" hidden="1">
      <c r="A1118" s="38">
        <v>21735</v>
      </c>
      <c r="B1118" s="39" t="s">
        <v>355</v>
      </c>
      <c r="C1118" s="39" t="s">
        <v>487</v>
      </c>
      <c r="D1118" s="39" t="str">
        <f>CONCATENATE(tabSpelersBWBC[[#This Row],[Prénom]],"  ",tabSpelersBWBC[[#This Row],[Nom]])</f>
        <v>MONIQUE  DIMANCHE</v>
      </c>
      <c r="E1118" s="40">
        <v>17064</v>
      </c>
      <c r="F1118" s="39"/>
      <c r="G1118" s="39"/>
      <c r="H1118" s="39"/>
      <c r="I1118" s="41" t="s">
        <v>413</v>
      </c>
      <c r="J1118" s="46"/>
      <c r="K1118" s="45">
        <f>IF(ISERROR(VLOOKUP(A1118,[1]Spelers_PFV!$A$2:$J$5016,1,0)),"",VLOOKUP(A1118,[1]Spelers_PFV!$A$2:$J$5016,1,0))</f>
        <v>21735</v>
      </c>
    </row>
    <row r="1119" spans="1:11" s="44" customFormat="1" hidden="1">
      <c r="A1119" s="38">
        <v>21746</v>
      </c>
      <c r="B1119" s="39" t="s">
        <v>509</v>
      </c>
      <c r="C1119" s="39" t="s">
        <v>1064</v>
      </c>
      <c r="D1119" s="39" t="str">
        <f>CONCATENATE(tabSpelersBWBC[[#This Row],[Prénom]],"  ",tabSpelersBWBC[[#This Row],[Nom]])</f>
        <v>JEAN-MARIE  COOSEMANS</v>
      </c>
      <c r="E1119" s="40">
        <v>17419</v>
      </c>
      <c r="F1119" s="39"/>
      <c r="G1119" s="39"/>
      <c r="H1119" s="39"/>
      <c r="I1119" s="41" t="s">
        <v>1036</v>
      </c>
      <c r="J1119" s="46"/>
      <c r="K1119" s="45">
        <f>IF(ISERROR(VLOOKUP(A1119,[1]Spelers_PFV!$A$2:$J$5016,1,0)),"",VLOOKUP(A1119,[1]Spelers_PFV!$A$2:$J$5016,1,0))</f>
        <v>21746</v>
      </c>
    </row>
    <row r="1120" spans="1:11" s="44" customFormat="1" hidden="1">
      <c r="A1120" s="38">
        <v>21773</v>
      </c>
      <c r="B1120" s="39" t="s">
        <v>488</v>
      </c>
      <c r="C1120" s="39" t="s">
        <v>341</v>
      </c>
      <c r="D1120" s="39" t="str">
        <f>CONCATENATE(tabSpelersBWBC[[#This Row],[Prénom]],"  ",tabSpelersBWBC[[#This Row],[Nom]])</f>
        <v>RICHARD  LECLERCQ</v>
      </c>
      <c r="E1120" s="40">
        <v>17283</v>
      </c>
      <c r="F1120" s="39"/>
      <c r="G1120" s="39"/>
      <c r="H1120" s="39"/>
      <c r="I1120" s="41" t="s">
        <v>1036</v>
      </c>
      <c r="J1120" s="46"/>
      <c r="K1120" s="45" t="str">
        <f>IF(ISERROR(VLOOKUP(A1120,[1]Spelers_PFV!$A$2:$J$5016,1,0)),"",VLOOKUP(A1120,[1]Spelers_PFV!$A$2:$J$5016,1,0))</f>
        <v/>
      </c>
    </row>
    <row r="1121" spans="1:12" s="44" customFormat="1" hidden="1">
      <c r="A1121" s="38">
        <v>21775</v>
      </c>
      <c r="B1121" s="39" t="s">
        <v>1141</v>
      </c>
      <c r="C1121" s="39" t="s">
        <v>1142</v>
      </c>
      <c r="D1121" s="39" t="str">
        <f>CONCATENATE(tabSpelersBWBC[[#This Row],[Prénom]],"  ",tabSpelersBWBC[[#This Row],[Nom]])</f>
        <v>NANCY  SALLE</v>
      </c>
      <c r="E1121" s="40">
        <v>17374</v>
      </c>
      <c r="F1121" s="39"/>
      <c r="G1121" s="39"/>
      <c r="H1121" s="39"/>
      <c r="I1121" s="41" t="s">
        <v>1036</v>
      </c>
      <c r="J1121" s="46"/>
      <c r="K1121" s="45" t="str">
        <f>IF(ISERROR(VLOOKUP(A1121,[1]Spelers_PFV!$A$2:$J$5016,1,0)),"",VLOOKUP(A1121,[1]Spelers_PFV!$A$2:$J$5016,1,0))</f>
        <v/>
      </c>
    </row>
    <row r="1122" spans="1:12" s="44" customFormat="1" hidden="1">
      <c r="A1122" s="38">
        <v>21844</v>
      </c>
      <c r="B1122" s="39" t="s">
        <v>1391</v>
      </c>
      <c r="C1122" s="39" t="s">
        <v>1392</v>
      </c>
      <c r="D1122" s="39" t="str">
        <f>CONCATENATE(tabSpelersBWBC[[#This Row],[Prénom]],"  ",tabSpelersBWBC[[#This Row],[Nom]])</f>
        <v>ANNE MARIE  MEYBOS</v>
      </c>
      <c r="E1122" s="40">
        <v>19549</v>
      </c>
      <c r="F1122" s="39"/>
      <c r="G1122" s="39"/>
      <c r="H1122" s="39"/>
      <c r="I1122" s="41" t="s">
        <v>1252</v>
      </c>
      <c r="J1122" s="46"/>
      <c r="K1122" s="45" t="str">
        <f>IF(ISERROR(VLOOKUP(A1122,[1]Spelers_PFV!$A$2:$J$5016,1,0)),"",VLOOKUP(A1122,[1]Spelers_PFV!$A$2:$J$5016,1,0))</f>
        <v/>
      </c>
    </row>
    <row r="1123" spans="1:12" s="44" customFormat="1" hidden="1">
      <c r="A1123" s="38">
        <v>21850</v>
      </c>
      <c r="B1123" s="39" t="s">
        <v>391</v>
      </c>
      <c r="C1123" s="39" t="s">
        <v>1686</v>
      </c>
      <c r="D1123" s="39" t="str">
        <f>CONCATENATE(tabSpelersBWBC[[#This Row],[Prénom]],"  ",tabSpelersBWBC[[#This Row],[Nom]])</f>
        <v>WALTER  HUYGHE</v>
      </c>
      <c r="E1123" s="40">
        <v>13153</v>
      </c>
      <c r="F1123" s="39"/>
      <c r="G1123" s="39"/>
      <c r="H1123" s="39"/>
      <c r="I1123" s="41" t="s">
        <v>1672</v>
      </c>
      <c r="J1123" s="46"/>
      <c r="K1123" s="45" t="str">
        <f>IF(ISERROR(VLOOKUP(A1123,[1]Spelers_PFV!$A$2:$J$5016,1,0)),"",VLOOKUP(A1123,[1]Spelers_PFV!$A$2:$J$5016,1,0))</f>
        <v/>
      </c>
    </row>
    <row r="1124" spans="1:12" s="44" customFormat="1" hidden="1">
      <c r="A1124" s="38">
        <v>21852</v>
      </c>
      <c r="B1124" s="39" t="s">
        <v>319</v>
      </c>
      <c r="C1124" s="39" t="s">
        <v>1682</v>
      </c>
      <c r="D1124" s="39" t="str">
        <f>CONCATENATE(tabSpelersBWBC[[#This Row],[Prénom]],"  ",tabSpelersBWBC[[#This Row],[Nom]])</f>
        <v>FRANCOIS  ENGIN</v>
      </c>
      <c r="E1124" s="40">
        <v>17042</v>
      </c>
      <c r="F1124" s="39"/>
      <c r="G1124" s="39"/>
      <c r="H1124" s="39"/>
      <c r="I1124" s="41" t="s">
        <v>1672</v>
      </c>
      <c r="J1124" s="46"/>
      <c r="K1124" s="45" t="str">
        <f>IF(ISERROR(VLOOKUP(A1124,[1]Spelers_PFV!$A$2:$J$5016,1,0)),"",VLOOKUP(A1124,[1]Spelers_PFV!$A$2:$J$5016,1,0))</f>
        <v/>
      </c>
    </row>
    <row r="1125" spans="1:12" s="44" customFormat="1" hidden="1">
      <c r="A1125" s="38">
        <v>21854</v>
      </c>
      <c r="B1125" s="39" t="s">
        <v>507</v>
      </c>
      <c r="C1125" s="39" t="s">
        <v>640</v>
      </c>
      <c r="D1125" s="39" t="str">
        <f>CONCATENATE(tabSpelersBWBC[[#This Row],[Prénom]],"  ",tabSpelersBWBC[[#This Row],[Nom]])</f>
        <v>MARCEL  STERCK</v>
      </c>
      <c r="E1125" s="40">
        <v>12302</v>
      </c>
      <c r="F1125" s="39"/>
      <c r="G1125" s="39"/>
      <c r="H1125" s="39"/>
      <c r="I1125" s="41" t="s">
        <v>413</v>
      </c>
      <c r="J1125" s="46"/>
      <c r="K1125" s="45" t="str">
        <f>IF(ISERROR(VLOOKUP(A1125,[1]Spelers_PFV!$A$2:$J$5016,1,0)),"",VLOOKUP(A1125,[1]Spelers_PFV!$A$2:$J$5016,1,0))</f>
        <v/>
      </c>
      <c r="L1125" s="48"/>
    </row>
    <row r="1126" spans="1:12" s="44" customFormat="1" hidden="1">
      <c r="A1126" s="38">
        <v>21903</v>
      </c>
      <c r="B1126" s="39" t="s">
        <v>365</v>
      </c>
      <c r="C1126" s="39" t="s">
        <v>596</v>
      </c>
      <c r="D1126" s="39" t="str">
        <f>CONCATENATE(tabSpelersBWBC[[#This Row],[Prénom]],"  ",tabSpelersBWBC[[#This Row],[Nom]])</f>
        <v>DANIELLE  OP DE BEECK</v>
      </c>
      <c r="E1126" s="40">
        <v>20167</v>
      </c>
      <c r="F1126" s="39"/>
      <c r="G1126" s="39"/>
      <c r="H1126" s="39"/>
      <c r="I1126" s="41" t="s">
        <v>413</v>
      </c>
      <c r="J1126" s="46"/>
      <c r="K1126" s="45">
        <f>IF(ISERROR(VLOOKUP(A1126,[1]Spelers_PFV!$A$2:$J$5016,1,0)),"",VLOOKUP(A1126,[1]Spelers_PFV!$A$2:$J$5016,1,0))</f>
        <v>21903</v>
      </c>
    </row>
    <row r="1127" spans="1:12" s="44" customFormat="1" hidden="1">
      <c r="A1127" s="38">
        <v>21908</v>
      </c>
      <c r="B1127" s="39" t="s">
        <v>459</v>
      </c>
      <c r="C1127" s="39" t="s">
        <v>460</v>
      </c>
      <c r="D1127" s="39" t="str">
        <f>CONCATENATE(tabSpelersBWBC[[#This Row],[Prénom]],"  ",tabSpelersBWBC[[#This Row],[Nom]])</f>
        <v>ANNE  DELFORGE</v>
      </c>
      <c r="E1127" s="40">
        <v>19188</v>
      </c>
      <c r="F1127" s="39"/>
      <c r="G1127" s="39"/>
      <c r="H1127" s="39"/>
      <c r="I1127" s="41" t="s">
        <v>413</v>
      </c>
      <c r="J1127" s="46"/>
      <c r="K1127" s="45">
        <f>IF(ISERROR(VLOOKUP(A1127,[1]Spelers_PFV!$A$2:$J$5016,1,0)),"",VLOOKUP(A1127,[1]Spelers_PFV!$A$2:$J$5016,1,0))</f>
        <v>21908</v>
      </c>
    </row>
    <row r="1128" spans="1:12" s="44" customFormat="1" hidden="1">
      <c r="A1128" s="38">
        <v>21940</v>
      </c>
      <c r="B1128" s="39" t="s">
        <v>426</v>
      </c>
      <c r="C1128" s="39" t="s">
        <v>1307</v>
      </c>
      <c r="D1128" s="39" t="str">
        <f>CONCATENATE(tabSpelersBWBC[[#This Row],[Prénom]],"  ",tabSpelersBWBC[[#This Row],[Nom]])</f>
        <v>CHRISTIAN  DELPLACE</v>
      </c>
      <c r="E1128" s="40">
        <v>18046</v>
      </c>
      <c r="F1128" s="39"/>
      <c r="G1128" s="39"/>
      <c r="H1128" s="39"/>
      <c r="I1128" s="41" t="s">
        <v>1252</v>
      </c>
      <c r="J1128" s="46"/>
      <c r="K1128" s="45" t="str">
        <f>IF(ISERROR(VLOOKUP(A1128,[1]Spelers_PFV!$A$2:$J$5016,1,0)),"",VLOOKUP(A1128,[1]Spelers_PFV!$A$2:$J$5016,1,0))</f>
        <v/>
      </c>
    </row>
    <row r="1129" spans="1:12" s="44" customFormat="1" hidden="1">
      <c r="A1129" s="38">
        <v>21968</v>
      </c>
      <c r="B1129" s="39" t="s">
        <v>443</v>
      </c>
      <c r="C1129" s="39" t="s">
        <v>1257</v>
      </c>
      <c r="D1129" s="39" t="str">
        <f>CONCATENATE(tabSpelersBWBC[[#This Row],[Prénom]],"  ",tabSpelersBWBC[[#This Row],[Nom]])</f>
        <v>GEORGES  BARDAXOGLOU</v>
      </c>
      <c r="E1129" s="40">
        <v>10334</v>
      </c>
      <c r="F1129" s="39"/>
      <c r="G1129" s="39"/>
      <c r="H1129" s="39"/>
      <c r="I1129" s="41" t="s">
        <v>1252</v>
      </c>
      <c r="J1129" s="46"/>
      <c r="K1129" s="45" t="str">
        <f>IF(ISERROR(VLOOKUP(A1129,[1]Spelers_PFV!$A$2:$J$5016,1,0)),"",VLOOKUP(A1129,[1]Spelers_PFV!$A$2:$J$5016,1,0))</f>
        <v/>
      </c>
    </row>
    <row r="1130" spans="1:12" hidden="1">
      <c r="A1130" s="38">
        <v>21980</v>
      </c>
      <c r="B1130" s="39" t="s">
        <v>304</v>
      </c>
      <c r="C1130" s="39" t="s">
        <v>1260</v>
      </c>
      <c r="D1130" s="39" t="str">
        <f>CONCATENATE(tabSpelersBWBC[[#This Row],[Prénom]],"  ",tabSpelersBWBC[[#This Row],[Nom]])</f>
        <v>JACQUELINE  BECQUE</v>
      </c>
      <c r="E1130" s="40">
        <v>16158</v>
      </c>
      <c r="F1130" s="39"/>
      <c r="G1130" s="39"/>
      <c r="H1130" s="39"/>
      <c r="I1130" s="41" t="s">
        <v>1252</v>
      </c>
      <c r="J1130" s="46"/>
      <c r="K1130" s="45" t="str">
        <f>IF(ISERROR(VLOOKUP(A1130,[1]Spelers_PFV!$A$2:$J$5016,1,0)),"",VLOOKUP(A1130,[1]Spelers_PFV!$A$2:$J$5016,1,0))</f>
        <v/>
      </c>
    </row>
    <row r="1131" spans="1:12" s="44" customFormat="1" hidden="1">
      <c r="A1131" s="38">
        <v>21981</v>
      </c>
      <c r="B1131" s="39" t="s">
        <v>494</v>
      </c>
      <c r="C1131" s="39" t="s">
        <v>1264</v>
      </c>
      <c r="D1131" s="39" t="str">
        <f>CONCATENATE(tabSpelersBWBC[[#This Row],[Prénom]],"  ",tabSpelersBWBC[[#This Row],[Nom]])</f>
        <v>ANDRE  BILLIOUW</v>
      </c>
      <c r="E1131" s="40">
        <v>17685</v>
      </c>
      <c r="F1131" s="39"/>
      <c r="G1131" s="39"/>
      <c r="H1131" s="39"/>
      <c r="I1131" s="41" t="s">
        <v>1252</v>
      </c>
      <c r="J1131" s="46"/>
      <c r="K1131" s="45" t="str">
        <f>IF(ISERROR(VLOOKUP(A1131,[1]Spelers_PFV!$A$2:$J$5016,1,0)),"",VLOOKUP(A1131,[1]Spelers_PFV!$A$2:$J$5016,1,0))</f>
        <v/>
      </c>
    </row>
    <row r="1132" spans="1:12" s="44" customFormat="1" hidden="1">
      <c r="A1132" s="38">
        <v>21994</v>
      </c>
      <c r="B1132" s="39" t="s">
        <v>272</v>
      </c>
      <c r="C1132" s="39" t="s">
        <v>273</v>
      </c>
      <c r="D1132" s="39" t="str">
        <f>CONCATENATE(tabSpelersBWBC[[#This Row],[Prénom]],"  ",tabSpelersBWBC[[#This Row],[Nom]])</f>
        <v>JACQUES  BOELENS</v>
      </c>
      <c r="E1132" s="40">
        <v>16474</v>
      </c>
      <c r="F1132" s="39"/>
      <c r="G1132" s="39"/>
      <c r="H1132" s="39"/>
      <c r="I1132" s="41" t="s">
        <v>261</v>
      </c>
      <c r="J1132" s="42"/>
      <c r="K1132" s="43" t="str">
        <f>IF(ISERROR(VLOOKUP(A1132,[1]Spelers_PFV!$A$2:$J$5016,1,0)),"",VLOOKUP(A1132,[1]Spelers_PFV!$A$2:$J$5016,1,0))</f>
        <v/>
      </c>
    </row>
    <row r="1133" spans="1:12" s="44" customFormat="1" hidden="1">
      <c r="A1133" s="38">
        <v>21995</v>
      </c>
      <c r="B1133" s="39" t="s">
        <v>1428</v>
      </c>
      <c r="C1133" s="39" t="s">
        <v>1429</v>
      </c>
      <c r="D1133" s="39" t="str">
        <f>CONCATENATE(tabSpelersBWBC[[#This Row],[Prénom]],"  ",tabSpelersBWBC[[#This Row],[Nom]])</f>
        <v>ROLAND  TILQUIN</v>
      </c>
      <c r="E1133" s="40">
        <v>13742</v>
      </c>
      <c r="F1133" s="39"/>
      <c r="G1133" s="39"/>
      <c r="H1133" s="39"/>
      <c r="I1133" s="41" t="s">
        <v>1252</v>
      </c>
      <c r="J1133" s="46"/>
      <c r="K1133" s="45" t="str">
        <f>IF(ISERROR(VLOOKUP(A1133,[1]Spelers_PFV!$A$2:$J$5016,1,0)),"",VLOOKUP(A1133,[1]Spelers_PFV!$A$2:$J$5016,1,0))</f>
        <v/>
      </c>
    </row>
    <row r="1134" spans="1:12" s="44" customFormat="1" hidden="1">
      <c r="A1134" s="38">
        <v>21998</v>
      </c>
      <c r="B1134" s="39" t="s">
        <v>306</v>
      </c>
      <c r="C1134" s="39" t="s">
        <v>307</v>
      </c>
      <c r="D1134" s="39" t="str">
        <f>CONCATENATE(tabSpelersBWBC[[#This Row],[Prénom]],"  ",tabSpelersBWBC[[#This Row],[Nom]])</f>
        <v>ROGER  DE GOLS</v>
      </c>
      <c r="E1134" s="40">
        <v>12489</v>
      </c>
      <c r="F1134" s="39"/>
      <c r="G1134" s="39"/>
      <c r="H1134" s="39"/>
      <c r="I1134" s="41" t="s">
        <v>261</v>
      </c>
      <c r="J1134" s="42"/>
      <c r="K1134" s="43" t="str">
        <f>IF(ISERROR(VLOOKUP(A1134,[1]Spelers_PFV!$A$2:$J$5016,1,0)),"",VLOOKUP(A1134,[1]Spelers_PFV!$A$2:$J$5016,1,0))</f>
        <v/>
      </c>
    </row>
    <row r="1135" spans="1:12" s="44" customFormat="1" hidden="1">
      <c r="A1135" s="38">
        <v>22005</v>
      </c>
      <c r="B1135" s="39" t="s">
        <v>385</v>
      </c>
      <c r="C1135" s="39" t="s">
        <v>1417</v>
      </c>
      <c r="D1135" s="39" t="str">
        <f>CONCATENATE(tabSpelersBWBC[[#This Row],[Prénom]],"  ",tabSpelersBWBC[[#This Row],[Nom]])</f>
        <v>DIDIER  RUFFIER</v>
      </c>
      <c r="E1135" s="40">
        <v>21170</v>
      </c>
      <c r="F1135" s="39"/>
      <c r="G1135" s="39"/>
      <c r="H1135" s="39"/>
      <c r="I1135" s="41" t="s">
        <v>1252</v>
      </c>
      <c r="J1135" s="46"/>
      <c r="K1135" s="45" t="str">
        <f>IF(ISERROR(VLOOKUP(A1135,[1]Spelers_PFV!$A$2:$J$5016,1,0)),"",VLOOKUP(A1135,[1]Spelers_PFV!$A$2:$J$5016,1,0))</f>
        <v/>
      </c>
    </row>
    <row r="1136" spans="1:12" s="44" customFormat="1" hidden="1">
      <c r="A1136" s="38">
        <v>22013</v>
      </c>
      <c r="B1136" s="39" t="s">
        <v>1271</v>
      </c>
      <c r="C1136" s="39" t="s">
        <v>1272</v>
      </c>
      <c r="D1136" s="39" t="str">
        <f>CONCATENATE(tabSpelersBWBC[[#This Row],[Prénom]],"  ",tabSpelersBWBC[[#This Row],[Nom]])</f>
        <v>LISETTE  BOGAERTS</v>
      </c>
      <c r="E1136" s="40">
        <v>13852</v>
      </c>
      <c r="F1136" s="39"/>
      <c r="G1136" s="39"/>
      <c r="H1136" s="39"/>
      <c r="I1136" s="41" t="s">
        <v>1252</v>
      </c>
      <c r="J1136" s="46"/>
      <c r="K1136" s="45" t="str">
        <f>IF(ISERROR(VLOOKUP(A1136,[1]Spelers_PFV!$A$2:$J$5016,1,0)),"",VLOOKUP(A1136,[1]Spelers_PFV!$A$2:$J$5016,1,0))</f>
        <v/>
      </c>
    </row>
    <row r="1137" spans="1:11" s="44" customFormat="1" hidden="1">
      <c r="A1137" s="38">
        <v>22051</v>
      </c>
      <c r="B1137" s="39" t="s">
        <v>272</v>
      </c>
      <c r="C1137" s="39" t="s">
        <v>1393</v>
      </c>
      <c r="D1137" s="39" t="str">
        <f>CONCATENATE(tabSpelersBWBC[[#This Row],[Prénom]],"  ",tabSpelersBWBC[[#This Row],[Nom]])</f>
        <v>JACQUES  MEYSMAN</v>
      </c>
      <c r="E1137" s="40">
        <v>21403</v>
      </c>
      <c r="F1137" s="39"/>
      <c r="G1137" s="39"/>
      <c r="H1137" s="39"/>
      <c r="I1137" s="41" t="s">
        <v>1252</v>
      </c>
      <c r="J1137" s="46"/>
      <c r="K1137" s="45" t="str">
        <f>IF(ISERROR(VLOOKUP(A1137,[1]Spelers_PFV!$A$2:$J$5016,1,0)),"",VLOOKUP(A1137,[1]Spelers_PFV!$A$2:$J$5016,1,0))</f>
        <v/>
      </c>
    </row>
    <row r="1138" spans="1:11" s="44" customFormat="1" hidden="1">
      <c r="A1138" s="38">
        <v>22055</v>
      </c>
      <c r="B1138" s="39" t="s">
        <v>28</v>
      </c>
      <c r="C1138" s="39" t="s">
        <v>312</v>
      </c>
      <c r="D1138" s="39" t="str">
        <f>CONCATENATE(tabSpelersBWBC[[#This Row],[Prénom]],"  ",tabSpelersBWBC[[#This Row],[Nom]])</f>
        <v>DANIEL  DEMEYER</v>
      </c>
      <c r="E1138" s="40">
        <v>17045</v>
      </c>
      <c r="F1138" s="39"/>
      <c r="G1138" s="39"/>
      <c r="H1138" s="39"/>
      <c r="I1138" s="41" t="s">
        <v>261</v>
      </c>
      <c r="J1138" s="42"/>
      <c r="K1138" s="43" t="str">
        <f>IF(ISERROR(VLOOKUP(A1138,[1]Spelers_PFV!$A$2:$J$5016,1,0)),"",VLOOKUP(A1138,[1]Spelers_PFV!$A$2:$J$5016,1,0))</f>
        <v/>
      </c>
    </row>
    <row r="1139" spans="1:11" s="45" customFormat="1" hidden="1">
      <c r="A1139" s="38">
        <v>22062</v>
      </c>
      <c r="B1139" s="39" t="s">
        <v>842</v>
      </c>
      <c r="C1139" s="39" t="s">
        <v>319</v>
      </c>
      <c r="D1139" s="39" t="str">
        <f>CONCATENATE(tabSpelersBWBC[[#This Row],[Prénom]],"  ",tabSpelersBWBC[[#This Row],[Nom]])</f>
        <v>IRENE  FRANCOIS</v>
      </c>
      <c r="E1139" s="40">
        <v>15231</v>
      </c>
      <c r="F1139" s="39"/>
      <c r="G1139" s="39"/>
      <c r="H1139" s="39"/>
      <c r="I1139" s="41" t="s">
        <v>1036</v>
      </c>
      <c r="J1139" s="46"/>
      <c r="K1139" s="45" t="str">
        <f>IF(ISERROR(VLOOKUP(A1139,[1]Spelers_PFV!$A$2:$J$5016,1,0)),"",VLOOKUP(A1139,[1]Spelers_PFV!$A$2:$J$5016,1,0))</f>
        <v/>
      </c>
    </row>
    <row r="1140" spans="1:11" s="45" customFormat="1" hidden="1">
      <c r="A1140" s="38">
        <v>22063</v>
      </c>
      <c r="B1140" s="39" t="s">
        <v>1094</v>
      </c>
      <c r="C1140" s="39" t="s">
        <v>1095</v>
      </c>
      <c r="D1140" s="39" t="str">
        <f>CONCATENATE(tabSpelersBWBC[[#This Row],[Prénom]],"  ",tabSpelersBWBC[[#This Row],[Nom]])</f>
        <v>MARCEL JOSEPH  GEERTS</v>
      </c>
      <c r="E1140" s="40">
        <v>13839</v>
      </c>
      <c r="F1140" s="39"/>
      <c r="G1140" s="39"/>
      <c r="H1140" s="39"/>
      <c r="I1140" s="41" t="s">
        <v>1036</v>
      </c>
      <c r="J1140" s="46"/>
      <c r="K1140" s="45" t="str">
        <f>IF(ISERROR(VLOOKUP(A1140,[1]Spelers_PFV!$A$2:$J$5016,1,0)),"",VLOOKUP(A1140,[1]Spelers_PFV!$A$2:$J$5016,1,0))</f>
        <v/>
      </c>
    </row>
    <row r="1141" spans="1:11" s="45" customFormat="1" hidden="1">
      <c r="A1141" s="38">
        <v>22065</v>
      </c>
      <c r="B1141" s="39" t="s">
        <v>1129</v>
      </c>
      <c r="C1141" s="39" t="s">
        <v>1130</v>
      </c>
      <c r="D1141" s="39" t="str">
        <f>CONCATENATE(tabSpelersBWBC[[#This Row],[Prénom]],"  ",tabSpelersBWBC[[#This Row],[Nom]])</f>
        <v>RAYMOND  PONSAERTS</v>
      </c>
      <c r="E1141" s="40">
        <v>16798</v>
      </c>
      <c r="F1141" s="39"/>
      <c r="G1141" s="39"/>
      <c r="H1141" s="39"/>
      <c r="I1141" s="41" t="s">
        <v>1036</v>
      </c>
      <c r="J1141" s="46"/>
      <c r="K1141" s="45" t="str">
        <f>IF(ISERROR(VLOOKUP(A1141,[1]Spelers_PFV!$A$2:$J$5016,1,0)),"",VLOOKUP(A1141,[1]Spelers_PFV!$A$2:$J$5016,1,0))</f>
        <v/>
      </c>
    </row>
    <row r="1142" spans="1:11" s="45" customFormat="1" hidden="1">
      <c r="A1142" s="38">
        <v>22066</v>
      </c>
      <c r="B1142" s="39" t="s">
        <v>1044</v>
      </c>
      <c r="C1142" s="39" t="s">
        <v>1050</v>
      </c>
      <c r="D1142" s="39" t="str">
        <f>CONCATENATE(tabSpelersBWBC[[#This Row],[Prénom]],"  ",tabSpelersBWBC[[#This Row],[Nom]])</f>
        <v>GHISLAINE  BOONE</v>
      </c>
      <c r="E1142" s="40">
        <v>20900</v>
      </c>
      <c r="F1142" s="39"/>
      <c r="G1142" s="39"/>
      <c r="H1142" s="39"/>
      <c r="I1142" s="41" t="s">
        <v>1036</v>
      </c>
      <c r="J1142" s="46"/>
      <c r="K1142" s="45" t="str">
        <f>IF(ISERROR(VLOOKUP(A1142,[1]Spelers_PFV!$A$2:$J$5016,1,0)),"",VLOOKUP(A1142,[1]Spelers_PFV!$A$2:$J$5016,1,0))</f>
        <v/>
      </c>
    </row>
    <row r="1143" spans="1:11" s="45" customFormat="1" hidden="1">
      <c r="A1143" s="38">
        <v>22068</v>
      </c>
      <c r="B1143" s="39" t="s">
        <v>1162</v>
      </c>
      <c r="C1143" s="39" t="s">
        <v>1163</v>
      </c>
      <c r="D1143" s="39" t="str">
        <f>CONCATENATE(tabSpelersBWBC[[#This Row],[Prénom]],"  ",tabSpelersBWBC[[#This Row],[Nom]])</f>
        <v>GILBERTA  VAN DEN BROECK</v>
      </c>
      <c r="E1143" s="40">
        <v>14905</v>
      </c>
      <c r="F1143" s="39"/>
      <c r="G1143" s="39"/>
      <c r="H1143" s="39"/>
      <c r="I1143" s="41" t="s">
        <v>1036</v>
      </c>
      <c r="J1143" s="46"/>
      <c r="K1143" s="45" t="str">
        <f>IF(ISERROR(VLOOKUP(A1143,[1]Spelers_PFV!$A$2:$J$5016,1,0)),"",VLOOKUP(A1143,[1]Spelers_PFV!$A$2:$J$5016,1,0))</f>
        <v/>
      </c>
    </row>
    <row r="1144" spans="1:11" s="45" customFormat="1" hidden="1">
      <c r="A1144" s="38">
        <v>22078</v>
      </c>
      <c r="B1144" s="39" t="s">
        <v>389</v>
      </c>
      <c r="C1144" s="39" t="s">
        <v>390</v>
      </c>
      <c r="D1144" s="39" t="str">
        <f>CONCATENATE(tabSpelersBWBC[[#This Row],[Prénom]],"  ",tabSpelersBWBC[[#This Row],[Nom]])</f>
        <v>JOSPEH  VANDER EYCKEN</v>
      </c>
      <c r="E1144" s="40">
        <v>12979</v>
      </c>
      <c r="F1144" s="39"/>
      <c r="G1144" s="39"/>
      <c r="H1144" s="39"/>
      <c r="I1144" s="41" t="s">
        <v>261</v>
      </c>
      <c r="J1144" s="46"/>
      <c r="K1144" s="45" t="str">
        <f>IF(ISERROR(VLOOKUP(A1144,[1]Spelers_PFV!$A$2:$J$5016,1,0)),"",VLOOKUP(A1144,[1]Spelers_PFV!$A$2:$J$5016,1,0))</f>
        <v/>
      </c>
    </row>
    <row r="1145" spans="1:11" s="45" customFormat="1" hidden="1">
      <c r="A1145" s="38">
        <v>22093</v>
      </c>
      <c r="B1145" s="39" t="s">
        <v>406</v>
      </c>
      <c r="C1145" s="39" t="s">
        <v>407</v>
      </c>
      <c r="D1145" s="39" t="str">
        <f>CONCATENATE(tabSpelersBWBC[[#This Row],[Prénom]],"  ",tabSpelersBWBC[[#This Row],[Nom]])</f>
        <v>MARIE-ANNE  VERSTRAETEN</v>
      </c>
      <c r="E1145" s="40">
        <v>15931</v>
      </c>
      <c r="F1145" s="39"/>
      <c r="G1145" s="39"/>
      <c r="H1145" s="39"/>
      <c r="I1145" s="41" t="s">
        <v>261</v>
      </c>
      <c r="J1145" s="46"/>
      <c r="K1145" s="45" t="str">
        <f>IF(ISERROR(VLOOKUP(A1145,[1]Spelers_PFV!$A$2:$J$5016,1,0)),"",VLOOKUP(A1145,[1]Spelers_PFV!$A$2:$J$5016,1,0))</f>
        <v/>
      </c>
    </row>
    <row r="1146" spans="1:11" s="45" customFormat="1" hidden="1">
      <c r="A1146" s="38">
        <v>22095</v>
      </c>
      <c r="B1146" s="39" t="s">
        <v>409</v>
      </c>
      <c r="C1146" s="39" t="s">
        <v>410</v>
      </c>
      <c r="D1146" s="39" t="str">
        <f>CONCATENATE(tabSpelersBWBC[[#This Row],[Prénom]],"  ",tabSpelersBWBC[[#This Row],[Nom]])</f>
        <v>MARIANNE  WERKL</v>
      </c>
      <c r="E1146" s="40">
        <v>21553</v>
      </c>
      <c r="F1146" s="39"/>
      <c r="G1146" s="39"/>
      <c r="H1146" s="39"/>
      <c r="I1146" s="41" t="s">
        <v>261</v>
      </c>
      <c r="J1146" s="46"/>
      <c r="K1146" s="45" t="str">
        <f>IF(ISERROR(VLOOKUP(A1146,[1]Spelers_PFV!$A$2:$J$5016,1,0)),"",VLOOKUP(A1146,[1]Spelers_PFV!$A$2:$J$5016,1,0))</f>
        <v/>
      </c>
    </row>
    <row r="1147" spans="1:11" s="45" customFormat="1" hidden="1">
      <c r="A1147" s="38">
        <v>22099</v>
      </c>
      <c r="B1147" s="39" t="s">
        <v>1262</v>
      </c>
      <c r="C1147" s="39" t="s">
        <v>1263</v>
      </c>
      <c r="D1147" s="39" t="str">
        <f>CONCATENATE(tabSpelersBWBC[[#This Row],[Prénom]],"  ",tabSpelersBWBC[[#This Row],[Nom]])</f>
        <v>NELLY  BEX</v>
      </c>
      <c r="E1147" s="40">
        <v>15374</v>
      </c>
      <c r="F1147" s="39"/>
      <c r="G1147" s="39"/>
      <c r="H1147" s="39"/>
      <c r="I1147" s="41" t="s">
        <v>1252</v>
      </c>
      <c r="J1147" s="46"/>
      <c r="K1147" s="45" t="str">
        <f>IF(ISERROR(VLOOKUP(A1147,[1]Spelers_PFV!$A$2:$J$5016,1,0)),"",VLOOKUP(A1147,[1]Spelers_PFV!$A$2:$J$5016,1,0))</f>
        <v/>
      </c>
    </row>
    <row r="1148" spans="1:11" s="45" customFormat="1" hidden="1">
      <c r="A1148" s="38">
        <v>22129</v>
      </c>
      <c r="B1148" s="39" t="s">
        <v>1103</v>
      </c>
      <c r="C1148" s="39" t="s">
        <v>1104</v>
      </c>
      <c r="D1148" s="39" t="str">
        <f>CONCATENATE(tabSpelersBWBC[[#This Row],[Prénom]],"  ",tabSpelersBWBC[[#This Row],[Nom]])</f>
        <v>GUSTAVE  HAESEVOETS</v>
      </c>
      <c r="E1148" s="40">
        <v>15679</v>
      </c>
      <c r="F1148" s="39"/>
      <c r="G1148" s="39"/>
      <c r="H1148" s="39"/>
      <c r="I1148" s="41" t="s">
        <v>1036</v>
      </c>
      <c r="J1148" s="46"/>
      <c r="K1148" s="45" t="str">
        <f>IF(ISERROR(VLOOKUP(A1148,[1]Spelers_PFV!$A$2:$J$5016,1,0)),"",VLOOKUP(A1148,[1]Spelers_PFV!$A$2:$J$5016,1,0))</f>
        <v/>
      </c>
    </row>
    <row r="1149" spans="1:11" s="45" customFormat="1" hidden="1">
      <c r="A1149" s="38">
        <v>22131</v>
      </c>
      <c r="B1149" s="39" t="s">
        <v>478</v>
      </c>
      <c r="C1149" s="39" t="s">
        <v>1673</v>
      </c>
      <c r="D1149" s="39" t="str">
        <f>CONCATENATE(tabSpelersBWBC[[#This Row],[Prénom]],"  ",tabSpelersBWBC[[#This Row],[Nom]])</f>
        <v>HUGUETTE  BEIRLAEN</v>
      </c>
      <c r="E1149" s="40">
        <v>19309</v>
      </c>
      <c r="F1149" s="39"/>
      <c r="G1149" s="39"/>
      <c r="H1149" s="39"/>
      <c r="I1149" s="41" t="s">
        <v>1672</v>
      </c>
      <c r="J1149" s="46"/>
      <c r="K1149" s="45" t="str">
        <f>IF(ISERROR(VLOOKUP(A1149,[1]Spelers_PFV!$A$2:$J$5016,1,0)),"",VLOOKUP(A1149,[1]Spelers_PFV!$A$2:$J$5016,1,0))</f>
        <v/>
      </c>
    </row>
    <row r="1150" spans="1:11" s="45" customFormat="1" hidden="1">
      <c r="A1150" s="38">
        <v>22136</v>
      </c>
      <c r="B1150" s="39" t="s">
        <v>712</v>
      </c>
      <c r="C1150" s="39" t="s">
        <v>1160</v>
      </c>
      <c r="D1150" s="39" t="str">
        <f>CONCATENATE(tabSpelersBWBC[[#This Row],[Prénom]],"  ",tabSpelersBWBC[[#This Row],[Nom]])</f>
        <v>PATRICIA  VANBELLE</v>
      </c>
      <c r="E1150" s="40">
        <v>21619</v>
      </c>
      <c r="F1150" s="39"/>
      <c r="G1150" s="39"/>
      <c r="H1150" s="39"/>
      <c r="I1150" s="41" t="s">
        <v>1036</v>
      </c>
      <c r="J1150" s="46"/>
      <c r="K1150" s="45" t="str">
        <f>IF(ISERROR(VLOOKUP(A1150,[1]Spelers_PFV!$A$2:$J$5016,1,0)),"",VLOOKUP(A1150,[1]Spelers_PFV!$A$2:$J$5016,1,0))</f>
        <v/>
      </c>
    </row>
    <row r="1151" spans="1:11" s="45" customFormat="1" hidden="1">
      <c r="A1151" s="38">
        <v>22174</v>
      </c>
      <c r="B1151" s="39" t="s">
        <v>1148</v>
      </c>
      <c r="C1151" s="39" t="s">
        <v>1149</v>
      </c>
      <c r="D1151" s="39" t="str">
        <f>CONCATENATE(tabSpelersBWBC[[#This Row],[Prénom]],"  ",tabSpelersBWBC[[#This Row],[Nom]])</f>
        <v>MARIE-CHRISTINE  SNEESSENS</v>
      </c>
      <c r="E1151" s="40">
        <v>21412</v>
      </c>
      <c r="F1151" s="39"/>
      <c r="G1151" s="39"/>
      <c r="H1151" s="39"/>
      <c r="I1151" s="41" t="s">
        <v>1036</v>
      </c>
      <c r="J1151" s="46"/>
      <c r="K1151" s="45" t="str">
        <f>IF(ISERROR(VLOOKUP(A1151,[1]Spelers_PFV!$A$2:$J$5016,1,0)),"",VLOOKUP(A1151,[1]Spelers_PFV!$A$2:$J$5016,1,0))</f>
        <v/>
      </c>
    </row>
    <row r="1152" spans="1:11" s="45" customFormat="1" hidden="1">
      <c r="A1152" s="38">
        <v>22179</v>
      </c>
      <c r="B1152" s="39" t="s">
        <v>361</v>
      </c>
      <c r="C1152" s="39" t="s">
        <v>1289</v>
      </c>
      <c r="D1152" s="39" t="str">
        <f>CONCATENATE(tabSpelersBWBC[[#This Row],[Prénom]],"  ",tabSpelersBWBC[[#This Row],[Nom]])</f>
        <v>CHANTAL  COLLET</v>
      </c>
      <c r="E1152" s="40">
        <v>23787</v>
      </c>
      <c r="F1152" s="39"/>
      <c r="G1152" s="39"/>
      <c r="H1152" s="39"/>
      <c r="I1152" s="41" t="s">
        <v>1252</v>
      </c>
      <c r="J1152" s="46"/>
      <c r="K1152" s="45" t="str">
        <f>IF(ISERROR(VLOOKUP(A1152,[1]Spelers_PFV!$A$2:$J$5016,1,0)),"",VLOOKUP(A1152,[1]Spelers_PFV!$A$2:$J$5016,1,0))</f>
        <v/>
      </c>
    </row>
    <row r="1153" spans="1:11" s="45" customFormat="1" hidden="1">
      <c r="A1153" s="38">
        <v>22180</v>
      </c>
      <c r="B1153" s="39" t="s">
        <v>1020</v>
      </c>
      <c r="C1153" s="39" t="s">
        <v>1298</v>
      </c>
      <c r="D1153" s="39" t="str">
        <f>CONCATENATE(tabSpelersBWBC[[#This Row],[Prénom]],"  ",tabSpelersBWBC[[#This Row],[Nom]])</f>
        <v>JEAN-CLAUDE  DE BUCK</v>
      </c>
      <c r="E1153" s="40">
        <v>18469</v>
      </c>
      <c r="F1153" s="39"/>
      <c r="G1153" s="39"/>
      <c r="H1153" s="39"/>
      <c r="I1153" s="41" t="s">
        <v>1252</v>
      </c>
      <c r="J1153" s="46"/>
      <c r="K1153" s="45" t="str">
        <f>IF(ISERROR(VLOOKUP(A1153,[1]Spelers_PFV!$A$2:$J$5016,1,0)),"",VLOOKUP(A1153,[1]Spelers_PFV!$A$2:$J$5016,1,0))</f>
        <v/>
      </c>
    </row>
    <row r="1154" spans="1:11" s="45" customFormat="1" hidden="1">
      <c r="A1154" s="38">
        <v>22181</v>
      </c>
      <c r="B1154" s="39" t="s">
        <v>1336</v>
      </c>
      <c r="C1154" s="39" t="s">
        <v>716</v>
      </c>
      <c r="D1154" s="39" t="str">
        <f>CONCATENATE(tabSpelersBWBC[[#This Row],[Prénom]],"  ",tabSpelersBWBC[[#This Row],[Nom]])</f>
        <v>ANDREE  DUBOIS</v>
      </c>
      <c r="E1154" s="40">
        <v>19577</v>
      </c>
      <c r="F1154" s="39"/>
      <c r="G1154" s="39"/>
      <c r="H1154" s="39"/>
      <c r="I1154" s="41" t="s">
        <v>1252</v>
      </c>
      <c r="J1154" s="46"/>
      <c r="K1154" s="47" t="str">
        <f>IF(ISERROR(VLOOKUP(A1154,[1]Spelers_PFV!$A$2:$J$5016,1,0)),"",VLOOKUP(A1154,[1]Spelers_PFV!$A$2:$J$5016,1,0))</f>
        <v/>
      </c>
    </row>
    <row r="1155" spans="1:11" s="44" customFormat="1" hidden="1">
      <c r="A1155" s="38">
        <v>22185</v>
      </c>
      <c r="B1155" s="39" t="s">
        <v>480</v>
      </c>
      <c r="C1155" s="39" t="s">
        <v>1436</v>
      </c>
      <c r="D1155" s="39" t="str">
        <f>CONCATENATE(tabSpelersBWBC[[#This Row],[Prénom]],"  ",tabSpelersBWBC[[#This Row],[Nom]])</f>
        <v>NICOLE  VANDE PUT</v>
      </c>
      <c r="E1155" s="40">
        <v>18712</v>
      </c>
      <c r="F1155" s="39"/>
      <c r="G1155" s="39"/>
      <c r="H1155" s="39"/>
      <c r="I1155" s="41" t="s">
        <v>1252</v>
      </c>
      <c r="J1155" s="46"/>
      <c r="K1155" s="45" t="str">
        <f>IF(ISERROR(VLOOKUP(A1155,[1]Spelers_PFV!$A$2:$J$5016,1,0)),"",VLOOKUP(A1155,[1]Spelers_PFV!$A$2:$J$5016,1,0))</f>
        <v/>
      </c>
    </row>
    <row r="1156" spans="1:11" s="44" customFormat="1" hidden="1">
      <c r="A1156" s="38">
        <v>22192</v>
      </c>
      <c r="B1156" s="39" t="s">
        <v>480</v>
      </c>
      <c r="C1156" s="39" t="s">
        <v>1680</v>
      </c>
      <c r="D1156" s="39" t="str">
        <f>CONCATENATE(tabSpelersBWBC[[#This Row],[Prénom]],"  ",tabSpelersBWBC[[#This Row],[Nom]])</f>
        <v>NICOLE  DRUART</v>
      </c>
      <c r="E1156" s="40">
        <v>18906</v>
      </c>
      <c r="F1156" s="39"/>
      <c r="G1156" s="39"/>
      <c r="H1156" s="39"/>
      <c r="I1156" s="41" t="s">
        <v>1672</v>
      </c>
      <c r="J1156" s="46"/>
      <c r="K1156" s="47" t="str">
        <f>IF(ISERROR(VLOOKUP(A1156,[1]Spelers_PFV!$A$2:$J$5016,1,0)),"",VLOOKUP(A1156,[1]Spelers_PFV!$A$2:$J$5016,1,0))</f>
        <v/>
      </c>
    </row>
    <row r="1157" spans="1:11" s="44" customFormat="1" hidden="1">
      <c r="A1157" s="38">
        <v>22332</v>
      </c>
      <c r="B1157" s="39" t="s">
        <v>517</v>
      </c>
      <c r="C1157" s="39" t="s">
        <v>1407</v>
      </c>
      <c r="D1157" s="39" t="str">
        <f>CONCATENATE(tabSpelersBWBC[[#This Row],[Prénom]],"  ",tabSpelersBWBC[[#This Row],[Nom]])</f>
        <v>JEANINE  PREDHOM</v>
      </c>
      <c r="E1157" s="40">
        <v>19308</v>
      </c>
      <c r="F1157" s="39"/>
      <c r="G1157" s="39"/>
      <c r="H1157" s="39"/>
      <c r="I1157" s="41" t="s">
        <v>1252</v>
      </c>
      <c r="J1157" s="46"/>
      <c r="K1157" s="45" t="str">
        <f>IF(ISERROR(VLOOKUP(A1157,[1]Spelers_PFV!$A$2:$J$5016,1,0)),"",VLOOKUP(A1157,[1]Spelers_PFV!$A$2:$J$5016,1,0))</f>
        <v/>
      </c>
    </row>
    <row r="1158" spans="1:11" s="44" customFormat="1" hidden="1">
      <c r="A1158" s="38">
        <v>22333</v>
      </c>
      <c r="B1158" s="39" t="s">
        <v>490</v>
      </c>
      <c r="C1158" s="39" t="s">
        <v>1376</v>
      </c>
      <c r="D1158" s="39" t="str">
        <f>CONCATENATE(tabSpelersBWBC[[#This Row],[Prénom]],"  ",tabSpelersBWBC[[#This Row],[Nom]])</f>
        <v>JEAN-PAUL  LEPAGE</v>
      </c>
      <c r="E1158" s="40">
        <v>18851</v>
      </c>
      <c r="F1158" s="39"/>
      <c r="G1158" s="39"/>
      <c r="H1158" s="39"/>
      <c r="I1158" s="41" t="s">
        <v>1252</v>
      </c>
      <c r="J1158" s="46"/>
      <c r="K1158" s="45" t="str">
        <f>IF(ISERROR(VLOOKUP(A1158,[1]Spelers_PFV!$A$2:$J$5016,1,0)),"",VLOOKUP(A1158,[1]Spelers_PFV!$A$2:$J$5016,1,0))</f>
        <v/>
      </c>
    </row>
    <row r="1159" spans="1:11" s="44" customFormat="1" hidden="1">
      <c r="A1159" s="38">
        <v>22358</v>
      </c>
      <c r="B1159" s="39" t="s">
        <v>268</v>
      </c>
      <c r="C1159" s="39" t="s">
        <v>1294</v>
      </c>
      <c r="D1159" s="39" t="str">
        <f>CONCATENATE(tabSpelersBWBC[[#This Row],[Prénom]],"  ",tabSpelersBWBC[[#This Row],[Nom]])</f>
        <v>GRAZIELLA  DAL MASO</v>
      </c>
      <c r="E1159" s="40">
        <v>12892</v>
      </c>
      <c r="F1159" s="39"/>
      <c r="G1159" s="39"/>
      <c r="H1159" s="39"/>
      <c r="I1159" s="41" t="s">
        <v>1252</v>
      </c>
      <c r="J1159" s="46"/>
      <c r="K1159" s="45" t="str">
        <f>IF(ISERROR(VLOOKUP(A1159,[1]Spelers_PFV!$A$2:$J$5016,1,0)),"",VLOOKUP(A1159,[1]Spelers_PFV!$A$2:$J$5016,1,0))</f>
        <v/>
      </c>
    </row>
    <row r="1160" spans="1:11" s="44" customFormat="1" hidden="1">
      <c r="A1160" s="38">
        <v>22362</v>
      </c>
      <c r="B1160" s="39" t="s">
        <v>538</v>
      </c>
      <c r="C1160" s="39" t="s">
        <v>1288</v>
      </c>
      <c r="D1160" s="39" t="str">
        <f>CONCATENATE(tabSpelersBWBC[[#This Row],[Prénom]],"  ",tabSpelersBWBC[[#This Row],[Nom]])</f>
        <v>ROBERT  COLLART</v>
      </c>
      <c r="E1160" s="40">
        <v>18354</v>
      </c>
      <c r="F1160" s="39"/>
      <c r="G1160" s="39"/>
      <c r="H1160" s="39"/>
      <c r="I1160" s="41" t="s">
        <v>1252</v>
      </c>
      <c r="J1160" s="46"/>
      <c r="K1160" s="45" t="str">
        <f>IF(ISERROR(VLOOKUP(A1160,[1]Spelers_PFV!$A$2:$J$5016,1,0)),"",VLOOKUP(A1160,[1]Spelers_PFV!$A$2:$J$5016,1,0))</f>
        <v/>
      </c>
    </row>
    <row r="1161" spans="1:11" s="44" customFormat="1" hidden="1">
      <c r="A1161" s="38">
        <v>22378</v>
      </c>
      <c r="B1161" s="39" t="s">
        <v>624</v>
      </c>
      <c r="C1161" s="39" t="s">
        <v>643</v>
      </c>
      <c r="D1161" s="39" t="str">
        <f>CONCATENATE(tabSpelersBWBC[[#This Row],[Prénom]],"  ",tabSpelersBWBC[[#This Row],[Nom]])</f>
        <v>THERESE  SWEERTS</v>
      </c>
      <c r="E1161" s="40">
        <v>9427</v>
      </c>
      <c r="F1161" s="39"/>
      <c r="G1161" s="39"/>
      <c r="H1161" s="39"/>
      <c r="I1161" s="41" t="s">
        <v>413</v>
      </c>
      <c r="J1161" s="46"/>
      <c r="K1161" s="45" t="str">
        <f>IF(ISERROR(VLOOKUP(A1161,[1]Spelers_PFV!$A$2:$J$5016,1,0)),"",VLOOKUP(A1161,[1]Spelers_PFV!$A$2:$J$5016,1,0))</f>
        <v/>
      </c>
    </row>
    <row r="1162" spans="1:11" s="44" customFormat="1" hidden="1">
      <c r="A1162" s="38">
        <v>22379</v>
      </c>
      <c r="B1162" s="39" t="s">
        <v>524</v>
      </c>
      <c r="C1162" s="39" t="s">
        <v>525</v>
      </c>
      <c r="D1162" s="39" t="str">
        <f>CONCATENATE(tabSpelersBWBC[[#This Row],[Prénom]],"  ",tabSpelersBWBC[[#This Row],[Nom]])</f>
        <v>LUDOVICUS  HOMBROELCKX</v>
      </c>
      <c r="E1162" s="40">
        <v>11834</v>
      </c>
      <c r="F1162" s="39"/>
      <c r="G1162" s="39"/>
      <c r="H1162" s="39"/>
      <c r="I1162" s="41" t="s">
        <v>413</v>
      </c>
      <c r="J1162" s="46"/>
      <c r="K1162" s="45" t="str">
        <f>IF(ISERROR(VLOOKUP(A1162,[1]Spelers_PFV!$A$2:$J$5016,1,0)),"",VLOOKUP(A1162,[1]Spelers_PFV!$A$2:$J$5016,1,0))</f>
        <v/>
      </c>
    </row>
    <row r="1163" spans="1:11" s="44" customFormat="1" hidden="1">
      <c r="A1163" s="38">
        <v>22380</v>
      </c>
      <c r="B1163" s="39" t="s">
        <v>532</v>
      </c>
      <c r="C1163" s="39" t="s">
        <v>1079</v>
      </c>
      <c r="D1163" s="39" t="str">
        <f>CONCATENATE(tabSpelersBWBC[[#This Row],[Prénom]],"  ",tabSpelersBWBC[[#This Row],[Nom]])</f>
        <v>DOMINIQUE  DINJART</v>
      </c>
      <c r="E1163" s="40">
        <v>22332</v>
      </c>
      <c r="F1163" s="39"/>
      <c r="G1163" s="39"/>
      <c r="H1163" s="39"/>
      <c r="I1163" s="41" t="s">
        <v>1036</v>
      </c>
      <c r="J1163" s="46"/>
      <c r="K1163" s="45" t="str">
        <f>IF(ISERROR(VLOOKUP(A1163,[1]Spelers_PFV!$A$2:$J$5016,1,0)),"",VLOOKUP(A1163,[1]Spelers_PFV!$A$2:$J$5016,1,0))</f>
        <v/>
      </c>
    </row>
    <row r="1164" spans="1:11" s="44" customFormat="1" hidden="1">
      <c r="A1164" s="38">
        <v>22461</v>
      </c>
      <c r="B1164" s="39" t="s">
        <v>1430</v>
      </c>
      <c r="C1164" s="39" t="s">
        <v>1431</v>
      </c>
      <c r="D1164" s="39" t="str">
        <f>CONCATENATE(tabSpelersBWBC[[#This Row],[Prénom]],"  ",tabSpelersBWBC[[#This Row],[Nom]])</f>
        <v>ANNY  VAN AUDENHOVE</v>
      </c>
      <c r="E1164" s="40">
        <v>15967</v>
      </c>
      <c r="F1164" s="39"/>
      <c r="G1164" s="39"/>
      <c r="H1164" s="39"/>
      <c r="I1164" s="41" t="s">
        <v>1252</v>
      </c>
      <c r="J1164" s="46"/>
      <c r="K1164" s="45" t="str">
        <f>IF(ISERROR(VLOOKUP(A1164,[1]Spelers_PFV!$A$2:$J$5016,1,0)),"",VLOOKUP(A1164,[1]Spelers_PFV!$A$2:$J$5016,1,0))</f>
        <v/>
      </c>
    </row>
    <row r="1165" spans="1:11" s="44" customFormat="1" hidden="1">
      <c r="A1165" s="38">
        <v>22473</v>
      </c>
      <c r="B1165" s="39" t="s">
        <v>1322</v>
      </c>
      <c r="C1165" s="39" t="s">
        <v>850</v>
      </c>
      <c r="D1165" s="39" t="str">
        <f>CONCATENATE(tabSpelersBWBC[[#This Row],[Prénom]],"  ",tabSpelersBWBC[[#This Row],[Nom]])</f>
        <v>LUCIE  DESMEDT</v>
      </c>
      <c r="E1165" s="40">
        <v>10872</v>
      </c>
      <c r="F1165" s="39"/>
      <c r="G1165" s="39"/>
      <c r="H1165" s="39"/>
      <c r="I1165" s="41" t="s">
        <v>1252</v>
      </c>
      <c r="J1165" s="46"/>
      <c r="K1165" s="47" t="str">
        <f>IF(ISERROR(VLOOKUP(A1165,[1]Spelers_PFV!$A$2:$J$5016,1,0)),"",VLOOKUP(A1165,[1]Spelers_PFV!$A$2:$J$5016,1,0))</f>
        <v/>
      </c>
    </row>
    <row r="1166" spans="1:11" s="44" customFormat="1" hidden="1">
      <c r="A1166" s="38">
        <v>22607</v>
      </c>
      <c r="B1166" s="39" t="s">
        <v>426</v>
      </c>
      <c r="C1166" s="39" t="s">
        <v>427</v>
      </c>
      <c r="D1166" s="39" t="str">
        <f>CONCATENATE(tabSpelersBWBC[[#This Row],[Prénom]],"  ",tabSpelersBWBC[[#This Row],[Nom]])</f>
        <v>CHRISTIAN  BUGGENHOUT</v>
      </c>
      <c r="E1166" s="40">
        <v>16250</v>
      </c>
      <c r="F1166" s="39"/>
      <c r="G1166" s="39"/>
      <c r="H1166" s="39"/>
      <c r="I1166" s="41" t="s">
        <v>413</v>
      </c>
      <c r="J1166" s="46"/>
      <c r="K1166" s="45" t="str">
        <f>IF(ISERROR(VLOOKUP(A1166,[1]Spelers_PFV!$A$2:$J$5016,1,0)),"",VLOOKUP(A1166,[1]Spelers_PFV!$A$2:$J$5016,1,0))</f>
        <v/>
      </c>
    </row>
    <row r="1167" spans="1:11" s="44" customFormat="1" hidden="1">
      <c r="A1167" s="38">
        <v>22608</v>
      </c>
      <c r="B1167" s="39" t="s">
        <v>270</v>
      </c>
      <c r="C1167" s="39" t="s">
        <v>597</v>
      </c>
      <c r="D1167" s="39" t="str">
        <f>CONCATENATE(tabSpelersBWBC[[#This Row],[Prénom]],"  ",tabSpelersBWBC[[#This Row],[Nom]])</f>
        <v>ELIANE  PANNEELS</v>
      </c>
      <c r="E1167" s="40">
        <v>15465</v>
      </c>
      <c r="F1167" s="39"/>
      <c r="G1167" s="39"/>
      <c r="H1167" s="39"/>
      <c r="I1167" s="41" t="s">
        <v>413</v>
      </c>
      <c r="J1167" s="46"/>
      <c r="K1167" s="45" t="str">
        <f>IF(ISERROR(VLOOKUP(A1167,[1]Spelers_PFV!$A$2:$J$5016,1,0)),"",VLOOKUP(A1167,[1]Spelers_PFV!$A$2:$J$5016,1,0))</f>
        <v/>
      </c>
    </row>
    <row r="1168" spans="1:11" s="44" customFormat="1" hidden="1">
      <c r="A1168" s="38">
        <v>22644</v>
      </c>
      <c r="B1168" s="39" t="s">
        <v>589</v>
      </c>
      <c r="C1168" s="39" t="s">
        <v>1679</v>
      </c>
      <c r="D1168" s="39" t="str">
        <f>CONCATENATE(tabSpelersBWBC[[#This Row],[Prénom]],"  ",tabSpelersBWBC[[#This Row],[Nom]])</f>
        <v>CHRISTIANE  DIEZ</v>
      </c>
      <c r="E1168" s="40">
        <v>14387</v>
      </c>
      <c r="F1168" s="39"/>
      <c r="G1168" s="39"/>
      <c r="H1168" s="39"/>
      <c r="I1168" s="41" t="s">
        <v>1672</v>
      </c>
      <c r="J1168" s="46"/>
      <c r="K1168" s="45" t="str">
        <f>IF(ISERROR(VLOOKUP(A1168,[1]Spelers_PFV!$A$2:$J$5016,1,0)),"",VLOOKUP(A1168,[1]Spelers_PFV!$A$2:$J$5016,1,0))</f>
        <v/>
      </c>
    </row>
    <row r="1169" spans="1:11" s="44" customFormat="1" hidden="1">
      <c r="A1169" s="38">
        <v>22664</v>
      </c>
      <c r="B1169" s="39" t="s">
        <v>1450</v>
      </c>
      <c r="C1169" s="39" t="s">
        <v>1451</v>
      </c>
      <c r="D1169" s="39" t="str">
        <f>CONCATENATE(tabSpelersBWBC[[#This Row],[Prénom]],"  ",tabSpelersBWBC[[#This Row],[Nom]])</f>
        <v>SYLVIA  VAN LOO</v>
      </c>
      <c r="E1169" s="40">
        <v>19702</v>
      </c>
      <c r="F1169" s="39"/>
      <c r="G1169" s="39"/>
      <c r="H1169" s="39"/>
      <c r="I1169" s="41" t="s">
        <v>1252</v>
      </c>
      <c r="J1169" s="46"/>
      <c r="K1169" s="45" t="str">
        <f>IF(ISERROR(VLOOKUP(A1169,[1]Spelers_PFV!$A$2:$J$5016,1,0)),"",VLOOKUP(A1169,[1]Spelers_PFV!$A$2:$J$5016,1,0))</f>
        <v/>
      </c>
    </row>
    <row r="1170" spans="1:11" s="44" customFormat="1" hidden="1">
      <c r="A1170" s="38">
        <v>22667</v>
      </c>
      <c r="B1170" s="39" t="s">
        <v>507</v>
      </c>
      <c r="C1170" s="39" t="s">
        <v>1687</v>
      </c>
      <c r="D1170" s="39" t="str">
        <f>CONCATENATE(tabSpelersBWBC[[#This Row],[Prénom]],"  ",tabSpelersBWBC[[#This Row],[Nom]])</f>
        <v>MARCEL  KETELERS</v>
      </c>
      <c r="E1170" s="40">
        <v>14255</v>
      </c>
      <c r="F1170" s="39"/>
      <c r="G1170" s="39"/>
      <c r="H1170" s="39"/>
      <c r="I1170" s="41" t="s">
        <v>1672</v>
      </c>
      <c r="J1170" s="46"/>
      <c r="K1170" s="45" t="str">
        <f>IF(ISERROR(VLOOKUP(A1170,[1]Spelers_PFV!$A$2:$J$5016,1,0)),"",VLOOKUP(A1170,[1]Spelers_PFV!$A$2:$J$5016,1,0))</f>
        <v/>
      </c>
    </row>
    <row r="1171" spans="1:11" s="45" customFormat="1" hidden="1">
      <c r="A1171" s="38">
        <v>22668</v>
      </c>
      <c r="B1171" s="39" t="s">
        <v>1020</v>
      </c>
      <c r="C1171" s="39" t="s">
        <v>1269</v>
      </c>
      <c r="D1171" s="39" t="str">
        <f>CONCATENATE(tabSpelersBWBC[[#This Row],[Prénom]],"  ",tabSpelersBWBC[[#This Row],[Nom]])</f>
        <v>JEAN-CLAUDE  BODAR</v>
      </c>
      <c r="E1171" s="40">
        <v>19837</v>
      </c>
      <c r="F1171" s="39"/>
      <c r="G1171" s="39"/>
      <c r="H1171" s="39"/>
      <c r="I1171" s="41" t="s">
        <v>1252</v>
      </c>
      <c r="J1171" s="46"/>
      <c r="K1171" s="45" t="str">
        <f>IF(ISERROR(VLOOKUP(A1171,[1]Spelers_PFV!$A$2:$J$5016,1,0)),"",VLOOKUP(A1171,[1]Spelers_PFV!$A$2:$J$5016,1,0))</f>
        <v/>
      </c>
    </row>
    <row r="1172" spans="1:11" s="45" customFormat="1" hidden="1">
      <c r="A1172" s="38">
        <v>22672</v>
      </c>
      <c r="B1172" s="39" t="s">
        <v>306</v>
      </c>
      <c r="C1172" s="39" t="s">
        <v>1687</v>
      </c>
      <c r="D1172" s="39" t="str">
        <f>CONCATENATE(tabSpelersBWBC[[#This Row],[Prénom]],"  ",tabSpelersBWBC[[#This Row],[Nom]])</f>
        <v>ROGER  KETELERS</v>
      </c>
      <c r="E1172" s="40">
        <v>13286</v>
      </c>
      <c r="F1172" s="39"/>
      <c r="G1172" s="39"/>
      <c r="H1172" s="39"/>
      <c r="I1172" s="41" t="s">
        <v>1672</v>
      </c>
      <c r="J1172" s="46"/>
      <c r="K1172" s="45" t="str">
        <f>IF(ISERROR(VLOOKUP(A1172,[1]Spelers_PFV!$A$2:$J$5016,1,0)),"",VLOOKUP(A1172,[1]Spelers_PFV!$A$2:$J$5016,1,0))</f>
        <v/>
      </c>
    </row>
    <row r="1173" spans="1:11" s="45" customFormat="1" hidden="1">
      <c r="A1173" s="38">
        <v>22676</v>
      </c>
      <c r="B1173" s="39" t="s">
        <v>589</v>
      </c>
      <c r="C1173" s="39" t="s">
        <v>590</v>
      </c>
      <c r="D1173" s="39" t="str">
        <f>CONCATENATE(tabSpelersBWBC[[#This Row],[Prénom]],"  ",tabSpelersBWBC[[#This Row],[Nom]])</f>
        <v>CHRISTIANE  NOEL</v>
      </c>
      <c r="E1173" s="40">
        <v>19365</v>
      </c>
      <c r="F1173" s="39"/>
      <c r="G1173" s="39"/>
      <c r="H1173" s="39"/>
      <c r="I1173" s="41" t="s">
        <v>413</v>
      </c>
      <c r="J1173" s="46"/>
      <c r="K1173" s="47" t="str">
        <f>IF(ISERROR(VLOOKUP(A1173,[1]Spelers_PFV!$A$2:$J$5016,1,0)),"",VLOOKUP(A1173,[1]Spelers_PFV!$A$2:$J$5016,1,0))</f>
        <v/>
      </c>
    </row>
    <row r="1174" spans="1:11" s="45" customFormat="1" hidden="1">
      <c r="A1174" s="38">
        <v>22677</v>
      </c>
      <c r="B1174" s="39" t="s">
        <v>509</v>
      </c>
      <c r="C1174" s="39" t="s">
        <v>510</v>
      </c>
      <c r="D1174" s="39" t="str">
        <f>CONCATENATE(tabSpelersBWBC[[#This Row],[Prénom]],"  ",tabSpelersBWBC[[#This Row],[Nom]])</f>
        <v>JEAN-MARIE  GERARD</v>
      </c>
      <c r="E1174" s="40">
        <v>19370</v>
      </c>
      <c r="F1174" s="39"/>
      <c r="G1174" s="39"/>
      <c r="H1174" s="39"/>
      <c r="I1174" s="41" t="s">
        <v>413</v>
      </c>
      <c r="J1174" s="46"/>
      <c r="K1174" s="47" t="str">
        <f>IF(ISERROR(VLOOKUP(A1174,[1]Spelers_PFV!$A$2:$J$5016,1,0)),"",VLOOKUP(A1174,[1]Spelers_PFV!$A$2:$J$5016,1,0))</f>
        <v/>
      </c>
    </row>
    <row r="1175" spans="1:11" s="45" customFormat="1" hidden="1">
      <c r="A1175" s="38">
        <v>22695</v>
      </c>
      <c r="B1175" s="39" t="s">
        <v>1338</v>
      </c>
      <c r="C1175" s="39" t="s">
        <v>716</v>
      </c>
      <c r="D1175" s="39" t="str">
        <f>CONCATENATE(tabSpelersBWBC[[#This Row],[Prénom]],"  ",tabSpelersBWBC[[#This Row],[Nom]])</f>
        <v>YVAN  DUBOIS</v>
      </c>
      <c r="E1175" s="40">
        <v>13861</v>
      </c>
      <c r="F1175" s="39"/>
      <c r="G1175" s="39"/>
      <c r="H1175" s="39"/>
      <c r="I1175" s="41" t="s">
        <v>1252</v>
      </c>
      <c r="J1175" s="46"/>
      <c r="K1175" s="45" t="str">
        <f>IF(ISERROR(VLOOKUP(A1175,[1]Spelers_PFV!$A$2:$J$5016,1,0)),"",VLOOKUP(A1175,[1]Spelers_PFV!$A$2:$J$5016,1,0))</f>
        <v/>
      </c>
    </row>
    <row r="1176" spans="1:11" s="45" customFormat="1" hidden="1">
      <c r="A1176" s="38">
        <v>22700</v>
      </c>
      <c r="B1176" s="39" t="s">
        <v>340</v>
      </c>
      <c r="C1176" s="39" t="s">
        <v>1426</v>
      </c>
      <c r="D1176" s="39" t="str">
        <f>CONCATENATE(tabSpelersBWBC[[#This Row],[Prénom]],"  ",tabSpelersBWBC[[#This Row],[Nom]])</f>
        <v>BRIGITTE  TACK</v>
      </c>
      <c r="E1176" s="40">
        <v>15982</v>
      </c>
      <c r="F1176" s="39"/>
      <c r="G1176" s="39"/>
      <c r="H1176" s="39"/>
      <c r="I1176" s="41" t="s">
        <v>1252</v>
      </c>
      <c r="J1176" s="46"/>
      <c r="K1176" s="45" t="str">
        <f>IF(ISERROR(VLOOKUP(A1176,[1]Spelers_PFV!$A$2:$J$5016,1,0)),"",VLOOKUP(A1176,[1]Spelers_PFV!$A$2:$J$5016,1,0))</f>
        <v/>
      </c>
    </row>
    <row r="1177" spans="1:11" s="45" customFormat="1" hidden="1">
      <c r="A1177" s="38">
        <v>22701</v>
      </c>
      <c r="B1177" s="39" t="s">
        <v>331</v>
      </c>
      <c r="C1177" s="39" t="s">
        <v>1446</v>
      </c>
      <c r="D1177" s="39" t="str">
        <f>CONCATENATE(tabSpelersBWBC[[#This Row],[Prénom]],"  ",tabSpelersBWBC[[#This Row],[Nom]])</f>
        <v>DENISE  VAN HOUTUM</v>
      </c>
      <c r="E1177" s="40">
        <v>20583</v>
      </c>
      <c r="F1177" s="39"/>
      <c r="G1177" s="39"/>
      <c r="H1177" s="39"/>
      <c r="I1177" s="41" t="s">
        <v>1252</v>
      </c>
      <c r="J1177" s="46"/>
      <c r="K1177" s="45" t="str">
        <f>IF(ISERROR(VLOOKUP(A1177,[1]Spelers_PFV!$A$2:$J$5016,1,0)),"",VLOOKUP(A1177,[1]Spelers_PFV!$A$2:$J$5016,1,0))</f>
        <v/>
      </c>
    </row>
    <row r="1178" spans="1:11" s="45" customFormat="1" hidden="1">
      <c r="A1178" s="38">
        <v>22702</v>
      </c>
      <c r="B1178" s="39" t="s">
        <v>483</v>
      </c>
      <c r="C1178" s="39" t="s">
        <v>1289</v>
      </c>
      <c r="D1178" s="39" t="str">
        <f>CONCATENATE(tabSpelersBWBC[[#This Row],[Prénom]],"  ",tabSpelersBWBC[[#This Row],[Nom]])</f>
        <v>MARCELLE  COLLET</v>
      </c>
      <c r="E1178" s="40">
        <v>14471</v>
      </c>
      <c r="F1178" s="39"/>
      <c r="G1178" s="39"/>
      <c r="H1178" s="39"/>
      <c r="I1178" s="41" t="s">
        <v>1252</v>
      </c>
      <c r="J1178" s="46"/>
      <c r="K1178" s="47" t="str">
        <f>IF(ISERROR(VLOOKUP(A1178,[1]Spelers_PFV!$A$2:$J$5016,1,0)),"",VLOOKUP(A1178,[1]Spelers_PFV!$A$2:$J$5016,1,0))</f>
        <v/>
      </c>
    </row>
    <row r="1179" spans="1:11" s="45" customFormat="1" hidden="1">
      <c r="A1179" s="38">
        <v>22750</v>
      </c>
      <c r="B1179" s="39" t="s">
        <v>1129</v>
      </c>
      <c r="C1179" s="39" t="s">
        <v>1369</v>
      </c>
      <c r="D1179" s="39" t="str">
        <f>CONCATENATE(tabSpelersBWBC[[#This Row],[Prénom]],"  ",tabSpelersBWBC[[#This Row],[Nom]])</f>
        <v>RAYMOND  KEGELS</v>
      </c>
      <c r="E1179" s="40">
        <v>15053</v>
      </c>
      <c r="F1179" s="39"/>
      <c r="G1179" s="39"/>
      <c r="H1179" s="39"/>
      <c r="I1179" s="41" t="s">
        <v>1252</v>
      </c>
      <c r="J1179" s="46"/>
      <c r="K1179" s="45" t="str">
        <f>IF(ISERROR(VLOOKUP(A1179,[1]Spelers_PFV!$A$2:$J$5016,1,0)),"",VLOOKUP(A1179,[1]Spelers_PFV!$A$2:$J$5016,1,0))</f>
        <v/>
      </c>
    </row>
    <row r="1180" spans="1:11" s="45" customFormat="1" hidden="1">
      <c r="A1180" s="38">
        <v>23003</v>
      </c>
      <c r="B1180" s="39" t="s">
        <v>1029</v>
      </c>
      <c r="C1180" s="39" t="s">
        <v>1386</v>
      </c>
      <c r="D1180" s="39" t="str">
        <f>CONCATENATE(tabSpelersBWBC[[#This Row],[Prénom]],"  ",tabSpelersBWBC[[#This Row],[Nom]])</f>
        <v>FELIX  MATTERNE</v>
      </c>
      <c r="E1180" s="40">
        <v>12457</v>
      </c>
      <c r="F1180" s="39"/>
      <c r="G1180" s="39"/>
      <c r="H1180" s="39"/>
      <c r="I1180" s="41" t="s">
        <v>1252</v>
      </c>
      <c r="J1180" s="46"/>
      <c r="K1180" s="45" t="str">
        <f>IF(ISERROR(VLOOKUP(A1180,[1]Spelers_PFV!$A$2:$J$5016,1,0)),"",VLOOKUP(A1180,[1]Spelers_PFV!$A$2:$J$5016,1,0))</f>
        <v/>
      </c>
    </row>
    <row r="1181" spans="1:11" s="45" customFormat="1" hidden="1">
      <c r="A1181" s="38">
        <v>23033</v>
      </c>
      <c r="B1181" s="39" t="s">
        <v>474</v>
      </c>
      <c r="C1181" s="39" t="s">
        <v>498</v>
      </c>
      <c r="D1181" s="39" t="str">
        <f>CONCATENATE(tabSpelersBWBC[[#This Row],[Prénom]],"  ",tabSpelersBWBC[[#This Row],[Nom]])</f>
        <v>MAURICE  FIERENS</v>
      </c>
      <c r="E1181" s="40">
        <v>13565</v>
      </c>
      <c r="F1181" s="39"/>
      <c r="G1181" s="39"/>
      <c r="H1181" s="39"/>
      <c r="I1181" s="41" t="s">
        <v>413</v>
      </c>
      <c r="J1181" s="46"/>
      <c r="K1181" s="45" t="str">
        <f>IF(ISERROR(VLOOKUP(A1181,[1]Spelers_PFV!$A$2:$J$5016,1,0)),"",VLOOKUP(A1181,[1]Spelers_PFV!$A$2:$J$5016,1,0))</f>
        <v/>
      </c>
    </row>
    <row r="1182" spans="1:11" s="45" customFormat="1" hidden="1">
      <c r="A1182" s="38">
        <v>23189</v>
      </c>
      <c r="B1182" s="39" t="s">
        <v>632</v>
      </c>
      <c r="C1182" s="39" t="s">
        <v>633</v>
      </c>
      <c r="D1182" s="39" t="str">
        <f>CONCATENATE(tabSpelersBWBC[[#This Row],[Prénom]],"  ",tabSpelersBWBC[[#This Row],[Nom]])</f>
        <v>YVONNE  SEUTIN</v>
      </c>
      <c r="E1182" s="40">
        <v>12642</v>
      </c>
      <c r="F1182" s="39"/>
      <c r="G1182" s="39"/>
      <c r="H1182" s="39"/>
      <c r="I1182" s="41" t="s">
        <v>413</v>
      </c>
      <c r="J1182" s="46"/>
      <c r="K1182" s="45" t="str">
        <f>IF(ISERROR(VLOOKUP(A1182,[1]Spelers_PFV!$A$2:$J$5016,1,0)),"",VLOOKUP(A1182,[1]Spelers_PFV!$A$2:$J$5016,1,0))</f>
        <v/>
      </c>
    </row>
    <row r="1183" spans="1:11" s="45" customFormat="1" hidden="1">
      <c r="A1183" s="38">
        <v>23258</v>
      </c>
      <c r="B1183" s="39" t="s">
        <v>49</v>
      </c>
      <c r="C1183" s="39" t="s">
        <v>1378</v>
      </c>
      <c r="D1183" s="39" t="str">
        <f>CONCATENATE(tabSpelersBWBC[[#This Row],[Prénom]],"  ",tabSpelersBWBC[[#This Row],[Nom]])</f>
        <v>RENE  LIEVIN</v>
      </c>
      <c r="E1183" s="40">
        <v>18050</v>
      </c>
      <c r="F1183" s="39"/>
      <c r="G1183" s="39"/>
      <c r="H1183" s="39"/>
      <c r="I1183" s="41" t="s">
        <v>1252</v>
      </c>
      <c r="J1183" s="46"/>
      <c r="K1183" s="45" t="str">
        <f>IF(ISERROR(VLOOKUP(A1183,[1]Spelers_PFV!$A$2:$J$5016,1,0)),"",VLOOKUP(A1183,[1]Spelers_PFV!$A$2:$J$5016,1,0))</f>
        <v/>
      </c>
    </row>
    <row r="1184" spans="1:11" s="45" customFormat="1" hidden="1">
      <c r="A1184" s="38">
        <v>23311</v>
      </c>
      <c r="B1184" s="39" t="s">
        <v>852</v>
      </c>
      <c r="C1184" s="39" t="s">
        <v>1709</v>
      </c>
      <c r="D1184" s="39" t="str">
        <f>CONCATENATE(tabSpelersBWBC[[#This Row],[Prénom]],"  ",tabSpelersBWBC[[#This Row],[Nom]])</f>
        <v>SABINE  WUYTS</v>
      </c>
      <c r="E1184" s="40">
        <v>26438</v>
      </c>
      <c r="F1184" s="39"/>
      <c r="G1184" s="39"/>
      <c r="H1184" s="39"/>
      <c r="I1184" s="41" t="s">
        <v>1672</v>
      </c>
      <c r="J1184" s="46"/>
      <c r="K1184" s="45" t="str">
        <f>IF(ISERROR(VLOOKUP(A1184,[1]Spelers_PFV!$A$2:$J$5016,1,0)),"",VLOOKUP(A1184,[1]Spelers_PFV!$A$2:$J$5016,1,0))</f>
        <v/>
      </c>
    </row>
    <row r="1185" spans="1:11" s="45" customFormat="1" hidden="1">
      <c r="A1185" s="38">
        <v>23322</v>
      </c>
      <c r="B1185" s="39" t="s">
        <v>49</v>
      </c>
      <c r="C1185" s="39" t="s">
        <v>1339</v>
      </c>
      <c r="D1185" s="39" t="str">
        <f>CONCATENATE(tabSpelersBWBC[[#This Row],[Prénom]],"  ",tabSpelersBWBC[[#This Row],[Nom]])</f>
        <v>RENE  DUBREU</v>
      </c>
      <c r="E1185" s="40">
        <v>13732</v>
      </c>
      <c r="F1185" s="39"/>
      <c r="G1185" s="39"/>
      <c r="H1185" s="39"/>
      <c r="I1185" s="41" t="s">
        <v>1252</v>
      </c>
      <c r="J1185" s="46"/>
      <c r="K1185" s="45" t="str">
        <f>IF(ISERROR(VLOOKUP(A1185,[1]Spelers_PFV!$A$2:$J$5016,1,0)),"",VLOOKUP(A1185,[1]Spelers_PFV!$A$2:$J$5016,1,0))</f>
        <v/>
      </c>
    </row>
    <row r="1186" spans="1:11" s="45" customFormat="1" hidden="1">
      <c r="A1186" s="38">
        <v>23384</v>
      </c>
      <c r="B1186" s="39" t="s">
        <v>33</v>
      </c>
      <c r="C1186" s="39" t="s">
        <v>583</v>
      </c>
      <c r="D1186" s="39" t="str">
        <f>CONCATENATE(tabSpelersBWBC[[#This Row],[Prénom]],"  ",tabSpelersBWBC[[#This Row],[Nom]])</f>
        <v>MARC  MONTOIS</v>
      </c>
      <c r="E1186" s="40">
        <v>17060</v>
      </c>
      <c r="F1186" s="39"/>
      <c r="G1186" s="39"/>
      <c r="H1186" s="39"/>
      <c r="I1186" s="41" t="s">
        <v>413</v>
      </c>
      <c r="J1186" s="46"/>
      <c r="K1186" s="45" t="str">
        <f>IF(ISERROR(VLOOKUP(A1186,[1]Spelers_PFV!$A$2:$J$5016,1,0)),"",VLOOKUP(A1186,[1]Spelers_PFV!$A$2:$J$5016,1,0))</f>
        <v/>
      </c>
    </row>
    <row r="1187" spans="1:11" s="45" customFormat="1" hidden="1">
      <c r="A1187" s="38">
        <v>23441</v>
      </c>
      <c r="B1187" s="39" t="s">
        <v>591</v>
      </c>
      <c r="C1187" s="39" t="s">
        <v>590</v>
      </c>
      <c r="D1187" s="39" t="str">
        <f>CONCATENATE(tabSpelersBWBC[[#This Row],[Prénom]],"  ",tabSpelersBWBC[[#This Row],[Nom]])</f>
        <v>RENEE  NOEL</v>
      </c>
      <c r="E1187" s="40">
        <v>17064</v>
      </c>
      <c r="F1187" s="39"/>
      <c r="G1187" s="39"/>
      <c r="H1187" s="39"/>
      <c r="I1187" s="41" t="s">
        <v>413</v>
      </c>
      <c r="J1187" s="46"/>
      <c r="K1187" s="45" t="str">
        <f>IF(ISERROR(VLOOKUP(A1187,[1]Spelers_PFV!$A$2:$J$5016,1,0)),"",VLOOKUP(A1187,[1]Spelers_PFV!$A$2:$J$5016,1,0))</f>
        <v/>
      </c>
    </row>
    <row r="1188" spans="1:11" s="45" customFormat="1" hidden="1">
      <c r="A1188" s="38">
        <v>23451</v>
      </c>
      <c r="B1188" s="39" t="s">
        <v>842</v>
      </c>
      <c r="C1188" s="39" t="s">
        <v>1382</v>
      </c>
      <c r="D1188" s="39" t="str">
        <f>CONCATENATE(tabSpelersBWBC[[#This Row],[Prénom]],"  ",tabSpelersBWBC[[#This Row],[Nom]])</f>
        <v>IRENE  LOWIES</v>
      </c>
      <c r="E1188" s="40">
        <v>14030</v>
      </c>
      <c r="F1188" s="39"/>
      <c r="G1188" s="39"/>
      <c r="H1188" s="39"/>
      <c r="I1188" s="41" t="s">
        <v>1252</v>
      </c>
      <c r="J1188" s="46"/>
      <c r="K1188" s="45" t="str">
        <f>IF(ISERROR(VLOOKUP(A1188,[1]Spelers_PFV!$A$2:$J$5016,1,0)),"",VLOOKUP(A1188,[1]Spelers_PFV!$A$2:$J$5016,1,0))</f>
        <v/>
      </c>
    </row>
    <row r="1189" spans="1:11" s="45" customFormat="1" hidden="1">
      <c r="A1189" s="38">
        <v>23461</v>
      </c>
      <c r="B1189" s="39" t="s">
        <v>355</v>
      </c>
      <c r="C1189" s="39" t="s">
        <v>454</v>
      </c>
      <c r="D1189" s="39" t="str">
        <f>CONCATENATE(tabSpelersBWBC[[#This Row],[Prénom]],"  ",tabSpelersBWBC[[#This Row],[Nom]])</f>
        <v>MONIQUE  DECHAMPS</v>
      </c>
      <c r="E1189" s="40">
        <v>13002</v>
      </c>
      <c r="F1189" s="39"/>
      <c r="G1189" s="39"/>
      <c r="H1189" s="39"/>
      <c r="I1189" s="41" t="s">
        <v>413</v>
      </c>
      <c r="J1189" s="46"/>
      <c r="K1189" s="45" t="str">
        <f>IF(ISERROR(VLOOKUP(A1189,[1]Spelers_PFV!$A$2:$J$5016,1,0)),"",VLOOKUP(A1189,[1]Spelers_PFV!$A$2:$J$5016,1,0))</f>
        <v/>
      </c>
    </row>
    <row r="1190" spans="1:11" s="45" customFormat="1" hidden="1">
      <c r="A1190" s="38">
        <v>23462</v>
      </c>
      <c r="B1190" s="39" t="s">
        <v>331</v>
      </c>
      <c r="C1190" s="39" t="s">
        <v>457</v>
      </c>
      <c r="D1190" s="39" t="str">
        <f>CONCATENATE(tabSpelersBWBC[[#This Row],[Prénom]],"  ",tabSpelersBWBC[[#This Row],[Nom]])</f>
        <v>DENISE  DE DECKER</v>
      </c>
      <c r="E1190" s="40">
        <v>15652</v>
      </c>
      <c r="F1190" s="39"/>
      <c r="G1190" s="39"/>
      <c r="H1190" s="39"/>
      <c r="I1190" s="41" t="s">
        <v>413</v>
      </c>
      <c r="J1190" s="46"/>
      <c r="K1190" s="45" t="str">
        <f>IF(ISERROR(VLOOKUP(A1190,[1]Spelers_PFV!$A$2:$J$5016,1,0)),"",VLOOKUP(A1190,[1]Spelers_PFV!$A$2:$J$5016,1,0))</f>
        <v/>
      </c>
    </row>
    <row r="1191" spans="1:11" s="45" customFormat="1" hidden="1">
      <c r="A1191" s="38">
        <v>23463</v>
      </c>
      <c r="B1191" s="39" t="s">
        <v>304</v>
      </c>
      <c r="C1191" s="39" t="s">
        <v>462</v>
      </c>
      <c r="D1191" s="39" t="str">
        <f>CONCATENATE(tabSpelersBWBC[[#This Row],[Prénom]],"  ",tabSpelersBWBC[[#This Row],[Nom]])</f>
        <v>JACQUELINE  DELNOIJ</v>
      </c>
      <c r="E1191" s="40">
        <v>14169</v>
      </c>
      <c r="F1191" s="39"/>
      <c r="G1191" s="39"/>
      <c r="H1191" s="39"/>
      <c r="I1191" s="41" t="s">
        <v>413</v>
      </c>
      <c r="J1191" s="46"/>
      <c r="K1191" s="45" t="str">
        <f>IF(ISERROR(VLOOKUP(A1191,[1]Spelers_PFV!$A$2:$J$5016,1,0)),"",VLOOKUP(A1191,[1]Spelers_PFV!$A$2:$J$5016,1,0))</f>
        <v/>
      </c>
    </row>
    <row r="1192" spans="1:11" s="45" customFormat="1" hidden="1">
      <c r="A1192" s="38">
        <v>23466</v>
      </c>
      <c r="B1192" s="39" t="s">
        <v>467</v>
      </c>
      <c r="C1192" s="39" t="s">
        <v>468</v>
      </c>
      <c r="D1192" s="39" t="str">
        <f>CONCATENATE(tabSpelersBWBC[[#This Row],[Prénom]],"  ",tabSpelersBWBC[[#This Row],[Nom]])</f>
        <v>EDITH  DERATHE</v>
      </c>
      <c r="E1192" s="40">
        <v>14414</v>
      </c>
      <c r="F1192" s="39"/>
      <c r="G1192" s="39"/>
      <c r="H1192" s="39"/>
      <c r="I1192" s="41" t="s">
        <v>413</v>
      </c>
      <c r="J1192" s="46"/>
      <c r="K1192" s="45" t="str">
        <f>IF(ISERROR(VLOOKUP(A1192,[1]Spelers_PFV!$A$2:$J$5016,1,0)),"",VLOOKUP(A1192,[1]Spelers_PFV!$A$2:$J$5016,1,0))</f>
        <v/>
      </c>
    </row>
    <row r="1193" spans="1:11" s="45" customFormat="1" hidden="1">
      <c r="A1193" s="38">
        <v>23471</v>
      </c>
      <c r="B1193" s="39" t="s">
        <v>573</v>
      </c>
      <c r="C1193" s="39" t="s">
        <v>574</v>
      </c>
      <c r="D1193" s="39" t="str">
        <f>CONCATENATE(tabSpelersBWBC[[#This Row],[Prénom]],"  ",tabSpelersBWBC[[#This Row],[Nom]])</f>
        <v>JOSE  MELLEKER</v>
      </c>
      <c r="E1193" s="40">
        <v>16874</v>
      </c>
      <c r="F1193" s="39"/>
      <c r="G1193" s="39"/>
      <c r="H1193" s="39"/>
      <c r="I1193" s="41" t="s">
        <v>413</v>
      </c>
      <c r="J1193" s="46"/>
      <c r="K1193" s="45" t="str">
        <f>IF(ISERROR(VLOOKUP(A1193,[1]Spelers_PFV!$A$2:$J$5016,1,0)),"",VLOOKUP(A1193,[1]Spelers_PFV!$A$2:$J$5016,1,0))</f>
        <v/>
      </c>
    </row>
    <row r="1194" spans="1:11" s="45" customFormat="1" hidden="1">
      <c r="A1194" s="38">
        <v>23480</v>
      </c>
      <c r="B1194" s="39" t="s">
        <v>448</v>
      </c>
      <c r="C1194" s="39" t="s">
        <v>553</v>
      </c>
      <c r="D1194" s="39" t="str">
        <f>CONCATENATE(tabSpelersBWBC[[#This Row],[Prénom]],"  ",tabSpelersBWBC[[#This Row],[Nom]])</f>
        <v>FRANCINE  LEVY</v>
      </c>
      <c r="E1194" s="40">
        <v>9499</v>
      </c>
      <c r="F1194" s="39"/>
      <c r="G1194" s="39"/>
      <c r="H1194" s="39"/>
      <c r="I1194" s="41" t="s">
        <v>413</v>
      </c>
      <c r="J1194" s="46"/>
      <c r="K1194" s="45" t="str">
        <f>IF(ISERROR(VLOOKUP(A1194,[1]Spelers_PFV!$A$2:$J$5016,1,0)),"",VLOOKUP(A1194,[1]Spelers_PFV!$A$2:$J$5016,1,0))</f>
        <v/>
      </c>
    </row>
    <row r="1195" spans="1:11" s="45" customFormat="1" hidden="1">
      <c r="A1195" s="38">
        <v>23482</v>
      </c>
      <c r="B1195" s="39" t="s">
        <v>538</v>
      </c>
      <c r="C1195" s="39" t="s">
        <v>648</v>
      </c>
      <c r="D1195" s="39" t="str">
        <f>CONCATENATE(tabSpelersBWBC[[#This Row],[Prénom]],"  ",tabSpelersBWBC[[#This Row],[Nom]])</f>
        <v>ROBERT  THOLLEBEEK</v>
      </c>
      <c r="E1195" s="40">
        <v>14476</v>
      </c>
      <c r="F1195" s="39"/>
      <c r="G1195" s="39"/>
      <c r="H1195" s="39"/>
      <c r="I1195" s="41" t="s">
        <v>413</v>
      </c>
      <c r="J1195" s="46"/>
      <c r="K1195" s="45" t="str">
        <f>IF(ISERROR(VLOOKUP(A1195,[1]Spelers_PFV!$A$2:$J$5016,1,0)),"",VLOOKUP(A1195,[1]Spelers_PFV!$A$2:$J$5016,1,0))</f>
        <v/>
      </c>
    </row>
    <row r="1196" spans="1:11" s="45" customFormat="1" hidden="1">
      <c r="A1196" s="38">
        <v>23547</v>
      </c>
      <c r="B1196" s="39" t="s">
        <v>35</v>
      </c>
      <c r="C1196" s="39" t="s">
        <v>522</v>
      </c>
      <c r="D1196" s="39" t="str">
        <f>CONCATENATE(tabSpelersBWBC[[#This Row],[Prénom]],"  ",tabSpelersBWBC[[#This Row],[Nom]])</f>
        <v>MICHEL  HENDRICKX</v>
      </c>
      <c r="E1196" s="40">
        <v>16778</v>
      </c>
      <c r="F1196" s="39"/>
      <c r="G1196" s="39"/>
      <c r="H1196" s="39"/>
      <c r="I1196" s="41" t="s">
        <v>413</v>
      </c>
      <c r="J1196" s="46"/>
      <c r="K1196" s="45" t="str">
        <f>IF(ISERROR(VLOOKUP(A1196,[1]Spelers_PFV!$A$2:$J$5016,1,0)),"",VLOOKUP(A1196,[1]Spelers_PFV!$A$2:$J$5016,1,0))</f>
        <v/>
      </c>
    </row>
    <row r="1197" spans="1:11" s="45" customFormat="1" hidden="1">
      <c r="A1197" s="38">
        <v>23575</v>
      </c>
      <c r="B1197" s="39" t="s">
        <v>480</v>
      </c>
      <c r="C1197" s="39" t="s">
        <v>1183</v>
      </c>
      <c r="D1197" s="39" t="str">
        <f>CONCATENATE(tabSpelersBWBC[[#This Row],[Prénom]],"  ",tabSpelersBWBC[[#This Row],[Nom]])</f>
        <v>NICOLE  VOGELS</v>
      </c>
      <c r="E1197" s="40">
        <v>19122</v>
      </c>
      <c r="F1197" s="39"/>
      <c r="G1197" s="39"/>
      <c r="H1197" s="39"/>
      <c r="I1197" s="41" t="s">
        <v>1036</v>
      </c>
      <c r="J1197" s="46"/>
      <c r="K1197" s="45" t="str">
        <f>IF(ISERROR(VLOOKUP(A1197,[1]Spelers_PFV!$A$2:$J$5016,1,0)),"",VLOOKUP(A1197,[1]Spelers_PFV!$A$2:$J$5016,1,0))</f>
        <v/>
      </c>
    </row>
    <row r="1198" spans="1:11" s="45" customFormat="1" hidden="1">
      <c r="A1198" s="38">
        <v>23583</v>
      </c>
      <c r="B1198" s="39" t="s">
        <v>661</v>
      </c>
      <c r="C1198" s="39" t="s">
        <v>662</v>
      </c>
      <c r="D1198" s="39" t="str">
        <f>CONCATENATE(tabSpelersBWBC[[#This Row],[Prénom]],"  ",tabSpelersBWBC[[#This Row],[Nom]])</f>
        <v>HENRIETTE  VAN OUDENHOVEN</v>
      </c>
      <c r="E1198" s="40">
        <v>14336</v>
      </c>
      <c r="F1198" s="39"/>
      <c r="G1198" s="39"/>
      <c r="H1198" s="39"/>
      <c r="I1198" s="41" t="s">
        <v>413</v>
      </c>
      <c r="J1198" s="46"/>
      <c r="K1198" s="45" t="str">
        <f>IF(ISERROR(VLOOKUP(A1198,[1]Spelers_PFV!$A$2:$J$5016,1,0)),"",VLOOKUP(A1198,[1]Spelers_PFV!$A$2:$J$5016,1,0))</f>
        <v/>
      </c>
    </row>
    <row r="1199" spans="1:11" s="45" customFormat="1" hidden="1">
      <c r="A1199" s="38">
        <v>23593</v>
      </c>
      <c r="B1199" s="39" t="s">
        <v>1067</v>
      </c>
      <c r="C1199" s="39" t="s">
        <v>1367</v>
      </c>
      <c r="D1199" s="39" t="str">
        <f>CONCATENATE(tabSpelersBWBC[[#This Row],[Prénom]],"  ",tabSpelersBWBC[[#This Row],[Nom]])</f>
        <v>MICHELE  HUYSMANS</v>
      </c>
      <c r="E1199" s="40">
        <v>19263</v>
      </c>
      <c r="F1199" s="39"/>
      <c r="G1199" s="39"/>
      <c r="H1199" s="39"/>
      <c r="I1199" s="41" t="s">
        <v>1252</v>
      </c>
      <c r="J1199" s="46"/>
      <c r="K1199" s="45" t="str">
        <f>IF(ISERROR(VLOOKUP(A1199,[1]Spelers_PFV!$A$2:$J$5016,1,0)),"",VLOOKUP(A1199,[1]Spelers_PFV!$A$2:$J$5016,1,0))</f>
        <v/>
      </c>
    </row>
    <row r="1200" spans="1:11" s="45" customFormat="1" hidden="1">
      <c r="A1200" s="38">
        <v>23594</v>
      </c>
      <c r="B1200" s="39" t="s">
        <v>306</v>
      </c>
      <c r="C1200" s="39" t="s">
        <v>1358</v>
      </c>
      <c r="D1200" s="39" t="str">
        <f>CONCATENATE(tabSpelersBWBC[[#This Row],[Prénom]],"  ",tabSpelersBWBC[[#This Row],[Nom]])</f>
        <v>ROGER  GULDEMONT</v>
      </c>
      <c r="E1200" s="40">
        <v>16015</v>
      </c>
      <c r="F1200" s="39"/>
      <c r="G1200" s="39"/>
      <c r="H1200" s="39"/>
      <c r="I1200" s="41" t="s">
        <v>1252</v>
      </c>
      <c r="J1200" s="46"/>
      <c r="K1200" s="45" t="str">
        <f>IF(ISERROR(VLOOKUP(A1200,[1]Spelers_PFV!$A$2:$J$5016,1,0)),"",VLOOKUP(A1200,[1]Spelers_PFV!$A$2:$J$5016,1,0))</f>
        <v/>
      </c>
    </row>
    <row r="1201" spans="1:12" s="45" customFormat="1" hidden="1">
      <c r="A1201" s="38">
        <v>23635</v>
      </c>
      <c r="B1201" s="39" t="s">
        <v>443</v>
      </c>
      <c r="C1201" s="39" t="s">
        <v>444</v>
      </c>
      <c r="D1201" s="39" t="str">
        <f>CONCATENATE(tabSpelersBWBC[[#This Row],[Prénom]],"  ",tabSpelersBWBC[[#This Row],[Nom]])</f>
        <v>GEORGES  COPERSMET</v>
      </c>
      <c r="E1201" s="40">
        <v>12969</v>
      </c>
      <c r="F1201" s="39"/>
      <c r="G1201" s="39"/>
      <c r="H1201" s="39"/>
      <c r="I1201" s="41" t="s">
        <v>413</v>
      </c>
      <c r="J1201" s="46"/>
      <c r="K1201" s="45" t="str">
        <f>IF(ISERROR(VLOOKUP(A1201,[1]Spelers_PFV!$A$2:$J$5016,1,0)),"",VLOOKUP(A1201,[1]Spelers_PFV!$A$2:$J$5016,1,0))</f>
        <v/>
      </c>
    </row>
    <row r="1202" spans="1:12" s="45" customFormat="1" hidden="1">
      <c r="A1202" s="38">
        <v>23649</v>
      </c>
      <c r="B1202" s="39" t="s">
        <v>624</v>
      </c>
      <c r="C1202" s="39" t="s">
        <v>625</v>
      </c>
      <c r="D1202" s="39" t="str">
        <f>CONCATENATE(tabSpelersBWBC[[#This Row],[Prénom]],"  ",tabSpelersBWBC[[#This Row],[Nom]])</f>
        <v>THERESE  SARRIBLE</v>
      </c>
      <c r="E1202" s="40">
        <v>15710</v>
      </c>
      <c r="F1202" s="39"/>
      <c r="G1202" s="39"/>
      <c r="H1202" s="39"/>
      <c r="I1202" s="41" t="s">
        <v>413</v>
      </c>
      <c r="J1202" s="46"/>
      <c r="K1202" s="45" t="str">
        <f>IF(ISERROR(VLOOKUP(A1202,[1]Spelers_PFV!$A$2:$J$5016,1,0)),"",VLOOKUP(A1202,[1]Spelers_PFV!$A$2:$J$5016,1,0))</f>
        <v/>
      </c>
    </row>
    <row r="1203" spans="1:12" s="44" customFormat="1" hidden="1">
      <c r="A1203" s="38">
        <v>23757</v>
      </c>
      <c r="B1203" s="39" t="s">
        <v>459</v>
      </c>
      <c r="C1203" s="39" t="s">
        <v>1674</v>
      </c>
      <c r="D1203" s="39" t="str">
        <f>CONCATENATE(tabSpelersBWBC[[#This Row],[Prénom]],"  ",tabSpelersBWBC[[#This Row],[Nom]])</f>
        <v>ANNE  CHAERLE</v>
      </c>
      <c r="E1203" s="40">
        <v>12052</v>
      </c>
      <c r="F1203" s="39"/>
      <c r="G1203" s="39"/>
      <c r="H1203" s="39"/>
      <c r="I1203" s="41" t="s">
        <v>1672</v>
      </c>
      <c r="J1203" s="46"/>
      <c r="K1203" s="45" t="str">
        <f>IF(ISERROR(VLOOKUP(A1203,[1]Spelers_PFV!$A$2:$J$5016,1,0)),"",VLOOKUP(A1203,[1]Spelers_PFV!$A$2:$J$5016,1,0))</f>
        <v/>
      </c>
    </row>
    <row r="1204" spans="1:12" s="44" customFormat="1" hidden="1">
      <c r="A1204" s="38">
        <v>23781</v>
      </c>
      <c r="B1204" s="39" t="s">
        <v>448</v>
      </c>
      <c r="C1204" s="39" t="s">
        <v>482</v>
      </c>
      <c r="D1204" s="39" t="str">
        <f>CONCATENATE(tabSpelersBWBC[[#This Row],[Prénom]],"  ",tabSpelersBWBC[[#This Row],[Nom]])</f>
        <v>FRANCINE  DEWAELE</v>
      </c>
      <c r="E1204" s="40">
        <v>14138</v>
      </c>
      <c r="F1204" s="39"/>
      <c r="G1204" s="39"/>
      <c r="H1204" s="39"/>
      <c r="I1204" s="41" t="s">
        <v>413</v>
      </c>
      <c r="J1204" s="46"/>
      <c r="K1204" s="45" t="str">
        <f>IF(ISERROR(VLOOKUP(A1204,[1]Spelers_PFV!$A$2:$J$5016,1,0)),"",VLOOKUP(A1204,[1]Spelers_PFV!$A$2:$J$5016,1,0))</f>
        <v/>
      </c>
    </row>
    <row r="1205" spans="1:12" s="44" customFormat="1" hidden="1">
      <c r="A1205" s="38">
        <v>23799</v>
      </c>
      <c r="B1205" s="39" t="s">
        <v>49</v>
      </c>
      <c r="C1205" s="39" t="s">
        <v>1251</v>
      </c>
      <c r="D1205" s="39" t="str">
        <f>CONCATENATE(tabSpelersBWBC[[#This Row],[Prénom]],"  ",tabSpelersBWBC[[#This Row],[Nom]])</f>
        <v>RENE  AERTS</v>
      </c>
      <c r="E1205" s="40">
        <v>15472</v>
      </c>
      <c r="F1205" s="39"/>
      <c r="G1205" s="39"/>
      <c r="H1205" s="39"/>
      <c r="I1205" s="41" t="s">
        <v>1252</v>
      </c>
      <c r="J1205" s="46"/>
      <c r="K1205" s="45" t="str">
        <f>IF(ISERROR(VLOOKUP(A1205,[1]Spelers_PFV!$A$2:$J$5016,1,0)),"",VLOOKUP(A1205,[1]Spelers_PFV!$A$2:$J$5016,1,0))</f>
        <v/>
      </c>
    </row>
    <row r="1206" spans="1:12" s="44" customFormat="1" hidden="1">
      <c r="A1206" s="38">
        <v>23978</v>
      </c>
      <c r="B1206" s="39" t="s">
        <v>666</v>
      </c>
      <c r="C1206" s="39" t="s">
        <v>667</v>
      </c>
      <c r="D1206" s="39" t="str">
        <f>CONCATENATE(tabSpelersBWBC[[#This Row],[Prénom]],"  ",tabSpelersBWBC[[#This Row],[Nom]])</f>
        <v>VIVIANE  WIEMEYER</v>
      </c>
      <c r="E1206" s="40">
        <v>20143</v>
      </c>
      <c r="F1206" s="39"/>
      <c r="G1206" s="39"/>
      <c r="H1206" s="39"/>
      <c r="I1206" s="41" t="s">
        <v>413</v>
      </c>
      <c r="J1206" s="46"/>
      <c r="K1206" s="45" t="str">
        <f>IF(ISERROR(VLOOKUP(A1206,[1]Spelers_PFV!$A$2:$J$5016,1,0)),"",VLOOKUP(A1206,[1]Spelers_PFV!$A$2:$J$5016,1,0))</f>
        <v/>
      </c>
    </row>
    <row r="1207" spans="1:12" s="44" customFormat="1" hidden="1">
      <c r="A1207" s="38">
        <v>24034</v>
      </c>
      <c r="B1207" s="39" t="s">
        <v>603</v>
      </c>
      <c r="C1207" s="39" t="s">
        <v>1135</v>
      </c>
      <c r="D1207" s="39" t="str">
        <f>CONCATENATE(tabSpelersBWBC[[#This Row],[Prénom]],"  ",tabSpelersBWBC[[#This Row],[Nom]])</f>
        <v>CLAUDE  ROMMEL</v>
      </c>
      <c r="E1207" s="40">
        <v>14352</v>
      </c>
      <c r="F1207" s="39"/>
      <c r="G1207" s="39"/>
      <c r="H1207" s="39"/>
      <c r="I1207" s="41" t="s">
        <v>1036</v>
      </c>
      <c r="J1207" s="46"/>
      <c r="K1207" s="45" t="str">
        <f>IF(ISERROR(VLOOKUP(A1207,[1]Spelers_PFV!$A$2:$J$5016,1,0)),"",VLOOKUP(A1207,[1]Spelers_PFV!$A$2:$J$5016,1,0))</f>
        <v/>
      </c>
      <c r="L1207" s="48"/>
    </row>
    <row r="1208" spans="1:12" s="44" customFormat="1" hidden="1">
      <c r="A1208" s="38">
        <v>24035</v>
      </c>
      <c r="B1208" s="39" t="s">
        <v>649</v>
      </c>
      <c r="C1208" s="39" t="s">
        <v>1256</v>
      </c>
      <c r="D1208" s="39" t="str">
        <f>CONCATENATE(tabSpelersBWBC[[#This Row],[Prénom]],"  ",tabSpelersBWBC[[#This Row],[Nom]])</f>
        <v>FREDDY  BACQ</v>
      </c>
      <c r="E1208" s="40">
        <v>17599</v>
      </c>
      <c r="F1208" s="39"/>
      <c r="G1208" s="39"/>
      <c r="H1208" s="39"/>
      <c r="I1208" s="41" t="s">
        <v>1252</v>
      </c>
      <c r="J1208" s="46"/>
      <c r="K1208" s="45" t="str">
        <f>IF(ISERROR(VLOOKUP(A1208,[1]Spelers_PFV!$A$2:$J$5016,1,0)),"",VLOOKUP(A1208,[1]Spelers_PFV!$A$2:$J$5016,1,0))</f>
        <v/>
      </c>
    </row>
    <row r="1209" spans="1:12" s="44" customFormat="1" hidden="1">
      <c r="A1209" s="38">
        <v>24043</v>
      </c>
      <c r="B1209" s="39" t="s">
        <v>49</v>
      </c>
      <c r="C1209" s="39" t="s">
        <v>1056</v>
      </c>
      <c r="D1209" s="39" t="str">
        <f>CONCATENATE(tabSpelersBWBC[[#This Row],[Prénom]],"  ",tabSpelersBWBC[[#This Row],[Nom]])</f>
        <v>RENE  BUEKEN</v>
      </c>
      <c r="E1209" s="40">
        <v>15073</v>
      </c>
      <c r="F1209" s="39"/>
      <c r="G1209" s="39"/>
      <c r="H1209" s="39"/>
      <c r="I1209" s="41" t="s">
        <v>1036</v>
      </c>
      <c r="J1209" s="46"/>
      <c r="K1209" s="45" t="str">
        <f>IF(ISERROR(VLOOKUP(A1209,[1]Spelers_PFV!$A$2:$J$5016,1,0)),"",VLOOKUP(A1209,[1]Spelers_PFV!$A$2:$J$5016,1,0))</f>
        <v/>
      </c>
    </row>
    <row r="1210" spans="1:12" s="44" customFormat="1" hidden="1">
      <c r="A1210" s="38">
        <v>24049</v>
      </c>
      <c r="B1210" s="39" t="s">
        <v>1404</v>
      </c>
      <c r="C1210" s="39" t="s">
        <v>1405</v>
      </c>
      <c r="D1210" s="39" t="str">
        <f>CONCATENATE(tabSpelersBWBC[[#This Row],[Prénom]],"  ",tabSpelersBWBC[[#This Row],[Nom]])</f>
        <v>MARIE-LISETTE  PICKAERT</v>
      </c>
      <c r="E1210" s="40">
        <v>13677</v>
      </c>
      <c r="F1210" s="39"/>
      <c r="G1210" s="39"/>
      <c r="H1210" s="39"/>
      <c r="I1210" s="41" t="s">
        <v>1252</v>
      </c>
      <c r="J1210" s="46"/>
      <c r="K1210" s="45" t="str">
        <f>IF(ISERROR(VLOOKUP(A1210,[1]Spelers_PFV!$A$2:$J$5016,1,0)),"",VLOOKUP(A1210,[1]Spelers_PFV!$A$2:$J$5016,1,0))</f>
        <v/>
      </c>
    </row>
    <row r="1211" spans="1:12" s="44" customFormat="1" hidden="1">
      <c r="A1211" s="38">
        <v>24058</v>
      </c>
      <c r="B1211" s="39" t="s">
        <v>1265</v>
      </c>
      <c r="C1211" s="39" t="s">
        <v>1264</v>
      </c>
      <c r="D1211" s="39" t="str">
        <f>CONCATENATE(tabSpelersBWBC[[#This Row],[Prénom]],"  ",tabSpelersBWBC[[#This Row],[Nom]])</f>
        <v>SYLVIE  BILLIOUW</v>
      </c>
      <c r="E1211" s="40">
        <v>26079</v>
      </c>
      <c r="F1211" s="39"/>
      <c r="G1211" s="39"/>
      <c r="H1211" s="39"/>
      <c r="I1211" s="41" t="s">
        <v>1252</v>
      </c>
      <c r="J1211" s="46"/>
      <c r="K1211" s="45" t="str">
        <f>IF(ISERROR(VLOOKUP(A1211,[1]Spelers_PFV!$A$2:$J$5016,1,0)),"",VLOOKUP(A1211,[1]Spelers_PFV!$A$2:$J$5016,1,0))</f>
        <v/>
      </c>
    </row>
    <row r="1212" spans="1:12" s="44" customFormat="1" hidden="1">
      <c r="A1212" s="38">
        <v>24120</v>
      </c>
      <c r="B1212" s="39" t="s">
        <v>404</v>
      </c>
      <c r="C1212" s="39" t="s">
        <v>1326</v>
      </c>
      <c r="D1212" s="39" t="str">
        <f>CONCATENATE(tabSpelersBWBC[[#This Row],[Prénom]],"  ",tabSpelersBWBC[[#This Row],[Nom]])</f>
        <v>WILLY  DEURBROECK</v>
      </c>
      <c r="E1212" s="40">
        <v>16266</v>
      </c>
      <c r="F1212" s="39"/>
      <c r="G1212" s="39"/>
      <c r="H1212" s="39"/>
      <c r="I1212" s="41" t="s">
        <v>1252</v>
      </c>
      <c r="J1212" s="46"/>
      <c r="K1212" s="45" t="str">
        <f>IF(ISERROR(VLOOKUP(A1212,[1]Spelers_PFV!$A$2:$J$5016,1,0)),"",VLOOKUP(A1212,[1]Spelers_PFV!$A$2:$J$5016,1,0))</f>
        <v/>
      </c>
    </row>
    <row r="1213" spans="1:12" s="44" customFormat="1" hidden="1">
      <c r="A1213" s="38">
        <v>24166</v>
      </c>
      <c r="B1213" s="39" t="s">
        <v>967</v>
      </c>
      <c r="C1213" s="39" t="s">
        <v>1423</v>
      </c>
      <c r="D1213" s="39" t="str">
        <f>CONCATENATE(tabSpelersBWBC[[#This Row],[Prénom]],"  ",tabSpelersBWBC[[#This Row],[Nom]])</f>
        <v>BERNARD  STAS</v>
      </c>
      <c r="E1213" s="40">
        <v>19773</v>
      </c>
      <c r="F1213" s="39"/>
      <c r="G1213" s="39"/>
      <c r="H1213" s="39"/>
      <c r="I1213" s="41" t="s">
        <v>1252</v>
      </c>
      <c r="J1213" s="46"/>
      <c r="K1213" s="45" t="str">
        <f>IF(ISERROR(VLOOKUP(A1213,[1]Spelers_PFV!$A$2:$J$5016,1,0)),"",VLOOKUP(A1213,[1]Spelers_PFV!$A$2:$J$5016,1,0))</f>
        <v/>
      </c>
    </row>
    <row r="1214" spans="1:12" s="44" customFormat="1" hidden="1">
      <c r="A1214" s="38">
        <v>24300</v>
      </c>
      <c r="B1214" s="39" t="s">
        <v>603</v>
      </c>
      <c r="C1214" s="39" t="s">
        <v>604</v>
      </c>
      <c r="D1214" s="39" t="str">
        <f>CONCATENATE(tabSpelersBWBC[[#This Row],[Prénom]],"  ",tabSpelersBWBC[[#This Row],[Nom]])</f>
        <v>CLAUDE  PIROTTE</v>
      </c>
      <c r="E1214" s="40">
        <v>18784</v>
      </c>
      <c r="F1214" s="39"/>
      <c r="G1214" s="39"/>
      <c r="H1214" s="39"/>
      <c r="I1214" s="41" t="s">
        <v>413</v>
      </c>
      <c r="J1214" s="46"/>
      <c r="K1214" s="45" t="str">
        <f>IF(ISERROR(VLOOKUP(A1214,[1]Spelers_PFV!$A$2:$J$5016,1,0)),"",VLOOKUP(A1214,[1]Spelers_PFV!$A$2:$J$5016,1,0))</f>
        <v/>
      </c>
    </row>
    <row r="1215" spans="1:12" s="44" customFormat="1" hidden="1">
      <c r="A1215" s="38">
        <v>24356</v>
      </c>
      <c r="B1215" s="39" t="s">
        <v>1077</v>
      </c>
      <c r="C1215" s="39" t="s">
        <v>1306</v>
      </c>
      <c r="D1215" s="39" t="str">
        <f>CONCATENATE(tabSpelersBWBC[[#This Row],[Prénom]],"  ",tabSpelersBWBC[[#This Row],[Nom]])</f>
        <v>PAUL  DELBECK</v>
      </c>
      <c r="E1215" s="40">
        <v>16666</v>
      </c>
      <c r="F1215" s="39"/>
      <c r="G1215" s="39"/>
      <c r="H1215" s="39"/>
      <c r="I1215" s="41" t="s">
        <v>1252</v>
      </c>
      <c r="J1215" s="46"/>
      <c r="K1215" s="45" t="str">
        <f>IF(ISERROR(VLOOKUP(A1215,[1]Spelers_PFV!$A$2:$J$5016,1,0)),"",VLOOKUP(A1215,[1]Spelers_PFV!$A$2:$J$5016,1,0))</f>
        <v/>
      </c>
    </row>
    <row r="1216" spans="1:12" s="44" customFormat="1" hidden="1">
      <c r="A1216" s="38">
        <v>50023</v>
      </c>
      <c r="B1216" s="39" t="s">
        <v>1698</v>
      </c>
      <c r="C1216" s="39" t="s">
        <v>1699</v>
      </c>
      <c r="D1216" s="39" t="str">
        <f>CONCATENATE(tabSpelersBWBC[[#This Row],[Prénom]],"  ",tabSpelersBWBC[[#This Row],[Nom]])</f>
        <v>MURIELLE  SINGERY</v>
      </c>
      <c r="E1216" s="40">
        <v>23489</v>
      </c>
      <c r="F1216" s="39"/>
      <c r="G1216" s="39"/>
      <c r="H1216" s="39"/>
      <c r="I1216" s="41" t="s">
        <v>1672</v>
      </c>
      <c r="J1216" s="46"/>
      <c r="K1216" s="45" t="str">
        <f>IF(ISERROR(VLOOKUP(A1216,[1]Spelers_PFV!$A$2:$J$5016,1,0)),"",VLOOKUP(A1216,[1]Spelers_PFV!$A$2:$J$5016,1,0))</f>
        <v/>
      </c>
    </row>
    <row r="1217" spans="1:11" s="44" customFormat="1" hidden="1">
      <c r="A1217" s="38">
        <v>50131</v>
      </c>
      <c r="B1217" s="39" t="s">
        <v>538</v>
      </c>
      <c r="C1217" s="39" t="s">
        <v>1708</v>
      </c>
      <c r="D1217" s="39" t="str">
        <f>CONCATENATE(tabSpelersBWBC[[#This Row],[Prénom]],"  ",tabSpelersBWBC[[#This Row],[Nom]])</f>
        <v>ROBERT  VISANO</v>
      </c>
      <c r="E1217" s="40">
        <v>21792</v>
      </c>
      <c r="F1217" s="39"/>
      <c r="G1217" s="39"/>
      <c r="H1217" s="39"/>
      <c r="I1217" s="41" t="s">
        <v>1672</v>
      </c>
      <c r="J1217" s="46"/>
      <c r="K1217" s="45" t="str">
        <f>IF(ISERROR(VLOOKUP(A1217,[1]Spelers_PFV!$A$2:$J$5016,1,0)),"",VLOOKUP(A1217,[1]Spelers_PFV!$A$2:$J$5016,1,0))</f>
        <v/>
      </c>
    </row>
    <row r="1218" spans="1:11" s="44" customFormat="1" hidden="1">
      <c r="A1218" s="38">
        <v>50167</v>
      </c>
      <c r="B1218" s="39" t="s">
        <v>1143</v>
      </c>
      <c r="C1218" s="39" t="s">
        <v>1144</v>
      </c>
      <c r="D1218" s="39" t="str">
        <f>CONCATENATE(tabSpelersBWBC[[#This Row],[Prénom]],"  ",tabSpelersBWBC[[#This Row],[Nom]])</f>
        <v>FLORIAN  SCHMIDT</v>
      </c>
      <c r="E1218" s="40">
        <v>36029</v>
      </c>
      <c r="F1218" s="39"/>
      <c r="G1218" s="39"/>
      <c r="H1218" s="39"/>
      <c r="I1218" s="41" t="s">
        <v>1036</v>
      </c>
      <c r="J1218" s="46"/>
      <c r="K1218" s="45" t="str">
        <f>IF(ISERROR(VLOOKUP(A1218,[1]Spelers_PFV!$A$2:$J$5016,1,0)),"",VLOOKUP(A1218,[1]Spelers_PFV!$A$2:$J$5016,1,0))</f>
        <v/>
      </c>
    </row>
    <row r="1219" spans="1:11" s="44" customFormat="1" hidden="1">
      <c r="A1219" s="38">
        <v>50195</v>
      </c>
      <c r="B1219" s="39" t="s">
        <v>44</v>
      </c>
      <c r="C1219" s="39" t="s">
        <v>1266</v>
      </c>
      <c r="D1219" s="39" t="str">
        <f>CONCATENATE(tabSpelersBWBC[[#This Row],[Prénom]],"  ",tabSpelersBWBC[[#This Row],[Nom]])</f>
        <v>PATRICK  BLANC</v>
      </c>
      <c r="E1219" s="40">
        <v>20412</v>
      </c>
      <c r="F1219" s="39"/>
      <c r="G1219" s="39"/>
      <c r="H1219" s="39"/>
      <c r="I1219" s="41" t="s">
        <v>1252</v>
      </c>
      <c r="J1219" s="46"/>
      <c r="K1219" s="45" t="str">
        <f>IF(ISERROR(VLOOKUP(A1219,[1]Spelers_PFV!$A$2:$J$5016,1,0)),"",VLOOKUP(A1219,[1]Spelers_PFV!$A$2:$J$5016,1,0))</f>
        <v/>
      </c>
    </row>
    <row r="1220" spans="1:11" s="44" customFormat="1">
      <c r="A1220" s="70"/>
      <c r="B1220" s="64"/>
      <c r="C1220" s="64"/>
      <c r="D1220" s="64"/>
      <c r="E1220" s="65"/>
      <c r="F1220" s="66"/>
      <c r="G1220" s="66"/>
      <c r="H1220" s="66"/>
      <c r="I1220" s="67"/>
      <c r="J1220" s="68"/>
      <c r="K1220" s="69"/>
    </row>
    <row r="1221" spans="1:11" s="44" customFormat="1">
      <c r="A1221" s="49"/>
      <c r="E1221" s="50"/>
      <c r="F1221" s="51"/>
      <c r="G1221" s="51"/>
      <c r="H1221" s="51"/>
      <c r="I1221" s="52"/>
      <c r="J1221" s="46"/>
      <c r="K1221" s="45"/>
    </row>
    <row r="1222" spans="1:11" s="44" customFormat="1">
      <c r="A1222" s="49"/>
      <c r="E1222" s="50"/>
      <c r="F1222" s="51"/>
      <c r="G1222" s="51"/>
      <c r="H1222" s="51"/>
      <c r="I1222" s="52"/>
      <c r="J1222" s="46"/>
      <c r="K1222" s="45"/>
    </row>
    <row r="1223" spans="1:11" s="44" customFormat="1">
      <c r="A1223" s="49"/>
      <c r="E1223" s="50"/>
      <c r="F1223" s="51"/>
      <c r="G1223" s="51"/>
      <c r="H1223" s="51"/>
      <c r="I1223" s="52"/>
      <c r="J1223" s="46"/>
      <c r="K1223" s="45"/>
    </row>
    <row r="1224" spans="1:11" s="44" customFormat="1">
      <c r="A1224" s="49"/>
      <c r="E1224" s="50"/>
      <c r="F1224" s="51"/>
      <c r="G1224" s="51"/>
      <c r="H1224" s="51"/>
      <c r="I1224" s="52"/>
      <c r="J1224" s="46"/>
      <c r="K1224" s="45"/>
    </row>
    <row r="1225" spans="1:11" s="44" customFormat="1">
      <c r="A1225" s="49"/>
      <c r="E1225" s="50"/>
      <c r="F1225" s="51"/>
      <c r="G1225" s="51"/>
      <c r="H1225" s="51"/>
      <c r="I1225" s="52"/>
      <c r="J1225" s="46"/>
      <c r="K1225" s="45"/>
    </row>
    <row r="1226" spans="1:11" s="44" customFormat="1">
      <c r="A1226" s="49"/>
      <c r="E1226" s="50"/>
      <c r="F1226" s="51"/>
      <c r="G1226" s="51"/>
      <c r="H1226" s="51"/>
      <c r="I1226" s="52"/>
      <c r="J1226" s="46"/>
      <c r="K1226" s="45"/>
    </row>
    <row r="1227" spans="1:11" s="44" customFormat="1">
      <c r="A1227" s="49"/>
      <c r="E1227" s="50"/>
      <c r="F1227" s="51"/>
      <c r="G1227" s="51"/>
      <c r="H1227" s="51"/>
      <c r="I1227" s="52"/>
      <c r="J1227" s="46"/>
      <c r="K1227" s="45"/>
    </row>
    <row r="1228" spans="1:11" s="44" customFormat="1">
      <c r="A1228" s="49"/>
      <c r="E1228" s="50"/>
      <c r="F1228" s="51"/>
      <c r="G1228" s="51"/>
      <c r="H1228" s="51"/>
      <c r="I1228" s="52"/>
      <c r="J1228" s="46"/>
      <c r="K1228" s="45"/>
    </row>
    <row r="1229" spans="1:11" s="44" customFormat="1">
      <c r="A1229" s="49"/>
      <c r="E1229" s="50"/>
      <c r="F1229" s="51"/>
      <c r="G1229" s="51"/>
      <c r="H1229" s="51"/>
      <c r="I1229" s="52"/>
      <c r="J1229" s="46"/>
      <c r="K1229" s="45"/>
    </row>
    <row r="1230" spans="1:11" s="44" customFormat="1">
      <c r="A1230" s="49"/>
      <c r="E1230" s="50"/>
      <c r="F1230" s="51"/>
      <c r="G1230" s="51"/>
      <c r="H1230" s="51"/>
      <c r="I1230" s="52"/>
      <c r="J1230" s="46"/>
      <c r="K1230" s="45"/>
    </row>
    <row r="1231" spans="1:11" s="44" customFormat="1">
      <c r="A1231" s="49"/>
      <c r="E1231" s="50"/>
      <c r="F1231" s="51"/>
      <c r="G1231" s="51"/>
      <c r="H1231" s="51"/>
      <c r="I1231" s="52"/>
      <c r="J1231" s="46"/>
      <c r="K1231" s="45"/>
    </row>
    <row r="1232" spans="1:11" s="44" customFormat="1">
      <c r="A1232" s="49"/>
      <c r="E1232" s="50"/>
      <c r="F1232" s="51"/>
      <c r="G1232" s="51"/>
      <c r="H1232" s="51"/>
      <c r="I1232" s="52"/>
      <c r="J1232" s="46"/>
      <c r="K1232" s="45"/>
    </row>
    <row r="1233" spans="1:11" s="44" customFormat="1">
      <c r="A1233" s="49"/>
      <c r="E1233" s="50"/>
      <c r="F1233" s="51"/>
      <c r="G1233" s="51"/>
      <c r="H1233" s="51"/>
      <c r="I1233" s="52"/>
      <c r="J1233" s="46"/>
      <c r="K1233" s="45"/>
    </row>
    <row r="1234" spans="1:11" s="44" customFormat="1">
      <c r="A1234" s="49"/>
      <c r="E1234" s="50"/>
      <c r="F1234" s="51"/>
      <c r="G1234" s="51"/>
      <c r="H1234" s="51"/>
      <c r="I1234" s="52"/>
      <c r="J1234" s="46"/>
      <c r="K1234" s="45"/>
    </row>
    <row r="1235" spans="1:11" s="45" customFormat="1">
      <c r="A1235" s="49"/>
      <c r="B1235" s="44"/>
      <c r="C1235" s="44"/>
      <c r="D1235" s="44"/>
      <c r="E1235" s="50"/>
      <c r="F1235" s="51"/>
      <c r="G1235" s="51"/>
      <c r="H1235" s="51"/>
      <c r="I1235" s="52"/>
      <c r="J1235" s="46"/>
    </row>
    <row r="1236" spans="1:11" s="45" customFormat="1">
      <c r="A1236" s="49"/>
      <c r="B1236" s="44"/>
      <c r="C1236" s="44"/>
      <c r="D1236" s="44"/>
      <c r="E1236" s="50"/>
      <c r="F1236" s="51"/>
      <c r="G1236" s="51"/>
      <c r="H1236" s="51"/>
      <c r="I1236" s="52"/>
      <c r="J1236" s="46"/>
    </row>
    <row r="1237" spans="1:11" s="45" customFormat="1">
      <c r="A1237" s="49"/>
      <c r="B1237" s="44"/>
      <c r="C1237" s="44"/>
      <c r="D1237" s="44"/>
      <c r="E1237" s="50"/>
      <c r="F1237" s="51"/>
      <c r="G1237" s="51"/>
      <c r="H1237" s="51"/>
      <c r="I1237" s="52"/>
      <c r="J1237" s="46"/>
    </row>
    <row r="1238" spans="1:11" s="45" customFormat="1">
      <c r="A1238" s="49"/>
      <c r="B1238" s="44"/>
      <c r="C1238" s="44"/>
      <c r="D1238" s="44"/>
      <c r="E1238" s="50"/>
      <c r="F1238" s="51"/>
      <c r="G1238" s="51"/>
      <c r="H1238" s="51"/>
      <c r="I1238" s="52"/>
      <c r="J1238" s="46"/>
    </row>
    <row r="1239" spans="1:11" s="45" customFormat="1">
      <c r="A1239" s="49"/>
      <c r="B1239" s="44"/>
      <c r="C1239" s="44"/>
      <c r="D1239" s="44"/>
      <c r="E1239" s="50"/>
      <c r="F1239" s="51"/>
      <c r="G1239" s="51"/>
      <c r="H1239" s="51"/>
      <c r="I1239" s="52"/>
      <c r="J1239" s="46"/>
    </row>
    <row r="1240" spans="1:11" s="45" customFormat="1">
      <c r="A1240" s="49"/>
      <c r="B1240" s="44"/>
      <c r="C1240" s="44"/>
      <c r="D1240" s="44"/>
      <c r="E1240" s="50"/>
      <c r="F1240" s="51"/>
      <c r="G1240" s="51"/>
      <c r="H1240" s="51"/>
      <c r="I1240" s="52"/>
      <c r="J1240" s="46"/>
    </row>
    <row r="1241" spans="1:11" s="45" customFormat="1">
      <c r="A1241" s="49"/>
      <c r="B1241" s="44"/>
      <c r="C1241" s="44"/>
      <c r="D1241" s="44"/>
      <c r="E1241" s="50"/>
      <c r="F1241" s="51"/>
      <c r="G1241" s="51"/>
      <c r="H1241" s="51"/>
      <c r="I1241" s="52"/>
      <c r="J1241" s="46"/>
    </row>
    <row r="1242" spans="1:11" s="45" customFormat="1">
      <c r="A1242" s="49"/>
      <c r="B1242" s="44"/>
      <c r="C1242" s="44"/>
      <c r="D1242" s="44"/>
      <c r="E1242" s="50"/>
      <c r="F1242" s="51"/>
      <c r="G1242" s="51"/>
      <c r="H1242" s="51"/>
      <c r="I1242" s="52"/>
      <c r="J1242" s="46"/>
    </row>
    <row r="1243" spans="1:11" s="45" customFormat="1">
      <c r="A1243" s="49"/>
      <c r="B1243" s="44"/>
      <c r="C1243" s="44"/>
      <c r="D1243" s="44"/>
      <c r="E1243" s="50"/>
      <c r="F1243" s="51"/>
      <c r="G1243" s="51"/>
      <c r="H1243" s="51"/>
      <c r="I1243" s="52"/>
      <c r="J1243" s="46"/>
    </row>
    <row r="1244" spans="1:11" s="45" customFormat="1">
      <c r="A1244" s="49"/>
      <c r="B1244" s="44"/>
      <c r="C1244" s="44"/>
      <c r="D1244" s="44"/>
      <c r="E1244" s="50"/>
      <c r="F1244" s="51"/>
      <c r="G1244" s="51"/>
      <c r="H1244" s="51"/>
      <c r="I1244" s="52"/>
      <c r="J1244" s="46"/>
    </row>
    <row r="1245" spans="1:11" s="45" customFormat="1">
      <c r="A1245" s="49"/>
      <c r="B1245" s="44"/>
      <c r="C1245" s="44"/>
      <c r="D1245" s="44"/>
      <c r="E1245" s="50"/>
      <c r="F1245" s="51"/>
      <c r="G1245" s="51"/>
      <c r="H1245" s="51"/>
      <c r="I1245" s="52"/>
      <c r="J1245" s="46"/>
    </row>
    <row r="1246" spans="1:11" s="45" customFormat="1">
      <c r="A1246" s="49"/>
      <c r="B1246" s="44"/>
      <c r="C1246" s="44"/>
      <c r="D1246" s="44"/>
      <c r="E1246" s="50"/>
      <c r="F1246" s="51"/>
      <c r="G1246" s="51"/>
      <c r="H1246" s="51"/>
      <c r="I1246" s="52"/>
      <c r="J1246" s="46"/>
    </row>
    <row r="1247" spans="1:11" s="45" customFormat="1">
      <c r="A1247" s="49"/>
      <c r="B1247" s="44"/>
      <c r="C1247" s="44"/>
      <c r="D1247" s="44"/>
      <c r="E1247" s="50"/>
      <c r="F1247" s="51"/>
      <c r="G1247" s="51"/>
      <c r="H1247" s="51"/>
      <c r="I1247" s="52"/>
      <c r="J1247" s="46"/>
    </row>
    <row r="1248" spans="1:11" s="45" customFormat="1">
      <c r="A1248" s="49"/>
      <c r="B1248" s="44"/>
      <c r="C1248" s="44"/>
      <c r="D1248" s="44"/>
      <c r="E1248" s="50"/>
      <c r="F1248" s="51"/>
      <c r="G1248" s="51"/>
      <c r="H1248" s="51"/>
      <c r="I1248" s="52"/>
      <c r="J1248" s="46"/>
    </row>
    <row r="1249" spans="1:11" s="45" customFormat="1">
      <c r="A1249" s="49"/>
      <c r="B1249" s="44"/>
      <c r="C1249" s="44"/>
      <c r="D1249" s="44"/>
      <c r="E1249" s="50"/>
      <c r="F1249" s="51"/>
      <c r="G1249" s="51"/>
      <c r="H1249" s="51"/>
      <c r="I1249" s="52"/>
      <c r="J1249" s="46"/>
    </row>
    <row r="1250" spans="1:11" s="45" customFormat="1">
      <c r="A1250" s="49"/>
      <c r="B1250" s="44"/>
      <c r="C1250" s="44"/>
      <c r="D1250" s="44"/>
      <c r="E1250" s="50"/>
      <c r="F1250" s="51"/>
      <c r="G1250" s="51"/>
      <c r="H1250" s="51"/>
      <c r="I1250" s="52"/>
      <c r="J1250" s="46"/>
    </row>
    <row r="1251" spans="1:11" s="44" customFormat="1">
      <c r="A1251" s="49"/>
      <c r="E1251" s="50"/>
      <c r="F1251" s="51"/>
      <c r="G1251" s="51"/>
      <c r="H1251" s="51"/>
      <c r="I1251" s="52"/>
      <c r="J1251" s="46"/>
      <c r="K1251" s="45"/>
    </row>
    <row r="1252" spans="1:11" s="44" customFormat="1">
      <c r="A1252" s="49"/>
      <c r="E1252" s="50"/>
      <c r="F1252" s="51"/>
      <c r="G1252" s="51"/>
      <c r="H1252" s="51"/>
      <c r="I1252" s="52"/>
      <c r="J1252" s="46"/>
      <c r="K1252" s="45"/>
    </row>
    <row r="1253" spans="1:11" s="44" customFormat="1">
      <c r="A1253" s="49"/>
      <c r="E1253" s="50"/>
      <c r="F1253" s="51"/>
      <c r="G1253" s="51"/>
      <c r="H1253" s="51"/>
      <c r="I1253" s="52"/>
      <c r="J1253" s="46"/>
      <c r="K1253" s="45"/>
    </row>
    <row r="1254" spans="1:11" s="44" customFormat="1">
      <c r="A1254" s="49"/>
      <c r="E1254" s="50"/>
      <c r="F1254" s="51"/>
      <c r="G1254" s="51"/>
      <c r="H1254" s="51"/>
      <c r="I1254" s="52"/>
      <c r="J1254" s="46"/>
      <c r="K1254" s="47"/>
    </row>
    <row r="1255" spans="1:11" s="44" customFormat="1">
      <c r="A1255" s="49"/>
      <c r="E1255" s="50"/>
      <c r="F1255" s="51"/>
      <c r="G1255" s="51"/>
      <c r="H1255" s="51"/>
      <c r="I1255" s="52"/>
      <c r="J1255" s="46"/>
      <c r="K1255" s="47"/>
    </row>
    <row r="1256" spans="1:11" s="44" customFormat="1">
      <c r="A1256" s="49"/>
      <c r="E1256" s="50"/>
      <c r="F1256" s="51"/>
      <c r="G1256" s="51"/>
      <c r="H1256" s="51"/>
      <c r="I1256" s="52"/>
      <c r="J1256" s="46"/>
      <c r="K1256" s="45"/>
    </row>
    <row r="1257" spans="1:11" s="44" customFormat="1">
      <c r="A1257" s="49"/>
      <c r="E1257" s="50"/>
      <c r="F1257" s="51"/>
      <c r="G1257" s="51"/>
      <c r="H1257" s="51"/>
      <c r="I1257" s="52"/>
      <c r="J1257" s="46"/>
      <c r="K1257" s="45"/>
    </row>
    <row r="1258" spans="1:11" s="44" customFormat="1">
      <c r="A1258" s="49"/>
      <c r="E1258" s="50"/>
      <c r="F1258" s="51"/>
      <c r="G1258" s="51"/>
      <c r="H1258" s="51"/>
      <c r="I1258" s="52"/>
      <c r="J1258" s="46"/>
      <c r="K1258" s="47"/>
    </row>
    <row r="1259" spans="1:11" s="44" customFormat="1">
      <c r="A1259" s="49"/>
      <c r="E1259" s="50"/>
      <c r="F1259" s="51"/>
      <c r="G1259" s="51"/>
      <c r="H1259" s="51"/>
      <c r="I1259" s="52"/>
      <c r="J1259" s="46"/>
      <c r="K1259" s="45"/>
    </row>
    <row r="1260" spans="1:11" s="44" customFormat="1">
      <c r="A1260" s="49"/>
      <c r="E1260" s="50"/>
      <c r="F1260" s="51"/>
      <c r="G1260" s="51"/>
      <c r="H1260" s="51"/>
      <c r="I1260" s="52"/>
      <c r="J1260" s="46"/>
      <c r="K1260" s="45"/>
    </row>
    <row r="1261" spans="1:11" s="44" customFormat="1">
      <c r="A1261" s="49"/>
      <c r="E1261" s="50"/>
      <c r="F1261" s="51"/>
      <c r="G1261" s="51"/>
      <c r="H1261" s="51"/>
      <c r="I1261" s="52"/>
      <c r="J1261" s="46"/>
      <c r="K1261" s="45"/>
    </row>
    <row r="1262" spans="1:11" s="44" customFormat="1">
      <c r="A1262" s="49"/>
      <c r="E1262" s="50"/>
      <c r="F1262" s="51"/>
      <c r="G1262" s="51"/>
      <c r="H1262" s="51"/>
      <c r="I1262" s="52"/>
      <c r="J1262" s="46"/>
      <c r="K1262" s="45"/>
    </row>
    <row r="1263" spans="1:11" s="44" customFormat="1">
      <c r="A1263" s="49"/>
      <c r="E1263" s="50"/>
      <c r="F1263" s="51"/>
      <c r="G1263" s="51"/>
      <c r="H1263" s="51"/>
      <c r="I1263" s="52"/>
      <c r="J1263" s="46"/>
      <c r="K1263" s="45"/>
    </row>
    <row r="1264" spans="1:11" s="44" customFormat="1">
      <c r="A1264" s="49"/>
      <c r="E1264" s="50"/>
      <c r="F1264" s="51"/>
      <c r="G1264" s="51"/>
      <c r="H1264" s="51"/>
      <c r="I1264" s="52"/>
      <c r="J1264" s="46"/>
      <c r="K1264" s="45"/>
    </row>
    <row r="1265" spans="1:12" s="44" customFormat="1">
      <c r="A1265" s="49"/>
      <c r="E1265" s="50"/>
      <c r="F1265" s="51"/>
      <c r="G1265" s="51"/>
      <c r="H1265" s="51"/>
      <c r="I1265" s="52"/>
      <c r="J1265" s="46"/>
      <c r="K1265" s="45"/>
    </row>
    <row r="1266" spans="1:12" s="44" customFormat="1">
      <c r="A1266" s="49"/>
      <c r="E1266" s="50"/>
      <c r="F1266" s="51"/>
      <c r="G1266" s="51"/>
      <c r="H1266" s="51"/>
      <c r="I1266" s="52"/>
      <c r="J1266" s="46"/>
      <c r="K1266" s="45"/>
    </row>
    <row r="1267" spans="1:12" s="44" customFormat="1">
      <c r="A1267" s="49"/>
      <c r="E1267" s="50"/>
      <c r="F1267" s="51"/>
      <c r="G1267" s="51"/>
      <c r="H1267" s="51"/>
      <c r="I1267" s="52"/>
      <c r="J1267" s="46"/>
      <c r="K1267" s="45"/>
      <c r="L1267" s="48"/>
    </row>
    <row r="1268" spans="1:12" s="44" customFormat="1">
      <c r="A1268" s="49"/>
      <c r="E1268" s="50"/>
      <c r="F1268" s="51"/>
      <c r="G1268" s="51"/>
      <c r="H1268" s="51"/>
      <c r="I1268" s="52"/>
      <c r="J1268" s="46"/>
      <c r="K1268" s="45"/>
    </row>
    <row r="1269" spans="1:12" s="44" customFormat="1">
      <c r="A1269" s="49"/>
      <c r="E1269" s="50"/>
      <c r="F1269" s="51"/>
      <c r="G1269" s="51"/>
      <c r="H1269" s="51"/>
      <c r="I1269" s="52"/>
      <c r="J1269" s="46"/>
      <c r="K1269" s="45"/>
    </row>
    <row r="1270" spans="1:12" s="44" customFormat="1">
      <c r="A1270" s="49"/>
      <c r="E1270" s="50"/>
      <c r="F1270" s="51"/>
      <c r="G1270" s="51"/>
      <c r="H1270" s="51"/>
      <c r="I1270" s="52"/>
      <c r="J1270" s="46"/>
      <c r="K1270" s="45"/>
    </row>
    <row r="1271" spans="1:12" s="44" customFormat="1">
      <c r="A1271" s="49"/>
      <c r="E1271" s="50"/>
      <c r="F1271" s="51"/>
      <c r="G1271" s="51"/>
      <c r="H1271" s="51"/>
      <c r="I1271" s="52"/>
      <c r="J1271" s="46"/>
      <c r="K1271" s="45"/>
    </row>
    <row r="1272" spans="1:12" s="44" customFormat="1">
      <c r="A1272" s="49"/>
      <c r="E1272" s="50"/>
      <c r="F1272" s="51"/>
      <c r="G1272" s="51"/>
      <c r="H1272" s="51"/>
      <c r="I1272" s="52"/>
      <c r="J1272" s="46"/>
      <c r="K1272" s="45"/>
    </row>
    <row r="1273" spans="1:12" s="44" customFormat="1">
      <c r="A1273" s="49"/>
      <c r="E1273" s="50"/>
      <c r="F1273" s="51"/>
      <c r="G1273" s="51"/>
      <c r="H1273" s="51"/>
      <c r="I1273" s="52"/>
      <c r="J1273" s="46"/>
      <c r="K1273" s="45"/>
    </row>
    <row r="1274" spans="1:12" s="44" customFormat="1">
      <c r="A1274" s="49"/>
      <c r="E1274" s="50"/>
      <c r="F1274" s="51"/>
      <c r="G1274" s="51"/>
      <c r="H1274" s="51"/>
      <c r="I1274" s="52"/>
      <c r="J1274" s="46"/>
      <c r="K1274" s="45"/>
    </row>
    <row r="1275" spans="1:12" s="44" customFormat="1">
      <c r="A1275" s="49"/>
      <c r="E1275" s="50"/>
      <c r="F1275" s="51"/>
      <c r="G1275" s="51"/>
      <c r="H1275" s="51"/>
      <c r="I1275" s="52"/>
      <c r="J1275" s="46"/>
      <c r="K1275" s="45"/>
    </row>
    <row r="1276" spans="1:12" s="44" customFormat="1">
      <c r="A1276" s="49"/>
      <c r="E1276" s="50"/>
      <c r="F1276" s="51"/>
      <c r="G1276" s="51"/>
      <c r="H1276" s="51"/>
      <c r="I1276" s="52"/>
      <c r="J1276" s="46"/>
      <c r="K1276" s="45"/>
    </row>
    <row r="1277" spans="1:12" s="44" customFormat="1">
      <c r="A1277" s="49"/>
      <c r="E1277" s="50"/>
      <c r="F1277" s="51"/>
      <c r="G1277" s="51"/>
      <c r="H1277" s="51"/>
      <c r="I1277" s="52"/>
      <c r="J1277" s="46"/>
      <c r="K1277" s="45"/>
    </row>
    <row r="1278" spans="1:12" s="44" customFormat="1">
      <c r="A1278" s="49"/>
      <c r="E1278" s="50"/>
      <c r="F1278" s="51"/>
      <c r="G1278" s="51"/>
      <c r="H1278" s="51"/>
      <c r="I1278" s="52"/>
      <c r="J1278" s="46"/>
      <c r="K1278" s="45"/>
    </row>
    <row r="1279" spans="1:12" s="44" customFormat="1">
      <c r="A1279" s="49"/>
      <c r="E1279" s="50"/>
      <c r="F1279" s="51"/>
      <c r="G1279" s="51"/>
      <c r="H1279" s="51"/>
      <c r="I1279" s="52"/>
      <c r="J1279" s="46"/>
      <c r="K1279" s="45"/>
    </row>
    <row r="1280" spans="1:12" s="44" customFormat="1">
      <c r="A1280" s="49"/>
      <c r="E1280" s="50"/>
      <c r="F1280" s="51"/>
      <c r="G1280" s="51"/>
      <c r="H1280" s="51"/>
      <c r="I1280" s="52"/>
      <c r="J1280" s="46"/>
      <c r="K1280" s="45"/>
    </row>
    <row r="1281" spans="1:11" s="44" customFormat="1">
      <c r="A1281" s="49"/>
      <c r="E1281" s="50"/>
      <c r="F1281" s="51"/>
      <c r="G1281" s="51"/>
      <c r="H1281" s="51"/>
      <c r="I1281" s="52"/>
      <c r="J1281" s="46"/>
      <c r="K1281" s="45"/>
    </row>
    <row r="1282" spans="1:11" s="44" customFormat="1">
      <c r="A1282" s="49"/>
      <c r="E1282" s="50"/>
      <c r="F1282" s="51"/>
      <c r="G1282" s="51"/>
      <c r="H1282" s="51"/>
      <c r="I1282" s="52"/>
      <c r="J1282" s="46"/>
      <c r="K1282" s="45"/>
    </row>
    <row r="1283" spans="1:11" s="44" customFormat="1">
      <c r="A1283" s="49"/>
      <c r="E1283" s="50"/>
      <c r="F1283" s="51"/>
      <c r="G1283" s="51"/>
      <c r="H1283" s="51"/>
      <c r="I1283" s="52"/>
      <c r="J1283" s="46"/>
      <c r="K1283" s="45"/>
    </row>
    <row r="1284" spans="1:11" s="44" customFormat="1">
      <c r="A1284" s="49"/>
      <c r="E1284" s="50"/>
      <c r="F1284" s="51"/>
      <c r="G1284" s="51"/>
      <c r="H1284" s="51"/>
      <c r="I1284" s="52"/>
      <c r="J1284" s="46"/>
      <c r="K1284" s="45"/>
    </row>
    <row r="1285" spans="1:11" s="44" customFormat="1">
      <c r="A1285" s="49"/>
      <c r="E1285" s="50"/>
      <c r="F1285" s="51"/>
      <c r="G1285" s="51"/>
      <c r="H1285" s="51"/>
      <c r="I1285" s="52"/>
      <c r="J1285" s="46"/>
      <c r="K1285" s="45"/>
    </row>
    <row r="1286" spans="1:11" s="44" customFormat="1">
      <c r="A1286" s="49"/>
      <c r="E1286" s="50"/>
      <c r="F1286" s="51"/>
      <c r="G1286" s="51"/>
      <c r="H1286" s="51"/>
      <c r="I1286" s="52"/>
      <c r="J1286" s="46"/>
      <c r="K1286" s="45"/>
    </row>
    <row r="1287" spans="1:11" s="44" customFormat="1">
      <c r="A1287" s="49"/>
      <c r="E1287" s="50"/>
      <c r="F1287" s="51"/>
      <c r="G1287" s="51"/>
      <c r="H1287" s="51"/>
      <c r="I1287" s="52"/>
      <c r="J1287" s="46"/>
      <c r="K1287" s="45"/>
    </row>
    <row r="1288" spans="1:11" s="44" customFormat="1">
      <c r="A1288" s="49"/>
      <c r="E1288" s="50"/>
      <c r="F1288" s="51"/>
      <c r="G1288" s="51"/>
      <c r="H1288" s="51"/>
      <c r="I1288" s="52"/>
      <c r="J1288" s="46"/>
      <c r="K1288" s="45"/>
    </row>
    <row r="1289" spans="1:11" s="44" customFormat="1">
      <c r="A1289" s="49"/>
      <c r="E1289" s="50"/>
      <c r="F1289" s="51"/>
      <c r="G1289" s="51"/>
      <c r="H1289" s="51"/>
      <c r="I1289" s="52"/>
      <c r="J1289" s="46"/>
      <c r="K1289" s="45"/>
    </row>
    <row r="1290" spans="1:11" s="44" customFormat="1">
      <c r="A1290" s="49"/>
      <c r="E1290" s="50"/>
      <c r="F1290" s="51"/>
      <c r="G1290" s="51"/>
      <c r="H1290" s="51"/>
      <c r="I1290" s="52"/>
      <c r="J1290" s="46"/>
      <c r="K1290" s="47"/>
    </row>
    <row r="1291" spans="1:11" s="44" customFormat="1">
      <c r="A1291" s="49"/>
      <c r="E1291" s="50"/>
      <c r="F1291" s="51"/>
      <c r="G1291" s="51"/>
      <c r="H1291" s="51"/>
      <c r="I1291" s="52"/>
      <c r="J1291" s="46"/>
      <c r="K1291" s="45"/>
    </row>
    <row r="1292" spans="1:11" s="44" customFormat="1">
      <c r="A1292" s="49"/>
      <c r="E1292" s="50"/>
      <c r="F1292" s="51"/>
      <c r="G1292" s="51"/>
      <c r="H1292" s="51"/>
      <c r="I1292" s="52"/>
      <c r="J1292" s="46"/>
      <c r="K1292" s="47"/>
    </row>
    <row r="1293" spans="1:11" s="44" customFormat="1">
      <c r="A1293" s="49"/>
      <c r="E1293" s="50"/>
      <c r="F1293" s="51"/>
      <c r="G1293" s="51"/>
      <c r="H1293" s="51"/>
      <c r="I1293" s="52"/>
      <c r="J1293" s="46"/>
      <c r="K1293" s="45"/>
    </row>
    <row r="1294" spans="1:11" s="44" customFormat="1">
      <c r="A1294" s="49"/>
      <c r="E1294" s="50"/>
      <c r="F1294" s="51"/>
      <c r="G1294" s="51"/>
      <c r="H1294" s="51"/>
      <c r="I1294" s="52"/>
      <c r="J1294" s="46"/>
      <c r="K1294" s="45"/>
    </row>
    <row r="1295" spans="1:11" s="44" customFormat="1">
      <c r="A1295" s="49"/>
      <c r="E1295" s="50"/>
      <c r="F1295" s="51"/>
      <c r="G1295" s="51"/>
      <c r="H1295" s="51"/>
      <c r="I1295" s="52"/>
      <c r="J1295" s="46"/>
      <c r="K1295" s="45"/>
    </row>
    <row r="1296" spans="1:11" s="44" customFormat="1">
      <c r="A1296" s="49"/>
      <c r="E1296" s="50"/>
      <c r="F1296" s="51"/>
      <c r="G1296" s="51"/>
      <c r="H1296" s="51"/>
      <c r="I1296" s="52"/>
      <c r="J1296" s="46"/>
      <c r="K1296" s="45"/>
    </row>
    <row r="1297" spans="1:12" s="44" customFormat="1">
      <c r="A1297" s="49"/>
      <c r="E1297" s="50"/>
      <c r="F1297" s="51"/>
      <c r="G1297" s="51"/>
      <c r="H1297" s="51"/>
      <c r="I1297" s="52"/>
      <c r="J1297" s="46"/>
      <c r="K1297" s="45"/>
    </row>
    <row r="1298" spans="1:12" s="44" customFormat="1">
      <c r="A1298" s="49"/>
      <c r="E1298" s="50"/>
      <c r="F1298" s="51"/>
      <c r="G1298" s="51"/>
      <c r="H1298" s="51"/>
      <c r="I1298" s="52"/>
      <c r="J1298" s="46"/>
      <c r="K1298" s="45"/>
    </row>
    <row r="1299" spans="1:12" s="44" customFormat="1">
      <c r="A1299" s="49"/>
      <c r="E1299" s="50"/>
      <c r="F1299" s="51"/>
      <c r="G1299" s="51"/>
      <c r="H1299" s="51"/>
      <c r="I1299" s="52"/>
      <c r="J1299" s="46"/>
      <c r="K1299" s="45"/>
      <c r="L1299" s="48"/>
    </row>
    <row r="1300" spans="1:12" s="44" customFormat="1">
      <c r="A1300" s="49"/>
      <c r="E1300" s="50"/>
      <c r="F1300" s="51"/>
      <c r="G1300" s="51"/>
      <c r="H1300" s="51"/>
      <c r="I1300" s="52"/>
      <c r="J1300" s="46"/>
      <c r="K1300" s="45"/>
    </row>
    <row r="1301" spans="1:12" s="44" customFormat="1">
      <c r="A1301" s="49"/>
      <c r="E1301" s="50"/>
      <c r="F1301" s="51"/>
      <c r="G1301" s="51"/>
      <c r="H1301" s="51"/>
      <c r="I1301" s="52"/>
      <c r="J1301" s="46"/>
      <c r="K1301" s="45"/>
    </row>
    <row r="1302" spans="1:12" s="44" customFormat="1">
      <c r="A1302" s="49"/>
      <c r="E1302" s="50"/>
      <c r="F1302" s="51"/>
      <c r="G1302" s="51"/>
      <c r="H1302" s="51"/>
      <c r="I1302" s="52"/>
      <c r="J1302" s="46"/>
      <c r="K1302" s="45"/>
    </row>
    <row r="1303" spans="1:12" s="44" customFormat="1">
      <c r="A1303" s="49"/>
      <c r="E1303" s="50"/>
      <c r="F1303" s="51"/>
      <c r="G1303" s="51"/>
      <c r="H1303" s="51"/>
      <c r="I1303" s="52"/>
      <c r="J1303" s="46"/>
      <c r="K1303" s="45"/>
    </row>
    <row r="1304" spans="1:12" s="44" customFormat="1">
      <c r="A1304" s="49"/>
      <c r="E1304" s="50"/>
      <c r="F1304" s="51"/>
      <c r="G1304" s="51"/>
      <c r="H1304" s="51"/>
      <c r="I1304" s="52"/>
      <c r="J1304" s="46"/>
      <c r="K1304" s="45"/>
    </row>
    <row r="1305" spans="1:12" s="44" customFormat="1">
      <c r="A1305" s="49"/>
      <c r="E1305" s="50"/>
      <c r="F1305" s="51"/>
      <c r="G1305" s="51"/>
      <c r="H1305" s="51"/>
      <c r="I1305" s="52"/>
      <c r="J1305" s="46"/>
      <c r="K1305" s="45"/>
    </row>
    <row r="1306" spans="1:12" s="44" customFormat="1">
      <c r="A1306" s="49"/>
      <c r="E1306" s="50"/>
      <c r="F1306" s="51"/>
      <c r="G1306" s="51"/>
      <c r="H1306" s="51"/>
      <c r="I1306" s="52"/>
      <c r="J1306" s="46"/>
      <c r="K1306" s="45"/>
    </row>
    <row r="1307" spans="1:12" s="44" customFormat="1">
      <c r="A1307" s="49"/>
      <c r="E1307" s="50"/>
      <c r="F1307" s="51"/>
      <c r="G1307" s="51"/>
      <c r="H1307" s="51"/>
      <c r="I1307" s="52"/>
      <c r="J1307" s="46"/>
      <c r="K1307" s="45"/>
    </row>
    <row r="1308" spans="1:12" s="44" customFormat="1">
      <c r="A1308" s="49"/>
      <c r="E1308" s="50"/>
      <c r="F1308" s="51"/>
      <c r="G1308" s="51"/>
      <c r="H1308" s="51"/>
      <c r="I1308" s="52"/>
      <c r="J1308" s="46"/>
      <c r="K1308" s="45"/>
    </row>
    <row r="1309" spans="1:12" s="44" customFormat="1">
      <c r="A1309" s="49"/>
      <c r="E1309" s="50"/>
      <c r="F1309" s="51"/>
      <c r="G1309" s="51"/>
      <c r="H1309" s="51"/>
      <c r="I1309" s="52"/>
      <c r="J1309" s="46"/>
      <c r="K1309" s="45"/>
    </row>
    <row r="1310" spans="1:12" s="44" customFormat="1">
      <c r="A1310" s="49"/>
      <c r="E1310" s="50"/>
      <c r="F1310" s="51"/>
      <c r="G1310" s="51"/>
      <c r="H1310" s="51"/>
      <c r="I1310" s="52"/>
      <c r="J1310" s="46"/>
      <c r="K1310" s="45"/>
    </row>
    <row r="1311" spans="1:12" s="44" customFormat="1">
      <c r="A1311" s="49"/>
      <c r="E1311" s="50"/>
      <c r="F1311" s="51"/>
      <c r="G1311" s="51"/>
      <c r="H1311" s="51"/>
      <c r="I1311" s="52"/>
      <c r="J1311" s="46"/>
      <c r="K1311" s="45"/>
    </row>
    <row r="1312" spans="1:12" s="44" customFormat="1">
      <c r="A1312" s="49"/>
      <c r="E1312" s="50"/>
      <c r="F1312" s="51"/>
      <c r="G1312" s="51"/>
      <c r="H1312" s="51"/>
      <c r="I1312" s="52"/>
      <c r="J1312" s="46"/>
      <c r="K1312" s="45"/>
    </row>
    <row r="1313" spans="1:11" s="44" customFormat="1">
      <c r="A1313" s="49"/>
      <c r="E1313" s="50"/>
      <c r="F1313" s="51"/>
      <c r="G1313" s="51"/>
      <c r="H1313" s="51"/>
      <c r="I1313" s="52"/>
      <c r="J1313" s="46"/>
      <c r="K1313" s="45"/>
    </row>
    <row r="1314" spans="1:11" s="44" customFormat="1">
      <c r="A1314" s="49"/>
      <c r="E1314" s="50"/>
      <c r="F1314" s="51"/>
      <c r="G1314" s="51"/>
      <c r="H1314" s="51"/>
      <c r="I1314" s="52"/>
      <c r="J1314" s="46"/>
      <c r="K1314" s="45"/>
    </row>
    <row r="1315" spans="1:11" s="45" customFormat="1">
      <c r="A1315" s="49"/>
      <c r="B1315" s="44"/>
      <c r="C1315" s="44"/>
      <c r="D1315" s="44"/>
      <c r="E1315" s="50"/>
      <c r="F1315" s="51"/>
      <c r="G1315" s="51"/>
      <c r="H1315" s="51"/>
      <c r="I1315" s="52"/>
      <c r="J1315" s="46"/>
    </row>
    <row r="1316" spans="1:11" s="45" customFormat="1">
      <c r="A1316" s="49"/>
      <c r="B1316" s="44"/>
      <c r="C1316" s="44"/>
      <c r="D1316" s="44"/>
      <c r="E1316" s="50"/>
      <c r="F1316" s="51"/>
      <c r="G1316" s="51"/>
      <c r="H1316" s="51"/>
      <c r="I1316" s="52"/>
      <c r="J1316" s="46"/>
    </row>
    <row r="1317" spans="1:11" s="45" customFormat="1">
      <c r="A1317" s="49"/>
      <c r="B1317" s="44"/>
      <c r="C1317" s="44"/>
      <c r="D1317" s="44"/>
      <c r="E1317" s="50"/>
      <c r="F1317" s="51"/>
      <c r="G1317" s="51"/>
      <c r="H1317" s="51"/>
      <c r="I1317" s="52"/>
      <c r="J1317" s="46"/>
    </row>
    <row r="1318" spans="1:11" s="45" customFormat="1">
      <c r="A1318" s="49"/>
      <c r="B1318" s="44"/>
      <c r="C1318" s="44"/>
      <c r="D1318" s="44"/>
      <c r="E1318" s="50"/>
      <c r="F1318" s="51"/>
      <c r="G1318" s="51"/>
      <c r="H1318" s="51"/>
      <c r="I1318" s="52"/>
      <c r="J1318" s="46"/>
    </row>
    <row r="1319" spans="1:11" s="45" customFormat="1">
      <c r="A1319" s="49"/>
      <c r="B1319" s="44"/>
      <c r="C1319" s="44"/>
      <c r="D1319" s="44"/>
      <c r="E1319" s="50"/>
      <c r="F1319" s="51"/>
      <c r="G1319" s="51"/>
      <c r="H1319" s="51"/>
      <c r="I1319" s="52"/>
      <c r="J1319" s="46"/>
      <c r="K1319" s="47"/>
    </row>
    <row r="1320" spans="1:11" s="45" customFormat="1">
      <c r="A1320" s="49"/>
      <c r="B1320" s="44"/>
      <c r="C1320" s="44"/>
      <c r="D1320" s="44"/>
      <c r="E1320" s="50"/>
      <c r="F1320" s="51"/>
      <c r="G1320" s="51"/>
      <c r="H1320" s="51"/>
      <c r="I1320" s="52"/>
      <c r="J1320" s="46"/>
    </row>
    <row r="1321" spans="1:11" s="45" customFormat="1">
      <c r="A1321" s="49"/>
      <c r="B1321" s="44"/>
      <c r="C1321" s="44"/>
      <c r="D1321" s="44"/>
      <c r="E1321" s="50"/>
      <c r="F1321" s="51"/>
      <c r="G1321" s="51"/>
      <c r="H1321" s="51"/>
      <c r="I1321" s="52"/>
      <c r="J1321" s="46"/>
    </row>
    <row r="1322" spans="1:11" s="45" customFormat="1">
      <c r="A1322" s="49"/>
      <c r="B1322" s="44"/>
      <c r="C1322" s="44"/>
      <c r="D1322" s="44"/>
      <c r="E1322" s="50"/>
      <c r="F1322" s="51"/>
      <c r="G1322" s="51"/>
      <c r="H1322" s="51"/>
      <c r="I1322" s="52"/>
      <c r="J1322" s="46"/>
    </row>
    <row r="1323" spans="1:11" s="45" customFormat="1">
      <c r="A1323" s="49"/>
      <c r="B1323" s="44"/>
      <c r="C1323" s="44"/>
      <c r="D1323" s="44"/>
      <c r="E1323" s="50"/>
      <c r="F1323" s="51"/>
      <c r="G1323" s="51"/>
      <c r="H1323" s="51"/>
      <c r="I1323" s="52"/>
      <c r="J1323" s="46"/>
    </row>
    <row r="1324" spans="1:11" s="45" customFormat="1">
      <c r="A1324" s="49"/>
      <c r="B1324" s="44"/>
      <c r="C1324" s="44"/>
      <c r="D1324" s="44"/>
      <c r="E1324" s="50"/>
      <c r="F1324" s="51"/>
      <c r="G1324" s="51"/>
      <c r="H1324" s="51"/>
      <c r="I1324" s="52"/>
      <c r="J1324" s="46"/>
    </row>
    <row r="1325" spans="1:11" s="45" customFormat="1">
      <c r="A1325" s="49"/>
      <c r="B1325" s="44"/>
      <c r="C1325" s="44"/>
      <c r="D1325" s="44"/>
      <c r="E1325" s="50"/>
      <c r="F1325" s="51"/>
      <c r="G1325" s="51"/>
      <c r="H1325" s="51"/>
      <c r="I1325" s="52"/>
      <c r="J1325" s="46"/>
    </row>
    <row r="1326" spans="1:11" s="45" customFormat="1">
      <c r="A1326" s="49"/>
      <c r="B1326" s="44"/>
      <c r="C1326" s="44"/>
      <c r="D1326" s="44"/>
      <c r="E1326" s="50"/>
      <c r="F1326" s="51"/>
      <c r="G1326" s="51"/>
      <c r="H1326" s="51"/>
      <c r="I1326" s="52"/>
      <c r="J1326" s="46"/>
    </row>
    <row r="1327" spans="1:11" s="45" customFormat="1">
      <c r="A1327" s="49"/>
      <c r="B1327" s="44"/>
      <c r="C1327" s="44"/>
      <c r="D1327" s="44"/>
      <c r="E1327" s="50"/>
      <c r="F1327" s="51"/>
      <c r="G1327" s="51"/>
      <c r="H1327" s="51"/>
      <c r="I1327" s="52"/>
      <c r="J1327" s="46"/>
    </row>
    <row r="1328" spans="1:11" s="45" customFormat="1">
      <c r="A1328" s="49"/>
      <c r="B1328" s="44"/>
      <c r="C1328" s="44"/>
      <c r="D1328" s="44"/>
      <c r="E1328" s="50"/>
      <c r="F1328" s="51"/>
      <c r="G1328" s="51"/>
      <c r="H1328" s="51"/>
      <c r="I1328" s="52"/>
      <c r="J1328" s="46"/>
    </row>
    <row r="1329" spans="1:10" s="45" customFormat="1">
      <c r="A1329" s="49"/>
      <c r="B1329" s="44"/>
      <c r="C1329" s="44"/>
      <c r="D1329" s="44"/>
      <c r="E1329" s="50"/>
      <c r="F1329" s="51"/>
      <c r="G1329" s="51"/>
      <c r="H1329" s="51"/>
      <c r="I1329" s="52"/>
      <c r="J1329" s="46"/>
    </row>
    <row r="1330" spans="1:10" s="45" customFormat="1">
      <c r="A1330" s="49"/>
      <c r="B1330" s="44"/>
      <c r="C1330" s="44"/>
      <c r="D1330" s="44"/>
      <c r="E1330" s="50"/>
      <c r="F1330" s="51"/>
      <c r="G1330" s="51"/>
      <c r="H1330" s="51"/>
      <c r="I1330" s="52"/>
      <c r="J1330" s="46"/>
    </row>
    <row r="1331" spans="1:10" s="45" customFormat="1">
      <c r="A1331" s="49"/>
      <c r="B1331" s="44"/>
      <c r="C1331" s="44"/>
      <c r="D1331" s="44"/>
      <c r="E1331" s="50"/>
      <c r="F1331" s="51"/>
      <c r="G1331" s="51"/>
      <c r="H1331" s="51"/>
      <c r="I1331" s="52"/>
      <c r="J1331" s="46"/>
    </row>
    <row r="1332" spans="1:10" s="45" customFormat="1">
      <c r="A1332" s="49"/>
      <c r="B1332" s="44"/>
      <c r="C1332" s="44"/>
      <c r="D1332" s="44"/>
      <c r="E1332" s="50"/>
      <c r="F1332" s="51"/>
      <c r="G1332" s="51"/>
      <c r="H1332" s="51"/>
      <c r="I1332" s="52"/>
      <c r="J1332" s="46"/>
    </row>
    <row r="1333" spans="1:10" s="45" customFormat="1">
      <c r="A1333" s="49"/>
      <c r="B1333" s="44"/>
      <c r="C1333" s="44"/>
      <c r="D1333" s="44"/>
      <c r="E1333" s="50"/>
      <c r="F1333" s="51"/>
      <c r="G1333" s="51"/>
      <c r="H1333" s="51"/>
      <c r="I1333" s="52"/>
      <c r="J1333" s="46"/>
    </row>
    <row r="1334" spans="1:10" s="45" customFormat="1">
      <c r="A1334" s="49"/>
      <c r="B1334" s="44"/>
      <c r="C1334" s="44"/>
      <c r="D1334" s="44"/>
      <c r="E1334" s="50"/>
      <c r="F1334" s="51"/>
      <c r="G1334" s="51"/>
      <c r="H1334" s="51"/>
      <c r="I1334" s="52"/>
      <c r="J1334" s="46"/>
    </row>
    <row r="1335" spans="1:10" s="45" customFormat="1">
      <c r="A1335" s="49"/>
      <c r="B1335" s="44"/>
      <c r="C1335" s="44"/>
      <c r="D1335" s="44"/>
      <c r="E1335" s="50"/>
      <c r="F1335" s="51"/>
      <c r="G1335" s="51"/>
      <c r="H1335" s="51"/>
      <c r="I1335" s="52"/>
      <c r="J1335" s="46"/>
    </row>
    <row r="1336" spans="1:10" s="45" customFormat="1">
      <c r="A1336" s="49"/>
      <c r="B1336" s="44"/>
      <c r="C1336" s="44"/>
      <c r="D1336" s="44"/>
      <c r="E1336" s="50"/>
      <c r="F1336" s="51"/>
      <c r="G1336" s="51"/>
      <c r="H1336" s="51"/>
      <c r="I1336" s="52"/>
      <c r="J1336" s="46"/>
    </row>
    <row r="1337" spans="1:10" s="45" customFormat="1">
      <c r="A1337" s="49"/>
      <c r="B1337" s="44"/>
      <c r="C1337" s="44"/>
      <c r="D1337" s="44"/>
      <c r="E1337" s="50"/>
      <c r="F1337" s="51"/>
      <c r="G1337" s="51"/>
      <c r="H1337" s="51"/>
      <c r="I1337" s="52"/>
      <c r="J1337" s="46"/>
    </row>
    <row r="1338" spans="1:10" s="45" customFormat="1">
      <c r="A1338" s="49"/>
      <c r="B1338" s="44"/>
      <c r="C1338" s="44"/>
      <c r="D1338" s="44"/>
      <c r="E1338" s="50"/>
      <c r="F1338" s="51"/>
      <c r="G1338" s="51"/>
      <c r="H1338" s="51"/>
      <c r="I1338" s="52"/>
      <c r="J1338" s="46"/>
    </row>
    <row r="1339" spans="1:10" s="45" customFormat="1">
      <c r="A1339" s="49"/>
      <c r="B1339" s="44"/>
      <c r="C1339" s="44"/>
      <c r="D1339" s="44"/>
      <c r="E1339" s="50"/>
      <c r="F1339" s="51"/>
      <c r="G1339" s="51"/>
      <c r="H1339" s="51"/>
      <c r="I1339" s="52"/>
      <c r="J1339" s="46"/>
    </row>
    <row r="1340" spans="1:10" s="45" customFormat="1">
      <c r="A1340" s="49"/>
      <c r="B1340" s="44"/>
      <c r="C1340" s="44"/>
      <c r="D1340" s="44"/>
      <c r="E1340" s="50"/>
      <c r="F1340" s="51"/>
      <c r="G1340" s="51"/>
      <c r="H1340" s="51"/>
      <c r="I1340" s="52"/>
      <c r="J1340" s="46"/>
    </row>
    <row r="1341" spans="1:10" s="45" customFormat="1">
      <c r="A1341" s="49"/>
      <c r="B1341" s="44"/>
      <c r="C1341" s="44"/>
      <c r="D1341" s="44"/>
      <c r="E1341" s="50"/>
      <c r="F1341" s="51"/>
      <c r="G1341" s="51"/>
      <c r="H1341" s="51"/>
      <c r="I1341" s="52"/>
      <c r="J1341" s="46"/>
    </row>
    <row r="1342" spans="1:10" s="45" customFormat="1">
      <c r="A1342" s="49"/>
      <c r="B1342" s="44"/>
      <c r="C1342" s="44"/>
      <c r="D1342" s="44"/>
      <c r="E1342" s="50"/>
      <c r="F1342" s="51"/>
      <c r="G1342" s="51"/>
      <c r="H1342" s="51"/>
      <c r="I1342" s="52"/>
      <c r="J1342" s="46"/>
    </row>
    <row r="1343" spans="1:10" s="45" customFormat="1">
      <c r="A1343" s="49"/>
      <c r="B1343" s="44"/>
      <c r="C1343" s="44"/>
      <c r="D1343" s="44"/>
      <c r="E1343" s="50"/>
      <c r="F1343" s="51"/>
      <c r="G1343" s="51"/>
      <c r="H1343" s="51"/>
      <c r="I1343" s="52"/>
      <c r="J1343" s="46"/>
    </row>
    <row r="1344" spans="1:10" s="45" customFormat="1">
      <c r="A1344" s="49"/>
      <c r="B1344" s="44"/>
      <c r="C1344" s="44"/>
      <c r="D1344" s="44"/>
      <c r="E1344" s="50"/>
      <c r="F1344" s="51"/>
      <c r="G1344" s="51"/>
      <c r="H1344" s="51"/>
      <c r="I1344" s="52"/>
      <c r="J1344" s="46"/>
    </row>
    <row r="1345" spans="1:10" s="45" customFormat="1">
      <c r="A1345" s="49"/>
      <c r="B1345" s="44"/>
      <c r="C1345" s="44"/>
      <c r="D1345" s="44"/>
      <c r="E1345" s="50"/>
      <c r="F1345" s="51"/>
      <c r="G1345" s="51"/>
      <c r="H1345" s="51"/>
      <c r="I1345" s="52"/>
      <c r="J1345" s="46"/>
    </row>
    <row r="1346" spans="1:10" s="45" customFormat="1">
      <c r="A1346" s="49"/>
      <c r="B1346" s="44"/>
      <c r="C1346" s="44"/>
      <c r="D1346" s="44"/>
      <c r="E1346" s="50"/>
      <c r="F1346" s="51"/>
      <c r="G1346" s="51"/>
      <c r="H1346" s="51"/>
      <c r="I1346" s="52"/>
      <c r="J1346" s="46"/>
    </row>
    <row r="1347" spans="1:10" s="45" customFormat="1">
      <c r="A1347" s="49"/>
      <c r="B1347" s="44"/>
      <c r="C1347" s="44"/>
      <c r="D1347" s="44"/>
      <c r="E1347" s="50"/>
      <c r="F1347" s="51"/>
      <c r="G1347" s="51"/>
      <c r="H1347" s="51"/>
      <c r="I1347" s="52"/>
      <c r="J1347" s="46"/>
    </row>
    <row r="1348" spans="1:10" s="45" customFormat="1">
      <c r="A1348" s="49"/>
      <c r="B1348" s="44"/>
      <c r="C1348" s="44"/>
      <c r="D1348" s="44"/>
      <c r="E1348" s="50"/>
      <c r="F1348" s="51"/>
      <c r="G1348" s="51"/>
      <c r="H1348" s="51"/>
      <c r="I1348" s="52"/>
      <c r="J1348" s="46"/>
    </row>
    <row r="1349" spans="1:10" s="45" customFormat="1">
      <c r="A1349" s="49"/>
      <c r="B1349" s="44"/>
      <c r="C1349" s="44"/>
      <c r="D1349" s="44"/>
      <c r="E1349" s="50"/>
      <c r="F1349" s="51"/>
      <c r="G1349" s="51"/>
      <c r="H1349" s="51"/>
      <c r="I1349" s="52"/>
      <c r="J1349" s="46"/>
    </row>
    <row r="1350" spans="1:10" s="45" customFormat="1">
      <c r="A1350" s="49"/>
      <c r="B1350" s="44"/>
      <c r="C1350" s="44"/>
      <c r="D1350" s="44"/>
      <c r="E1350" s="50"/>
      <c r="F1350" s="51"/>
      <c r="G1350" s="51"/>
      <c r="H1350" s="51"/>
      <c r="I1350" s="52"/>
      <c r="J1350" s="46"/>
    </row>
    <row r="1351" spans="1:10" s="45" customFormat="1">
      <c r="A1351" s="49"/>
      <c r="B1351" s="44"/>
      <c r="C1351" s="44"/>
      <c r="D1351" s="44"/>
      <c r="E1351" s="50"/>
      <c r="F1351" s="51"/>
      <c r="G1351" s="51"/>
      <c r="H1351" s="51"/>
      <c r="I1351" s="52"/>
      <c r="J1351" s="46"/>
    </row>
    <row r="1352" spans="1:10" s="45" customFormat="1">
      <c r="A1352" s="49"/>
      <c r="B1352" s="44"/>
      <c r="C1352" s="44"/>
      <c r="D1352" s="44"/>
      <c r="E1352" s="50"/>
      <c r="F1352" s="51"/>
      <c r="G1352" s="51"/>
      <c r="H1352" s="51"/>
      <c r="I1352" s="52"/>
      <c r="J1352" s="46"/>
    </row>
    <row r="1353" spans="1:10" s="45" customFormat="1">
      <c r="A1353" s="49"/>
      <c r="B1353" s="44"/>
      <c r="C1353" s="44"/>
      <c r="D1353" s="44"/>
      <c r="E1353" s="50"/>
      <c r="F1353" s="51"/>
      <c r="G1353" s="51"/>
      <c r="H1353" s="51"/>
      <c r="I1353" s="52"/>
      <c r="J1353" s="46"/>
    </row>
    <row r="1354" spans="1:10" s="45" customFormat="1">
      <c r="A1354" s="49"/>
      <c r="B1354" s="44"/>
      <c r="C1354" s="44"/>
      <c r="D1354" s="44"/>
      <c r="E1354" s="50"/>
      <c r="F1354" s="51"/>
      <c r="G1354" s="51"/>
      <c r="H1354" s="51"/>
      <c r="I1354" s="52"/>
      <c r="J1354" s="46"/>
    </row>
    <row r="1355" spans="1:10" s="45" customFormat="1">
      <c r="A1355" s="49"/>
      <c r="B1355" s="44"/>
      <c r="C1355" s="44"/>
      <c r="D1355" s="44"/>
      <c r="E1355" s="50"/>
      <c r="F1355" s="51"/>
      <c r="G1355" s="51"/>
      <c r="H1355" s="51"/>
      <c r="I1355" s="52"/>
      <c r="J1355" s="46"/>
    </row>
    <row r="1356" spans="1:10" s="45" customFormat="1">
      <c r="A1356" s="49"/>
      <c r="B1356" s="44"/>
      <c r="C1356" s="44"/>
      <c r="D1356" s="44"/>
      <c r="E1356" s="50"/>
      <c r="F1356" s="51"/>
      <c r="G1356" s="51"/>
      <c r="H1356" s="51"/>
      <c r="I1356" s="52"/>
      <c r="J1356" s="46"/>
    </row>
    <row r="1357" spans="1:10" s="45" customFormat="1">
      <c r="A1357" s="49"/>
      <c r="B1357" s="44"/>
      <c r="C1357" s="44"/>
      <c r="D1357" s="44"/>
      <c r="E1357" s="50"/>
      <c r="F1357" s="51"/>
      <c r="G1357" s="51"/>
      <c r="H1357" s="51"/>
      <c r="I1357" s="52"/>
      <c r="J1357" s="46"/>
    </row>
    <row r="1358" spans="1:10" s="45" customFormat="1">
      <c r="A1358" s="49"/>
      <c r="B1358" s="44"/>
      <c r="C1358" s="44"/>
      <c r="D1358" s="44"/>
      <c r="E1358" s="50"/>
      <c r="F1358" s="51"/>
      <c r="G1358" s="51"/>
      <c r="H1358" s="51"/>
      <c r="I1358" s="52"/>
      <c r="J1358" s="46"/>
    </row>
    <row r="1359" spans="1:10" s="45" customFormat="1">
      <c r="A1359" s="49"/>
      <c r="B1359" s="44"/>
      <c r="C1359" s="44"/>
      <c r="D1359" s="44"/>
      <c r="E1359" s="50"/>
      <c r="F1359" s="51"/>
      <c r="G1359" s="51"/>
      <c r="H1359" s="51"/>
      <c r="I1359" s="52"/>
      <c r="J1359" s="46"/>
    </row>
    <row r="1360" spans="1:10" s="45" customFormat="1">
      <c r="A1360" s="49"/>
      <c r="B1360" s="44"/>
      <c r="C1360" s="44"/>
      <c r="D1360" s="44"/>
      <c r="E1360" s="50"/>
      <c r="F1360" s="51"/>
      <c r="G1360" s="51"/>
      <c r="H1360" s="51"/>
      <c r="I1360" s="52"/>
      <c r="J1360" s="46"/>
    </row>
    <row r="1361" spans="1:11" s="45" customFormat="1">
      <c r="A1361" s="49"/>
      <c r="B1361" s="44"/>
      <c r="C1361" s="44"/>
      <c r="D1361" s="44"/>
      <c r="E1361" s="50"/>
      <c r="F1361" s="51"/>
      <c r="G1361" s="51"/>
      <c r="H1361" s="51"/>
      <c r="I1361" s="52"/>
      <c r="J1361" s="46"/>
    </row>
    <row r="1362" spans="1:11" s="45" customFormat="1">
      <c r="A1362" s="49"/>
      <c r="B1362" s="44"/>
      <c r="C1362" s="44"/>
      <c r="D1362" s="44"/>
      <c r="E1362" s="50"/>
      <c r="F1362" s="51"/>
      <c r="G1362" s="51"/>
      <c r="H1362" s="51"/>
      <c r="I1362" s="52"/>
      <c r="J1362" s="46"/>
    </row>
    <row r="1363" spans="1:11" s="44" customFormat="1">
      <c r="A1363" s="49"/>
      <c r="E1363" s="50"/>
      <c r="F1363" s="51"/>
      <c r="G1363" s="51"/>
      <c r="H1363" s="51"/>
      <c r="I1363" s="52"/>
      <c r="J1363" s="46"/>
      <c r="K1363" s="45"/>
    </row>
    <row r="1364" spans="1:11" s="44" customFormat="1">
      <c r="A1364" s="49"/>
      <c r="E1364" s="50"/>
      <c r="F1364" s="51"/>
      <c r="G1364" s="51"/>
      <c r="H1364" s="51"/>
      <c r="I1364" s="52"/>
      <c r="J1364" s="46"/>
      <c r="K1364" s="45"/>
    </row>
    <row r="1365" spans="1:11" s="44" customFormat="1">
      <c r="A1365" s="49"/>
      <c r="E1365" s="50"/>
      <c r="F1365" s="51"/>
      <c r="G1365" s="51"/>
      <c r="H1365" s="51"/>
      <c r="I1365" s="52"/>
      <c r="J1365" s="46"/>
      <c r="K1365" s="45"/>
    </row>
    <row r="1366" spans="1:11" s="44" customFormat="1">
      <c r="A1366" s="49"/>
      <c r="E1366" s="50"/>
      <c r="F1366" s="51"/>
      <c r="G1366" s="51"/>
      <c r="H1366" s="51"/>
      <c r="I1366" s="52"/>
      <c r="J1366" s="46"/>
      <c r="K1366" s="45"/>
    </row>
    <row r="1367" spans="1:11" s="44" customFormat="1">
      <c r="A1367" s="49"/>
      <c r="E1367" s="50"/>
      <c r="F1367" s="51"/>
      <c r="G1367" s="51"/>
      <c r="H1367" s="51"/>
      <c r="I1367" s="52"/>
      <c r="J1367" s="46"/>
      <c r="K1367" s="45"/>
    </row>
    <row r="1368" spans="1:11" s="44" customFormat="1">
      <c r="A1368" s="49"/>
      <c r="E1368" s="50"/>
      <c r="F1368" s="51"/>
      <c r="G1368" s="51"/>
      <c r="H1368" s="51"/>
      <c r="I1368" s="52"/>
      <c r="J1368" s="46"/>
      <c r="K1368" s="45"/>
    </row>
    <row r="1369" spans="1:11" s="44" customFormat="1">
      <c r="A1369" s="49"/>
      <c r="E1369" s="50"/>
      <c r="F1369" s="51"/>
      <c r="G1369" s="51"/>
      <c r="H1369" s="51"/>
      <c r="I1369" s="52"/>
      <c r="J1369" s="46"/>
      <c r="K1369" s="45"/>
    </row>
    <row r="1370" spans="1:11" s="44" customFormat="1">
      <c r="A1370" s="49"/>
      <c r="E1370" s="50"/>
      <c r="F1370" s="51"/>
      <c r="G1370" s="51"/>
      <c r="H1370" s="51"/>
      <c r="I1370" s="52"/>
      <c r="J1370" s="46"/>
      <c r="K1370" s="45"/>
    </row>
    <row r="1371" spans="1:11" s="44" customFormat="1">
      <c r="A1371" s="49"/>
      <c r="E1371" s="50"/>
      <c r="F1371" s="51"/>
      <c r="G1371" s="51"/>
      <c r="H1371" s="51"/>
      <c r="I1371" s="52"/>
      <c r="J1371" s="46"/>
      <c r="K1371" s="45"/>
    </row>
    <row r="1372" spans="1:11" s="44" customFormat="1">
      <c r="A1372" s="49"/>
      <c r="E1372" s="50"/>
      <c r="F1372" s="51"/>
      <c r="G1372" s="51"/>
      <c r="H1372" s="51"/>
      <c r="I1372" s="52"/>
      <c r="J1372" s="46"/>
      <c r="K1372" s="45"/>
    </row>
    <row r="1373" spans="1:11" s="44" customFormat="1">
      <c r="A1373" s="49"/>
      <c r="E1373" s="50"/>
      <c r="F1373" s="51"/>
      <c r="G1373" s="51"/>
      <c r="H1373" s="51"/>
      <c r="I1373" s="52"/>
      <c r="J1373" s="46"/>
      <c r="K1373" s="45"/>
    </row>
    <row r="1374" spans="1:11" s="44" customFormat="1">
      <c r="A1374" s="49"/>
      <c r="E1374" s="50"/>
      <c r="F1374" s="51"/>
      <c r="G1374" s="51"/>
      <c r="H1374" s="51"/>
      <c r="I1374" s="52"/>
      <c r="J1374" s="46"/>
      <c r="K1374" s="45"/>
    </row>
    <row r="1375" spans="1:11" s="44" customFormat="1">
      <c r="A1375" s="49"/>
      <c r="E1375" s="50"/>
      <c r="F1375" s="51"/>
      <c r="G1375" s="51"/>
      <c r="H1375" s="51"/>
      <c r="I1375" s="52"/>
      <c r="J1375" s="46"/>
      <c r="K1375" s="45"/>
    </row>
    <row r="1376" spans="1:11" s="44" customFormat="1">
      <c r="A1376" s="49"/>
      <c r="E1376" s="50"/>
      <c r="F1376" s="51"/>
      <c r="G1376" s="51"/>
      <c r="H1376" s="51"/>
      <c r="I1376" s="52"/>
      <c r="J1376" s="46"/>
      <c r="K1376" s="45"/>
    </row>
    <row r="1377" spans="1:11" s="44" customFormat="1">
      <c r="A1377" s="49"/>
      <c r="E1377" s="50"/>
      <c r="F1377" s="51"/>
      <c r="G1377" s="51"/>
      <c r="H1377" s="51"/>
      <c r="I1377" s="52"/>
      <c r="J1377" s="46"/>
      <c r="K1377" s="45"/>
    </row>
    <row r="1378" spans="1:11" s="44" customFormat="1">
      <c r="A1378" s="49"/>
      <c r="E1378" s="50"/>
      <c r="F1378" s="51"/>
      <c r="G1378" s="51"/>
      <c r="H1378" s="51"/>
      <c r="I1378" s="52"/>
      <c r="J1378" s="46"/>
      <c r="K1378" s="45"/>
    </row>
    <row r="1379" spans="1:11" s="44" customFormat="1">
      <c r="A1379" s="49"/>
      <c r="E1379" s="50"/>
      <c r="F1379" s="51"/>
      <c r="G1379" s="51"/>
      <c r="H1379" s="51"/>
      <c r="I1379" s="52"/>
      <c r="J1379" s="46"/>
      <c r="K1379" s="45"/>
    </row>
    <row r="1380" spans="1:11" s="44" customFormat="1">
      <c r="A1380" s="49"/>
      <c r="E1380" s="50"/>
      <c r="F1380" s="51"/>
      <c r="G1380" s="51"/>
      <c r="H1380" s="51"/>
      <c r="I1380" s="52"/>
      <c r="J1380" s="46"/>
      <c r="K1380" s="45"/>
    </row>
    <row r="1381" spans="1:11" s="44" customFormat="1">
      <c r="A1381" s="49"/>
      <c r="E1381" s="50"/>
      <c r="F1381" s="51"/>
      <c r="G1381" s="51"/>
      <c r="H1381" s="51"/>
      <c r="I1381" s="52"/>
      <c r="J1381" s="46"/>
      <c r="K1381" s="45"/>
    </row>
    <row r="1382" spans="1:11" s="44" customFormat="1">
      <c r="A1382" s="49"/>
      <c r="E1382" s="50"/>
      <c r="F1382" s="51"/>
      <c r="G1382" s="51"/>
      <c r="H1382" s="51"/>
      <c r="I1382" s="52"/>
      <c r="J1382" s="46"/>
      <c r="K1382" s="45"/>
    </row>
    <row r="1383" spans="1:11" s="44" customFormat="1">
      <c r="A1383" s="49"/>
      <c r="E1383" s="50"/>
      <c r="F1383" s="51"/>
      <c r="G1383" s="51"/>
      <c r="H1383" s="51"/>
      <c r="I1383" s="52"/>
      <c r="J1383" s="46"/>
      <c r="K1383" s="45"/>
    </row>
    <row r="1384" spans="1:11" s="44" customFormat="1">
      <c r="A1384" s="49"/>
      <c r="E1384" s="50"/>
      <c r="F1384" s="51"/>
      <c r="G1384" s="51"/>
      <c r="H1384" s="51"/>
      <c r="I1384" s="52"/>
      <c r="J1384" s="46"/>
      <c r="K1384" s="45"/>
    </row>
    <row r="1385" spans="1:11" s="44" customFormat="1">
      <c r="A1385" s="49"/>
      <c r="E1385" s="50"/>
      <c r="F1385" s="51"/>
      <c r="G1385" s="51"/>
      <c r="H1385" s="51"/>
      <c r="I1385" s="52"/>
      <c r="J1385" s="46"/>
      <c r="K1385" s="45"/>
    </row>
    <row r="1386" spans="1:11" s="44" customFormat="1">
      <c r="A1386" s="49"/>
      <c r="E1386" s="50"/>
      <c r="F1386" s="51"/>
      <c r="G1386" s="51"/>
      <c r="H1386" s="51"/>
      <c r="I1386" s="52"/>
      <c r="J1386" s="46"/>
      <c r="K1386" s="45"/>
    </row>
    <row r="1387" spans="1:11" s="44" customFormat="1">
      <c r="A1387" s="49"/>
      <c r="E1387" s="50"/>
      <c r="F1387" s="51"/>
      <c r="G1387" s="51"/>
      <c r="H1387" s="51"/>
      <c r="I1387" s="52"/>
      <c r="J1387" s="46"/>
      <c r="K1387" s="45"/>
    </row>
    <row r="1388" spans="1:11" s="44" customFormat="1">
      <c r="A1388" s="49"/>
      <c r="E1388" s="50"/>
      <c r="F1388" s="51"/>
      <c r="G1388" s="51"/>
      <c r="H1388" s="51"/>
      <c r="I1388" s="52"/>
      <c r="J1388" s="46"/>
      <c r="K1388" s="45"/>
    </row>
    <row r="1389" spans="1:11" s="44" customFormat="1">
      <c r="A1389" s="49"/>
      <c r="E1389" s="50"/>
      <c r="F1389" s="51"/>
      <c r="G1389" s="51"/>
      <c r="H1389" s="51"/>
      <c r="I1389" s="52"/>
      <c r="J1389" s="46"/>
      <c r="K1389" s="45"/>
    </row>
    <row r="1390" spans="1:11" s="44" customFormat="1">
      <c r="A1390" s="49"/>
      <c r="E1390" s="50"/>
      <c r="F1390" s="51"/>
      <c r="G1390" s="51"/>
      <c r="H1390" s="51"/>
      <c r="I1390" s="52"/>
      <c r="J1390" s="46"/>
      <c r="K1390" s="45"/>
    </row>
    <row r="1391" spans="1:11" s="44" customFormat="1">
      <c r="A1391" s="49"/>
      <c r="E1391" s="50"/>
      <c r="F1391" s="51"/>
      <c r="G1391" s="51"/>
      <c r="H1391" s="51"/>
      <c r="I1391" s="52"/>
      <c r="J1391" s="46"/>
      <c r="K1391" s="45"/>
    </row>
    <row r="1392" spans="1:11" s="44" customFormat="1">
      <c r="A1392" s="49"/>
      <c r="E1392" s="50"/>
      <c r="F1392" s="51"/>
      <c r="G1392" s="51"/>
      <c r="H1392" s="51"/>
      <c r="I1392" s="52"/>
      <c r="J1392" s="46"/>
      <c r="K1392" s="45"/>
    </row>
    <row r="1393" spans="1:11" s="44" customFormat="1">
      <c r="A1393" s="49"/>
      <c r="E1393" s="50"/>
      <c r="F1393" s="51"/>
      <c r="G1393" s="51"/>
      <c r="H1393" s="51"/>
      <c r="I1393" s="52"/>
      <c r="J1393" s="46"/>
      <c r="K1393" s="45"/>
    </row>
    <row r="1394" spans="1:11" s="44" customFormat="1">
      <c r="A1394" s="49"/>
      <c r="E1394" s="50"/>
      <c r="F1394" s="51"/>
      <c r="G1394" s="51"/>
      <c r="H1394" s="51"/>
      <c r="I1394" s="52"/>
      <c r="J1394" s="46"/>
      <c r="K1394" s="45"/>
    </row>
    <row r="1395" spans="1:11" s="44" customFormat="1">
      <c r="A1395" s="49"/>
      <c r="E1395" s="50"/>
      <c r="F1395" s="51"/>
      <c r="G1395" s="51"/>
      <c r="H1395" s="51"/>
      <c r="I1395" s="52"/>
      <c r="J1395" s="46"/>
      <c r="K1395" s="47"/>
    </row>
    <row r="1396" spans="1:11" s="44" customFormat="1">
      <c r="A1396" s="49"/>
      <c r="E1396" s="50"/>
      <c r="F1396" s="51"/>
      <c r="G1396" s="51"/>
      <c r="H1396" s="51"/>
      <c r="I1396" s="52"/>
      <c r="J1396" s="46"/>
      <c r="K1396" s="45"/>
    </row>
    <row r="1397" spans="1:11" s="44" customFormat="1">
      <c r="A1397" s="49"/>
      <c r="E1397" s="50"/>
      <c r="F1397" s="51"/>
      <c r="G1397" s="51"/>
      <c r="H1397" s="51"/>
      <c r="I1397" s="52"/>
      <c r="J1397" s="46"/>
      <c r="K1397" s="45"/>
    </row>
    <row r="1398" spans="1:11" s="44" customFormat="1">
      <c r="A1398" s="49"/>
      <c r="E1398" s="50"/>
      <c r="F1398" s="51"/>
      <c r="G1398" s="51"/>
      <c r="H1398" s="51"/>
      <c r="I1398" s="52"/>
      <c r="J1398" s="46"/>
      <c r="K1398" s="45"/>
    </row>
    <row r="1399" spans="1:11" s="44" customFormat="1">
      <c r="A1399" s="49"/>
      <c r="E1399" s="50"/>
      <c r="F1399" s="51"/>
      <c r="G1399" s="51"/>
      <c r="H1399" s="51"/>
      <c r="I1399" s="52"/>
      <c r="J1399" s="46"/>
      <c r="K1399" s="45"/>
    </row>
    <row r="1400" spans="1:11" s="44" customFormat="1">
      <c r="A1400" s="49"/>
      <c r="E1400" s="50"/>
      <c r="F1400" s="51"/>
      <c r="G1400" s="51"/>
      <c r="H1400" s="51"/>
      <c r="I1400" s="52"/>
      <c r="J1400" s="46"/>
      <c r="K1400" s="45"/>
    </row>
    <row r="1401" spans="1:11" s="44" customFormat="1">
      <c r="A1401" s="49"/>
      <c r="E1401" s="50"/>
      <c r="F1401" s="51"/>
      <c r="G1401" s="51"/>
      <c r="H1401" s="51"/>
      <c r="I1401" s="52"/>
      <c r="J1401" s="46"/>
      <c r="K1401" s="45"/>
    </row>
    <row r="1402" spans="1:11" s="44" customFormat="1">
      <c r="A1402" s="49"/>
      <c r="E1402" s="50"/>
      <c r="F1402" s="51"/>
      <c r="G1402" s="51"/>
      <c r="H1402" s="51"/>
      <c r="I1402" s="52"/>
      <c r="J1402" s="46"/>
      <c r="K1402" s="45"/>
    </row>
    <row r="1403" spans="1:11" s="44" customFormat="1">
      <c r="A1403" s="49"/>
      <c r="E1403" s="50"/>
      <c r="F1403" s="51"/>
      <c r="G1403" s="51"/>
      <c r="H1403" s="51"/>
      <c r="I1403" s="52"/>
      <c r="J1403" s="46"/>
      <c r="K1403" s="45"/>
    </row>
    <row r="1404" spans="1:11" s="44" customFormat="1">
      <c r="A1404" s="49"/>
      <c r="E1404" s="50"/>
      <c r="F1404" s="51"/>
      <c r="G1404" s="51"/>
      <c r="H1404" s="51"/>
      <c r="I1404" s="52"/>
      <c r="J1404" s="46"/>
      <c r="K1404" s="45"/>
    </row>
    <row r="1405" spans="1:11" s="44" customFormat="1">
      <c r="A1405" s="49"/>
      <c r="E1405" s="50"/>
      <c r="F1405" s="51"/>
      <c r="G1405" s="51"/>
      <c r="H1405" s="51"/>
      <c r="I1405" s="52"/>
      <c r="J1405" s="46"/>
      <c r="K1405" s="45"/>
    </row>
    <row r="1406" spans="1:11" s="44" customFormat="1">
      <c r="A1406" s="49"/>
      <c r="E1406" s="50"/>
      <c r="F1406" s="51"/>
      <c r="G1406" s="51"/>
      <c r="H1406" s="51"/>
      <c r="I1406" s="52"/>
      <c r="J1406" s="46"/>
      <c r="K1406" s="45"/>
    </row>
    <row r="1407" spans="1:11" s="44" customFormat="1">
      <c r="A1407" s="49"/>
      <c r="E1407" s="50"/>
      <c r="F1407" s="51"/>
      <c r="G1407" s="51"/>
      <c r="H1407" s="51"/>
      <c r="I1407" s="52"/>
      <c r="J1407" s="46"/>
      <c r="K1407" s="45"/>
    </row>
    <row r="1408" spans="1:11" s="44" customFormat="1">
      <c r="A1408" s="49"/>
      <c r="E1408" s="50"/>
      <c r="F1408" s="51"/>
      <c r="G1408" s="51"/>
      <c r="H1408" s="51"/>
      <c r="I1408" s="52"/>
      <c r="J1408" s="46"/>
      <c r="K1408" s="45"/>
    </row>
    <row r="1409" spans="1:11" s="44" customFormat="1">
      <c r="A1409" s="49"/>
      <c r="E1409" s="50"/>
      <c r="F1409" s="51"/>
      <c r="G1409" s="51"/>
      <c r="H1409" s="51"/>
      <c r="I1409" s="52"/>
      <c r="J1409" s="46"/>
      <c r="K1409" s="45"/>
    </row>
    <row r="1410" spans="1:11" s="44" customFormat="1">
      <c r="A1410" s="49"/>
      <c r="E1410" s="50"/>
      <c r="F1410" s="51"/>
      <c r="G1410" s="51"/>
      <c r="H1410" s="51"/>
      <c r="I1410" s="52"/>
      <c r="J1410" s="46"/>
      <c r="K1410" s="45"/>
    </row>
    <row r="1411" spans="1:11" s="45" customFormat="1">
      <c r="A1411" s="49"/>
      <c r="B1411" s="44"/>
      <c r="C1411" s="44"/>
      <c r="D1411" s="44"/>
      <c r="E1411" s="50"/>
      <c r="F1411" s="51"/>
      <c r="G1411" s="51"/>
      <c r="H1411" s="51"/>
      <c r="I1411" s="52"/>
      <c r="J1411" s="46"/>
    </row>
    <row r="1412" spans="1:11" s="45" customFormat="1">
      <c r="A1412" s="49"/>
      <c r="B1412" s="44"/>
      <c r="C1412" s="44"/>
      <c r="D1412" s="44"/>
      <c r="E1412" s="50"/>
      <c r="F1412" s="51"/>
      <c r="G1412" s="51"/>
      <c r="H1412" s="51"/>
      <c r="I1412" s="52"/>
      <c r="J1412" s="46"/>
    </row>
    <row r="1413" spans="1:11" s="45" customFormat="1">
      <c r="A1413" s="49"/>
      <c r="B1413" s="44"/>
      <c r="C1413" s="44"/>
      <c r="D1413" s="44"/>
      <c r="E1413" s="50"/>
      <c r="F1413" s="51"/>
      <c r="G1413" s="51"/>
      <c r="H1413" s="51"/>
      <c r="I1413" s="52"/>
      <c r="J1413" s="46"/>
    </row>
    <row r="1414" spans="1:11" s="45" customFormat="1">
      <c r="A1414" s="49"/>
      <c r="B1414" s="44"/>
      <c r="C1414" s="44"/>
      <c r="D1414" s="44"/>
      <c r="E1414" s="50"/>
      <c r="F1414" s="51"/>
      <c r="G1414" s="51"/>
      <c r="H1414" s="51"/>
      <c r="I1414" s="52"/>
      <c r="J1414" s="46"/>
    </row>
    <row r="1415" spans="1:11" s="45" customFormat="1">
      <c r="A1415" s="49"/>
      <c r="B1415" s="44"/>
      <c r="C1415" s="44"/>
      <c r="D1415" s="44"/>
      <c r="E1415" s="50"/>
      <c r="F1415" s="51"/>
      <c r="G1415" s="51"/>
      <c r="H1415" s="51"/>
      <c r="I1415" s="52"/>
      <c r="J1415" s="46"/>
      <c r="K1415" s="47"/>
    </row>
    <row r="1416" spans="1:11" s="45" customFormat="1">
      <c r="A1416" s="49"/>
      <c r="B1416" s="44"/>
      <c r="C1416" s="44"/>
      <c r="D1416" s="44"/>
      <c r="E1416" s="50"/>
      <c r="F1416" s="51"/>
      <c r="G1416" s="51"/>
      <c r="H1416" s="51"/>
      <c r="I1416" s="52"/>
      <c r="J1416" s="46"/>
    </row>
    <row r="1417" spans="1:11" s="45" customFormat="1">
      <c r="A1417" s="49"/>
      <c r="B1417" s="44"/>
      <c r="C1417" s="44"/>
      <c r="D1417" s="44"/>
      <c r="E1417" s="50"/>
      <c r="F1417" s="51"/>
      <c r="G1417" s="51"/>
      <c r="H1417" s="51"/>
      <c r="I1417" s="52"/>
      <c r="J1417" s="46"/>
    </row>
    <row r="1418" spans="1:11" s="45" customFormat="1">
      <c r="A1418" s="49"/>
      <c r="B1418" s="44"/>
      <c r="C1418" s="44"/>
      <c r="D1418" s="44"/>
      <c r="E1418" s="50"/>
      <c r="F1418" s="51"/>
      <c r="G1418" s="51"/>
      <c r="H1418" s="51"/>
      <c r="I1418" s="52"/>
      <c r="J1418" s="46"/>
    </row>
    <row r="1419" spans="1:11" s="45" customFormat="1">
      <c r="A1419" s="49"/>
      <c r="B1419" s="44"/>
      <c r="C1419" s="44"/>
      <c r="D1419" s="44"/>
      <c r="E1419" s="50"/>
      <c r="F1419" s="51"/>
      <c r="G1419" s="51"/>
      <c r="H1419" s="51"/>
      <c r="I1419" s="52"/>
      <c r="J1419" s="46"/>
      <c r="K1419" s="47"/>
    </row>
    <row r="1420" spans="1:11" s="45" customFormat="1">
      <c r="A1420" s="49"/>
      <c r="B1420" s="44"/>
      <c r="C1420" s="44"/>
      <c r="D1420" s="44"/>
      <c r="E1420" s="50"/>
      <c r="F1420" s="51"/>
      <c r="G1420" s="51"/>
      <c r="H1420" s="51"/>
      <c r="I1420" s="52"/>
      <c r="J1420" s="46"/>
    </row>
    <row r="1421" spans="1:11" s="45" customFormat="1">
      <c r="A1421" s="49"/>
      <c r="B1421" s="44"/>
      <c r="C1421" s="44"/>
      <c r="D1421" s="44"/>
      <c r="E1421" s="50"/>
      <c r="F1421" s="51"/>
      <c r="G1421" s="51"/>
      <c r="H1421" s="51"/>
      <c r="I1421" s="52"/>
      <c r="J1421" s="46"/>
    </row>
    <row r="1422" spans="1:11" s="45" customFormat="1">
      <c r="A1422" s="49"/>
      <c r="B1422" s="44"/>
      <c r="C1422" s="44"/>
      <c r="D1422" s="44"/>
      <c r="E1422" s="50"/>
      <c r="F1422" s="51"/>
      <c r="G1422" s="51"/>
      <c r="H1422" s="51"/>
      <c r="I1422" s="52"/>
      <c r="J1422" s="46"/>
    </row>
    <row r="1423" spans="1:11" s="45" customFormat="1">
      <c r="A1423" s="49"/>
      <c r="B1423" s="44"/>
      <c r="C1423" s="44"/>
      <c r="D1423" s="44"/>
      <c r="E1423" s="50"/>
      <c r="F1423" s="51"/>
      <c r="G1423" s="51"/>
      <c r="H1423" s="51"/>
      <c r="I1423" s="52"/>
      <c r="J1423" s="46"/>
    </row>
    <row r="1424" spans="1:11" s="45" customFormat="1">
      <c r="A1424" s="49"/>
      <c r="B1424" s="44"/>
      <c r="C1424" s="44"/>
      <c r="D1424" s="44"/>
      <c r="E1424" s="50"/>
      <c r="F1424" s="51"/>
      <c r="G1424" s="51"/>
      <c r="H1424" s="51"/>
      <c r="I1424" s="52"/>
      <c r="J1424" s="46"/>
    </row>
    <row r="1425" spans="1:11" s="45" customFormat="1">
      <c r="A1425" s="49"/>
      <c r="B1425" s="44"/>
      <c r="C1425" s="44"/>
      <c r="D1425" s="44"/>
      <c r="E1425" s="50"/>
      <c r="F1425" s="51"/>
      <c r="G1425" s="51"/>
      <c r="H1425" s="51"/>
      <c r="I1425" s="52"/>
      <c r="J1425" s="46"/>
    </row>
    <row r="1426" spans="1:11" s="45" customFormat="1">
      <c r="A1426" s="49"/>
      <c r="B1426" s="44"/>
      <c r="C1426" s="44"/>
      <c r="D1426" s="44"/>
      <c r="E1426" s="50"/>
      <c r="F1426" s="51"/>
      <c r="G1426" s="51"/>
      <c r="H1426" s="51"/>
      <c r="I1426" s="52"/>
      <c r="J1426" s="46"/>
    </row>
    <row r="1427" spans="1:11" s="44" customFormat="1">
      <c r="A1427" s="49"/>
      <c r="E1427" s="50"/>
      <c r="F1427" s="51"/>
      <c r="G1427" s="51"/>
      <c r="H1427" s="51"/>
      <c r="I1427" s="52"/>
      <c r="J1427" s="46"/>
      <c r="K1427" s="45"/>
    </row>
    <row r="1428" spans="1:11" s="44" customFormat="1">
      <c r="A1428" s="49"/>
      <c r="E1428" s="50"/>
      <c r="F1428" s="51"/>
      <c r="G1428" s="51"/>
      <c r="H1428" s="51"/>
      <c r="I1428" s="52"/>
      <c r="J1428" s="46"/>
      <c r="K1428" s="45"/>
    </row>
    <row r="1429" spans="1:11" s="44" customFormat="1">
      <c r="A1429" s="49"/>
      <c r="E1429" s="50"/>
      <c r="F1429" s="51"/>
      <c r="G1429" s="51"/>
      <c r="H1429" s="51"/>
      <c r="I1429" s="52"/>
      <c r="J1429" s="46"/>
      <c r="K1429" s="45"/>
    </row>
    <row r="1430" spans="1:11" s="44" customFormat="1">
      <c r="A1430" s="49"/>
      <c r="E1430" s="50"/>
      <c r="F1430" s="51"/>
      <c r="G1430" s="51"/>
      <c r="H1430" s="51"/>
      <c r="I1430" s="52"/>
      <c r="J1430" s="46"/>
      <c r="K1430" s="45"/>
    </row>
    <row r="1431" spans="1:11" s="44" customFormat="1">
      <c r="A1431" s="49"/>
      <c r="E1431" s="50"/>
      <c r="F1431" s="51"/>
      <c r="G1431" s="51"/>
      <c r="H1431" s="51"/>
      <c r="I1431" s="52"/>
      <c r="J1431" s="46"/>
      <c r="K1431" s="45"/>
    </row>
    <row r="1432" spans="1:11" s="44" customFormat="1">
      <c r="A1432" s="49"/>
      <c r="E1432" s="50"/>
      <c r="F1432" s="51"/>
      <c r="G1432" s="51"/>
      <c r="H1432" s="51"/>
      <c r="I1432" s="52"/>
      <c r="J1432" s="46"/>
      <c r="K1432" s="45"/>
    </row>
    <row r="1433" spans="1:11" s="44" customFormat="1">
      <c r="A1433" s="49"/>
      <c r="E1433" s="50"/>
      <c r="F1433" s="51"/>
      <c r="G1433" s="51"/>
      <c r="H1433" s="51"/>
      <c r="I1433" s="52"/>
      <c r="J1433" s="46"/>
      <c r="K1433" s="45"/>
    </row>
    <row r="1434" spans="1:11" s="44" customFormat="1">
      <c r="A1434" s="49"/>
      <c r="E1434" s="50"/>
      <c r="F1434" s="51"/>
      <c r="G1434" s="51"/>
      <c r="H1434" s="51"/>
      <c r="I1434" s="52"/>
      <c r="J1434" s="46"/>
      <c r="K1434" s="45"/>
    </row>
    <row r="1435" spans="1:11" s="44" customFormat="1">
      <c r="A1435" s="49"/>
      <c r="E1435" s="50"/>
      <c r="F1435" s="51"/>
      <c r="G1435" s="51"/>
      <c r="H1435" s="51"/>
      <c r="I1435" s="52"/>
      <c r="J1435" s="46"/>
      <c r="K1435" s="45"/>
    </row>
    <row r="1436" spans="1:11" s="44" customFormat="1">
      <c r="A1436" s="49"/>
      <c r="E1436" s="50"/>
      <c r="F1436" s="51"/>
      <c r="G1436" s="51"/>
      <c r="H1436" s="51"/>
      <c r="I1436" s="52"/>
      <c r="J1436" s="46"/>
      <c r="K1436" s="45"/>
    </row>
    <row r="1437" spans="1:11" s="44" customFormat="1">
      <c r="A1437" s="49"/>
      <c r="E1437" s="50"/>
      <c r="F1437" s="51"/>
      <c r="G1437" s="51"/>
      <c r="H1437" s="51"/>
      <c r="I1437" s="52"/>
      <c r="J1437" s="46"/>
      <c r="K1437" s="47"/>
    </row>
    <row r="1438" spans="1:11" s="44" customFormat="1">
      <c r="A1438" s="49"/>
      <c r="E1438" s="50"/>
      <c r="F1438" s="51"/>
      <c r="G1438" s="51"/>
      <c r="H1438" s="51"/>
      <c r="I1438" s="52"/>
      <c r="J1438" s="46"/>
      <c r="K1438" s="45"/>
    </row>
    <row r="1439" spans="1:11" s="44" customFormat="1">
      <c r="A1439" s="49"/>
      <c r="E1439" s="50"/>
      <c r="F1439" s="51"/>
      <c r="G1439" s="51"/>
      <c r="H1439" s="51"/>
      <c r="I1439" s="52"/>
      <c r="J1439" s="46"/>
      <c r="K1439" s="45"/>
    </row>
    <row r="1440" spans="1:11" s="44" customFormat="1">
      <c r="A1440" s="49"/>
      <c r="E1440" s="50"/>
      <c r="F1440" s="51"/>
      <c r="G1440" s="51"/>
      <c r="H1440" s="51"/>
      <c r="I1440" s="52"/>
      <c r="J1440" s="46"/>
      <c r="K1440" s="45"/>
    </row>
    <row r="1441" spans="1:11" s="44" customFormat="1">
      <c r="A1441" s="49"/>
      <c r="E1441" s="50"/>
      <c r="F1441" s="51"/>
      <c r="G1441" s="51"/>
      <c r="H1441" s="51"/>
      <c r="I1441" s="52"/>
      <c r="J1441" s="46"/>
      <c r="K1441" s="45"/>
    </row>
    <row r="1442" spans="1:11" s="44" customFormat="1">
      <c r="A1442" s="49"/>
      <c r="E1442" s="50"/>
      <c r="F1442" s="51"/>
      <c r="G1442" s="51"/>
      <c r="H1442" s="51"/>
      <c r="I1442" s="52"/>
      <c r="J1442" s="46"/>
      <c r="K1442" s="45"/>
    </row>
    <row r="1443" spans="1:11" s="44" customFormat="1">
      <c r="A1443" s="49"/>
      <c r="E1443" s="50"/>
      <c r="F1443" s="51"/>
      <c r="G1443" s="51"/>
      <c r="H1443" s="51"/>
      <c r="I1443" s="52"/>
      <c r="J1443" s="46"/>
      <c r="K1443" s="45"/>
    </row>
    <row r="1444" spans="1:11" s="44" customFormat="1">
      <c r="A1444" s="49"/>
      <c r="E1444" s="50"/>
      <c r="F1444" s="51"/>
      <c r="G1444" s="51"/>
      <c r="H1444" s="51"/>
      <c r="I1444" s="52"/>
      <c r="J1444" s="46"/>
      <c r="K1444" s="45"/>
    </row>
    <row r="1445" spans="1:11" s="44" customFormat="1">
      <c r="A1445" s="49"/>
      <c r="E1445" s="50"/>
      <c r="F1445" s="51"/>
      <c r="G1445" s="51"/>
      <c r="H1445" s="51"/>
      <c r="I1445" s="52"/>
      <c r="J1445" s="46"/>
      <c r="K1445" s="45"/>
    </row>
    <row r="1446" spans="1:11" s="44" customFormat="1">
      <c r="A1446" s="49"/>
      <c r="E1446" s="50"/>
      <c r="F1446" s="51"/>
      <c r="G1446" s="51"/>
      <c r="H1446" s="51"/>
      <c r="I1446" s="52"/>
      <c r="J1446" s="46"/>
      <c r="K1446" s="45"/>
    </row>
    <row r="1447" spans="1:11" s="44" customFormat="1">
      <c r="A1447" s="49"/>
      <c r="E1447" s="50"/>
      <c r="F1447" s="51"/>
      <c r="G1447" s="51"/>
      <c r="H1447" s="51"/>
      <c r="I1447" s="52"/>
      <c r="J1447" s="46"/>
      <c r="K1447" s="45"/>
    </row>
    <row r="1448" spans="1:11" s="44" customFormat="1">
      <c r="A1448" s="49"/>
      <c r="E1448" s="50"/>
      <c r="F1448" s="51"/>
      <c r="G1448" s="51"/>
      <c r="H1448" s="51"/>
      <c r="I1448" s="52"/>
      <c r="J1448" s="46"/>
      <c r="K1448" s="45"/>
    </row>
    <row r="1449" spans="1:11" s="44" customFormat="1">
      <c r="A1449" s="49"/>
      <c r="E1449" s="50"/>
      <c r="F1449" s="51"/>
      <c r="G1449" s="51"/>
      <c r="H1449" s="51"/>
      <c r="I1449" s="52"/>
      <c r="J1449" s="46"/>
      <c r="K1449" s="45"/>
    </row>
    <row r="1450" spans="1:11" s="44" customFormat="1">
      <c r="A1450" s="49"/>
      <c r="E1450" s="50"/>
      <c r="F1450" s="51"/>
      <c r="G1450" s="51"/>
      <c r="H1450" s="51"/>
      <c r="I1450" s="52"/>
      <c r="J1450" s="46"/>
      <c r="K1450" s="45"/>
    </row>
    <row r="1451" spans="1:11" s="44" customFormat="1">
      <c r="A1451" s="49"/>
      <c r="E1451" s="50"/>
      <c r="F1451" s="51"/>
      <c r="G1451" s="51"/>
      <c r="H1451" s="51"/>
      <c r="I1451" s="52"/>
      <c r="J1451" s="46"/>
      <c r="K1451" s="45"/>
    </row>
    <row r="1452" spans="1:11" s="44" customFormat="1">
      <c r="A1452" s="49"/>
      <c r="E1452" s="50"/>
      <c r="F1452" s="51"/>
      <c r="G1452" s="51"/>
      <c r="H1452" s="51"/>
      <c r="I1452" s="52"/>
      <c r="J1452" s="46"/>
      <c r="K1452" s="45"/>
    </row>
    <row r="1453" spans="1:11" s="44" customFormat="1">
      <c r="A1453" s="49"/>
      <c r="E1453" s="50"/>
      <c r="F1453" s="51"/>
      <c r="G1453" s="51"/>
      <c r="H1453" s="51"/>
      <c r="I1453" s="52"/>
      <c r="J1453" s="46"/>
      <c r="K1453" s="45"/>
    </row>
    <row r="1454" spans="1:11" s="44" customFormat="1">
      <c r="A1454" s="49"/>
      <c r="E1454" s="50"/>
      <c r="F1454" s="51"/>
      <c r="G1454" s="51"/>
      <c r="H1454" s="51"/>
      <c r="I1454" s="52"/>
      <c r="J1454" s="46"/>
      <c r="K1454" s="45"/>
    </row>
    <row r="1455" spans="1:11" s="44" customFormat="1">
      <c r="A1455" s="49"/>
      <c r="E1455" s="50"/>
      <c r="F1455" s="51"/>
      <c r="G1455" s="51"/>
      <c r="H1455" s="51"/>
      <c r="I1455" s="52"/>
      <c r="J1455" s="46"/>
      <c r="K1455" s="45"/>
    </row>
    <row r="1456" spans="1:11" s="44" customFormat="1">
      <c r="A1456" s="49"/>
      <c r="E1456" s="50"/>
      <c r="F1456" s="51"/>
      <c r="G1456" s="51"/>
      <c r="H1456" s="51"/>
      <c r="I1456" s="52"/>
      <c r="J1456" s="46"/>
      <c r="K1456" s="45"/>
    </row>
    <row r="1457" spans="1:11" s="44" customFormat="1">
      <c r="A1457" s="49"/>
      <c r="E1457" s="50"/>
      <c r="F1457" s="51"/>
      <c r="G1457" s="51"/>
      <c r="H1457" s="51"/>
      <c r="I1457" s="52"/>
      <c r="J1457" s="46"/>
      <c r="K1457" s="45"/>
    </row>
    <row r="1458" spans="1:11" s="44" customFormat="1">
      <c r="A1458" s="49"/>
      <c r="E1458" s="50"/>
      <c r="F1458" s="51"/>
      <c r="G1458" s="51"/>
      <c r="H1458" s="51"/>
      <c r="I1458" s="52"/>
      <c r="J1458" s="46"/>
      <c r="K1458" s="45"/>
    </row>
    <row r="1459" spans="1:11" s="44" customFormat="1">
      <c r="A1459" s="49"/>
      <c r="E1459" s="50"/>
      <c r="F1459" s="51"/>
      <c r="G1459" s="51"/>
      <c r="H1459" s="51"/>
      <c r="I1459" s="52"/>
      <c r="J1459" s="46"/>
      <c r="K1459" s="45"/>
    </row>
    <row r="1460" spans="1:11" s="44" customFormat="1">
      <c r="A1460" s="49"/>
      <c r="E1460" s="50"/>
      <c r="F1460" s="51"/>
      <c r="G1460" s="51"/>
      <c r="H1460" s="51"/>
      <c r="I1460" s="52"/>
      <c r="J1460" s="46"/>
      <c r="K1460" s="45"/>
    </row>
    <row r="1461" spans="1:11" s="44" customFormat="1">
      <c r="A1461" s="49"/>
      <c r="E1461" s="50"/>
      <c r="F1461" s="51"/>
      <c r="G1461" s="51"/>
      <c r="H1461" s="51"/>
      <c r="I1461" s="52"/>
      <c r="J1461" s="46"/>
      <c r="K1461" s="45"/>
    </row>
    <row r="1462" spans="1:11" s="44" customFormat="1">
      <c r="A1462" s="49"/>
      <c r="E1462" s="50"/>
      <c r="F1462" s="51"/>
      <c r="G1462" s="51"/>
      <c r="H1462" s="51"/>
      <c r="I1462" s="52"/>
      <c r="J1462" s="46"/>
      <c r="K1462" s="45"/>
    </row>
    <row r="1463" spans="1:11" s="44" customFormat="1">
      <c r="A1463" s="49"/>
      <c r="E1463" s="50"/>
      <c r="F1463" s="51"/>
      <c r="G1463" s="51"/>
      <c r="H1463" s="51"/>
      <c r="I1463" s="52"/>
      <c r="J1463" s="46"/>
      <c r="K1463" s="45"/>
    </row>
    <row r="1464" spans="1:11" s="44" customFormat="1">
      <c r="A1464" s="49"/>
      <c r="E1464" s="50"/>
      <c r="F1464" s="51"/>
      <c r="G1464" s="51"/>
      <c r="H1464" s="51"/>
      <c r="I1464" s="52"/>
      <c r="J1464" s="46"/>
      <c r="K1464" s="45"/>
    </row>
    <row r="1465" spans="1:11" s="44" customFormat="1">
      <c r="A1465" s="49"/>
      <c r="E1465" s="50"/>
      <c r="F1465" s="51"/>
      <c r="G1465" s="51"/>
      <c r="H1465" s="51"/>
      <c r="I1465" s="52"/>
      <c r="J1465" s="46"/>
      <c r="K1465" s="45"/>
    </row>
    <row r="1466" spans="1:11" s="44" customFormat="1">
      <c r="A1466" s="49"/>
      <c r="E1466" s="50"/>
      <c r="F1466" s="51"/>
      <c r="G1466" s="51"/>
      <c r="H1466" s="51"/>
      <c r="I1466" s="52"/>
      <c r="J1466" s="46"/>
      <c r="K1466" s="45"/>
    </row>
    <row r="1467" spans="1:11" s="44" customFormat="1">
      <c r="A1467" s="49"/>
      <c r="E1467" s="50"/>
      <c r="F1467" s="51"/>
      <c r="G1467" s="51"/>
      <c r="H1467" s="51"/>
      <c r="I1467" s="52"/>
      <c r="J1467" s="46"/>
      <c r="K1467" s="45"/>
    </row>
    <row r="1468" spans="1:11" s="44" customFormat="1">
      <c r="A1468" s="49"/>
      <c r="E1468" s="50"/>
      <c r="F1468" s="51"/>
      <c r="G1468" s="51"/>
      <c r="H1468" s="51"/>
      <c r="I1468" s="52"/>
      <c r="J1468" s="46"/>
      <c r="K1468" s="45"/>
    </row>
    <row r="1469" spans="1:11" s="44" customFormat="1">
      <c r="A1469" s="49"/>
      <c r="E1469" s="50"/>
      <c r="F1469" s="51"/>
      <c r="G1469" s="51"/>
      <c r="H1469" s="51"/>
      <c r="I1469" s="52"/>
      <c r="J1469" s="46"/>
      <c r="K1469" s="45"/>
    </row>
    <row r="1470" spans="1:11" s="44" customFormat="1">
      <c r="A1470" s="49"/>
      <c r="E1470" s="50"/>
      <c r="F1470" s="51"/>
      <c r="G1470" s="51"/>
      <c r="H1470" s="51"/>
      <c r="I1470" s="52"/>
      <c r="J1470" s="46"/>
      <c r="K1470" s="45"/>
    </row>
    <row r="1471" spans="1:11" s="44" customFormat="1">
      <c r="A1471" s="49"/>
      <c r="E1471" s="50"/>
      <c r="F1471" s="51"/>
      <c r="G1471" s="51"/>
      <c r="H1471" s="51"/>
      <c r="I1471" s="52"/>
      <c r="J1471" s="46"/>
      <c r="K1471" s="47"/>
    </row>
    <row r="1472" spans="1:11" s="44" customFormat="1">
      <c r="A1472" s="49"/>
      <c r="E1472" s="50"/>
      <c r="F1472" s="51"/>
      <c r="G1472" s="51"/>
      <c r="H1472" s="51"/>
      <c r="I1472" s="52"/>
      <c r="J1472" s="46"/>
      <c r="K1472" s="45"/>
    </row>
    <row r="1473" spans="1:11" s="44" customFormat="1">
      <c r="A1473" s="49"/>
      <c r="E1473" s="50"/>
      <c r="F1473" s="51"/>
      <c r="G1473" s="51"/>
      <c r="H1473" s="51"/>
      <c r="I1473" s="52"/>
      <c r="J1473" s="46"/>
      <c r="K1473" s="45"/>
    </row>
    <row r="1474" spans="1:11" s="44" customFormat="1">
      <c r="A1474" s="49"/>
      <c r="E1474" s="50"/>
      <c r="F1474" s="51"/>
      <c r="G1474" s="51"/>
      <c r="H1474" s="51"/>
      <c r="I1474" s="52"/>
      <c r="J1474" s="46"/>
      <c r="K1474" s="45"/>
    </row>
    <row r="1475" spans="1:11" s="44" customFormat="1">
      <c r="A1475" s="49"/>
      <c r="E1475" s="50"/>
      <c r="F1475" s="51"/>
      <c r="G1475" s="51"/>
      <c r="H1475" s="51"/>
      <c r="I1475" s="52"/>
      <c r="J1475" s="46"/>
      <c r="K1475" s="45"/>
    </row>
    <row r="1476" spans="1:11" s="44" customFormat="1">
      <c r="A1476" s="49"/>
      <c r="E1476" s="50"/>
      <c r="F1476" s="51"/>
      <c r="G1476" s="51"/>
      <c r="H1476" s="51"/>
      <c r="I1476" s="52"/>
      <c r="J1476" s="46"/>
      <c r="K1476" s="45"/>
    </row>
    <row r="1477" spans="1:11" s="44" customFormat="1">
      <c r="A1477" s="49"/>
      <c r="E1477" s="50"/>
      <c r="F1477" s="51"/>
      <c r="G1477" s="51"/>
      <c r="H1477" s="51"/>
      <c r="I1477" s="52"/>
      <c r="J1477" s="46"/>
      <c r="K1477" s="45"/>
    </row>
    <row r="1478" spans="1:11" s="44" customFormat="1">
      <c r="A1478" s="49"/>
      <c r="E1478" s="50"/>
      <c r="F1478" s="51"/>
      <c r="G1478" s="51"/>
      <c r="H1478" s="51"/>
      <c r="I1478" s="52"/>
      <c r="J1478" s="46"/>
      <c r="K1478" s="45"/>
    </row>
    <row r="1479" spans="1:11" s="44" customFormat="1">
      <c r="A1479" s="49"/>
      <c r="E1479" s="50"/>
      <c r="F1479" s="51"/>
      <c r="G1479" s="51"/>
      <c r="H1479" s="51"/>
      <c r="I1479" s="52"/>
      <c r="J1479" s="46"/>
      <c r="K1479" s="45"/>
    </row>
    <row r="1480" spans="1:11" s="44" customFormat="1">
      <c r="A1480" s="49"/>
      <c r="E1480" s="50"/>
      <c r="F1480" s="51"/>
      <c r="G1480" s="51"/>
      <c r="H1480" s="51"/>
      <c r="I1480" s="52"/>
      <c r="J1480" s="46"/>
      <c r="K1480" s="45"/>
    </row>
    <row r="1481" spans="1:11" s="44" customFormat="1">
      <c r="A1481" s="49"/>
      <c r="E1481" s="50"/>
      <c r="F1481" s="51"/>
      <c r="G1481" s="51"/>
      <c r="H1481" s="51"/>
      <c r="I1481" s="52"/>
      <c r="J1481" s="46"/>
      <c r="K1481" s="45"/>
    </row>
    <row r="1482" spans="1:11" s="44" customFormat="1">
      <c r="A1482" s="49"/>
      <c r="E1482" s="50"/>
      <c r="F1482" s="51"/>
      <c r="G1482" s="51"/>
      <c r="H1482" s="51"/>
      <c r="I1482" s="52"/>
      <c r="J1482" s="46"/>
      <c r="K1482" s="45"/>
    </row>
    <row r="1483" spans="1:11" s="44" customFormat="1">
      <c r="A1483" s="49"/>
      <c r="E1483" s="50"/>
      <c r="F1483" s="51"/>
      <c r="G1483" s="51"/>
      <c r="H1483" s="51"/>
      <c r="I1483" s="52"/>
      <c r="J1483" s="46"/>
      <c r="K1483" s="45"/>
    </row>
    <row r="1484" spans="1:11" s="44" customFormat="1">
      <c r="A1484" s="49"/>
      <c r="E1484" s="50"/>
      <c r="F1484" s="51"/>
      <c r="G1484" s="51"/>
      <c r="H1484" s="51"/>
      <c r="I1484" s="52"/>
      <c r="J1484" s="46"/>
      <c r="K1484" s="45"/>
    </row>
    <row r="1485" spans="1:11" s="44" customFormat="1">
      <c r="A1485" s="49"/>
      <c r="E1485" s="50"/>
      <c r="F1485" s="51"/>
      <c r="G1485" s="51"/>
      <c r="H1485" s="51"/>
      <c r="I1485" s="52"/>
      <c r="J1485" s="46"/>
      <c r="K1485" s="45"/>
    </row>
    <row r="1486" spans="1:11" s="44" customFormat="1">
      <c r="A1486" s="49"/>
      <c r="E1486" s="50"/>
      <c r="F1486" s="51"/>
      <c r="G1486" s="51"/>
      <c r="H1486" s="51"/>
      <c r="I1486" s="52"/>
      <c r="J1486" s="46"/>
      <c r="K1486" s="45"/>
    </row>
    <row r="1487" spans="1:11" s="44" customFormat="1">
      <c r="A1487" s="49"/>
      <c r="E1487" s="50"/>
      <c r="F1487" s="51"/>
      <c r="G1487" s="51"/>
      <c r="H1487" s="51"/>
      <c r="I1487" s="52"/>
      <c r="J1487" s="46"/>
      <c r="K1487" s="45"/>
    </row>
    <row r="1488" spans="1:11" s="44" customFormat="1">
      <c r="A1488" s="49"/>
      <c r="E1488" s="50"/>
      <c r="F1488" s="51"/>
      <c r="G1488" s="51"/>
      <c r="H1488" s="51"/>
      <c r="I1488" s="52"/>
      <c r="J1488" s="46"/>
      <c r="K1488" s="45"/>
    </row>
    <row r="1489" spans="1:11" s="44" customFormat="1">
      <c r="A1489" s="49"/>
      <c r="E1489" s="50"/>
      <c r="F1489" s="51"/>
      <c r="G1489" s="51"/>
      <c r="H1489" s="51"/>
      <c r="I1489" s="52"/>
      <c r="J1489" s="46"/>
      <c r="K1489" s="45"/>
    </row>
    <row r="1490" spans="1:11" s="44" customFormat="1">
      <c r="A1490" s="49"/>
      <c r="E1490" s="50"/>
      <c r="F1490" s="51"/>
      <c r="G1490" s="51"/>
      <c r="H1490" s="51"/>
      <c r="I1490" s="52"/>
      <c r="J1490" s="46"/>
      <c r="K1490" s="45"/>
    </row>
    <row r="1491" spans="1:11" s="44" customFormat="1">
      <c r="A1491" s="49"/>
      <c r="E1491" s="50"/>
      <c r="F1491" s="51"/>
      <c r="G1491" s="51"/>
      <c r="H1491" s="51"/>
      <c r="I1491" s="52"/>
      <c r="J1491" s="46"/>
      <c r="K1491" s="45"/>
    </row>
    <row r="1492" spans="1:11" s="44" customFormat="1">
      <c r="A1492" s="49"/>
      <c r="E1492" s="50"/>
      <c r="F1492" s="51"/>
      <c r="G1492" s="51"/>
      <c r="H1492" s="51"/>
      <c r="I1492" s="52"/>
      <c r="J1492" s="46"/>
      <c r="K1492" s="45"/>
    </row>
    <row r="1493" spans="1:11" s="44" customFormat="1">
      <c r="A1493" s="49"/>
      <c r="E1493" s="50"/>
      <c r="F1493" s="51"/>
      <c r="G1493" s="51"/>
      <c r="H1493" s="51"/>
      <c r="I1493" s="52"/>
      <c r="J1493" s="46"/>
      <c r="K1493" s="45"/>
    </row>
    <row r="1494" spans="1:11" s="44" customFormat="1">
      <c r="A1494" s="49"/>
      <c r="E1494" s="50"/>
      <c r="F1494" s="51"/>
      <c r="G1494" s="51"/>
      <c r="H1494" s="51"/>
      <c r="I1494" s="52"/>
      <c r="J1494" s="46"/>
      <c r="K1494" s="45"/>
    </row>
    <row r="1495" spans="1:11" s="44" customFormat="1">
      <c r="A1495" s="49"/>
      <c r="E1495" s="50"/>
      <c r="F1495" s="51"/>
      <c r="G1495" s="51"/>
      <c r="H1495" s="51"/>
      <c r="I1495" s="52"/>
      <c r="J1495" s="46"/>
      <c r="K1495" s="45"/>
    </row>
    <row r="1496" spans="1:11" s="44" customFormat="1">
      <c r="A1496" s="49"/>
      <c r="E1496" s="50"/>
      <c r="F1496" s="51"/>
      <c r="G1496" s="51"/>
      <c r="H1496" s="51"/>
      <c r="I1496" s="52"/>
      <c r="J1496" s="46"/>
      <c r="K1496" s="45"/>
    </row>
    <row r="1497" spans="1:11" s="44" customFormat="1">
      <c r="A1497" s="49"/>
      <c r="E1497" s="50"/>
      <c r="F1497" s="51"/>
      <c r="G1497" s="51"/>
      <c r="H1497" s="51"/>
      <c r="I1497" s="52"/>
      <c r="J1497" s="46"/>
      <c r="K1497" s="45"/>
    </row>
    <row r="1498" spans="1:11" s="44" customFormat="1">
      <c r="A1498" s="49"/>
      <c r="E1498" s="50"/>
      <c r="F1498" s="51"/>
      <c r="G1498" s="51"/>
      <c r="H1498" s="51"/>
      <c r="I1498" s="52"/>
      <c r="J1498" s="46"/>
      <c r="K1498" s="45"/>
    </row>
    <row r="1499" spans="1:11" s="44" customFormat="1">
      <c r="A1499" s="49"/>
      <c r="E1499" s="50"/>
      <c r="F1499" s="51"/>
      <c r="G1499" s="51"/>
      <c r="H1499" s="51"/>
      <c r="I1499" s="52"/>
      <c r="J1499" s="46"/>
      <c r="K1499" s="45"/>
    </row>
    <row r="1500" spans="1:11" s="44" customFormat="1">
      <c r="A1500" s="49"/>
      <c r="E1500" s="50"/>
      <c r="F1500" s="51"/>
      <c r="G1500" s="51"/>
      <c r="H1500" s="51"/>
      <c r="I1500" s="52"/>
      <c r="J1500" s="46"/>
      <c r="K1500" s="45"/>
    </row>
    <row r="1501" spans="1:11" s="44" customFormat="1">
      <c r="A1501" s="49"/>
      <c r="E1501" s="50"/>
      <c r="F1501" s="51"/>
      <c r="G1501" s="51"/>
      <c r="H1501" s="51"/>
      <c r="I1501" s="52"/>
      <c r="J1501" s="46"/>
      <c r="K1501" s="45"/>
    </row>
    <row r="1502" spans="1:11" s="44" customFormat="1">
      <c r="A1502" s="49"/>
      <c r="E1502" s="50"/>
      <c r="F1502" s="51"/>
      <c r="G1502" s="51"/>
      <c r="H1502" s="51"/>
      <c r="I1502" s="52"/>
      <c r="J1502" s="46"/>
      <c r="K1502" s="45"/>
    </row>
    <row r="1503" spans="1:11" s="44" customFormat="1">
      <c r="A1503" s="49"/>
      <c r="E1503" s="50"/>
      <c r="F1503" s="51"/>
      <c r="G1503" s="51"/>
      <c r="H1503" s="51"/>
      <c r="I1503" s="52"/>
      <c r="J1503" s="46"/>
      <c r="K1503" s="45"/>
    </row>
    <row r="1504" spans="1:11" s="44" customFormat="1">
      <c r="A1504" s="49"/>
      <c r="E1504" s="50"/>
      <c r="F1504" s="51"/>
      <c r="G1504" s="51"/>
      <c r="H1504" s="51"/>
      <c r="I1504" s="52"/>
      <c r="J1504" s="46"/>
      <c r="K1504" s="45"/>
    </row>
    <row r="1505" spans="1:11" s="44" customFormat="1">
      <c r="A1505" s="49"/>
      <c r="E1505" s="50"/>
      <c r="F1505" s="51"/>
      <c r="G1505" s="51"/>
      <c r="H1505" s="51"/>
      <c r="I1505" s="52"/>
      <c r="J1505" s="46"/>
      <c r="K1505" s="45"/>
    </row>
    <row r="1506" spans="1:11" s="44" customFormat="1">
      <c r="A1506" s="49"/>
      <c r="E1506" s="50"/>
      <c r="F1506" s="51"/>
      <c r="G1506" s="51"/>
      <c r="H1506" s="51"/>
      <c r="I1506" s="52"/>
      <c r="J1506" s="46"/>
      <c r="K1506" s="45"/>
    </row>
    <row r="1507" spans="1:11" s="44" customFormat="1">
      <c r="A1507" s="49"/>
      <c r="E1507" s="50"/>
      <c r="F1507" s="51"/>
      <c r="G1507" s="51"/>
      <c r="H1507" s="51"/>
      <c r="I1507" s="52"/>
      <c r="J1507" s="46"/>
      <c r="K1507" s="45"/>
    </row>
    <row r="1508" spans="1:11" s="44" customFormat="1">
      <c r="A1508" s="49"/>
      <c r="E1508" s="50"/>
      <c r="F1508" s="51"/>
      <c r="G1508" s="51"/>
      <c r="H1508" s="51"/>
      <c r="I1508" s="52"/>
      <c r="J1508" s="46"/>
      <c r="K1508" s="45"/>
    </row>
    <row r="1509" spans="1:11" s="44" customFormat="1">
      <c r="A1509" s="49"/>
      <c r="E1509" s="50"/>
      <c r="F1509" s="51"/>
      <c r="G1509" s="51"/>
      <c r="H1509" s="51"/>
      <c r="I1509" s="52"/>
      <c r="J1509" s="46"/>
      <c r="K1509" s="45"/>
    </row>
    <row r="1510" spans="1:11" s="44" customFormat="1">
      <c r="A1510" s="49"/>
      <c r="E1510" s="50"/>
      <c r="F1510" s="51"/>
      <c r="G1510" s="51"/>
      <c r="H1510" s="51"/>
      <c r="I1510" s="52"/>
      <c r="J1510" s="46"/>
      <c r="K1510" s="45"/>
    </row>
    <row r="1511" spans="1:11" s="44" customFormat="1">
      <c r="A1511" s="49"/>
      <c r="E1511" s="50"/>
      <c r="F1511" s="51"/>
      <c r="G1511" s="51"/>
      <c r="H1511" s="51"/>
      <c r="I1511" s="52"/>
      <c r="J1511" s="46"/>
      <c r="K1511" s="45"/>
    </row>
    <row r="1512" spans="1:11" s="44" customFormat="1">
      <c r="A1512" s="49"/>
      <c r="E1512" s="50"/>
      <c r="F1512" s="51"/>
      <c r="G1512" s="51"/>
      <c r="H1512" s="51"/>
      <c r="I1512" s="52"/>
      <c r="J1512" s="46"/>
      <c r="K1512" s="45"/>
    </row>
    <row r="1513" spans="1:11" s="44" customFormat="1">
      <c r="A1513" s="49"/>
      <c r="E1513" s="50"/>
      <c r="F1513" s="51"/>
      <c r="G1513" s="51"/>
      <c r="H1513" s="51"/>
      <c r="I1513" s="52"/>
      <c r="J1513" s="46"/>
      <c r="K1513" s="45"/>
    </row>
    <row r="1514" spans="1:11" s="44" customFormat="1">
      <c r="A1514" s="49"/>
      <c r="E1514" s="50"/>
      <c r="F1514" s="51"/>
      <c r="G1514" s="51"/>
      <c r="H1514" s="51"/>
      <c r="I1514" s="52"/>
      <c r="J1514" s="46"/>
      <c r="K1514" s="47"/>
    </row>
    <row r="1515" spans="1:11" s="44" customFormat="1">
      <c r="A1515" s="49"/>
      <c r="E1515" s="50"/>
      <c r="F1515" s="51"/>
      <c r="G1515" s="51"/>
      <c r="H1515" s="51"/>
      <c r="I1515" s="52"/>
      <c r="J1515" s="46"/>
      <c r="K1515" s="45"/>
    </row>
    <row r="1516" spans="1:11" s="44" customFormat="1">
      <c r="A1516" s="49"/>
      <c r="E1516" s="50"/>
      <c r="F1516" s="51"/>
      <c r="G1516" s="51"/>
      <c r="H1516" s="51"/>
      <c r="I1516" s="52"/>
      <c r="J1516" s="46"/>
      <c r="K1516" s="45"/>
    </row>
    <row r="1517" spans="1:11" s="44" customFormat="1">
      <c r="A1517" s="49"/>
      <c r="E1517" s="50"/>
      <c r="F1517" s="51"/>
      <c r="G1517" s="51"/>
      <c r="H1517" s="51"/>
      <c r="I1517" s="52"/>
      <c r="J1517" s="46"/>
      <c r="K1517" s="45"/>
    </row>
    <row r="1518" spans="1:11" s="44" customFormat="1">
      <c r="A1518" s="49"/>
      <c r="E1518" s="50"/>
      <c r="F1518" s="51"/>
      <c r="G1518" s="51"/>
      <c r="H1518" s="51"/>
      <c r="I1518" s="52"/>
      <c r="J1518" s="46"/>
      <c r="K1518" s="45"/>
    </row>
    <row r="1519" spans="1:11" s="44" customFormat="1">
      <c r="A1519" s="49"/>
      <c r="E1519" s="50"/>
      <c r="F1519" s="51"/>
      <c r="G1519" s="51"/>
      <c r="H1519" s="51"/>
      <c r="I1519" s="52"/>
      <c r="J1519" s="46"/>
      <c r="K1519" s="45"/>
    </row>
    <row r="1520" spans="1:11" s="44" customFormat="1">
      <c r="A1520" s="49"/>
      <c r="E1520" s="50"/>
      <c r="F1520" s="51"/>
      <c r="G1520" s="51"/>
      <c r="H1520" s="51"/>
      <c r="I1520" s="52"/>
      <c r="J1520" s="46"/>
      <c r="K1520" s="45"/>
    </row>
    <row r="1521" spans="1:11" s="44" customFormat="1">
      <c r="A1521" s="49"/>
      <c r="E1521" s="50"/>
      <c r="F1521" s="51"/>
      <c r="G1521" s="51"/>
      <c r="H1521" s="51"/>
      <c r="I1521" s="52"/>
      <c r="J1521" s="46"/>
      <c r="K1521" s="45"/>
    </row>
    <row r="1522" spans="1:11" s="44" customFormat="1">
      <c r="A1522" s="49"/>
      <c r="E1522" s="50"/>
      <c r="F1522" s="51"/>
      <c r="G1522" s="51"/>
      <c r="H1522" s="51"/>
      <c r="I1522" s="52"/>
      <c r="J1522" s="46"/>
      <c r="K1522" s="45"/>
    </row>
    <row r="1523" spans="1:11" s="45" customFormat="1">
      <c r="A1523" s="49"/>
      <c r="B1523" s="44"/>
      <c r="C1523" s="44"/>
      <c r="D1523" s="44"/>
      <c r="E1523" s="50"/>
      <c r="F1523" s="51"/>
      <c r="G1523" s="51"/>
      <c r="H1523" s="51"/>
      <c r="I1523" s="52"/>
      <c r="J1523" s="46"/>
    </row>
    <row r="1524" spans="1:11" s="45" customFormat="1">
      <c r="A1524" s="49"/>
      <c r="B1524" s="44"/>
      <c r="C1524" s="44"/>
      <c r="D1524" s="44"/>
      <c r="E1524" s="50"/>
      <c r="F1524" s="51"/>
      <c r="G1524" s="51"/>
      <c r="H1524" s="51"/>
      <c r="I1524" s="52"/>
      <c r="J1524" s="46"/>
    </row>
    <row r="1525" spans="1:11" s="45" customFormat="1">
      <c r="A1525" s="49"/>
      <c r="B1525" s="44"/>
      <c r="C1525" s="44"/>
      <c r="D1525" s="44"/>
      <c r="E1525" s="50"/>
      <c r="F1525" s="51"/>
      <c r="G1525" s="51"/>
      <c r="H1525" s="51"/>
      <c r="I1525" s="52"/>
      <c r="J1525" s="46"/>
    </row>
    <row r="1526" spans="1:11" s="45" customFormat="1">
      <c r="A1526" s="49"/>
      <c r="B1526" s="44"/>
      <c r="C1526" s="44"/>
      <c r="D1526" s="44"/>
      <c r="E1526" s="50"/>
      <c r="F1526" s="51"/>
      <c r="G1526" s="51"/>
      <c r="H1526" s="51"/>
      <c r="I1526" s="52"/>
      <c r="J1526" s="46"/>
    </row>
    <row r="1527" spans="1:11" s="45" customFormat="1">
      <c r="A1527" s="49"/>
      <c r="B1527" s="44"/>
      <c r="C1527" s="44"/>
      <c r="D1527" s="44"/>
      <c r="E1527" s="50"/>
      <c r="F1527" s="51"/>
      <c r="G1527" s="51"/>
      <c r="H1527" s="51"/>
      <c r="I1527" s="52"/>
      <c r="J1527" s="46"/>
    </row>
    <row r="1528" spans="1:11" s="45" customFormat="1">
      <c r="A1528" s="49"/>
      <c r="B1528" s="44"/>
      <c r="C1528" s="44"/>
      <c r="D1528" s="44"/>
      <c r="E1528" s="50"/>
      <c r="F1528" s="51"/>
      <c r="G1528" s="51"/>
      <c r="H1528" s="51"/>
      <c r="I1528" s="52"/>
      <c r="J1528" s="46"/>
      <c r="K1528" s="47"/>
    </row>
    <row r="1529" spans="1:11" s="45" customFormat="1">
      <c r="A1529" s="49"/>
      <c r="B1529" s="44"/>
      <c r="C1529" s="44"/>
      <c r="D1529" s="44"/>
      <c r="E1529" s="50"/>
      <c r="F1529" s="51"/>
      <c r="G1529" s="51"/>
      <c r="H1529" s="51"/>
      <c r="I1529" s="52"/>
      <c r="J1529" s="46"/>
      <c r="K1529" s="47"/>
    </row>
    <row r="1530" spans="1:11" s="45" customFormat="1">
      <c r="A1530" s="49"/>
      <c r="B1530" s="44"/>
      <c r="C1530" s="44"/>
      <c r="D1530" s="44"/>
      <c r="E1530" s="50"/>
      <c r="F1530" s="51"/>
      <c r="G1530" s="51"/>
      <c r="H1530" s="51"/>
      <c r="I1530" s="52"/>
      <c r="J1530" s="46"/>
      <c r="K1530" s="47"/>
    </row>
    <row r="1531" spans="1:11" s="45" customFormat="1">
      <c r="A1531" s="49"/>
      <c r="B1531" s="44"/>
      <c r="C1531" s="44"/>
      <c r="D1531" s="44"/>
      <c r="E1531" s="50"/>
      <c r="F1531" s="51"/>
      <c r="G1531" s="51"/>
      <c r="H1531" s="51"/>
      <c r="I1531" s="52"/>
      <c r="J1531" s="46"/>
    </row>
    <row r="1532" spans="1:11" s="45" customFormat="1">
      <c r="A1532" s="49"/>
      <c r="B1532" s="44"/>
      <c r="C1532" s="44"/>
      <c r="D1532" s="44"/>
      <c r="E1532" s="50"/>
      <c r="F1532" s="51"/>
      <c r="G1532" s="51"/>
      <c r="H1532" s="51"/>
      <c r="I1532" s="52"/>
      <c r="J1532" s="46"/>
    </row>
    <row r="1533" spans="1:11" s="45" customFormat="1">
      <c r="A1533" s="49"/>
      <c r="B1533" s="44"/>
      <c r="C1533" s="44"/>
      <c r="D1533" s="44"/>
      <c r="E1533" s="50"/>
      <c r="F1533" s="51"/>
      <c r="G1533" s="51"/>
      <c r="H1533" s="51"/>
      <c r="I1533" s="52"/>
      <c r="J1533" s="46"/>
    </row>
    <row r="1534" spans="1:11" s="45" customFormat="1">
      <c r="A1534" s="49"/>
      <c r="B1534" s="44"/>
      <c r="C1534" s="44"/>
      <c r="D1534" s="44"/>
      <c r="E1534" s="50"/>
      <c r="F1534" s="51"/>
      <c r="G1534" s="51"/>
      <c r="H1534" s="51"/>
      <c r="I1534" s="52"/>
      <c r="J1534" s="46"/>
    </row>
    <row r="1535" spans="1:11" s="45" customFormat="1">
      <c r="A1535" s="49"/>
      <c r="B1535" s="44"/>
      <c r="C1535" s="44"/>
      <c r="D1535" s="44"/>
      <c r="E1535" s="50"/>
      <c r="F1535" s="51"/>
      <c r="G1535" s="51"/>
      <c r="H1535" s="51"/>
      <c r="I1535" s="52"/>
      <c r="J1535" s="46"/>
    </row>
    <row r="1536" spans="1:11" s="45" customFormat="1">
      <c r="A1536" s="49"/>
      <c r="B1536" s="44"/>
      <c r="C1536" s="44"/>
      <c r="D1536" s="44"/>
      <c r="E1536" s="50"/>
      <c r="F1536" s="51"/>
      <c r="G1536" s="51"/>
      <c r="H1536" s="51"/>
      <c r="I1536" s="52"/>
      <c r="J1536" s="46"/>
    </row>
    <row r="1537" spans="1:11" s="45" customFormat="1">
      <c r="A1537" s="49"/>
      <c r="B1537" s="44"/>
      <c r="C1537" s="44"/>
      <c r="D1537" s="44"/>
      <c r="E1537" s="50"/>
      <c r="F1537" s="51"/>
      <c r="G1537" s="51"/>
      <c r="H1537" s="51"/>
      <c r="I1537" s="52"/>
      <c r="J1537" s="46"/>
    </row>
    <row r="1538" spans="1:11" s="45" customFormat="1">
      <c r="A1538" s="49"/>
      <c r="B1538" s="44"/>
      <c r="C1538" s="44"/>
      <c r="D1538" s="44"/>
      <c r="E1538" s="50"/>
      <c r="F1538" s="51"/>
      <c r="G1538" s="51"/>
      <c r="H1538" s="51"/>
      <c r="I1538" s="52"/>
      <c r="J1538" s="46"/>
    </row>
    <row r="1539" spans="1:11" s="45" customFormat="1">
      <c r="A1539" s="49"/>
      <c r="B1539" s="44"/>
      <c r="C1539" s="44"/>
      <c r="D1539" s="44"/>
      <c r="E1539" s="50"/>
      <c r="F1539" s="51"/>
      <c r="G1539" s="51"/>
      <c r="H1539" s="51"/>
      <c r="I1539" s="52"/>
      <c r="J1539" s="46"/>
    </row>
    <row r="1540" spans="1:11" s="45" customFormat="1">
      <c r="A1540" s="49"/>
      <c r="B1540" s="44"/>
      <c r="C1540" s="44"/>
      <c r="D1540" s="44"/>
      <c r="E1540" s="50"/>
      <c r="F1540" s="51"/>
      <c r="G1540" s="51"/>
      <c r="H1540" s="51"/>
      <c r="I1540" s="52"/>
      <c r="J1540" s="46"/>
    </row>
    <row r="1541" spans="1:11" s="45" customFormat="1">
      <c r="A1541" s="49"/>
      <c r="B1541" s="44"/>
      <c r="C1541" s="44"/>
      <c r="D1541" s="44"/>
      <c r="E1541" s="50"/>
      <c r="F1541" s="51"/>
      <c r="G1541" s="51"/>
      <c r="H1541" s="51"/>
      <c r="I1541" s="52"/>
      <c r="J1541" s="46"/>
    </row>
    <row r="1542" spans="1:11" s="45" customFormat="1">
      <c r="A1542" s="49"/>
      <c r="B1542" s="44"/>
      <c r="C1542" s="44"/>
      <c r="D1542" s="44"/>
      <c r="E1542" s="50"/>
      <c r="F1542" s="51"/>
      <c r="G1542" s="51"/>
      <c r="H1542" s="51"/>
      <c r="I1542" s="52"/>
      <c r="J1542" s="46"/>
    </row>
    <row r="1543" spans="1:11" s="45" customFormat="1">
      <c r="A1543" s="49"/>
      <c r="B1543" s="44"/>
      <c r="C1543" s="44"/>
      <c r="D1543" s="44"/>
      <c r="E1543" s="50"/>
      <c r="F1543" s="51"/>
      <c r="G1543" s="51"/>
      <c r="H1543" s="51"/>
      <c r="I1543" s="52"/>
      <c r="J1543" s="46"/>
    </row>
    <row r="1544" spans="1:11" s="45" customFormat="1">
      <c r="A1544" s="49"/>
      <c r="B1544" s="44"/>
      <c r="C1544" s="44"/>
      <c r="D1544" s="44"/>
      <c r="E1544" s="50"/>
      <c r="F1544" s="51"/>
      <c r="G1544" s="51"/>
      <c r="H1544" s="51"/>
      <c r="I1544" s="52"/>
      <c r="J1544" s="46"/>
      <c r="K1544" s="47"/>
    </row>
    <row r="1545" spans="1:11" s="45" customFormat="1">
      <c r="A1545" s="49"/>
      <c r="B1545" s="44"/>
      <c r="C1545" s="44"/>
      <c r="D1545" s="44"/>
      <c r="E1545" s="50"/>
      <c r="F1545" s="51"/>
      <c r="G1545" s="51"/>
      <c r="H1545" s="51"/>
      <c r="I1545" s="52"/>
      <c r="J1545" s="46"/>
    </row>
    <row r="1546" spans="1:11" s="45" customFormat="1">
      <c r="A1546" s="49"/>
      <c r="B1546" s="44"/>
      <c r="C1546" s="44"/>
      <c r="D1546" s="44"/>
      <c r="E1546" s="50"/>
      <c r="F1546" s="51"/>
      <c r="G1546" s="51"/>
      <c r="H1546" s="51"/>
      <c r="I1546" s="52"/>
      <c r="J1546" s="46"/>
    </row>
    <row r="1547" spans="1:11" s="45" customFormat="1">
      <c r="A1547" s="49"/>
      <c r="B1547" s="44"/>
      <c r="C1547" s="44"/>
      <c r="D1547" s="44"/>
      <c r="E1547" s="50"/>
      <c r="F1547" s="51"/>
      <c r="G1547" s="51"/>
      <c r="H1547" s="51"/>
      <c r="I1547" s="52"/>
      <c r="J1547" s="46"/>
    </row>
    <row r="1548" spans="1:11" s="45" customFormat="1">
      <c r="A1548" s="49"/>
      <c r="B1548" s="44"/>
      <c r="C1548" s="44"/>
      <c r="D1548" s="44"/>
      <c r="E1548" s="50"/>
      <c r="F1548" s="51"/>
      <c r="G1548" s="51"/>
      <c r="H1548" s="51"/>
      <c r="I1548" s="52"/>
      <c r="J1548" s="46"/>
    </row>
    <row r="1549" spans="1:11" s="45" customFormat="1">
      <c r="A1549" s="49"/>
      <c r="B1549" s="44"/>
      <c r="C1549" s="44"/>
      <c r="D1549" s="44"/>
      <c r="E1549" s="50"/>
      <c r="F1549" s="51"/>
      <c r="G1549" s="51"/>
      <c r="H1549" s="51"/>
      <c r="I1549" s="52"/>
      <c r="J1549" s="46"/>
    </row>
    <row r="1550" spans="1:11" s="45" customFormat="1">
      <c r="A1550" s="49"/>
      <c r="B1550" s="44"/>
      <c r="C1550" s="44"/>
      <c r="D1550" s="44"/>
      <c r="E1550" s="50"/>
      <c r="F1550" s="51"/>
      <c r="G1550" s="51"/>
      <c r="H1550" s="51"/>
      <c r="I1550" s="52"/>
      <c r="J1550" s="46"/>
    </row>
    <row r="1551" spans="1:11" s="45" customFormat="1">
      <c r="A1551" s="49"/>
      <c r="B1551" s="44"/>
      <c r="C1551" s="44"/>
      <c r="D1551" s="44"/>
      <c r="E1551" s="50"/>
      <c r="F1551" s="51"/>
      <c r="G1551" s="51"/>
      <c r="H1551" s="51"/>
      <c r="I1551" s="52"/>
      <c r="J1551" s="46"/>
    </row>
    <row r="1552" spans="1:11" s="45" customFormat="1">
      <c r="A1552" s="49"/>
      <c r="B1552" s="44"/>
      <c r="C1552" s="44"/>
      <c r="D1552" s="44"/>
      <c r="E1552" s="50"/>
      <c r="F1552" s="51"/>
      <c r="G1552" s="51"/>
      <c r="H1552" s="51"/>
      <c r="I1552" s="52"/>
      <c r="J1552" s="46"/>
    </row>
    <row r="1553" spans="1:10" s="45" customFormat="1">
      <c r="A1553" s="49"/>
      <c r="B1553" s="44"/>
      <c r="C1553" s="44"/>
      <c r="D1553" s="44"/>
      <c r="E1553" s="50"/>
      <c r="F1553" s="51"/>
      <c r="G1553" s="51"/>
      <c r="H1553" s="51"/>
      <c r="I1553" s="52"/>
      <c r="J1553" s="46"/>
    </row>
    <row r="1554" spans="1:10" s="45" customFormat="1">
      <c r="A1554" s="49"/>
      <c r="B1554" s="44"/>
      <c r="C1554" s="44"/>
      <c r="D1554" s="44"/>
      <c r="E1554" s="50"/>
      <c r="F1554" s="51"/>
      <c r="G1554" s="51"/>
      <c r="H1554" s="51"/>
      <c r="I1554" s="52"/>
      <c r="J1554" s="46"/>
    </row>
    <row r="1555" spans="1:10" s="45" customFormat="1">
      <c r="A1555" s="49"/>
      <c r="B1555" s="44"/>
      <c r="C1555" s="44"/>
      <c r="D1555" s="44"/>
      <c r="E1555" s="50"/>
      <c r="F1555" s="51"/>
      <c r="G1555" s="51"/>
      <c r="H1555" s="51"/>
      <c r="I1555" s="52"/>
      <c r="J1555" s="46"/>
    </row>
    <row r="1556" spans="1:10" s="45" customFormat="1">
      <c r="A1556" s="49"/>
      <c r="B1556" s="44"/>
      <c r="C1556" s="44"/>
      <c r="D1556" s="44"/>
      <c r="E1556" s="50"/>
      <c r="F1556" s="51"/>
      <c r="G1556" s="51"/>
      <c r="H1556" s="51"/>
      <c r="I1556" s="52"/>
      <c r="J1556" s="46"/>
    </row>
    <row r="1557" spans="1:10" s="45" customFormat="1">
      <c r="A1557" s="49"/>
      <c r="B1557" s="44"/>
      <c r="C1557" s="44"/>
      <c r="D1557" s="44"/>
      <c r="E1557" s="50"/>
      <c r="F1557" s="51"/>
      <c r="G1557" s="51"/>
      <c r="H1557" s="51"/>
      <c r="I1557" s="52"/>
      <c r="J1557" s="46"/>
    </row>
    <row r="1558" spans="1:10" s="45" customFormat="1">
      <c r="A1558" s="49"/>
      <c r="B1558" s="44"/>
      <c r="C1558" s="44"/>
      <c r="D1558" s="44"/>
      <c r="E1558" s="50"/>
      <c r="F1558" s="51"/>
      <c r="G1558" s="51"/>
      <c r="H1558" s="51"/>
      <c r="I1558" s="52"/>
      <c r="J1558" s="46"/>
    </row>
    <row r="1559" spans="1:10" s="45" customFormat="1">
      <c r="A1559" s="49"/>
      <c r="B1559" s="44"/>
      <c r="C1559" s="44"/>
      <c r="D1559" s="44"/>
      <c r="E1559" s="50"/>
      <c r="F1559" s="51"/>
      <c r="G1559" s="51"/>
      <c r="H1559" s="51"/>
      <c r="I1559" s="52"/>
      <c r="J1559" s="46"/>
    </row>
    <row r="1560" spans="1:10" s="45" customFormat="1">
      <c r="A1560" s="49"/>
      <c r="B1560" s="44"/>
      <c r="C1560" s="44"/>
      <c r="D1560" s="44"/>
      <c r="E1560" s="50"/>
      <c r="F1560" s="51"/>
      <c r="G1560" s="51"/>
      <c r="H1560" s="51"/>
      <c r="I1560" s="52"/>
      <c r="J1560" s="46"/>
    </row>
    <row r="1561" spans="1:10" s="45" customFormat="1">
      <c r="A1561" s="49"/>
      <c r="B1561" s="44"/>
      <c r="C1561" s="44"/>
      <c r="D1561" s="44"/>
      <c r="E1561" s="50"/>
      <c r="F1561" s="51"/>
      <c r="G1561" s="51"/>
      <c r="H1561" s="51"/>
      <c r="I1561" s="52"/>
      <c r="J1561" s="46"/>
    </row>
    <row r="1562" spans="1:10" s="45" customFormat="1">
      <c r="A1562" s="49"/>
      <c r="B1562" s="44"/>
      <c r="C1562" s="44"/>
      <c r="D1562" s="44"/>
      <c r="E1562" s="50"/>
      <c r="F1562" s="51"/>
      <c r="G1562" s="51"/>
      <c r="H1562" s="51"/>
      <c r="I1562" s="52"/>
      <c r="J1562" s="46"/>
    </row>
    <row r="1563" spans="1:10" s="45" customFormat="1">
      <c r="A1563" s="49"/>
      <c r="B1563" s="44"/>
      <c r="C1563" s="44"/>
      <c r="D1563" s="44"/>
      <c r="E1563" s="50"/>
      <c r="F1563" s="51"/>
      <c r="G1563" s="51"/>
      <c r="H1563" s="51"/>
      <c r="I1563" s="52"/>
      <c r="J1563" s="46"/>
    </row>
    <row r="1564" spans="1:10" s="45" customFormat="1">
      <c r="A1564" s="49"/>
      <c r="B1564" s="44"/>
      <c r="C1564" s="44"/>
      <c r="D1564" s="44"/>
      <c r="E1564" s="50"/>
      <c r="F1564" s="51"/>
      <c r="G1564" s="51"/>
      <c r="H1564" s="51"/>
      <c r="I1564" s="52"/>
      <c r="J1564" s="46"/>
    </row>
    <row r="1565" spans="1:10" s="45" customFormat="1">
      <c r="A1565" s="49"/>
      <c r="B1565" s="44"/>
      <c r="C1565" s="44"/>
      <c r="D1565" s="44"/>
      <c r="E1565" s="50"/>
      <c r="F1565" s="51"/>
      <c r="G1565" s="51"/>
      <c r="H1565" s="51"/>
      <c r="I1565" s="52"/>
      <c r="J1565" s="46"/>
    </row>
    <row r="1566" spans="1:10" s="45" customFormat="1">
      <c r="A1566" s="49"/>
      <c r="B1566" s="44"/>
      <c r="C1566" s="44"/>
      <c r="D1566" s="44"/>
      <c r="E1566" s="50"/>
      <c r="F1566" s="51"/>
      <c r="G1566" s="51"/>
      <c r="H1566" s="51"/>
      <c r="I1566" s="52"/>
      <c r="J1566" s="46"/>
    </row>
    <row r="1567" spans="1:10" s="45" customFormat="1">
      <c r="A1567" s="49"/>
      <c r="B1567" s="44"/>
      <c r="C1567" s="44"/>
      <c r="D1567" s="44"/>
      <c r="E1567" s="50"/>
      <c r="F1567" s="51"/>
      <c r="G1567" s="51"/>
      <c r="H1567" s="51"/>
      <c r="I1567" s="52"/>
      <c r="J1567" s="46"/>
    </row>
    <row r="1568" spans="1:10" s="45" customFormat="1">
      <c r="A1568" s="49"/>
      <c r="B1568" s="44"/>
      <c r="C1568" s="44"/>
      <c r="D1568" s="44"/>
      <c r="E1568" s="50"/>
      <c r="F1568" s="51"/>
      <c r="G1568" s="51"/>
      <c r="H1568" s="51"/>
      <c r="I1568" s="52"/>
      <c r="J1568" s="46"/>
    </row>
    <row r="1569" spans="1:11" s="45" customFormat="1">
      <c r="A1569" s="49"/>
      <c r="B1569" s="44"/>
      <c r="C1569" s="44"/>
      <c r="D1569" s="44"/>
      <c r="E1569" s="50"/>
      <c r="F1569" s="51"/>
      <c r="G1569" s="51"/>
      <c r="H1569" s="51"/>
      <c r="I1569" s="52"/>
      <c r="J1569" s="46"/>
    </row>
    <row r="1570" spans="1:11" s="45" customFormat="1">
      <c r="A1570" s="49"/>
      <c r="B1570" s="44"/>
      <c r="C1570" s="44"/>
      <c r="D1570" s="44"/>
      <c r="E1570" s="50"/>
      <c r="F1570" s="51"/>
      <c r="G1570" s="51"/>
      <c r="H1570" s="51"/>
      <c r="I1570" s="52"/>
      <c r="J1570" s="46"/>
    </row>
    <row r="1571" spans="1:11" s="44" customFormat="1">
      <c r="A1571" s="49"/>
      <c r="E1571" s="50"/>
      <c r="F1571" s="51"/>
      <c r="G1571" s="51"/>
      <c r="H1571" s="51"/>
      <c r="I1571" s="52"/>
      <c r="J1571" s="46"/>
      <c r="K1571" s="45"/>
    </row>
    <row r="1572" spans="1:11" s="44" customFormat="1">
      <c r="A1572" s="49"/>
      <c r="E1572" s="50"/>
      <c r="F1572" s="51"/>
      <c r="G1572" s="51"/>
      <c r="H1572" s="51"/>
      <c r="I1572" s="52"/>
      <c r="J1572" s="46"/>
      <c r="K1572" s="45"/>
    </row>
    <row r="1573" spans="1:11" s="44" customFormat="1">
      <c r="A1573" s="49"/>
      <c r="E1573" s="50"/>
      <c r="F1573" s="51"/>
      <c r="G1573" s="51"/>
      <c r="H1573" s="51"/>
      <c r="I1573" s="52"/>
      <c r="J1573" s="46"/>
      <c r="K1573" s="45"/>
    </row>
    <row r="1574" spans="1:11" s="44" customFormat="1">
      <c r="A1574" s="49"/>
      <c r="E1574" s="50"/>
      <c r="F1574" s="51"/>
      <c r="G1574" s="51"/>
      <c r="H1574" s="51"/>
      <c r="I1574" s="52"/>
      <c r="J1574" s="46"/>
      <c r="K1574" s="45"/>
    </row>
    <row r="1575" spans="1:11" s="44" customFormat="1">
      <c r="A1575" s="49"/>
      <c r="E1575" s="50"/>
      <c r="F1575" s="51"/>
      <c r="G1575" s="51"/>
      <c r="H1575" s="51"/>
      <c r="I1575" s="52"/>
      <c r="J1575" s="46"/>
      <c r="K1575" s="45"/>
    </row>
    <row r="1576" spans="1:11" s="44" customFormat="1">
      <c r="A1576" s="49"/>
      <c r="E1576" s="50"/>
      <c r="F1576" s="51"/>
      <c r="G1576" s="51"/>
      <c r="H1576" s="51"/>
      <c r="I1576" s="52"/>
      <c r="J1576" s="46"/>
      <c r="K1576" s="45"/>
    </row>
    <row r="1577" spans="1:11" s="44" customFormat="1">
      <c r="A1577" s="49"/>
      <c r="E1577" s="50"/>
      <c r="F1577" s="51"/>
      <c r="G1577" s="51"/>
      <c r="H1577" s="51"/>
      <c r="I1577" s="52"/>
      <c r="J1577" s="46"/>
      <c r="K1577" s="45"/>
    </row>
    <row r="1578" spans="1:11" s="44" customFormat="1">
      <c r="A1578" s="49"/>
      <c r="E1578" s="50"/>
      <c r="F1578" s="51"/>
      <c r="G1578" s="51"/>
      <c r="H1578" s="51"/>
      <c r="I1578" s="52"/>
      <c r="J1578" s="46"/>
      <c r="K1578" s="45"/>
    </row>
    <row r="1579" spans="1:11" s="44" customFormat="1">
      <c r="A1579" s="49"/>
      <c r="E1579" s="50"/>
      <c r="F1579" s="51"/>
      <c r="G1579" s="51"/>
      <c r="H1579" s="51"/>
      <c r="I1579" s="52"/>
      <c r="J1579" s="46"/>
      <c r="K1579" s="45"/>
    </row>
    <row r="1580" spans="1:11" s="44" customFormat="1">
      <c r="A1580" s="49"/>
      <c r="E1580" s="50"/>
      <c r="F1580" s="51"/>
      <c r="G1580" s="51"/>
      <c r="H1580" s="51"/>
      <c r="I1580" s="52"/>
      <c r="J1580" s="46"/>
      <c r="K1580" s="45"/>
    </row>
    <row r="1581" spans="1:11" s="44" customFormat="1">
      <c r="A1581" s="49"/>
      <c r="E1581" s="50"/>
      <c r="F1581" s="51"/>
      <c r="G1581" s="51"/>
      <c r="H1581" s="51"/>
      <c r="I1581" s="52"/>
      <c r="J1581" s="46"/>
      <c r="K1581" s="45"/>
    </row>
    <row r="1582" spans="1:11" s="44" customFormat="1">
      <c r="A1582" s="49"/>
      <c r="E1582" s="50"/>
      <c r="F1582" s="51"/>
      <c r="G1582" s="51"/>
      <c r="H1582" s="51"/>
      <c r="I1582" s="52"/>
      <c r="J1582" s="46"/>
      <c r="K1582" s="45"/>
    </row>
    <row r="1583" spans="1:11" s="44" customFormat="1">
      <c r="A1583" s="49"/>
      <c r="E1583" s="50"/>
      <c r="F1583" s="51"/>
      <c r="G1583" s="51"/>
      <c r="H1583" s="51"/>
      <c r="I1583" s="52"/>
      <c r="J1583" s="46"/>
      <c r="K1583" s="45"/>
    </row>
    <row r="1584" spans="1:11" s="44" customFormat="1">
      <c r="A1584" s="49"/>
      <c r="E1584" s="50"/>
      <c r="F1584" s="51"/>
      <c r="G1584" s="51"/>
      <c r="H1584" s="51"/>
      <c r="I1584" s="52"/>
      <c r="J1584" s="46"/>
      <c r="K1584" s="45"/>
    </row>
    <row r="1585" spans="1:11" s="44" customFormat="1">
      <c r="A1585" s="49"/>
      <c r="E1585" s="50"/>
      <c r="F1585" s="51"/>
      <c r="G1585" s="51"/>
      <c r="H1585" s="51"/>
      <c r="I1585" s="52"/>
      <c r="J1585" s="46"/>
      <c r="K1585" s="45"/>
    </row>
    <row r="1586" spans="1:11" s="44" customFormat="1">
      <c r="A1586" s="49"/>
      <c r="E1586" s="50"/>
      <c r="F1586" s="51"/>
      <c r="G1586" s="51"/>
      <c r="H1586" s="51"/>
      <c r="I1586" s="52"/>
      <c r="J1586" s="46"/>
      <c r="K1586" s="45"/>
    </row>
    <row r="1587" spans="1:11" s="45" customFormat="1">
      <c r="A1587" s="49"/>
      <c r="B1587" s="44"/>
      <c r="C1587" s="44"/>
      <c r="D1587" s="44"/>
      <c r="E1587" s="50"/>
      <c r="F1587" s="51"/>
      <c r="G1587" s="51"/>
      <c r="H1587" s="51"/>
      <c r="I1587" s="52"/>
      <c r="J1587" s="46"/>
    </row>
    <row r="1588" spans="1:11" s="45" customFormat="1">
      <c r="A1588" s="49"/>
      <c r="B1588" s="44"/>
      <c r="C1588" s="44"/>
      <c r="D1588" s="44"/>
      <c r="E1588" s="50"/>
      <c r="F1588" s="51"/>
      <c r="G1588" s="51"/>
      <c r="H1588" s="51"/>
      <c r="I1588" s="52"/>
      <c r="J1588" s="46"/>
    </row>
    <row r="1589" spans="1:11" s="45" customFormat="1">
      <c r="A1589" s="49"/>
      <c r="B1589" s="44"/>
      <c r="C1589" s="44"/>
      <c r="D1589" s="44"/>
      <c r="E1589" s="50"/>
      <c r="F1589" s="51"/>
      <c r="G1589" s="51"/>
      <c r="H1589" s="51"/>
      <c r="I1589" s="52"/>
      <c r="J1589" s="46"/>
    </row>
    <row r="1590" spans="1:11" s="45" customFormat="1">
      <c r="A1590" s="49"/>
      <c r="B1590" s="44"/>
      <c r="C1590" s="44"/>
      <c r="D1590" s="44"/>
      <c r="E1590" s="50"/>
      <c r="F1590" s="51"/>
      <c r="G1590" s="51"/>
      <c r="H1590" s="51"/>
      <c r="I1590" s="52"/>
      <c r="J1590" s="46"/>
    </row>
    <row r="1591" spans="1:11" s="45" customFormat="1">
      <c r="A1591" s="49"/>
      <c r="B1591" s="44"/>
      <c r="C1591" s="44"/>
      <c r="D1591" s="44"/>
      <c r="E1591" s="50"/>
      <c r="F1591" s="51"/>
      <c r="G1591" s="51"/>
      <c r="H1591" s="51"/>
      <c r="I1591" s="52"/>
      <c r="J1591" s="46"/>
    </row>
    <row r="1592" spans="1:11" s="45" customFormat="1">
      <c r="A1592" s="49"/>
      <c r="B1592" s="44"/>
      <c r="C1592" s="44"/>
      <c r="D1592" s="44"/>
      <c r="E1592" s="50"/>
      <c r="F1592" s="51"/>
      <c r="G1592" s="51"/>
      <c r="H1592" s="51"/>
      <c r="I1592" s="52"/>
      <c r="J1592" s="46"/>
    </row>
    <row r="1593" spans="1:11" s="45" customFormat="1">
      <c r="A1593" s="49"/>
      <c r="B1593" s="44"/>
      <c r="C1593" s="44"/>
      <c r="D1593" s="44"/>
      <c r="E1593" s="50"/>
      <c r="F1593" s="51"/>
      <c r="G1593" s="51"/>
      <c r="H1593" s="51"/>
      <c r="I1593" s="52"/>
      <c r="J1593" s="46"/>
    </row>
    <row r="1594" spans="1:11" s="45" customFormat="1">
      <c r="A1594" s="49"/>
      <c r="B1594" s="44"/>
      <c r="C1594" s="44"/>
      <c r="D1594" s="44"/>
      <c r="E1594" s="50"/>
      <c r="F1594" s="51"/>
      <c r="G1594" s="51"/>
      <c r="H1594" s="51"/>
      <c r="I1594" s="52"/>
      <c r="J1594" s="46"/>
    </row>
    <row r="1595" spans="1:11" s="45" customFormat="1">
      <c r="A1595" s="49"/>
      <c r="B1595" s="44"/>
      <c r="C1595" s="44"/>
      <c r="D1595" s="44"/>
      <c r="E1595" s="50"/>
      <c r="F1595" s="51"/>
      <c r="G1595" s="51"/>
      <c r="H1595" s="51"/>
      <c r="I1595" s="52"/>
      <c r="J1595" s="46"/>
    </row>
    <row r="1596" spans="1:11" s="45" customFormat="1">
      <c r="A1596" s="49"/>
      <c r="B1596" s="44"/>
      <c r="C1596" s="44"/>
      <c r="D1596" s="44"/>
      <c r="E1596" s="50"/>
      <c r="F1596" s="51"/>
      <c r="G1596" s="51"/>
      <c r="H1596" s="51"/>
      <c r="I1596" s="52"/>
      <c r="J1596" s="46"/>
    </row>
    <row r="1597" spans="1:11" s="45" customFormat="1">
      <c r="A1597" s="49"/>
      <c r="B1597" s="44"/>
      <c r="C1597" s="44"/>
      <c r="D1597" s="44"/>
      <c r="E1597" s="50"/>
      <c r="F1597" s="51"/>
      <c r="G1597" s="51"/>
      <c r="H1597" s="51"/>
      <c r="I1597" s="52"/>
      <c r="J1597" s="46"/>
    </row>
    <row r="1598" spans="1:11" s="45" customFormat="1">
      <c r="A1598" s="49"/>
      <c r="B1598" s="44"/>
      <c r="C1598" s="44"/>
      <c r="D1598" s="44"/>
      <c r="E1598" s="50"/>
      <c r="F1598" s="51"/>
      <c r="G1598" s="51"/>
      <c r="H1598" s="51"/>
      <c r="I1598" s="52"/>
      <c r="J1598" s="46"/>
    </row>
    <row r="1599" spans="1:11" s="45" customFormat="1">
      <c r="A1599" s="49"/>
      <c r="B1599" s="44"/>
      <c r="C1599" s="44"/>
      <c r="D1599" s="44"/>
      <c r="E1599" s="50"/>
      <c r="F1599" s="51"/>
      <c r="G1599" s="51"/>
      <c r="H1599" s="51"/>
      <c r="I1599" s="52"/>
      <c r="J1599" s="46"/>
    </row>
    <row r="1600" spans="1:11" s="45" customFormat="1">
      <c r="A1600" s="49"/>
      <c r="B1600" s="44"/>
      <c r="C1600" s="44"/>
      <c r="D1600" s="44"/>
      <c r="E1600" s="50"/>
      <c r="F1600" s="51"/>
      <c r="G1600" s="51"/>
      <c r="H1600" s="51"/>
      <c r="I1600" s="52"/>
      <c r="J1600" s="46"/>
    </row>
    <row r="1601" spans="1:11" s="45" customFormat="1">
      <c r="A1601" s="49"/>
      <c r="B1601" s="44"/>
      <c r="C1601" s="44"/>
      <c r="D1601" s="44"/>
      <c r="E1601" s="50"/>
      <c r="F1601" s="51"/>
      <c r="G1601" s="51"/>
      <c r="H1601" s="51"/>
      <c r="I1601" s="52"/>
      <c r="J1601" s="46"/>
    </row>
    <row r="1602" spans="1:11" s="45" customFormat="1">
      <c r="A1602" s="49"/>
      <c r="B1602" s="44"/>
      <c r="C1602" s="44"/>
      <c r="D1602" s="44"/>
      <c r="E1602" s="50"/>
      <c r="F1602" s="51"/>
      <c r="G1602" s="51"/>
      <c r="H1602" s="51"/>
      <c r="I1602" s="52"/>
      <c r="J1602" s="46"/>
    </row>
    <row r="1603" spans="1:11" s="45" customFormat="1">
      <c r="A1603" s="49"/>
      <c r="B1603" s="44"/>
      <c r="C1603" s="44"/>
      <c r="D1603" s="44"/>
      <c r="E1603" s="50"/>
      <c r="F1603" s="51"/>
      <c r="G1603" s="51"/>
      <c r="H1603" s="51"/>
      <c r="I1603" s="52"/>
      <c r="J1603" s="46"/>
    </row>
    <row r="1604" spans="1:11" s="45" customFormat="1">
      <c r="A1604" s="49"/>
      <c r="B1604" s="44"/>
      <c r="C1604" s="44"/>
      <c r="D1604" s="44"/>
      <c r="E1604" s="50"/>
      <c r="F1604" s="51"/>
      <c r="G1604" s="51"/>
      <c r="H1604" s="51"/>
      <c r="I1604" s="52"/>
      <c r="J1604" s="46"/>
    </row>
    <row r="1605" spans="1:11" s="45" customFormat="1">
      <c r="A1605" s="49"/>
      <c r="B1605" s="44"/>
      <c r="C1605" s="44"/>
      <c r="D1605" s="44"/>
      <c r="E1605" s="50"/>
      <c r="F1605" s="51"/>
      <c r="G1605" s="51"/>
      <c r="H1605" s="51"/>
      <c r="I1605" s="52"/>
      <c r="J1605" s="46"/>
    </row>
    <row r="1606" spans="1:11" s="45" customFormat="1">
      <c r="A1606" s="49"/>
      <c r="B1606" s="44"/>
      <c r="C1606" s="44"/>
      <c r="D1606" s="44"/>
      <c r="E1606" s="50"/>
      <c r="F1606" s="51"/>
      <c r="G1606" s="51"/>
      <c r="H1606" s="51"/>
      <c r="I1606" s="52"/>
      <c r="J1606" s="46"/>
    </row>
    <row r="1607" spans="1:11" s="45" customFormat="1">
      <c r="A1607" s="49"/>
      <c r="B1607" s="44"/>
      <c r="C1607" s="44"/>
      <c r="D1607" s="44"/>
      <c r="E1607" s="50"/>
      <c r="F1607" s="51"/>
      <c r="G1607" s="51"/>
      <c r="H1607" s="51"/>
      <c r="I1607" s="52"/>
      <c r="J1607" s="46"/>
    </row>
    <row r="1608" spans="1:11" s="45" customFormat="1">
      <c r="A1608" s="49"/>
      <c r="B1608" s="44"/>
      <c r="C1608" s="44"/>
      <c r="D1608" s="44"/>
      <c r="E1608" s="50"/>
      <c r="F1608" s="51"/>
      <c r="G1608" s="51"/>
      <c r="H1608" s="51"/>
      <c r="I1608" s="52"/>
      <c r="J1608" s="46"/>
    </row>
    <row r="1609" spans="1:11" s="45" customFormat="1">
      <c r="A1609" s="49"/>
      <c r="B1609" s="44"/>
      <c r="C1609" s="44"/>
      <c r="D1609" s="44"/>
      <c r="E1609" s="50"/>
      <c r="F1609" s="51"/>
      <c r="G1609" s="51"/>
      <c r="H1609" s="51"/>
      <c r="I1609" s="52"/>
      <c r="J1609" s="46"/>
    </row>
    <row r="1610" spans="1:11" s="45" customFormat="1">
      <c r="A1610" s="49"/>
      <c r="B1610" s="44"/>
      <c r="C1610" s="44"/>
      <c r="D1610" s="44"/>
      <c r="E1610" s="50"/>
      <c r="F1610" s="51"/>
      <c r="G1610" s="51"/>
      <c r="H1610" s="51"/>
      <c r="I1610" s="52"/>
      <c r="J1610" s="46"/>
    </row>
    <row r="1611" spans="1:11" s="45" customFormat="1">
      <c r="A1611" s="49"/>
      <c r="B1611" s="44"/>
      <c r="C1611" s="44"/>
      <c r="D1611" s="44"/>
      <c r="E1611" s="50"/>
      <c r="F1611" s="51"/>
      <c r="G1611" s="51"/>
      <c r="H1611" s="51"/>
      <c r="I1611" s="52"/>
      <c r="J1611" s="46"/>
      <c r="K1611" s="47"/>
    </row>
    <row r="1612" spans="1:11" s="45" customFormat="1">
      <c r="A1612" s="49"/>
      <c r="B1612" s="44"/>
      <c r="C1612" s="44"/>
      <c r="D1612" s="44"/>
      <c r="E1612" s="50"/>
      <c r="F1612" s="51"/>
      <c r="G1612" s="51"/>
      <c r="H1612" s="51"/>
      <c r="I1612" s="52"/>
      <c r="J1612" s="46"/>
      <c r="K1612" s="47"/>
    </row>
    <row r="1613" spans="1:11" s="45" customFormat="1">
      <c r="A1613" s="49"/>
      <c r="B1613" s="44"/>
      <c r="C1613" s="44"/>
      <c r="D1613" s="44"/>
      <c r="E1613" s="50"/>
      <c r="F1613" s="51"/>
      <c r="G1613" s="51"/>
      <c r="H1613" s="51"/>
      <c r="I1613" s="52"/>
      <c r="J1613" s="46"/>
    </row>
    <row r="1614" spans="1:11" s="45" customFormat="1">
      <c r="A1614" s="49"/>
      <c r="B1614" s="44"/>
      <c r="C1614" s="44"/>
      <c r="D1614" s="44"/>
      <c r="E1614" s="50"/>
      <c r="F1614" s="51"/>
      <c r="G1614" s="51"/>
      <c r="H1614" s="51"/>
      <c r="I1614" s="52"/>
      <c r="J1614" s="46"/>
    </row>
    <row r="1615" spans="1:11" s="45" customFormat="1">
      <c r="A1615" s="49"/>
      <c r="B1615" s="44"/>
      <c r="C1615" s="44"/>
      <c r="D1615" s="44"/>
      <c r="E1615" s="50"/>
      <c r="F1615" s="51"/>
      <c r="G1615" s="51"/>
      <c r="H1615" s="51"/>
      <c r="I1615" s="52"/>
      <c r="J1615" s="46"/>
    </row>
    <row r="1616" spans="1:11" s="45" customFormat="1">
      <c r="A1616" s="49"/>
      <c r="B1616" s="44"/>
      <c r="C1616" s="44"/>
      <c r="D1616" s="44"/>
      <c r="E1616" s="50"/>
      <c r="F1616" s="51"/>
      <c r="G1616" s="51"/>
      <c r="H1616" s="51"/>
      <c r="I1616" s="52"/>
      <c r="J1616" s="46"/>
    </row>
    <row r="1617" spans="1:10" s="45" customFormat="1">
      <c r="A1617" s="49"/>
      <c r="B1617" s="44"/>
      <c r="C1617" s="44"/>
      <c r="D1617" s="44"/>
      <c r="E1617" s="50"/>
      <c r="F1617" s="51"/>
      <c r="G1617" s="51"/>
      <c r="H1617" s="51"/>
      <c r="I1617" s="52"/>
      <c r="J1617" s="46"/>
    </row>
    <row r="1618" spans="1:10" s="45" customFormat="1">
      <c r="A1618" s="49"/>
      <c r="B1618" s="44"/>
      <c r="C1618" s="44"/>
      <c r="D1618" s="44"/>
      <c r="E1618" s="50"/>
      <c r="F1618" s="51"/>
      <c r="G1618" s="51"/>
      <c r="H1618" s="51"/>
      <c r="I1618" s="52"/>
      <c r="J1618" s="46"/>
    </row>
    <row r="1619" spans="1:10" s="45" customFormat="1">
      <c r="A1619" s="49"/>
      <c r="B1619" s="44"/>
      <c r="C1619" s="44"/>
      <c r="D1619" s="44"/>
      <c r="E1619" s="50"/>
      <c r="F1619" s="51"/>
      <c r="G1619" s="51"/>
      <c r="H1619" s="51"/>
      <c r="I1619" s="52"/>
      <c r="J1619" s="46"/>
    </row>
    <row r="1620" spans="1:10" s="45" customFormat="1">
      <c r="A1620" s="49"/>
      <c r="B1620" s="44"/>
      <c r="C1620" s="44"/>
      <c r="D1620" s="44"/>
      <c r="E1620" s="50"/>
      <c r="F1620" s="51"/>
      <c r="G1620" s="51"/>
      <c r="H1620" s="51"/>
      <c r="I1620" s="52"/>
      <c r="J1620" s="46"/>
    </row>
    <row r="1621" spans="1:10" s="45" customFormat="1">
      <c r="A1621" s="49"/>
      <c r="B1621" s="44"/>
      <c r="C1621" s="44"/>
      <c r="D1621" s="44"/>
      <c r="E1621" s="50"/>
      <c r="F1621" s="51"/>
      <c r="G1621" s="51"/>
      <c r="H1621" s="51"/>
      <c r="I1621" s="52"/>
      <c r="J1621" s="46"/>
    </row>
    <row r="1622" spans="1:10" s="45" customFormat="1">
      <c r="A1622" s="49"/>
      <c r="B1622" s="44"/>
      <c r="C1622" s="44"/>
      <c r="D1622" s="44"/>
      <c r="E1622" s="50"/>
      <c r="F1622" s="51"/>
      <c r="G1622" s="51"/>
      <c r="H1622" s="51"/>
      <c r="I1622" s="52"/>
      <c r="J1622" s="46"/>
    </row>
    <row r="1623" spans="1:10" s="45" customFormat="1">
      <c r="A1623" s="49"/>
      <c r="B1623" s="44"/>
      <c r="C1623" s="44"/>
      <c r="D1623" s="44"/>
      <c r="E1623" s="50"/>
      <c r="F1623" s="51"/>
      <c r="G1623" s="51"/>
      <c r="H1623" s="51"/>
      <c r="I1623" s="52"/>
      <c r="J1623" s="46"/>
    </row>
    <row r="1624" spans="1:10" s="45" customFormat="1">
      <c r="A1624" s="49"/>
      <c r="B1624" s="44"/>
      <c r="C1624" s="44"/>
      <c r="D1624" s="44"/>
      <c r="E1624" s="50"/>
      <c r="F1624" s="51"/>
      <c r="G1624" s="51"/>
      <c r="H1624" s="51"/>
      <c r="I1624" s="52"/>
      <c r="J1624" s="46"/>
    </row>
    <row r="1625" spans="1:10" s="45" customFormat="1">
      <c r="A1625" s="49"/>
      <c r="B1625" s="44"/>
      <c r="C1625" s="44"/>
      <c r="D1625" s="44"/>
      <c r="E1625" s="50"/>
      <c r="F1625" s="51"/>
      <c r="G1625" s="51"/>
      <c r="H1625" s="51"/>
      <c r="I1625" s="52"/>
      <c r="J1625" s="46"/>
    </row>
    <row r="1626" spans="1:10" s="45" customFormat="1">
      <c r="A1626" s="49"/>
      <c r="B1626" s="44"/>
      <c r="C1626" s="44"/>
      <c r="D1626" s="44"/>
      <c r="E1626" s="50"/>
      <c r="F1626" s="51"/>
      <c r="G1626" s="51"/>
      <c r="H1626" s="51"/>
      <c r="I1626" s="52"/>
      <c r="J1626" s="46"/>
    </row>
    <row r="1627" spans="1:10" s="45" customFormat="1">
      <c r="A1627" s="49"/>
      <c r="B1627" s="44"/>
      <c r="C1627" s="44"/>
      <c r="D1627" s="44"/>
      <c r="E1627" s="50"/>
      <c r="F1627" s="51"/>
      <c r="G1627" s="51"/>
      <c r="H1627" s="51"/>
      <c r="I1627" s="52"/>
      <c r="J1627" s="46"/>
    </row>
    <row r="1628" spans="1:10" s="45" customFormat="1">
      <c r="A1628" s="49"/>
      <c r="B1628" s="44"/>
      <c r="C1628" s="44"/>
      <c r="D1628" s="44"/>
      <c r="E1628" s="50"/>
      <c r="F1628" s="51"/>
      <c r="G1628" s="51"/>
      <c r="H1628" s="51"/>
      <c r="I1628" s="52"/>
      <c r="J1628" s="46"/>
    </row>
    <row r="1629" spans="1:10" s="45" customFormat="1">
      <c r="A1629" s="49"/>
      <c r="B1629" s="44"/>
      <c r="C1629" s="44"/>
      <c r="D1629" s="44"/>
      <c r="E1629" s="50"/>
      <c r="F1629" s="51"/>
      <c r="G1629" s="51"/>
      <c r="H1629" s="51"/>
      <c r="I1629" s="52"/>
      <c r="J1629" s="46"/>
    </row>
    <row r="1630" spans="1:10" s="45" customFormat="1">
      <c r="A1630" s="49"/>
      <c r="B1630" s="44"/>
      <c r="C1630" s="44"/>
      <c r="D1630" s="44"/>
      <c r="E1630" s="50"/>
      <c r="F1630" s="51"/>
      <c r="G1630" s="51"/>
      <c r="H1630" s="51"/>
      <c r="I1630" s="52"/>
      <c r="J1630" s="46"/>
    </row>
    <row r="1631" spans="1:10" s="45" customFormat="1">
      <c r="A1631" s="49"/>
      <c r="B1631" s="44"/>
      <c r="C1631" s="44"/>
      <c r="D1631" s="44"/>
      <c r="E1631" s="50"/>
      <c r="F1631" s="51"/>
      <c r="G1631" s="51"/>
      <c r="H1631" s="51"/>
      <c r="I1631" s="52"/>
      <c r="J1631" s="46"/>
    </row>
    <row r="1632" spans="1:10" s="45" customFormat="1">
      <c r="A1632" s="49"/>
      <c r="B1632" s="44"/>
      <c r="C1632" s="44"/>
      <c r="D1632" s="44"/>
      <c r="E1632" s="50"/>
      <c r="F1632" s="51"/>
      <c r="G1632" s="51"/>
      <c r="H1632" s="51"/>
      <c r="I1632" s="52"/>
      <c r="J1632" s="46"/>
    </row>
    <row r="1633" spans="1:11" s="45" customFormat="1">
      <c r="A1633" s="49"/>
      <c r="B1633" s="44"/>
      <c r="C1633" s="44"/>
      <c r="D1633" s="44"/>
      <c r="E1633" s="50"/>
      <c r="F1633" s="51"/>
      <c r="G1633" s="51"/>
      <c r="H1633" s="51"/>
      <c r="I1633" s="52"/>
      <c r="J1633" s="46"/>
    </row>
    <row r="1634" spans="1:11" s="45" customFormat="1">
      <c r="A1634" s="49"/>
      <c r="B1634" s="44"/>
      <c r="C1634" s="44"/>
      <c r="D1634" s="44"/>
      <c r="E1634" s="50"/>
      <c r="F1634" s="51"/>
      <c r="G1634" s="51"/>
      <c r="H1634" s="51"/>
      <c r="I1634" s="52"/>
      <c r="J1634" s="46"/>
    </row>
    <row r="1635" spans="1:11" s="44" customFormat="1">
      <c r="A1635" s="49"/>
      <c r="E1635" s="50"/>
      <c r="F1635" s="51"/>
      <c r="G1635" s="51"/>
      <c r="H1635" s="51"/>
      <c r="I1635" s="52"/>
      <c r="J1635" s="46"/>
      <c r="K1635" s="45"/>
    </row>
    <row r="1636" spans="1:11" s="44" customFormat="1">
      <c r="A1636" s="49"/>
      <c r="E1636" s="50"/>
      <c r="F1636" s="51"/>
      <c r="G1636" s="51"/>
      <c r="H1636" s="51"/>
      <c r="I1636" s="52"/>
      <c r="J1636" s="46"/>
      <c r="K1636" s="45"/>
    </row>
    <row r="1637" spans="1:11" s="44" customFormat="1">
      <c r="A1637" s="49"/>
      <c r="E1637" s="50"/>
      <c r="F1637" s="51"/>
      <c r="G1637" s="51"/>
      <c r="H1637" s="51"/>
      <c r="I1637" s="52"/>
      <c r="J1637" s="46"/>
      <c r="K1637" s="45"/>
    </row>
    <row r="1638" spans="1:11" s="44" customFormat="1">
      <c r="A1638" s="49"/>
      <c r="E1638" s="50"/>
      <c r="F1638" s="51"/>
      <c r="G1638" s="51"/>
      <c r="H1638" s="51"/>
      <c r="I1638" s="52"/>
      <c r="J1638" s="46"/>
      <c r="K1638" s="45"/>
    </row>
    <row r="1639" spans="1:11" s="44" customFormat="1">
      <c r="A1639" s="49"/>
      <c r="E1639" s="50"/>
      <c r="F1639" s="51"/>
      <c r="G1639" s="51"/>
      <c r="H1639" s="51"/>
      <c r="I1639" s="52"/>
      <c r="J1639" s="46"/>
      <c r="K1639" s="45"/>
    </row>
    <row r="1640" spans="1:11" s="44" customFormat="1">
      <c r="A1640" s="49"/>
      <c r="E1640" s="50"/>
      <c r="F1640" s="51"/>
      <c r="G1640" s="51"/>
      <c r="H1640" s="51"/>
      <c r="I1640" s="52"/>
      <c r="J1640" s="46"/>
      <c r="K1640" s="45"/>
    </row>
    <row r="1641" spans="1:11" s="44" customFormat="1">
      <c r="A1641" s="49"/>
      <c r="E1641" s="50"/>
      <c r="F1641" s="51"/>
      <c r="G1641" s="51"/>
      <c r="H1641" s="51"/>
      <c r="I1641" s="52"/>
      <c r="J1641" s="46"/>
      <c r="K1641" s="45"/>
    </row>
    <row r="1642" spans="1:11" s="44" customFormat="1">
      <c r="A1642" s="49"/>
      <c r="E1642" s="50"/>
      <c r="F1642" s="51"/>
      <c r="G1642" s="51"/>
      <c r="H1642" s="51"/>
      <c r="I1642" s="52"/>
      <c r="J1642" s="46"/>
      <c r="K1642" s="45"/>
    </row>
    <row r="1643" spans="1:11" s="44" customFormat="1">
      <c r="A1643" s="49"/>
      <c r="E1643" s="50"/>
      <c r="F1643" s="51"/>
      <c r="G1643" s="51"/>
      <c r="H1643" s="51"/>
      <c r="I1643" s="52"/>
      <c r="J1643" s="46"/>
      <c r="K1643" s="45"/>
    </row>
    <row r="1644" spans="1:11" s="44" customFormat="1">
      <c r="A1644" s="49"/>
      <c r="E1644" s="50"/>
      <c r="F1644" s="51"/>
      <c r="G1644" s="51"/>
      <c r="H1644" s="51"/>
      <c r="I1644" s="52"/>
      <c r="J1644" s="46"/>
      <c r="K1644" s="45"/>
    </row>
    <row r="1645" spans="1:11" s="44" customFormat="1">
      <c r="A1645" s="49"/>
      <c r="E1645" s="50"/>
      <c r="F1645" s="51"/>
      <c r="G1645" s="51"/>
      <c r="H1645" s="51"/>
      <c r="I1645" s="52"/>
      <c r="J1645" s="46"/>
      <c r="K1645" s="45"/>
    </row>
    <row r="1646" spans="1:11" s="44" customFormat="1">
      <c r="A1646" s="49"/>
      <c r="E1646" s="50"/>
      <c r="F1646" s="51"/>
      <c r="G1646" s="51"/>
      <c r="H1646" s="51"/>
      <c r="I1646" s="52"/>
      <c r="J1646" s="46"/>
      <c r="K1646" s="45"/>
    </row>
    <row r="1647" spans="1:11" s="44" customFormat="1">
      <c r="A1647" s="49"/>
      <c r="E1647" s="50"/>
      <c r="F1647" s="51"/>
      <c r="G1647" s="51"/>
      <c r="H1647" s="51"/>
      <c r="I1647" s="52"/>
      <c r="J1647" s="46"/>
      <c r="K1647" s="45"/>
    </row>
    <row r="1648" spans="1:11" s="44" customFormat="1">
      <c r="A1648" s="49"/>
      <c r="E1648" s="50"/>
      <c r="F1648" s="51"/>
      <c r="G1648" s="51"/>
      <c r="H1648" s="51"/>
      <c r="I1648" s="52"/>
      <c r="J1648" s="46"/>
      <c r="K1648" s="45"/>
    </row>
    <row r="1649" spans="1:11" s="44" customFormat="1">
      <c r="A1649" s="49"/>
      <c r="E1649" s="50"/>
      <c r="F1649" s="51"/>
      <c r="G1649" s="51"/>
      <c r="H1649" s="51"/>
      <c r="I1649" s="52"/>
      <c r="J1649" s="46"/>
      <c r="K1649" s="45"/>
    </row>
    <row r="1650" spans="1:11" s="44" customFormat="1">
      <c r="A1650" s="49"/>
      <c r="E1650" s="50"/>
      <c r="F1650" s="51"/>
      <c r="G1650" s="51"/>
      <c r="H1650" s="51"/>
      <c r="I1650" s="52"/>
      <c r="J1650" s="46"/>
      <c r="K1650" s="45"/>
    </row>
    <row r="1651" spans="1:11" s="44" customFormat="1">
      <c r="A1651" s="49"/>
      <c r="E1651" s="50"/>
      <c r="F1651" s="51"/>
      <c r="G1651" s="51"/>
      <c r="H1651" s="51"/>
      <c r="I1651" s="52"/>
      <c r="J1651" s="46"/>
      <c r="K1651" s="45"/>
    </row>
    <row r="1652" spans="1:11" s="44" customFormat="1">
      <c r="A1652" s="49"/>
      <c r="E1652" s="50"/>
      <c r="F1652" s="51"/>
      <c r="G1652" s="51"/>
      <c r="H1652" s="51"/>
      <c r="I1652" s="52"/>
      <c r="J1652" s="46"/>
      <c r="K1652" s="45"/>
    </row>
    <row r="1653" spans="1:11" s="44" customFormat="1">
      <c r="A1653" s="49"/>
      <c r="E1653" s="50"/>
      <c r="F1653" s="51"/>
      <c r="G1653" s="51"/>
      <c r="H1653" s="51"/>
      <c r="I1653" s="52"/>
      <c r="J1653" s="46"/>
      <c r="K1653" s="45"/>
    </row>
    <row r="1654" spans="1:11" s="44" customFormat="1">
      <c r="A1654" s="49"/>
      <c r="E1654" s="50"/>
      <c r="F1654" s="51"/>
      <c r="G1654" s="51"/>
      <c r="H1654" s="51"/>
      <c r="I1654" s="52"/>
      <c r="J1654" s="46"/>
      <c r="K1654" s="45"/>
    </row>
    <row r="1655" spans="1:11" s="44" customFormat="1">
      <c r="A1655" s="49"/>
      <c r="E1655" s="50"/>
      <c r="F1655" s="51"/>
      <c r="G1655" s="51"/>
      <c r="H1655" s="51"/>
      <c r="I1655" s="52"/>
      <c r="J1655" s="46"/>
      <c r="K1655" s="45"/>
    </row>
    <row r="1656" spans="1:11" s="44" customFormat="1">
      <c r="A1656" s="49"/>
      <c r="E1656" s="50"/>
      <c r="F1656" s="51"/>
      <c r="G1656" s="51"/>
      <c r="H1656" s="51"/>
      <c r="I1656" s="52"/>
      <c r="J1656" s="46"/>
      <c r="K1656" s="45"/>
    </row>
    <row r="1657" spans="1:11" s="44" customFormat="1">
      <c r="A1657" s="49"/>
      <c r="E1657" s="50"/>
      <c r="F1657" s="51"/>
      <c r="G1657" s="51"/>
      <c r="H1657" s="51"/>
      <c r="I1657" s="52"/>
      <c r="J1657" s="46"/>
      <c r="K1657" s="45"/>
    </row>
    <row r="1658" spans="1:11" s="44" customFormat="1">
      <c r="A1658" s="49"/>
      <c r="E1658" s="50"/>
      <c r="F1658" s="51"/>
      <c r="G1658" s="51"/>
      <c r="H1658" s="51"/>
      <c r="I1658" s="52"/>
      <c r="J1658" s="46"/>
      <c r="K1658" s="45"/>
    </row>
    <row r="1659" spans="1:11" s="44" customFormat="1">
      <c r="A1659" s="49"/>
      <c r="E1659" s="50"/>
      <c r="F1659" s="51"/>
      <c r="G1659" s="51"/>
      <c r="H1659" s="51"/>
      <c r="I1659" s="52"/>
      <c r="J1659" s="46"/>
      <c r="K1659" s="45"/>
    </row>
    <row r="1660" spans="1:11" s="44" customFormat="1">
      <c r="A1660" s="49"/>
      <c r="E1660" s="50"/>
      <c r="F1660" s="51"/>
      <c r="G1660" s="51"/>
      <c r="H1660" s="51"/>
      <c r="I1660" s="52"/>
      <c r="J1660" s="46"/>
      <c r="K1660" s="45"/>
    </row>
    <row r="1661" spans="1:11" s="44" customFormat="1">
      <c r="A1661" s="49"/>
      <c r="E1661" s="50"/>
      <c r="F1661" s="51"/>
      <c r="G1661" s="51"/>
      <c r="H1661" s="51"/>
      <c r="I1661" s="52"/>
      <c r="J1661" s="46"/>
      <c r="K1661" s="45"/>
    </row>
    <row r="1662" spans="1:11" s="44" customFormat="1">
      <c r="A1662" s="49"/>
      <c r="E1662" s="50"/>
      <c r="F1662" s="51"/>
      <c r="G1662" s="51"/>
      <c r="H1662" s="51"/>
      <c r="I1662" s="52"/>
      <c r="J1662" s="46"/>
      <c r="K1662" s="45"/>
    </row>
    <row r="1663" spans="1:11" s="44" customFormat="1">
      <c r="A1663" s="49"/>
      <c r="E1663" s="50"/>
      <c r="F1663" s="51"/>
      <c r="G1663" s="51"/>
      <c r="H1663" s="51"/>
      <c r="I1663" s="52"/>
      <c r="J1663" s="46"/>
      <c r="K1663" s="45"/>
    </row>
    <row r="1664" spans="1:11" s="44" customFormat="1">
      <c r="A1664" s="49"/>
      <c r="E1664" s="50"/>
      <c r="F1664" s="51"/>
      <c r="G1664" s="51"/>
      <c r="H1664" s="51"/>
      <c r="I1664" s="52"/>
      <c r="J1664" s="46"/>
      <c r="K1664" s="45"/>
    </row>
    <row r="1665" spans="1:11" s="44" customFormat="1">
      <c r="A1665" s="49"/>
      <c r="E1665" s="50"/>
      <c r="F1665" s="51"/>
      <c r="G1665" s="51"/>
      <c r="H1665" s="51"/>
      <c r="I1665" s="52"/>
      <c r="J1665" s="46"/>
      <c r="K1665" s="45"/>
    </row>
    <row r="1666" spans="1:11" s="44" customFormat="1">
      <c r="A1666" s="49"/>
      <c r="E1666" s="50"/>
      <c r="F1666" s="51"/>
      <c r="G1666" s="51"/>
      <c r="H1666" s="51"/>
      <c r="I1666" s="52"/>
      <c r="J1666" s="46"/>
      <c r="K1666" s="45"/>
    </row>
    <row r="1667" spans="1:11" s="45" customFormat="1">
      <c r="A1667" s="49"/>
      <c r="B1667" s="44"/>
      <c r="C1667" s="44"/>
      <c r="D1667" s="44"/>
      <c r="E1667" s="50"/>
      <c r="F1667" s="51"/>
      <c r="G1667" s="51"/>
      <c r="H1667" s="51"/>
      <c r="I1667" s="52"/>
      <c r="J1667" s="46"/>
    </row>
    <row r="1668" spans="1:11" s="45" customFormat="1">
      <c r="A1668" s="49"/>
      <c r="B1668" s="44"/>
      <c r="C1668" s="44"/>
      <c r="D1668" s="44"/>
      <c r="E1668" s="50"/>
      <c r="F1668" s="51"/>
      <c r="G1668" s="51"/>
      <c r="H1668" s="51"/>
      <c r="I1668" s="52"/>
      <c r="J1668" s="46"/>
    </row>
    <row r="1669" spans="1:11" s="45" customFormat="1">
      <c r="A1669" s="49"/>
      <c r="B1669" s="44"/>
      <c r="C1669" s="44"/>
      <c r="D1669" s="44"/>
      <c r="E1669" s="50"/>
      <c r="F1669" s="51"/>
      <c r="G1669" s="51"/>
      <c r="H1669" s="51"/>
      <c r="I1669" s="52"/>
      <c r="J1669" s="46"/>
    </row>
    <row r="1670" spans="1:11" s="45" customFormat="1">
      <c r="A1670" s="49"/>
      <c r="B1670" s="44"/>
      <c r="C1670" s="44"/>
      <c r="D1670" s="44"/>
      <c r="E1670" s="50"/>
      <c r="F1670" s="51"/>
      <c r="G1670" s="51"/>
      <c r="H1670" s="51"/>
      <c r="I1670" s="52"/>
      <c r="J1670" s="46"/>
    </row>
    <row r="1671" spans="1:11" s="45" customFormat="1">
      <c r="A1671" s="49"/>
      <c r="B1671" s="44"/>
      <c r="C1671" s="44"/>
      <c r="D1671" s="44"/>
      <c r="E1671" s="50"/>
      <c r="F1671" s="51"/>
      <c r="G1671" s="51"/>
      <c r="H1671" s="51"/>
      <c r="I1671" s="52"/>
      <c r="J1671" s="46"/>
    </row>
    <row r="1672" spans="1:11" s="45" customFormat="1">
      <c r="A1672" s="49"/>
      <c r="B1672" s="44"/>
      <c r="C1672" s="44"/>
      <c r="D1672" s="44"/>
      <c r="E1672" s="50"/>
      <c r="F1672" s="51"/>
      <c r="G1672" s="51"/>
      <c r="H1672" s="51"/>
      <c r="I1672" s="52"/>
      <c r="J1672" s="46"/>
    </row>
    <row r="1673" spans="1:11" s="45" customFormat="1">
      <c r="A1673" s="49"/>
      <c r="B1673" s="44"/>
      <c r="C1673" s="44"/>
      <c r="D1673" s="44"/>
      <c r="E1673" s="50"/>
      <c r="F1673" s="51"/>
      <c r="G1673" s="51"/>
      <c r="H1673" s="51"/>
      <c r="I1673" s="52"/>
      <c r="J1673" s="46"/>
    </row>
    <row r="1674" spans="1:11" s="45" customFormat="1">
      <c r="A1674" s="49"/>
      <c r="B1674" s="44"/>
      <c r="C1674" s="44"/>
      <c r="D1674" s="44"/>
      <c r="E1674" s="50"/>
      <c r="F1674" s="51"/>
      <c r="G1674" s="51"/>
      <c r="H1674" s="51"/>
      <c r="I1674" s="52"/>
      <c r="J1674" s="46"/>
      <c r="K1674" s="47"/>
    </row>
    <row r="1675" spans="1:11" s="45" customFormat="1">
      <c r="A1675" s="49"/>
      <c r="B1675" s="44"/>
      <c r="C1675" s="44"/>
      <c r="D1675" s="44"/>
      <c r="E1675" s="50"/>
      <c r="F1675" s="51"/>
      <c r="G1675" s="51"/>
      <c r="H1675" s="51"/>
      <c r="I1675" s="52"/>
      <c r="J1675" s="46"/>
      <c r="K1675" s="47"/>
    </row>
    <row r="1676" spans="1:11" s="45" customFormat="1">
      <c r="A1676" s="49"/>
      <c r="B1676" s="44"/>
      <c r="C1676" s="44"/>
      <c r="D1676" s="44"/>
      <c r="E1676" s="50"/>
      <c r="F1676" s="51"/>
      <c r="G1676" s="51"/>
      <c r="H1676" s="51"/>
      <c r="I1676" s="52"/>
      <c r="J1676" s="46"/>
    </row>
    <row r="1677" spans="1:11" s="45" customFormat="1">
      <c r="A1677" s="49"/>
      <c r="B1677" s="44"/>
      <c r="C1677" s="44"/>
      <c r="D1677" s="44"/>
      <c r="E1677" s="50"/>
      <c r="F1677" s="51"/>
      <c r="G1677" s="51"/>
      <c r="H1677" s="51"/>
      <c r="I1677" s="52"/>
      <c r="J1677" s="46"/>
    </row>
    <row r="1678" spans="1:11" s="45" customFormat="1">
      <c r="A1678" s="49"/>
      <c r="B1678" s="44"/>
      <c r="C1678" s="44"/>
      <c r="D1678" s="44"/>
      <c r="E1678" s="50"/>
      <c r="F1678" s="51"/>
      <c r="G1678" s="51"/>
      <c r="H1678" s="51"/>
      <c r="I1678" s="52"/>
      <c r="J1678" s="46"/>
    </row>
    <row r="1679" spans="1:11" s="45" customFormat="1">
      <c r="A1679" s="49"/>
      <c r="B1679" s="44"/>
      <c r="C1679" s="44"/>
      <c r="D1679" s="44"/>
      <c r="E1679" s="50"/>
      <c r="F1679" s="51"/>
      <c r="G1679" s="51"/>
      <c r="H1679" s="51"/>
      <c r="I1679" s="52"/>
      <c r="J1679" s="46"/>
    </row>
    <row r="1680" spans="1:11" s="45" customFormat="1">
      <c r="A1680" s="49"/>
      <c r="B1680" s="44"/>
      <c r="C1680" s="44"/>
      <c r="D1680" s="44"/>
      <c r="E1680" s="50"/>
      <c r="F1680" s="51"/>
      <c r="G1680" s="51"/>
      <c r="H1680" s="51"/>
      <c r="I1680" s="52"/>
      <c r="J1680" s="46"/>
    </row>
    <row r="1681" spans="1:11" s="45" customFormat="1">
      <c r="A1681" s="49"/>
      <c r="B1681" s="44"/>
      <c r="C1681" s="44"/>
      <c r="D1681" s="44"/>
      <c r="E1681" s="50"/>
      <c r="F1681" s="51"/>
      <c r="G1681" s="51"/>
      <c r="H1681" s="51"/>
      <c r="I1681" s="52"/>
      <c r="J1681" s="46"/>
    </row>
    <row r="1682" spans="1:11" s="45" customFormat="1">
      <c r="A1682" s="49"/>
      <c r="B1682" s="44"/>
      <c r="C1682" s="44"/>
      <c r="D1682" s="44"/>
      <c r="E1682" s="50"/>
      <c r="F1682" s="51"/>
      <c r="G1682" s="51"/>
      <c r="H1682" s="51"/>
      <c r="I1682" s="52"/>
      <c r="J1682" s="46"/>
    </row>
    <row r="1683" spans="1:11" s="44" customFormat="1">
      <c r="A1683" s="49"/>
      <c r="E1683" s="50"/>
      <c r="F1683" s="51"/>
      <c r="G1683" s="51"/>
      <c r="H1683" s="51"/>
      <c r="I1683" s="52"/>
      <c r="J1683" s="46"/>
      <c r="K1683" s="45"/>
    </row>
    <row r="1684" spans="1:11" s="44" customFormat="1">
      <c r="A1684" s="49"/>
      <c r="E1684" s="50"/>
      <c r="F1684" s="51"/>
      <c r="G1684" s="51"/>
      <c r="H1684" s="51"/>
      <c r="I1684" s="52"/>
      <c r="J1684" s="46"/>
      <c r="K1684" s="45"/>
    </row>
    <row r="1685" spans="1:11" s="44" customFormat="1">
      <c r="A1685" s="49"/>
      <c r="E1685" s="50"/>
      <c r="F1685" s="51"/>
      <c r="G1685" s="51"/>
      <c r="H1685" s="51"/>
      <c r="I1685" s="52"/>
      <c r="J1685" s="46"/>
      <c r="K1685" s="45"/>
    </row>
    <row r="1686" spans="1:11" s="44" customFormat="1">
      <c r="A1686" s="49"/>
      <c r="E1686" s="50"/>
      <c r="F1686" s="51"/>
      <c r="G1686" s="51"/>
      <c r="H1686" s="51"/>
      <c r="I1686" s="52"/>
      <c r="J1686" s="46"/>
      <c r="K1686" s="47"/>
    </row>
    <row r="1687" spans="1:11" s="44" customFormat="1">
      <c r="A1687" s="49"/>
      <c r="E1687" s="50"/>
      <c r="F1687" s="51"/>
      <c r="G1687" s="51"/>
      <c r="H1687" s="51"/>
      <c r="I1687" s="52"/>
      <c r="J1687" s="46"/>
      <c r="K1687" s="45"/>
    </row>
    <row r="1688" spans="1:11" s="44" customFormat="1">
      <c r="A1688" s="49"/>
      <c r="E1688" s="50"/>
      <c r="F1688" s="51"/>
      <c r="G1688" s="51"/>
      <c r="H1688" s="51"/>
      <c r="I1688" s="52"/>
      <c r="J1688" s="46"/>
      <c r="K1688" s="45"/>
    </row>
    <row r="1689" spans="1:11" s="44" customFormat="1">
      <c r="A1689" s="49"/>
      <c r="E1689" s="50"/>
      <c r="F1689" s="51"/>
      <c r="G1689" s="51"/>
      <c r="H1689" s="51"/>
      <c r="I1689" s="52"/>
      <c r="J1689" s="46"/>
      <c r="K1689" s="45"/>
    </row>
    <row r="1690" spans="1:11" s="44" customFormat="1">
      <c r="A1690" s="49"/>
      <c r="E1690" s="50"/>
      <c r="F1690" s="51"/>
      <c r="G1690" s="51"/>
      <c r="H1690" s="51"/>
      <c r="I1690" s="52"/>
      <c r="J1690" s="46"/>
      <c r="K1690" s="45"/>
    </row>
    <row r="1691" spans="1:11" s="44" customFormat="1">
      <c r="A1691" s="49"/>
      <c r="E1691" s="50"/>
      <c r="F1691" s="51"/>
      <c r="G1691" s="51"/>
      <c r="H1691" s="51"/>
      <c r="I1691" s="52"/>
      <c r="J1691" s="46"/>
      <c r="K1691" s="45"/>
    </row>
    <row r="1692" spans="1:11" s="44" customFormat="1">
      <c r="A1692" s="49"/>
      <c r="E1692" s="50"/>
      <c r="F1692" s="51"/>
      <c r="G1692" s="51"/>
      <c r="H1692" s="51"/>
      <c r="I1692" s="52"/>
      <c r="J1692" s="46"/>
      <c r="K1692" s="45"/>
    </row>
    <row r="1693" spans="1:11" s="44" customFormat="1">
      <c r="A1693" s="49"/>
      <c r="E1693" s="50"/>
      <c r="F1693" s="51"/>
      <c r="G1693" s="51"/>
      <c r="H1693" s="51"/>
      <c r="I1693" s="52"/>
      <c r="J1693" s="46"/>
      <c r="K1693" s="45"/>
    </row>
    <row r="1694" spans="1:11" s="44" customFormat="1">
      <c r="A1694" s="49"/>
      <c r="E1694" s="50"/>
      <c r="F1694" s="51"/>
      <c r="G1694" s="51"/>
      <c r="H1694" s="51"/>
      <c r="I1694" s="52"/>
      <c r="J1694" s="46"/>
      <c r="K1694" s="45"/>
    </row>
    <row r="1695" spans="1:11" s="44" customFormat="1">
      <c r="A1695" s="49"/>
      <c r="E1695" s="50"/>
      <c r="F1695" s="51"/>
      <c r="G1695" s="51"/>
      <c r="H1695" s="51"/>
      <c r="I1695" s="52"/>
      <c r="J1695" s="46"/>
      <c r="K1695" s="45"/>
    </row>
    <row r="1696" spans="1:11" s="44" customFormat="1">
      <c r="A1696" s="49"/>
      <c r="E1696" s="50"/>
      <c r="F1696" s="51"/>
      <c r="G1696" s="51"/>
      <c r="H1696" s="51"/>
      <c r="I1696" s="52"/>
      <c r="J1696" s="46"/>
      <c r="K1696" s="45"/>
    </row>
    <row r="1697" spans="1:11" s="44" customFormat="1">
      <c r="A1697" s="49"/>
      <c r="E1697" s="50"/>
      <c r="F1697" s="51"/>
      <c r="G1697" s="51"/>
      <c r="H1697" s="51"/>
      <c r="I1697" s="52"/>
      <c r="J1697" s="46"/>
      <c r="K1697" s="45"/>
    </row>
    <row r="1698" spans="1:11" s="44" customFormat="1">
      <c r="A1698" s="49"/>
      <c r="E1698" s="50"/>
      <c r="F1698" s="51"/>
      <c r="G1698" s="51"/>
      <c r="H1698" s="51"/>
      <c r="I1698" s="52"/>
      <c r="J1698" s="46"/>
      <c r="K1698" s="45"/>
    </row>
    <row r="1699" spans="1:11" s="44" customFormat="1">
      <c r="A1699" s="49"/>
      <c r="E1699" s="50"/>
      <c r="F1699" s="51"/>
      <c r="G1699" s="51"/>
      <c r="H1699" s="51"/>
      <c r="I1699" s="52"/>
      <c r="J1699" s="46"/>
      <c r="K1699" s="45"/>
    </row>
    <row r="1700" spans="1:11" s="44" customFormat="1">
      <c r="A1700" s="49"/>
      <c r="E1700" s="50"/>
      <c r="F1700" s="51"/>
      <c r="G1700" s="51"/>
      <c r="H1700" s="51"/>
      <c r="I1700" s="52"/>
      <c r="J1700" s="46"/>
      <c r="K1700" s="45"/>
    </row>
    <row r="1701" spans="1:11" s="44" customFormat="1">
      <c r="A1701" s="49"/>
      <c r="E1701" s="50"/>
      <c r="F1701" s="51"/>
      <c r="G1701" s="51"/>
      <c r="H1701" s="51"/>
      <c r="I1701" s="52"/>
      <c r="J1701" s="46"/>
      <c r="K1701" s="45"/>
    </row>
    <row r="1702" spans="1:11" s="44" customFormat="1">
      <c r="A1702" s="49"/>
      <c r="E1702" s="50"/>
      <c r="F1702" s="51"/>
      <c r="G1702" s="51"/>
      <c r="H1702" s="51"/>
      <c r="I1702" s="52"/>
      <c r="J1702" s="46"/>
      <c r="K1702" s="45"/>
    </row>
    <row r="1703" spans="1:11" s="44" customFormat="1">
      <c r="A1703" s="49"/>
      <c r="E1703" s="50"/>
      <c r="F1703" s="51"/>
      <c r="G1703" s="51"/>
      <c r="H1703" s="51"/>
      <c r="I1703" s="52"/>
      <c r="J1703" s="46"/>
      <c r="K1703" s="45"/>
    </row>
    <row r="1704" spans="1:11" s="44" customFormat="1">
      <c r="A1704" s="49"/>
      <c r="E1704" s="50"/>
      <c r="F1704" s="51"/>
      <c r="G1704" s="51"/>
      <c r="H1704" s="51"/>
      <c r="I1704" s="52"/>
      <c r="J1704" s="46"/>
      <c r="K1704" s="45"/>
    </row>
    <row r="1705" spans="1:11" s="44" customFormat="1">
      <c r="A1705" s="49"/>
      <c r="E1705" s="50"/>
      <c r="F1705" s="51"/>
      <c r="G1705" s="51"/>
      <c r="H1705" s="51"/>
      <c r="I1705" s="52"/>
      <c r="J1705" s="46"/>
      <c r="K1705" s="45"/>
    </row>
    <row r="1706" spans="1:11" s="44" customFormat="1">
      <c r="A1706" s="49"/>
      <c r="E1706" s="50"/>
      <c r="F1706" s="51"/>
      <c r="G1706" s="51"/>
      <c r="H1706" s="51"/>
      <c r="I1706" s="52"/>
      <c r="J1706" s="46"/>
      <c r="K1706" s="45"/>
    </row>
    <row r="1707" spans="1:11" s="44" customFormat="1">
      <c r="A1707" s="49"/>
      <c r="E1707" s="50"/>
      <c r="F1707" s="51"/>
      <c r="G1707" s="51"/>
      <c r="H1707" s="51"/>
      <c r="I1707" s="52"/>
      <c r="J1707" s="46"/>
      <c r="K1707" s="45"/>
    </row>
    <row r="1708" spans="1:11" s="44" customFormat="1">
      <c r="A1708" s="49"/>
      <c r="E1708" s="50"/>
      <c r="F1708" s="51"/>
      <c r="G1708" s="51"/>
      <c r="H1708" s="51"/>
      <c r="I1708" s="52"/>
      <c r="J1708" s="46"/>
      <c r="K1708" s="45"/>
    </row>
    <row r="1709" spans="1:11" s="44" customFormat="1">
      <c r="A1709" s="49"/>
      <c r="E1709" s="50"/>
      <c r="F1709" s="51"/>
      <c r="G1709" s="51"/>
      <c r="H1709" s="51"/>
      <c r="I1709" s="52"/>
      <c r="J1709" s="46"/>
      <c r="K1709" s="45"/>
    </row>
    <row r="1710" spans="1:11" s="44" customFormat="1">
      <c r="A1710" s="49"/>
      <c r="E1710" s="50"/>
      <c r="F1710" s="51"/>
      <c r="G1710" s="51"/>
      <c r="H1710" s="51"/>
      <c r="I1710" s="52"/>
      <c r="J1710" s="46"/>
      <c r="K1710" s="45"/>
    </row>
    <row r="1711" spans="1:11" s="44" customFormat="1">
      <c r="A1711" s="49"/>
      <c r="E1711" s="50"/>
      <c r="F1711" s="51"/>
      <c r="G1711" s="51"/>
      <c r="H1711" s="51"/>
      <c r="I1711" s="52"/>
      <c r="J1711" s="46"/>
      <c r="K1711" s="45"/>
    </row>
    <row r="1712" spans="1:11" s="44" customFormat="1">
      <c r="A1712" s="49"/>
      <c r="E1712" s="50"/>
      <c r="F1712" s="51"/>
      <c r="G1712" s="51"/>
      <c r="H1712" s="51"/>
      <c r="I1712" s="52"/>
      <c r="J1712" s="46"/>
      <c r="K1712" s="45"/>
    </row>
    <row r="1713" spans="1:12" s="44" customFormat="1">
      <c r="A1713" s="49"/>
      <c r="E1713" s="50"/>
      <c r="F1713" s="51"/>
      <c r="G1713" s="51"/>
      <c r="H1713" s="51"/>
      <c r="I1713" s="52"/>
      <c r="J1713" s="46"/>
      <c r="K1713" s="45"/>
      <c r="L1713" s="48"/>
    </row>
    <row r="1714" spans="1:12" s="44" customFormat="1">
      <c r="A1714" s="49"/>
      <c r="E1714" s="50"/>
      <c r="F1714" s="51"/>
      <c r="G1714" s="51"/>
      <c r="H1714" s="51"/>
      <c r="I1714" s="52"/>
      <c r="J1714" s="46"/>
      <c r="K1714" s="45"/>
    </row>
    <row r="1715" spans="1:12" s="45" customFormat="1">
      <c r="A1715" s="49"/>
      <c r="B1715" s="44"/>
      <c r="C1715" s="44"/>
      <c r="D1715" s="44"/>
      <c r="E1715" s="50"/>
      <c r="F1715" s="51"/>
      <c r="G1715" s="51"/>
      <c r="H1715" s="51"/>
      <c r="I1715" s="52"/>
      <c r="J1715" s="46"/>
    </row>
    <row r="1716" spans="1:12" s="45" customFormat="1">
      <c r="A1716" s="49"/>
      <c r="B1716" s="44"/>
      <c r="C1716" s="44"/>
      <c r="D1716" s="44"/>
      <c r="E1716" s="50"/>
      <c r="F1716" s="51"/>
      <c r="G1716" s="51"/>
      <c r="H1716" s="51"/>
      <c r="I1716" s="52"/>
      <c r="J1716" s="46"/>
    </row>
    <row r="1717" spans="1:12" s="45" customFormat="1">
      <c r="A1717" s="49"/>
      <c r="B1717" s="44"/>
      <c r="C1717" s="44"/>
      <c r="D1717" s="44"/>
      <c r="E1717" s="50"/>
      <c r="F1717" s="51"/>
      <c r="G1717" s="51"/>
      <c r="H1717" s="51"/>
      <c r="I1717" s="52"/>
      <c r="J1717" s="46"/>
      <c r="K1717" s="47"/>
    </row>
    <row r="1718" spans="1:12" s="45" customFormat="1">
      <c r="A1718" s="49"/>
      <c r="B1718" s="44"/>
      <c r="C1718" s="44"/>
      <c r="D1718" s="44"/>
      <c r="E1718" s="50"/>
      <c r="F1718" s="51"/>
      <c r="G1718" s="51"/>
      <c r="H1718" s="51"/>
      <c r="I1718" s="52"/>
      <c r="J1718" s="46"/>
      <c r="K1718" s="47"/>
    </row>
    <row r="1719" spans="1:12" s="45" customFormat="1">
      <c r="A1719" s="49"/>
      <c r="B1719" s="44"/>
      <c r="C1719" s="44"/>
      <c r="D1719" s="44"/>
      <c r="E1719" s="50"/>
      <c r="F1719" s="51"/>
      <c r="G1719" s="51"/>
      <c r="H1719" s="51"/>
      <c r="I1719" s="52"/>
      <c r="J1719" s="46"/>
    </row>
    <row r="1720" spans="1:12" s="45" customFormat="1">
      <c r="A1720" s="49"/>
      <c r="B1720" s="44"/>
      <c r="C1720" s="44"/>
      <c r="D1720" s="44"/>
      <c r="E1720" s="50"/>
      <c r="F1720" s="51"/>
      <c r="G1720" s="51"/>
      <c r="H1720" s="51"/>
      <c r="I1720" s="52"/>
      <c r="J1720" s="46"/>
    </row>
    <row r="1721" spans="1:12" s="45" customFormat="1">
      <c r="A1721" s="49"/>
      <c r="B1721" s="44"/>
      <c r="C1721" s="44"/>
      <c r="D1721" s="44"/>
      <c r="E1721" s="50"/>
      <c r="F1721" s="51"/>
      <c r="G1721" s="51"/>
      <c r="H1721" s="51"/>
      <c r="I1721" s="52"/>
      <c r="J1721" s="46"/>
    </row>
    <row r="1722" spans="1:12" s="45" customFormat="1">
      <c r="A1722" s="49"/>
      <c r="B1722" s="44"/>
      <c r="C1722" s="44"/>
      <c r="D1722" s="44"/>
      <c r="E1722" s="50"/>
      <c r="F1722" s="51"/>
      <c r="G1722" s="51"/>
      <c r="H1722" s="51"/>
      <c r="I1722" s="52"/>
      <c r="J1722" s="46"/>
    </row>
    <row r="1723" spans="1:12" s="45" customFormat="1">
      <c r="A1723" s="49"/>
      <c r="B1723" s="44"/>
      <c r="C1723" s="44"/>
      <c r="D1723" s="44"/>
      <c r="E1723" s="50"/>
      <c r="F1723" s="51"/>
      <c r="G1723" s="51"/>
      <c r="H1723" s="51"/>
      <c r="I1723" s="52"/>
      <c r="J1723" s="46"/>
    </row>
    <row r="1724" spans="1:12" s="45" customFormat="1">
      <c r="A1724" s="49"/>
      <c r="B1724" s="44"/>
      <c r="C1724" s="44"/>
      <c r="D1724" s="44"/>
      <c r="E1724" s="50"/>
      <c r="F1724" s="51"/>
      <c r="G1724" s="51"/>
      <c r="H1724" s="51"/>
      <c r="I1724" s="52"/>
      <c r="J1724" s="46"/>
    </row>
    <row r="1725" spans="1:12" s="45" customFormat="1">
      <c r="A1725" s="49"/>
      <c r="B1725" s="44"/>
      <c r="C1725" s="44"/>
      <c r="D1725" s="44"/>
      <c r="E1725" s="50"/>
      <c r="F1725" s="51"/>
      <c r="G1725" s="51"/>
      <c r="H1725" s="51"/>
      <c r="I1725" s="52"/>
      <c r="J1725" s="46"/>
    </row>
    <row r="1726" spans="1:12" s="45" customFormat="1">
      <c r="A1726" s="49"/>
      <c r="B1726" s="44"/>
      <c r="C1726" s="44"/>
      <c r="D1726" s="44"/>
      <c r="E1726" s="50"/>
      <c r="F1726" s="51"/>
      <c r="G1726" s="51"/>
      <c r="H1726" s="51"/>
      <c r="I1726" s="52"/>
      <c r="J1726" s="46"/>
    </row>
    <row r="1727" spans="1:12" s="45" customFormat="1">
      <c r="A1727" s="49"/>
      <c r="B1727" s="44"/>
      <c r="C1727" s="44"/>
      <c r="D1727" s="44"/>
      <c r="E1727" s="50"/>
      <c r="F1727" s="51"/>
      <c r="G1727" s="51"/>
      <c r="H1727" s="51"/>
      <c r="I1727" s="52"/>
      <c r="J1727" s="46"/>
    </row>
    <row r="1728" spans="1:12" s="45" customFormat="1">
      <c r="A1728" s="49"/>
      <c r="B1728" s="44"/>
      <c r="C1728" s="44"/>
      <c r="D1728" s="44"/>
      <c r="E1728" s="50"/>
      <c r="F1728" s="51"/>
      <c r="G1728" s="51"/>
      <c r="H1728" s="51"/>
      <c r="I1728" s="52"/>
      <c r="J1728" s="46"/>
    </row>
    <row r="1729" spans="1:11" s="45" customFormat="1">
      <c r="A1729" s="49"/>
      <c r="B1729" s="44"/>
      <c r="C1729" s="44"/>
      <c r="D1729" s="44"/>
      <c r="E1729" s="50"/>
      <c r="F1729" s="51"/>
      <c r="G1729" s="51"/>
      <c r="H1729" s="51"/>
      <c r="I1729" s="52"/>
      <c r="J1729" s="46"/>
    </row>
    <row r="1730" spans="1:11" s="45" customFormat="1">
      <c r="A1730" s="49"/>
      <c r="B1730" s="44"/>
      <c r="C1730" s="44"/>
      <c r="D1730" s="44"/>
      <c r="E1730" s="50"/>
      <c r="F1730" s="51"/>
      <c r="G1730" s="51"/>
      <c r="H1730" s="51"/>
      <c r="I1730" s="52"/>
      <c r="J1730" s="46"/>
    </row>
    <row r="1731" spans="1:11" s="45" customFormat="1">
      <c r="A1731" s="49"/>
      <c r="B1731" s="44"/>
      <c r="C1731" s="44"/>
      <c r="D1731" s="44"/>
      <c r="E1731" s="50"/>
      <c r="F1731" s="51"/>
      <c r="G1731" s="51"/>
      <c r="H1731" s="51"/>
      <c r="I1731" s="52"/>
      <c r="J1731" s="46"/>
    </row>
    <row r="1732" spans="1:11" s="45" customFormat="1">
      <c r="A1732" s="49"/>
      <c r="B1732" s="44"/>
      <c r="C1732" s="44"/>
      <c r="D1732" s="44"/>
      <c r="E1732" s="50"/>
      <c r="F1732" s="51"/>
      <c r="G1732" s="51"/>
      <c r="H1732" s="51"/>
      <c r="I1732" s="52"/>
      <c r="J1732" s="46"/>
    </row>
    <row r="1733" spans="1:11" s="45" customFormat="1">
      <c r="A1733" s="49"/>
      <c r="B1733" s="44"/>
      <c r="C1733" s="44"/>
      <c r="D1733" s="44"/>
      <c r="E1733" s="50"/>
      <c r="F1733" s="51"/>
      <c r="G1733" s="51"/>
      <c r="H1733" s="51"/>
      <c r="I1733" s="52"/>
      <c r="J1733" s="46"/>
    </row>
    <row r="1734" spans="1:11" s="45" customFormat="1">
      <c r="A1734" s="49"/>
      <c r="B1734" s="44"/>
      <c r="C1734" s="44"/>
      <c r="D1734" s="44"/>
      <c r="E1734" s="50"/>
      <c r="F1734" s="51"/>
      <c r="G1734" s="51"/>
      <c r="H1734" s="51"/>
      <c r="I1734" s="52"/>
      <c r="J1734" s="46"/>
    </row>
    <row r="1735" spans="1:11" s="45" customFormat="1">
      <c r="A1735" s="49"/>
      <c r="B1735" s="44"/>
      <c r="C1735" s="44"/>
      <c r="D1735" s="44"/>
      <c r="E1735" s="50"/>
      <c r="F1735" s="51"/>
      <c r="G1735" s="51"/>
      <c r="H1735" s="51"/>
      <c r="I1735" s="52"/>
      <c r="J1735" s="46"/>
      <c r="K1735" s="47"/>
    </row>
    <row r="1736" spans="1:11" s="45" customFormat="1">
      <c r="A1736" s="49"/>
      <c r="B1736" s="44"/>
      <c r="C1736" s="44"/>
      <c r="D1736" s="44"/>
      <c r="E1736" s="50"/>
      <c r="F1736" s="51"/>
      <c r="G1736" s="51"/>
      <c r="H1736" s="51"/>
      <c r="I1736" s="52"/>
      <c r="J1736" s="46"/>
    </row>
    <row r="1737" spans="1:11" s="45" customFormat="1">
      <c r="A1737" s="49"/>
      <c r="B1737" s="44"/>
      <c r="C1737" s="44"/>
      <c r="D1737" s="44"/>
      <c r="E1737" s="50"/>
      <c r="F1737" s="51"/>
      <c r="G1737" s="51"/>
      <c r="H1737" s="51"/>
      <c r="I1737" s="52"/>
      <c r="J1737" s="46"/>
    </row>
    <row r="1738" spans="1:11" s="45" customFormat="1">
      <c r="A1738" s="49"/>
      <c r="B1738" s="44"/>
      <c r="C1738" s="44"/>
      <c r="D1738" s="44"/>
      <c r="E1738" s="50"/>
      <c r="F1738" s="51"/>
      <c r="G1738" s="51"/>
      <c r="H1738" s="51"/>
      <c r="I1738" s="52"/>
      <c r="J1738" s="46"/>
    </row>
    <row r="1739" spans="1:11" s="45" customFormat="1">
      <c r="A1739" s="49"/>
      <c r="B1739" s="44"/>
      <c r="C1739" s="44"/>
      <c r="D1739" s="44"/>
      <c r="E1739" s="50"/>
      <c r="F1739" s="51"/>
      <c r="G1739" s="51"/>
      <c r="H1739" s="51"/>
      <c r="I1739" s="52"/>
      <c r="J1739" s="46"/>
    </row>
    <row r="1740" spans="1:11" s="45" customFormat="1">
      <c r="A1740" s="49"/>
      <c r="B1740" s="44"/>
      <c r="C1740" s="44"/>
      <c r="D1740" s="44"/>
      <c r="E1740" s="50"/>
      <c r="F1740" s="51"/>
      <c r="G1740" s="51"/>
      <c r="H1740" s="51"/>
      <c r="I1740" s="52"/>
      <c r="J1740" s="46"/>
    </row>
    <row r="1741" spans="1:11" s="45" customFormat="1">
      <c r="A1741" s="49"/>
      <c r="B1741" s="44"/>
      <c r="C1741" s="44"/>
      <c r="D1741" s="44"/>
      <c r="E1741" s="50"/>
      <c r="F1741" s="51"/>
      <c r="G1741" s="51"/>
      <c r="H1741" s="51"/>
      <c r="I1741" s="52"/>
      <c r="J1741" s="46"/>
    </row>
    <row r="1742" spans="1:11" s="45" customFormat="1">
      <c r="A1742" s="49"/>
      <c r="B1742" s="44"/>
      <c r="C1742" s="44"/>
      <c r="D1742" s="44"/>
      <c r="E1742" s="50"/>
      <c r="F1742" s="51"/>
      <c r="G1742" s="51"/>
      <c r="H1742" s="51"/>
      <c r="I1742" s="52"/>
      <c r="J1742" s="46"/>
      <c r="K1742" s="47"/>
    </row>
    <row r="1743" spans="1:11" s="45" customFormat="1">
      <c r="A1743" s="49"/>
      <c r="B1743" s="44"/>
      <c r="C1743" s="44"/>
      <c r="D1743" s="44"/>
      <c r="E1743" s="50"/>
      <c r="F1743" s="51"/>
      <c r="G1743" s="51"/>
      <c r="H1743" s="51"/>
      <c r="I1743" s="52"/>
      <c r="J1743" s="46"/>
    </row>
    <row r="1744" spans="1:11" s="45" customFormat="1">
      <c r="A1744" s="49"/>
      <c r="B1744" s="44"/>
      <c r="C1744" s="44"/>
      <c r="D1744" s="44"/>
      <c r="E1744" s="50"/>
      <c r="F1744" s="51"/>
      <c r="G1744" s="51"/>
      <c r="H1744" s="51"/>
      <c r="I1744" s="52"/>
      <c r="J1744" s="46"/>
    </row>
    <row r="1745" spans="1:10" s="45" customFormat="1">
      <c r="A1745" s="49"/>
      <c r="B1745" s="44"/>
      <c r="C1745" s="44"/>
      <c r="D1745" s="44"/>
      <c r="E1745" s="50"/>
      <c r="F1745" s="51"/>
      <c r="G1745" s="51"/>
      <c r="H1745" s="51"/>
      <c r="I1745" s="52"/>
      <c r="J1745" s="46"/>
    </row>
    <row r="1746" spans="1:10" s="45" customFormat="1">
      <c r="A1746" s="49"/>
      <c r="B1746" s="44"/>
      <c r="C1746" s="44"/>
      <c r="D1746" s="44"/>
      <c r="E1746" s="50"/>
      <c r="F1746" s="51"/>
      <c r="G1746" s="51"/>
      <c r="H1746" s="51"/>
      <c r="I1746" s="52"/>
      <c r="J1746" s="46"/>
    </row>
    <row r="1747" spans="1:10" s="45" customFormat="1">
      <c r="A1747" s="49"/>
      <c r="B1747" s="44"/>
      <c r="C1747" s="44"/>
      <c r="D1747" s="44"/>
      <c r="E1747" s="50"/>
      <c r="F1747" s="51"/>
      <c r="G1747" s="51"/>
      <c r="H1747" s="51"/>
      <c r="I1747" s="52"/>
      <c r="J1747" s="46"/>
    </row>
    <row r="1748" spans="1:10" s="45" customFormat="1">
      <c r="A1748" s="49"/>
      <c r="B1748" s="44"/>
      <c r="C1748" s="44"/>
      <c r="D1748" s="44"/>
      <c r="E1748" s="50"/>
      <c r="F1748" s="51"/>
      <c r="G1748" s="51"/>
      <c r="H1748" s="51"/>
      <c r="I1748" s="52"/>
      <c r="J1748" s="46"/>
    </row>
    <row r="1749" spans="1:10" s="45" customFormat="1">
      <c r="A1749" s="49"/>
      <c r="B1749" s="44"/>
      <c r="C1749" s="44"/>
      <c r="D1749" s="44"/>
      <c r="E1749" s="50"/>
      <c r="F1749" s="51"/>
      <c r="G1749" s="51"/>
      <c r="H1749" s="51"/>
      <c r="I1749" s="52"/>
      <c r="J1749" s="46"/>
    </row>
    <row r="1750" spans="1:10" s="45" customFormat="1">
      <c r="A1750" s="49"/>
      <c r="B1750" s="44"/>
      <c r="C1750" s="44"/>
      <c r="D1750" s="44"/>
      <c r="E1750" s="50"/>
      <c r="F1750" s="51"/>
      <c r="G1750" s="51"/>
      <c r="H1750" s="51"/>
      <c r="I1750" s="52"/>
      <c r="J1750" s="46"/>
    </row>
    <row r="1751" spans="1:10" s="45" customFormat="1">
      <c r="A1751" s="49"/>
      <c r="B1751" s="44"/>
      <c r="C1751" s="44"/>
      <c r="D1751" s="44"/>
      <c r="E1751" s="50"/>
      <c r="F1751" s="51"/>
      <c r="G1751" s="51"/>
      <c r="H1751" s="51"/>
      <c r="I1751" s="52"/>
      <c r="J1751" s="46"/>
    </row>
    <row r="1752" spans="1:10" s="45" customFormat="1">
      <c r="A1752" s="49"/>
      <c r="B1752" s="44"/>
      <c r="C1752" s="44"/>
      <c r="D1752" s="44"/>
      <c r="E1752" s="50"/>
      <c r="F1752" s="51"/>
      <c r="G1752" s="51"/>
      <c r="H1752" s="51"/>
      <c r="I1752" s="52"/>
      <c r="J1752" s="46"/>
    </row>
    <row r="1753" spans="1:10" s="45" customFormat="1">
      <c r="A1753" s="49"/>
      <c r="B1753" s="44"/>
      <c r="C1753" s="44"/>
      <c r="D1753" s="44"/>
      <c r="E1753" s="50"/>
      <c r="F1753" s="51"/>
      <c r="G1753" s="51"/>
      <c r="H1753" s="51"/>
      <c r="I1753" s="52"/>
      <c r="J1753" s="46"/>
    </row>
    <row r="1754" spans="1:10" s="45" customFormat="1">
      <c r="A1754" s="49"/>
      <c r="B1754" s="44"/>
      <c r="C1754" s="44"/>
      <c r="D1754" s="44"/>
      <c r="E1754" s="50"/>
      <c r="F1754" s="51"/>
      <c r="G1754" s="51"/>
      <c r="H1754" s="51"/>
      <c r="I1754" s="52"/>
      <c r="J1754" s="46"/>
    </row>
    <row r="1755" spans="1:10" s="45" customFormat="1">
      <c r="A1755" s="49"/>
      <c r="B1755" s="44"/>
      <c r="C1755" s="44"/>
      <c r="D1755" s="44"/>
      <c r="E1755" s="50"/>
      <c r="F1755" s="51"/>
      <c r="G1755" s="51"/>
      <c r="H1755" s="51"/>
      <c r="I1755" s="52"/>
      <c r="J1755" s="46"/>
    </row>
    <row r="1756" spans="1:10" s="45" customFormat="1">
      <c r="A1756" s="49"/>
      <c r="B1756" s="44"/>
      <c r="C1756" s="44"/>
      <c r="D1756" s="44"/>
      <c r="E1756" s="50"/>
      <c r="F1756" s="51"/>
      <c r="G1756" s="51"/>
      <c r="H1756" s="51"/>
      <c r="I1756" s="52"/>
      <c r="J1756" s="46"/>
    </row>
    <row r="1757" spans="1:10" s="45" customFormat="1">
      <c r="A1757" s="49"/>
      <c r="B1757" s="44"/>
      <c r="C1757" s="44"/>
      <c r="D1757" s="44"/>
      <c r="E1757" s="50"/>
      <c r="F1757" s="51"/>
      <c r="G1757" s="51"/>
      <c r="H1757" s="51"/>
      <c r="I1757" s="52"/>
      <c r="J1757" s="46"/>
    </row>
    <row r="1758" spans="1:10" s="45" customFormat="1">
      <c r="A1758" s="49"/>
      <c r="B1758" s="44"/>
      <c r="C1758" s="44"/>
      <c r="D1758" s="44"/>
      <c r="E1758" s="50"/>
      <c r="F1758" s="51"/>
      <c r="G1758" s="51"/>
      <c r="H1758" s="51"/>
      <c r="I1758" s="52"/>
      <c r="J1758" s="46"/>
    </row>
    <row r="1759" spans="1:10" s="45" customFormat="1">
      <c r="A1759" s="49"/>
      <c r="B1759" s="44"/>
      <c r="C1759" s="44"/>
      <c r="D1759" s="44"/>
      <c r="E1759" s="50"/>
      <c r="F1759" s="51"/>
      <c r="G1759" s="51"/>
      <c r="H1759" s="51"/>
      <c r="I1759" s="52"/>
      <c r="J1759" s="46"/>
    </row>
    <row r="1760" spans="1:10" s="45" customFormat="1">
      <c r="A1760" s="49"/>
      <c r="B1760" s="44"/>
      <c r="C1760" s="44"/>
      <c r="D1760" s="44"/>
      <c r="E1760" s="50"/>
      <c r="F1760" s="51"/>
      <c r="G1760" s="51"/>
      <c r="H1760" s="51"/>
      <c r="I1760" s="52"/>
      <c r="J1760" s="46"/>
    </row>
    <row r="1761" spans="1:10" s="45" customFormat="1">
      <c r="A1761" s="49"/>
      <c r="B1761" s="44"/>
      <c r="C1761" s="44"/>
      <c r="D1761" s="44"/>
      <c r="E1761" s="50"/>
      <c r="F1761" s="51"/>
      <c r="G1761" s="51"/>
      <c r="H1761" s="51"/>
      <c r="I1761" s="52"/>
      <c r="J1761" s="46"/>
    </row>
    <row r="1762" spans="1:10" s="45" customFormat="1">
      <c r="A1762" s="49"/>
      <c r="B1762" s="44"/>
      <c r="C1762" s="44"/>
      <c r="D1762" s="44"/>
      <c r="E1762" s="50"/>
      <c r="F1762" s="51"/>
      <c r="G1762" s="51"/>
      <c r="H1762" s="51"/>
      <c r="I1762" s="52"/>
      <c r="J1762" s="46"/>
    </row>
    <row r="1763" spans="1:10" s="45" customFormat="1">
      <c r="A1763" s="49"/>
      <c r="B1763" s="44"/>
      <c r="C1763" s="44"/>
      <c r="D1763" s="44"/>
      <c r="E1763" s="50"/>
      <c r="F1763" s="51"/>
      <c r="G1763" s="51"/>
      <c r="H1763" s="51"/>
      <c r="I1763" s="52"/>
      <c r="J1763" s="46"/>
    </row>
    <row r="1764" spans="1:10" s="45" customFormat="1">
      <c r="A1764" s="49"/>
      <c r="B1764" s="44"/>
      <c r="C1764" s="44"/>
      <c r="D1764" s="44"/>
      <c r="E1764" s="50"/>
      <c r="F1764" s="51"/>
      <c r="G1764" s="51"/>
      <c r="H1764" s="51"/>
      <c r="I1764" s="52"/>
      <c r="J1764" s="46"/>
    </row>
    <row r="1765" spans="1:10" s="45" customFormat="1">
      <c r="A1765" s="49"/>
      <c r="B1765" s="44"/>
      <c r="C1765" s="44"/>
      <c r="D1765" s="44"/>
      <c r="E1765" s="50"/>
      <c r="F1765" s="51"/>
      <c r="G1765" s="51"/>
      <c r="H1765" s="51"/>
      <c r="I1765" s="52"/>
      <c r="J1765" s="46"/>
    </row>
    <row r="1766" spans="1:10" s="45" customFormat="1">
      <c r="A1766" s="49"/>
      <c r="B1766" s="44"/>
      <c r="C1766" s="44"/>
      <c r="D1766" s="44"/>
      <c r="E1766" s="50"/>
      <c r="F1766" s="51"/>
      <c r="G1766" s="51"/>
      <c r="H1766" s="51"/>
      <c r="I1766" s="52"/>
      <c r="J1766" s="46"/>
    </row>
    <row r="1767" spans="1:10" s="45" customFormat="1">
      <c r="A1767" s="49"/>
      <c r="B1767" s="44"/>
      <c r="C1767" s="44"/>
      <c r="D1767" s="44"/>
      <c r="E1767" s="50"/>
      <c r="F1767" s="51"/>
      <c r="G1767" s="51"/>
      <c r="H1767" s="51"/>
      <c r="I1767" s="52"/>
      <c r="J1767" s="46"/>
    </row>
    <row r="1768" spans="1:10" s="45" customFormat="1">
      <c r="A1768" s="49"/>
      <c r="B1768" s="44"/>
      <c r="C1768" s="44"/>
      <c r="D1768" s="44"/>
      <c r="E1768" s="50"/>
      <c r="F1768" s="51"/>
      <c r="G1768" s="51"/>
      <c r="H1768" s="51"/>
      <c r="I1768" s="52"/>
      <c r="J1768" s="46"/>
    </row>
    <row r="1769" spans="1:10" s="45" customFormat="1">
      <c r="A1769" s="49"/>
      <c r="B1769" s="44"/>
      <c r="C1769" s="44"/>
      <c r="D1769" s="44"/>
      <c r="E1769" s="50"/>
      <c r="F1769" s="51"/>
      <c r="G1769" s="51"/>
      <c r="H1769" s="51"/>
      <c r="I1769" s="52"/>
      <c r="J1769" s="46"/>
    </row>
    <row r="1770" spans="1:10" s="45" customFormat="1">
      <c r="A1770" s="49"/>
      <c r="B1770" s="44"/>
      <c r="C1770" s="44"/>
      <c r="D1770" s="44"/>
      <c r="E1770" s="50"/>
      <c r="F1770" s="51"/>
      <c r="G1770" s="51"/>
      <c r="H1770" s="51"/>
      <c r="I1770" s="52"/>
      <c r="J1770" s="46"/>
    </row>
    <row r="1771" spans="1:10" s="45" customFormat="1">
      <c r="A1771" s="49"/>
      <c r="B1771" s="44"/>
      <c r="C1771" s="44"/>
      <c r="D1771" s="44"/>
      <c r="E1771" s="50"/>
      <c r="F1771" s="51"/>
      <c r="G1771" s="51"/>
      <c r="H1771" s="51"/>
      <c r="I1771" s="52"/>
      <c r="J1771" s="46"/>
    </row>
    <row r="1772" spans="1:10" s="45" customFormat="1">
      <c r="A1772" s="49"/>
      <c r="B1772" s="44"/>
      <c r="C1772" s="44"/>
      <c r="D1772" s="44"/>
      <c r="E1772" s="50"/>
      <c r="F1772" s="51"/>
      <c r="G1772" s="51"/>
      <c r="H1772" s="51"/>
      <c r="I1772" s="52"/>
      <c r="J1772" s="46"/>
    </row>
    <row r="1773" spans="1:10" s="45" customFormat="1">
      <c r="A1773" s="49"/>
      <c r="B1773" s="44"/>
      <c r="C1773" s="44"/>
      <c r="D1773" s="44"/>
      <c r="E1773" s="50"/>
      <c r="F1773" s="51"/>
      <c r="G1773" s="51"/>
      <c r="H1773" s="51"/>
      <c r="I1773" s="52"/>
      <c r="J1773" s="46"/>
    </row>
    <row r="1774" spans="1:10" s="45" customFormat="1">
      <c r="A1774" s="49"/>
      <c r="B1774" s="44"/>
      <c r="C1774" s="44"/>
      <c r="D1774" s="44"/>
      <c r="E1774" s="50"/>
      <c r="F1774" s="51"/>
      <c r="G1774" s="51"/>
      <c r="H1774" s="51"/>
      <c r="I1774" s="52"/>
      <c r="J1774" s="46"/>
    </row>
    <row r="1775" spans="1:10" s="45" customFormat="1">
      <c r="A1775" s="49"/>
      <c r="B1775" s="44"/>
      <c r="C1775" s="44"/>
      <c r="D1775" s="44"/>
      <c r="E1775" s="50"/>
      <c r="F1775" s="51"/>
      <c r="G1775" s="51"/>
      <c r="H1775" s="51"/>
      <c r="I1775" s="52"/>
      <c r="J1775" s="46"/>
    </row>
    <row r="1776" spans="1:10" s="45" customFormat="1">
      <c r="A1776" s="49"/>
      <c r="B1776" s="44"/>
      <c r="C1776" s="44"/>
      <c r="D1776" s="44"/>
      <c r="E1776" s="50"/>
      <c r="F1776" s="51"/>
      <c r="G1776" s="51"/>
      <c r="H1776" s="51"/>
      <c r="I1776" s="52"/>
      <c r="J1776" s="46"/>
    </row>
    <row r="1777" spans="1:10" s="45" customFormat="1">
      <c r="A1777" s="49"/>
      <c r="B1777" s="44"/>
      <c r="C1777" s="44"/>
      <c r="D1777" s="44"/>
      <c r="E1777" s="50"/>
      <c r="F1777" s="51"/>
      <c r="G1777" s="51"/>
      <c r="H1777" s="51"/>
      <c r="I1777" s="52"/>
      <c r="J1777" s="46"/>
    </row>
    <row r="1778" spans="1:10" s="45" customFormat="1">
      <c r="A1778" s="49"/>
      <c r="B1778" s="44"/>
      <c r="C1778" s="44"/>
      <c r="D1778" s="44"/>
      <c r="E1778" s="50"/>
      <c r="F1778" s="51"/>
      <c r="G1778" s="51"/>
      <c r="H1778" s="51"/>
      <c r="I1778" s="52"/>
      <c r="J1778" s="46"/>
    </row>
    <row r="1779" spans="1:10" s="45" customFormat="1">
      <c r="A1779" s="49"/>
      <c r="B1779" s="44"/>
      <c r="C1779" s="44"/>
      <c r="D1779" s="44"/>
      <c r="E1779" s="50"/>
      <c r="F1779" s="51"/>
      <c r="G1779" s="51"/>
      <c r="H1779" s="51"/>
      <c r="I1779" s="52"/>
      <c r="J1779" s="46"/>
    </row>
    <row r="1780" spans="1:10" s="45" customFormat="1">
      <c r="A1780" s="49"/>
      <c r="B1780" s="44"/>
      <c r="C1780" s="44"/>
      <c r="D1780" s="44"/>
      <c r="E1780" s="50"/>
      <c r="F1780" s="51"/>
      <c r="G1780" s="51"/>
      <c r="H1780" s="51"/>
      <c r="I1780" s="52"/>
      <c r="J1780" s="46"/>
    </row>
    <row r="1781" spans="1:10" s="45" customFormat="1">
      <c r="A1781" s="49"/>
      <c r="B1781" s="44"/>
      <c r="C1781" s="44"/>
      <c r="D1781" s="44"/>
      <c r="E1781" s="50"/>
      <c r="F1781" s="51"/>
      <c r="G1781" s="51"/>
      <c r="H1781" s="51"/>
      <c r="I1781" s="52"/>
      <c r="J1781" s="46"/>
    </row>
    <row r="1782" spans="1:10" s="45" customFormat="1">
      <c r="A1782" s="49"/>
      <c r="B1782" s="44"/>
      <c r="C1782" s="44"/>
      <c r="D1782" s="44"/>
      <c r="E1782" s="50"/>
      <c r="F1782" s="51"/>
      <c r="G1782" s="51"/>
      <c r="H1782" s="51"/>
      <c r="I1782" s="52"/>
      <c r="J1782" s="46"/>
    </row>
    <row r="1783" spans="1:10" s="45" customFormat="1">
      <c r="A1783" s="49"/>
      <c r="B1783" s="44"/>
      <c r="C1783" s="44"/>
      <c r="D1783" s="44"/>
      <c r="E1783" s="50"/>
      <c r="F1783" s="51"/>
      <c r="G1783" s="51"/>
      <c r="H1783" s="51"/>
      <c r="I1783" s="52"/>
      <c r="J1783" s="46"/>
    </row>
    <row r="1784" spans="1:10" s="45" customFormat="1">
      <c r="A1784" s="49"/>
      <c r="B1784" s="44"/>
      <c r="C1784" s="44"/>
      <c r="D1784" s="44"/>
      <c r="E1784" s="50"/>
      <c r="F1784" s="51"/>
      <c r="G1784" s="51"/>
      <c r="H1784" s="51"/>
      <c r="I1784" s="52"/>
      <c r="J1784" s="46"/>
    </row>
    <row r="1785" spans="1:10" s="45" customFormat="1">
      <c r="A1785" s="49"/>
      <c r="B1785" s="44"/>
      <c r="C1785" s="44"/>
      <c r="D1785" s="44"/>
      <c r="E1785" s="50"/>
      <c r="F1785" s="51"/>
      <c r="G1785" s="51"/>
      <c r="H1785" s="51"/>
      <c r="I1785" s="52"/>
      <c r="J1785" s="46"/>
    </row>
    <row r="1786" spans="1:10" s="45" customFormat="1">
      <c r="A1786" s="49"/>
      <c r="B1786" s="44"/>
      <c r="C1786" s="44"/>
      <c r="D1786" s="44"/>
      <c r="E1786" s="50"/>
      <c r="F1786" s="51"/>
      <c r="G1786" s="51"/>
      <c r="H1786" s="51"/>
      <c r="I1786" s="52"/>
      <c r="J1786" s="46"/>
    </row>
    <row r="1787" spans="1:10" s="45" customFormat="1">
      <c r="A1787" s="49"/>
      <c r="B1787" s="44"/>
      <c r="C1787" s="44"/>
      <c r="D1787" s="44"/>
      <c r="E1787" s="50"/>
      <c r="F1787" s="51"/>
      <c r="G1787" s="51"/>
      <c r="H1787" s="51"/>
      <c r="I1787" s="52"/>
      <c r="J1787" s="46"/>
    </row>
    <row r="1788" spans="1:10" s="45" customFormat="1">
      <c r="A1788" s="49"/>
      <c r="B1788" s="44"/>
      <c r="C1788" s="44"/>
      <c r="D1788" s="44"/>
      <c r="E1788" s="50"/>
      <c r="F1788" s="51"/>
      <c r="G1788" s="51"/>
      <c r="H1788" s="51"/>
      <c r="I1788" s="52"/>
      <c r="J1788" s="46"/>
    </row>
    <row r="1789" spans="1:10" s="45" customFormat="1">
      <c r="A1789" s="49"/>
      <c r="B1789" s="44"/>
      <c r="C1789" s="44"/>
      <c r="D1789" s="44"/>
      <c r="E1789" s="50"/>
      <c r="F1789" s="51"/>
      <c r="G1789" s="51"/>
      <c r="H1789" s="51"/>
      <c r="I1789" s="52"/>
      <c r="J1789" s="46"/>
    </row>
    <row r="1790" spans="1:10" s="45" customFormat="1">
      <c r="A1790" s="49"/>
      <c r="B1790" s="44"/>
      <c r="C1790" s="44"/>
      <c r="D1790" s="44"/>
      <c r="E1790" s="50"/>
      <c r="F1790" s="51"/>
      <c r="G1790" s="51"/>
      <c r="H1790" s="51"/>
      <c r="I1790" s="52"/>
      <c r="J1790" s="46"/>
    </row>
    <row r="1791" spans="1:10" s="45" customFormat="1">
      <c r="A1791" s="49"/>
      <c r="B1791" s="44"/>
      <c r="C1791" s="44"/>
      <c r="D1791" s="44"/>
      <c r="E1791" s="50"/>
      <c r="F1791" s="51"/>
      <c r="G1791" s="51"/>
      <c r="H1791" s="51"/>
      <c r="I1791" s="52"/>
      <c r="J1791" s="46"/>
    </row>
    <row r="1792" spans="1:10" s="45" customFormat="1">
      <c r="A1792" s="49"/>
      <c r="B1792" s="44"/>
      <c r="C1792" s="44"/>
      <c r="D1792" s="44"/>
      <c r="E1792" s="50"/>
      <c r="F1792" s="51"/>
      <c r="G1792" s="51"/>
      <c r="H1792" s="51"/>
      <c r="I1792" s="52"/>
      <c r="J1792" s="46"/>
    </row>
    <row r="1793" spans="1:11" s="45" customFormat="1">
      <c r="A1793" s="49"/>
      <c r="B1793" s="44"/>
      <c r="C1793" s="44"/>
      <c r="D1793" s="44"/>
      <c r="E1793" s="50"/>
      <c r="F1793" s="51"/>
      <c r="G1793" s="51"/>
      <c r="H1793" s="51"/>
      <c r="I1793" s="52"/>
      <c r="J1793" s="46"/>
    </row>
    <row r="1794" spans="1:11" s="45" customFormat="1">
      <c r="A1794" s="49"/>
      <c r="B1794" s="44"/>
      <c r="C1794" s="44"/>
      <c r="D1794" s="44"/>
      <c r="E1794" s="50"/>
      <c r="F1794" s="51"/>
      <c r="G1794" s="51"/>
      <c r="H1794" s="51"/>
      <c r="I1794" s="52"/>
      <c r="J1794" s="46"/>
    </row>
    <row r="1795" spans="1:11" s="44" customFormat="1">
      <c r="A1795" s="49"/>
      <c r="E1795" s="50"/>
      <c r="F1795" s="51"/>
      <c r="G1795" s="51"/>
      <c r="H1795" s="51"/>
      <c r="I1795" s="52"/>
      <c r="J1795" s="46"/>
      <c r="K1795" s="45"/>
    </row>
    <row r="1796" spans="1:11" s="44" customFormat="1">
      <c r="A1796" s="49"/>
      <c r="E1796" s="50"/>
      <c r="F1796" s="51"/>
      <c r="G1796" s="51"/>
      <c r="H1796" s="51"/>
      <c r="I1796" s="52"/>
      <c r="J1796" s="46"/>
      <c r="K1796" s="45"/>
    </row>
    <row r="1797" spans="1:11" s="44" customFormat="1">
      <c r="A1797" s="49"/>
      <c r="E1797" s="50"/>
      <c r="F1797" s="51"/>
      <c r="G1797" s="51"/>
      <c r="H1797" s="51"/>
      <c r="I1797" s="52"/>
      <c r="J1797" s="46"/>
      <c r="K1797" s="45"/>
    </row>
    <row r="1798" spans="1:11" s="44" customFormat="1">
      <c r="A1798" s="49"/>
      <c r="E1798" s="50"/>
      <c r="F1798" s="51"/>
      <c r="G1798" s="51"/>
      <c r="H1798" s="51"/>
      <c r="I1798" s="52"/>
      <c r="J1798" s="46"/>
      <c r="K1798" s="45"/>
    </row>
    <row r="1799" spans="1:11" s="44" customFormat="1">
      <c r="A1799" s="49"/>
      <c r="E1799" s="50"/>
      <c r="F1799" s="51"/>
      <c r="G1799" s="51"/>
      <c r="H1799" s="51"/>
      <c r="I1799" s="52"/>
      <c r="J1799" s="46"/>
      <c r="K1799" s="45"/>
    </row>
    <row r="1800" spans="1:11" s="44" customFormat="1">
      <c r="A1800" s="49"/>
      <c r="E1800" s="50"/>
      <c r="F1800" s="51"/>
      <c r="G1800" s="51"/>
      <c r="H1800" s="51"/>
      <c r="I1800" s="52"/>
      <c r="J1800" s="46"/>
      <c r="K1800" s="45"/>
    </row>
    <row r="1801" spans="1:11" s="44" customFormat="1">
      <c r="A1801" s="49"/>
      <c r="E1801" s="50"/>
      <c r="F1801" s="51"/>
      <c r="G1801" s="51"/>
      <c r="H1801" s="51"/>
      <c r="I1801" s="52"/>
      <c r="J1801" s="46"/>
      <c r="K1801" s="45"/>
    </row>
    <row r="1802" spans="1:11" s="44" customFormat="1">
      <c r="A1802" s="49"/>
      <c r="E1802" s="50"/>
      <c r="F1802" s="51"/>
      <c r="G1802" s="51"/>
      <c r="H1802" s="51"/>
      <c r="I1802" s="52"/>
      <c r="J1802" s="46"/>
      <c r="K1802" s="45"/>
    </row>
    <row r="1803" spans="1:11" s="44" customFormat="1">
      <c r="A1803" s="49"/>
      <c r="E1803" s="50"/>
      <c r="F1803" s="51"/>
      <c r="G1803" s="51"/>
      <c r="H1803" s="51"/>
      <c r="I1803" s="52"/>
      <c r="J1803" s="46"/>
      <c r="K1803" s="45"/>
    </row>
    <row r="1804" spans="1:11" s="44" customFormat="1">
      <c r="A1804" s="49"/>
      <c r="E1804" s="50"/>
      <c r="F1804" s="51"/>
      <c r="G1804" s="51"/>
      <c r="H1804" s="51"/>
      <c r="I1804" s="52"/>
      <c r="J1804" s="46"/>
      <c r="K1804" s="45"/>
    </row>
    <row r="1805" spans="1:11" s="44" customFormat="1">
      <c r="A1805" s="49"/>
      <c r="E1805" s="50"/>
      <c r="F1805" s="51"/>
      <c r="G1805" s="51"/>
      <c r="H1805" s="51"/>
      <c r="I1805" s="52"/>
      <c r="J1805" s="46"/>
      <c r="K1805" s="45"/>
    </row>
    <row r="1806" spans="1:11" s="44" customFormat="1">
      <c r="A1806" s="49"/>
      <c r="E1806" s="50"/>
      <c r="F1806" s="51"/>
      <c r="G1806" s="51"/>
      <c r="H1806" s="51"/>
      <c r="I1806" s="52"/>
      <c r="J1806" s="46"/>
      <c r="K1806" s="45"/>
    </row>
    <row r="1807" spans="1:11" s="44" customFormat="1">
      <c r="A1807" s="49"/>
      <c r="E1807" s="50"/>
      <c r="F1807" s="51"/>
      <c r="G1807" s="51"/>
      <c r="H1807" s="51"/>
      <c r="I1807" s="52"/>
      <c r="J1807" s="46"/>
      <c r="K1807" s="45"/>
    </row>
    <row r="1808" spans="1:11" s="44" customFormat="1">
      <c r="A1808" s="49"/>
      <c r="E1808" s="50"/>
      <c r="F1808" s="51"/>
      <c r="G1808" s="51"/>
      <c r="H1808" s="51"/>
      <c r="I1808" s="52"/>
      <c r="J1808" s="46"/>
      <c r="K1808" s="45"/>
    </row>
    <row r="1809" spans="1:12" s="44" customFormat="1">
      <c r="A1809" s="49"/>
      <c r="E1809" s="50"/>
      <c r="F1809" s="51"/>
      <c r="G1809" s="51"/>
      <c r="H1809" s="51"/>
      <c r="I1809" s="52"/>
      <c r="J1809" s="46"/>
      <c r="K1809" s="45"/>
    </row>
    <row r="1810" spans="1:12" s="44" customFormat="1">
      <c r="A1810" s="49"/>
      <c r="E1810" s="50"/>
      <c r="F1810" s="51"/>
      <c r="G1810" s="51"/>
      <c r="H1810" s="51"/>
      <c r="I1810" s="52"/>
      <c r="J1810" s="46"/>
      <c r="K1810" s="45"/>
    </row>
    <row r="1811" spans="1:12" s="44" customFormat="1">
      <c r="A1811" s="49"/>
      <c r="E1811" s="50"/>
      <c r="F1811" s="51"/>
      <c r="G1811" s="51"/>
      <c r="H1811" s="51"/>
      <c r="I1811" s="52"/>
      <c r="J1811" s="46"/>
      <c r="K1811" s="45"/>
    </row>
    <row r="1812" spans="1:12" s="44" customFormat="1">
      <c r="A1812" s="49"/>
      <c r="E1812" s="50"/>
      <c r="F1812" s="51"/>
      <c r="G1812" s="51"/>
      <c r="H1812" s="51"/>
      <c r="I1812" s="52"/>
      <c r="J1812" s="46"/>
      <c r="K1812" s="45"/>
    </row>
    <row r="1813" spans="1:12" s="44" customFormat="1">
      <c r="A1813" s="49"/>
      <c r="E1813" s="50"/>
      <c r="F1813" s="51"/>
      <c r="G1813" s="51"/>
      <c r="H1813" s="51"/>
      <c r="I1813" s="52"/>
      <c r="J1813" s="46"/>
      <c r="K1813" s="45"/>
      <c r="L1813" s="48"/>
    </row>
    <row r="1814" spans="1:12" s="44" customFormat="1">
      <c r="A1814" s="49"/>
      <c r="E1814" s="50"/>
      <c r="F1814" s="51"/>
      <c r="G1814" s="51"/>
      <c r="H1814" s="51"/>
      <c r="I1814" s="52"/>
      <c r="J1814" s="46"/>
      <c r="K1814" s="45"/>
    </row>
    <row r="1815" spans="1:12" s="44" customFormat="1">
      <c r="A1815" s="49"/>
      <c r="E1815" s="50"/>
      <c r="F1815" s="51"/>
      <c r="G1815" s="51"/>
      <c r="H1815" s="51"/>
      <c r="I1815" s="52"/>
      <c r="J1815" s="46"/>
      <c r="K1815" s="45"/>
    </row>
    <row r="1816" spans="1:12" s="44" customFormat="1">
      <c r="A1816" s="49"/>
      <c r="E1816" s="50"/>
      <c r="F1816" s="51"/>
      <c r="G1816" s="51"/>
      <c r="H1816" s="51"/>
      <c r="I1816" s="52"/>
      <c r="J1816" s="46"/>
      <c r="K1816" s="45"/>
    </row>
    <row r="1817" spans="1:12" s="44" customFormat="1">
      <c r="A1817" s="49"/>
      <c r="E1817" s="50"/>
      <c r="F1817" s="51"/>
      <c r="G1817" s="51"/>
      <c r="H1817" s="51"/>
      <c r="I1817" s="52"/>
      <c r="J1817" s="46"/>
      <c r="K1817" s="45"/>
    </row>
    <row r="1818" spans="1:12" s="44" customFormat="1">
      <c r="A1818" s="49"/>
      <c r="E1818" s="50"/>
      <c r="F1818" s="51"/>
      <c r="G1818" s="51"/>
      <c r="H1818" s="51"/>
      <c r="I1818" s="52"/>
      <c r="J1818" s="46"/>
      <c r="K1818" s="45"/>
    </row>
    <row r="1819" spans="1:12" s="44" customFormat="1">
      <c r="A1819" s="49"/>
      <c r="E1819" s="50"/>
      <c r="F1819" s="51"/>
      <c r="G1819" s="51"/>
      <c r="H1819" s="51"/>
      <c r="I1819" s="52"/>
      <c r="J1819" s="46"/>
      <c r="K1819" s="45"/>
    </row>
    <row r="1820" spans="1:12" s="44" customFormat="1">
      <c r="A1820" s="49"/>
      <c r="E1820" s="50"/>
      <c r="F1820" s="51"/>
      <c r="G1820" s="51"/>
      <c r="H1820" s="51"/>
      <c r="I1820" s="52"/>
      <c r="J1820" s="46"/>
      <c r="K1820" s="45"/>
    </row>
    <row r="1821" spans="1:12" s="44" customFormat="1">
      <c r="A1821" s="49"/>
      <c r="E1821" s="50"/>
      <c r="F1821" s="51"/>
      <c r="G1821" s="51"/>
      <c r="H1821" s="51"/>
      <c r="I1821" s="52"/>
      <c r="J1821" s="46"/>
      <c r="K1821" s="45"/>
    </row>
    <row r="1822" spans="1:12" s="44" customFormat="1">
      <c r="A1822" s="49"/>
      <c r="E1822" s="50"/>
      <c r="F1822" s="51"/>
      <c r="G1822" s="51"/>
      <c r="H1822" s="51"/>
      <c r="I1822" s="52"/>
      <c r="J1822" s="46"/>
      <c r="K1822" s="45"/>
    </row>
    <row r="1823" spans="1:12" s="44" customFormat="1">
      <c r="A1823" s="49"/>
      <c r="E1823" s="50"/>
      <c r="F1823" s="51"/>
      <c r="G1823" s="51"/>
      <c r="H1823" s="51"/>
      <c r="I1823" s="52"/>
      <c r="J1823" s="46"/>
      <c r="K1823" s="45"/>
    </row>
    <row r="1824" spans="1:12" s="44" customFormat="1">
      <c r="A1824" s="49"/>
      <c r="E1824" s="50"/>
      <c r="F1824" s="51"/>
      <c r="G1824" s="51"/>
      <c r="H1824" s="51"/>
      <c r="I1824" s="52"/>
      <c r="J1824" s="46"/>
      <c r="K1824" s="45"/>
    </row>
    <row r="1825" spans="1:11" s="44" customFormat="1">
      <c r="A1825" s="49"/>
      <c r="E1825" s="50"/>
      <c r="F1825" s="51"/>
      <c r="G1825" s="51"/>
      <c r="H1825" s="51"/>
      <c r="I1825" s="52"/>
      <c r="J1825" s="46"/>
      <c r="K1825" s="45"/>
    </row>
    <row r="1826" spans="1:11" s="44" customFormat="1">
      <c r="A1826" s="49"/>
      <c r="E1826" s="50"/>
      <c r="F1826" s="51"/>
      <c r="G1826" s="51"/>
      <c r="H1826" s="51"/>
      <c r="I1826" s="52"/>
      <c r="J1826" s="46"/>
      <c r="K1826" s="45"/>
    </row>
    <row r="1827" spans="1:11" s="45" customFormat="1">
      <c r="A1827" s="49"/>
      <c r="B1827" s="44"/>
      <c r="C1827" s="44"/>
      <c r="D1827" s="44"/>
      <c r="E1827" s="50"/>
      <c r="F1827" s="51"/>
      <c r="G1827" s="51"/>
      <c r="H1827" s="51"/>
      <c r="I1827" s="52"/>
      <c r="J1827" s="46"/>
    </row>
    <row r="1828" spans="1:11" s="45" customFormat="1">
      <c r="A1828" s="49"/>
      <c r="B1828" s="44"/>
      <c r="C1828" s="44"/>
      <c r="D1828" s="44"/>
      <c r="E1828" s="50"/>
      <c r="F1828" s="51"/>
      <c r="G1828" s="51"/>
      <c r="H1828" s="51"/>
      <c r="I1828" s="52"/>
      <c r="J1828" s="46"/>
    </row>
    <row r="1829" spans="1:11" s="45" customFormat="1">
      <c r="A1829" s="49"/>
      <c r="B1829" s="44"/>
      <c r="C1829" s="44"/>
      <c r="D1829" s="44"/>
      <c r="E1829" s="50"/>
      <c r="F1829" s="51"/>
      <c r="G1829" s="51"/>
      <c r="H1829" s="51"/>
      <c r="I1829" s="52"/>
      <c r="J1829" s="46"/>
    </row>
    <row r="1830" spans="1:11" s="45" customFormat="1">
      <c r="A1830" s="49"/>
      <c r="B1830" s="44"/>
      <c r="C1830" s="44"/>
      <c r="D1830" s="44"/>
      <c r="E1830" s="50"/>
      <c r="F1830" s="51"/>
      <c r="G1830" s="51"/>
      <c r="H1830" s="51"/>
      <c r="I1830" s="52"/>
      <c r="J1830" s="46"/>
    </row>
    <row r="1831" spans="1:11" s="45" customFormat="1">
      <c r="A1831" s="49"/>
      <c r="B1831" s="44"/>
      <c r="C1831" s="44"/>
      <c r="D1831" s="44"/>
      <c r="E1831" s="50"/>
      <c r="F1831" s="51"/>
      <c r="G1831" s="51"/>
      <c r="H1831" s="51"/>
      <c r="I1831" s="52"/>
      <c r="J1831" s="46"/>
    </row>
    <row r="1832" spans="1:11" s="45" customFormat="1">
      <c r="A1832" s="49"/>
      <c r="B1832" s="44"/>
      <c r="C1832" s="44"/>
      <c r="D1832" s="44"/>
      <c r="E1832" s="50"/>
      <c r="F1832" s="51"/>
      <c r="G1832" s="51"/>
      <c r="H1832" s="51"/>
      <c r="I1832" s="52"/>
      <c r="J1832" s="46"/>
      <c r="K1832" s="47"/>
    </row>
    <row r="1833" spans="1:11" s="45" customFormat="1">
      <c r="A1833" s="49"/>
      <c r="B1833" s="44"/>
      <c r="C1833" s="44"/>
      <c r="D1833" s="44"/>
      <c r="E1833" s="50"/>
      <c r="F1833" s="51"/>
      <c r="G1833" s="51"/>
      <c r="H1833" s="51"/>
      <c r="I1833" s="52"/>
      <c r="J1833" s="46"/>
      <c r="K1833" s="47"/>
    </row>
    <row r="1834" spans="1:11" s="45" customFormat="1">
      <c r="A1834" s="49"/>
      <c r="B1834" s="44"/>
      <c r="C1834" s="44"/>
      <c r="D1834" s="44"/>
      <c r="E1834" s="50"/>
      <c r="F1834" s="51"/>
      <c r="G1834" s="51"/>
      <c r="H1834" s="51"/>
      <c r="I1834" s="52"/>
      <c r="J1834" s="46"/>
    </row>
    <row r="1835" spans="1:11" s="45" customFormat="1">
      <c r="A1835" s="49"/>
      <c r="B1835" s="44"/>
      <c r="C1835" s="44"/>
      <c r="D1835" s="44"/>
      <c r="E1835" s="50"/>
      <c r="F1835" s="51"/>
      <c r="G1835" s="51"/>
      <c r="H1835" s="51"/>
      <c r="I1835" s="52"/>
      <c r="J1835" s="46"/>
    </row>
    <row r="1836" spans="1:11" s="45" customFormat="1">
      <c r="A1836" s="49"/>
      <c r="B1836" s="44"/>
      <c r="C1836" s="44"/>
      <c r="D1836" s="44"/>
      <c r="E1836" s="50"/>
      <c r="F1836" s="51"/>
      <c r="G1836" s="51"/>
      <c r="H1836" s="51"/>
      <c r="I1836" s="52"/>
      <c r="J1836" s="46"/>
    </row>
    <row r="1837" spans="1:11" s="45" customFormat="1">
      <c r="A1837" s="49"/>
      <c r="B1837" s="44"/>
      <c r="C1837" s="44"/>
      <c r="D1837" s="44"/>
      <c r="E1837" s="50"/>
      <c r="F1837" s="51"/>
      <c r="G1837" s="51"/>
      <c r="H1837" s="51"/>
      <c r="I1837" s="52"/>
      <c r="J1837" s="46"/>
    </row>
    <row r="1838" spans="1:11" s="45" customFormat="1">
      <c r="A1838" s="49"/>
      <c r="B1838" s="44"/>
      <c r="C1838" s="44"/>
      <c r="D1838" s="44"/>
      <c r="E1838" s="50"/>
      <c r="F1838" s="51"/>
      <c r="G1838" s="51"/>
      <c r="H1838" s="51"/>
      <c r="I1838" s="52"/>
      <c r="J1838" s="46"/>
    </row>
    <row r="1839" spans="1:11" s="45" customFormat="1">
      <c r="A1839" s="49"/>
      <c r="B1839" s="44"/>
      <c r="C1839" s="44"/>
      <c r="D1839" s="44"/>
      <c r="E1839" s="50"/>
      <c r="F1839" s="51"/>
      <c r="G1839" s="51"/>
      <c r="H1839" s="51"/>
      <c r="I1839" s="52"/>
      <c r="J1839" s="46"/>
    </row>
    <row r="1840" spans="1:11" s="45" customFormat="1">
      <c r="A1840" s="49"/>
      <c r="B1840" s="44"/>
      <c r="C1840" s="44"/>
      <c r="D1840" s="44"/>
      <c r="E1840" s="50"/>
      <c r="F1840" s="51"/>
      <c r="G1840" s="51"/>
      <c r="H1840" s="51"/>
      <c r="I1840" s="52"/>
      <c r="J1840" s="46"/>
    </row>
    <row r="1841" spans="1:11" s="45" customFormat="1">
      <c r="A1841" s="49"/>
      <c r="B1841" s="44"/>
      <c r="C1841" s="44"/>
      <c r="D1841" s="44"/>
      <c r="E1841" s="50"/>
      <c r="F1841" s="51"/>
      <c r="G1841" s="51"/>
      <c r="H1841" s="51"/>
      <c r="I1841" s="52"/>
      <c r="J1841" s="46"/>
    </row>
    <row r="1842" spans="1:11" s="45" customFormat="1">
      <c r="A1842" s="49"/>
      <c r="B1842" s="44"/>
      <c r="C1842" s="44"/>
      <c r="D1842" s="44"/>
      <c r="E1842" s="50"/>
      <c r="F1842" s="51"/>
      <c r="G1842" s="51"/>
      <c r="H1842" s="51"/>
      <c r="I1842" s="52"/>
      <c r="J1842" s="46"/>
    </row>
    <row r="1843" spans="1:11" s="45" customFormat="1">
      <c r="A1843" s="49"/>
      <c r="B1843" s="44"/>
      <c r="C1843" s="44"/>
      <c r="D1843" s="44"/>
      <c r="E1843" s="50"/>
      <c r="F1843" s="51"/>
      <c r="G1843" s="51"/>
      <c r="H1843" s="51"/>
      <c r="I1843" s="52"/>
      <c r="J1843" s="46"/>
    </row>
    <row r="1844" spans="1:11" s="45" customFormat="1">
      <c r="A1844" s="49"/>
      <c r="B1844" s="44"/>
      <c r="C1844" s="44"/>
      <c r="D1844" s="44"/>
      <c r="E1844" s="50"/>
      <c r="F1844" s="51"/>
      <c r="G1844" s="51"/>
      <c r="H1844" s="51"/>
      <c r="I1844" s="52"/>
      <c r="J1844" s="46"/>
    </row>
    <row r="1845" spans="1:11" s="45" customFormat="1">
      <c r="A1845" s="49"/>
      <c r="B1845" s="44"/>
      <c r="C1845" s="44"/>
      <c r="D1845" s="44"/>
      <c r="E1845" s="50"/>
      <c r="F1845" s="51"/>
      <c r="G1845" s="51"/>
      <c r="H1845" s="51"/>
      <c r="I1845" s="52"/>
      <c r="J1845" s="46"/>
    </row>
    <row r="1846" spans="1:11" s="45" customFormat="1">
      <c r="A1846" s="49"/>
      <c r="B1846" s="44"/>
      <c r="C1846" s="44"/>
      <c r="D1846" s="44"/>
      <c r="E1846" s="50"/>
      <c r="F1846" s="51"/>
      <c r="G1846" s="51"/>
      <c r="H1846" s="51"/>
      <c r="I1846" s="52"/>
      <c r="J1846" s="46"/>
    </row>
    <row r="1847" spans="1:11" s="45" customFormat="1">
      <c r="A1847" s="49"/>
      <c r="B1847" s="44"/>
      <c r="C1847" s="44"/>
      <c r="D1847" s="44"/>
      <c r="E1847" s="50"/>
      <c r="F1847" s="51"/>
      <c r="G1847" s="51"/>
      <c r="H1847" s="51"/>
      <c r="I1847" s="52"/>
      <c r="J1847" s="46"/>
    </row>
    <row r="1848" spans="1:11" s="45" customFormat="1">
      <c r="A1848" s="49"/>
      <c r="B1848" s="44"/>
      <c r="C1848" s="44"/>
      <c r="D1848" s="44"/>
      <c r="E1848" s="50"/>
      <c r="F1848" s="51"/>
      <c r="G1848" s="51"/>
      <c r="H1848" s="51"/>
      <c r="I1848" s="52"/>
      <c r="J1848" s="46"/>
    </row>
    <row r="1849" spans="1:11" s="45" customFormat="1">
      <c r="A1849" s="49"/>
      <c r="B1849" s="44"/>
      <c r="C1849" s="44"/>
      <c r="D1849" s="44"/>
      <c r="E1849" s="50"/>
      <c r="F1849" s="51"/>
      <c r="G1849" s="51"/>
      <c r="H1849" s="51"/>
      <c r="I1849" s="52"/>
      <c r="J1849" s="46"/>
    </row>
    <row r="1850" spans="1:11" s="45" customFormat="1">
      <c r="A1850" s="49"/>
      <c r="B1850" s="44"/>
      <c r="C1850" s="44"/>
      <c r="D1850" s="44"/>
      <c r="E1850" s="50"/>
      <c r="F1850" s="51"/>
      <c r="G1850" s="51"/>
      <c r="H1850" s="51"/>
      <c r="I1850" s="52"/>
      <c r="J1850" s="46"/>
    </row>
    <row r="1851" spans="1:11" s="45" customFormat="1">
      <c r="A1851" s="49"/>
      <c r="B1851" s="44"/>
      <c r="C1851" s="44"/>
      <c r="D1851" s="44"/>
      <c r="E1851" s="50"/>
      <c r="F1851" s="51"/>
      <c r="G1851" s="51"/>
      <c r="H1851" s="51"/>
      <c r="I1851" s="52"/>
      <c r="J1851" s="46"/>
    </row>
    <row r="1852" spans="1:11" s="45" customFormat="1">
      <c r="A1852" s="49"/>
      <c r="B1852" s="44"/>
      <c r="C1852" s="44"/>
      <c r="D1852" s="44"/>
      <c r="E1852" s="50"/>
      <c r="F1852" s="51"/>
      <c r="G1852" s="51"/>
      <c r="H1852" s="51"/>
      <c r="I1852" s="52"/>
      <c r="J1852" s="46"/>
    </row>
    <row r="1853" spans="1:11" s="45" customFormat="1">
      <c r="A1853" s="49"/>
      <c r="B1853" s="44"/>
      <c r="C1853" s="44"/>
      <c r="D1853" s="44"/>
      <c r="E1853" s="50"/>
      <c r="F1853" s="51"/>
      <c r="G1853" s="51"/>
      <c r="H1853" s="51"/>
      <c r="I1853" s="52"/>
      <c r="J1853" s="46"/>
      <c r="K1853" s="47"/>
    </row>
    <row r="1854" spans="1:11" s="45" customFormat="1">
      <c r="A1854" s="49"/>
      <c r="B1854" s="44"/>
      <c r="C1854" s="44"/>
      <c r="D1854" s="44"/>
      <c r="E1854" s="50"/>
      <c r="F1854" s="51"/>
      <c r="G1854" s="51"/>
      <c r="H1854" s="51"/>
      <c r="I1854" s="52"/>
      <c r="J1854" s="46"/>
    </row>
    <row r="1855" spans="1:11" s="45" customFormat="1">
      <c r="A1855" s="49"/>
      <c r="B1855" s="44"/>
      <c r="C1855" s="44"/>
      <c r="D1855" s="44"/>
      <c r="E1855" s="50"/>
      <c r="F1855" s="51"/>
      <c r="G1855" s="51"/>
      <c r="H1855" s="51"/>
      <c r="I1855" s="52"/>
      <c r="J1855" s="46"/>
    </row>
    <row r="1856" spans="1:11" s="45" customFormat="1">
      <c r="A1856" s="49"/>
      <c r="B1856" s="44"/>
      <c r="C1856" s="44"/>
      <c r="D1856" s="44"/>
      <c r="E1856" s="50"/>
      <c r="F1856" s="51"/>
      <c r="G1856" s="51"/>
      <c r="H1856" s="51"/>
      <c r="I1856" s="52"/>
      <c r="J1856" s="46"/>
    </row>
    <row r="1857" spans="1:10" s="45" customFormat="1">
      <c r="A1857" s="49"/>
      <c r="B1857" s="44"/>
      <c r="C1857" s="44"/>
      <c r="D1857" s="44"/>
      <c r="E1857" s="50"/>
      <c r="F1857" s="51"/>
      <c r="G1857" s="51"/>
      <c r="H1857" s="51"/>
      <c r="I1857" s="52"/>
      <c r="J1857" s="46"/>
    </row>
    <row r="1858" spans="1:10" s="45" customFormat="1">
      <c r="A1858" s="49"/>
      <c r="B1858" s="44"/>
      <c r="C1858" s="44"/>
      <c r="D1858" s="44"/>
      <c r="E1858" s="50"/>
      <c r="F1858" s="51"/>
      <c r="G1858" s="51"/>
      <c r="H1858" s="51"/>
      <c r="I1858" s="52"/>
      <c r="J1858" s="46"/>
    </row>
    <row r="1859" spans="1:10" s="45" customFormat="1">
      <c r="A1859" s="49"/>
      <c r="B1859" s="44"/>
      <c r="C1859" s="44"/>
      <c r="D1859" s="44"/>
      <c r="E1859" s="50"/>
      <c r="F1859" s="51"/>
      <c r="G1859" s="51"/>
      <c r="H1859" s="51"/>
      <c r="I1859" s="52"/>
      <c r="J1859" s="46"/>
    </row>
    <row r="1860" spans="1:10" s="45" customFormat="1">
      <c r="A1860" s="49"/>
      <c r="B1860" s="44"/>
      <c r="C1860" s="44"/>
      <c r="D1860" s="44"/>
      <c r="E1860" s="50"/>
      <c r="F1860" s="51"/>
      <c r="G1860" s="51"/>
      <c r="H1860" s="51"/>
      <c r="I1860" s="52"/>
      <c r="J1860" s="46"/>
    </row>
    <row r="1861" spans="1:10" s="45" customFormat="1">
      <c r="A1861" s="49"/>
      <c r="B1861" s="44"/>
      <c r="C1861" s="44"/>
      <c r="D1861" s="44"/>
      <c r="E1861" s="50"/>
      <c r="F1861" s="51"/>
      <c r="G1861" s="51"/>
      <c r="H1861" s="51"/>
      <c r="I1861" s="52"/>
      <c r="J1861" s="46"/>
    </row>
    <row r="1862" spans="1:10" s="45" customFormat="1">
      <c r="A1862" s="49"/>
      <c r="B1862" s="44"/>
      <c r="C1862" s="44"/>
      <c r="D1862" s="44"/>
      <c r="E1862" s="50"/>
      <c r="F1862" s="51"/>
      <c r="G1862" s="51"/>
      <c r="H1862" s="51"/>
      <c r="I1862" s="52"/>
      <c r="J1862" s="46"/>
    </row>
    <row r="1863" spans="1:10" s="45" customFormat="1">
      <c r="A1863" s="49"/>
      <c r="B1863" s="44"/>
      <c r="C1863" s="44"/>
      <c r="D1863" s="44"/>
      <c r="E1863" s="50"/>
      <c r="F1863" s="51"/>
      <c r="G1863" s="51"/>
      <c r="H1863" s="51"/>
      <c r="I1863" s="52"/>
      <c r="J1863" s="46"/>
    </row>
    <row r="1864" spans="1:10" s="45" customFormat="1">
      <c r="A1864" s="49"/>
      <c r="B1864" s="44"/>
      <c r="C1864" s="44"/>
      <c r="D1864" s="44"/>
      <c r="E1864" s="50"/>
      <c r="F1864" s="51"/>
      <c r="G1864" s="51"/>
      <c r="H1864" s="51"/>
      <c r="I1864" s="52"/>
      <c r="J1864" s="46"/>
    </row>
    <row r="1865" spans="1:10" s="45" customFormat="1">
      <c r="A1865" s="49"/>
      <c r="B1865" s="44"/>
      <c r="C1865" s="44"/>
      <c r="D1865" s="44"/>
      <c r="E1865" s="50"/>
      <c r="F1865" s="51"/>
      <c r="G1865" s="51"/>
      <c r="H1865" s="51"/>
      <c r="I1865" s="52"/>
      <c r="J1865" s="46"/>
    </row>
    <row r="1866" spans="1:10" s="45" customFormat="1">
      <c r="A1866" s="49"/>
      <c r="B1866" s="44"/>
      <c r="C1866" s="44"/>
      <c r="D1866" s="44"/>
      <c r="E1866" s="50"/>
      <c r="F1866" s="51"/>
      <c r="G1866" s="51"/>
      <c r="H1866" s="51"/>
      <c r="I1866" s="52"/>
      <c r="J1866" s="46"/>
    </row>
    <row r="1867" spans="1:10" s="45" customFormat="1">
      <c r="A1867" s="49"/>
      <c r="B1867" s="44"/>
      <c r="C1867" s="44"/>
      <c r="D1867" s="44"/>
      <c r="E1867" s="50"/>
      <c r="F1867" s="51"/>
      <c r="G1867" s="51"/>
      <c r="H1867" s="51"/>
      <c r="I1867" s="52"/>
      <c r="J1867" s="46"/>
    </row>
    <row r="1868" spans="1:10" s="45" customFormat="1">
      <c r="A1868" s="49"/>
      <c r="B1868" s="44"/>
      <c r="C1868" s="44"/>
      <c r="D1868" s="44"/>
      <c r="E1868" s="50"/>
      <c r="F1868" s="51"/>
      <c r="G1868" s="51"/>
      <c r="H1868" s="51"/>
      <c r="I1868" s="52"/>
      <c r="J1868" s="46"/>
    </row>
    <row r="1869" spans="1:10" s="45" customFormat="1">
      <c r="A1869" s="49"/>
      <c r="B1869" s="44"/>
      <c r="C1869" s="44"/>
      <c r="D1869" s="44"/>
      <c r="E1869" s="50"/>
      <c r="F1869" s="51"/>
      <c r="G1869" s="51"/>
      <c r="H1869" s="51"/>
      <c r="I1869" s="52"/>
      <c r="J1869" s="46"/>
    </row>
    <row r="1870" spans="1:10" s="45" customFormat="1">
      <c r="A1870" s="49"/>
      <c r="B1870" s="44"/>
      <c r="C1870" s="44"/>
      <c r="D1870" s="44"/>
      <c r="E1870" s="50"/>
      <c r="F1870" s="51"/>
      <c r="G1870" s="51"/>
      <c r="H1870" s="51"/>
      <c r="I1870" s="52"/>
      <c r="J1870" s="46"/>
    </row>
    <row r="1871" spans="1:10" s="45" customFormat="1">
      <c r="A1871" s="49"/>
      <c r="B1871" s="44"/>
      <c r="C1871" s="44"/>
      <c r="D1871" s="44"/>
      <c r="E1871" s="50"/>
      <c r="F1871" s="51"/>
      <c r="G1871" s="51"/>
      <c r="H1871" s="51"/>
      <c r="I1871" s="52"/>
      <c r="J1871" s="46"/>
    </row>
    <row r="1872" spans="1:10" s="45" customFormat="1">
      <c r="A1872" s="49"/>
      <c r="B1872" s="44"/>
      <c r="C1872" s="44"/>
      <c r="D1872" s="44"/>
      <c r="E1872" s="50"/>
      <c r="F1872" s="51"/>
      <c r="G1872" s="51"/>
      <c r="H1872" s="51"/>
      <c r="I1872" s="52"/>
      <c r="J1872" s="46"/>
    </row>
    <row r="1873" spans="1:10" s="45" customFormat="1">
      <c r="A1873" s="49"/>
      <c r="B1873" s="44"/>
      <c r="C1873" s="44"/>
      <c r="D1873" s="44"/>
      <c r="E1873" s="50"/>
      <c r="F1873" s="51"/>
      <c r="G1873" s="51"/>
      <c r="H1873" s="51"/>
      <c r="I1873" s="52"/>
      <c r="J1873" s="46"/>
    </row>
    <row r="1874" spans="1:10" s="45" customFormat="1">
      <c r="A1874" s="49"/>
      <c r="B1874" s="44"/>
      <c r="C1874" s="44"/>
      <c r="D1874" s="44"/>
      <c r="E1874" s="50"/>
      <c r="F1874" s="51"/>
      <c r="G1874" s="51"/>
      <c r="H1874" s="51"/>
      <c r="I1874" s="52"/>
      <c r="J1874" s="46"/>
    </row>
    <row r="1875" spans="1:10" s="45" customFormat="1">
      <c r="A1875" s="49"/>
      <c r="B1875" s="44"/>
      <c r="C1875" s="44"/>
      <c r="D1875" s="44"/>
      <c r="E1875" s="50"/>
      <c r="F1875" s="51"/>
      <c r="G1875" s="51"/>
      <c r="H1875" s="51"/>
      <c r="I1875" s="52"/>
      <c r="J1875" s="46"/>
    </row>
    <row r="1876" spans="1:10" s="45" customFormat="1">
      <c r="A1876" s="49"/>
      <c r="B1876" s="44"/>
      <c r="C1876" s="44"/>
      <c r="D1876" s="44"/>
      <c r="E1876" s="50"/>
      <c r="F1876" s="51"/>
      <c r="G1876" s="51"/>
      <c r="H1876" s="51"/>
      <c r="I1876" s="52"/>
      <c r="J1876" s="46"/>
    </row>
    <row r="1877" spans="1:10" s="45" customFormat="1">
      <c r="A1877" s="49"/>
      <c r="B1877" s="44"/>
      <c r="C1877" s="44"/>
      <c r="D1877" s="44"/>
      <c r="E1877" s="50"/>
      <c r="F1877" s="51"/>
      <c r="G1877" s="51"/>
      <c r="H1877" s="51"/>
      <c r="I1877" s="52"/>
      <c r="J1877" s="46"/>
    </row>
    <row r="1878" spans="1:10" s="45" customFormat="1">
      <c r="A1878" s="49"/>
      <c r="B1878" s="44"/>
      <c r="C1878" s="44"/>
      <c r="D1878" s="44"/>
      <c r="E1878" s="50"/>
      <c r="F1878" s="51"/>
      <c r="G1878" s="51"/>
      <c r="H1878" s="51"/>
      <c r="I1878" s="52"/>
      <c r="J1878" s="46"/>
    </row>
    <row r="1879" spans="1:10" s="45" customFormat="1">
      <c r="A1879" s="49"/>
      <c r="B1879" s="44"/>
      <c r="C1879" s="44"/>
      <c r="D1879" s="44"/>
      <c r="E1879" s="50"/>
      <c r="F1879" s="51"/>
      <c r="G1879" s="51"/>
      <c r="H1879" s="51"/>
      <c r="I1879" s="52"/>
      <c r="J1879" s="46"/>
    </row>
    <row r="1880" spans="1:10" s="45" customFormat="1">
      <c r="A1880" s="49"/>
      <c r="B1880" s="44"/>
      <c r="C1880" s="44"/>
      <c r="D1880" s="44"/>
      <c r="E1880" s="50"/>
      <c r="F1880" s="51"/>
      <c r="G1880" s="51"/>
      <c r="H1880" s="51"/>
      <c r="I1880" s="52"/>
      <c r="J1880" s="46"/>
    </row>
    <row r="1881" spans="1:10" s="45" customFormat="1">
      <c r="A1881" s="49"/>
      <c r="B1881" s="44"/>
      <c r="C1881" s="44"/>
      <c r="D1881" s="44"/>
      <c r="E1881" s="50"/>
      <c r="F1881" s="51"/>
      <c r="G1881" s="51"/>
      <c r="H1881" s="51"/>
      <c r="I1881" s="52"/>
      <c r="J1881" s="46"/>
    </row>
    <row r="1882" spans="1:10" s="45" customFormat="1">
      <c r="A1882" s="49"/>
      <c r="B1882" s="44"/>
      <c r="C1882" s="44"/>
      <c r="D1882" s="44"/>
      <c r="E1882" s="50"/>
      <c r="F1882" s="51"/>
      <c r="G1882" s="51"/>
      <c r="H1882" s="51"/>
      <c r="I1882" s="52"/>
      <c r="J1882" s="46"/>
    </row>
    <row r="1883" spans="1:10" s="45" customFormat="1">
      <c r="A1883" s="49"/>
      <c r="B1883" s="44"/>
      <c r="C1883" s="44"/>
      <c r="D1883" s="44"/>
      <c r="E1883" s="50"/>
      <c r="F1883" s="51"/>
      <c r="G1883" s="51"/>
      <c r="H1883" s="51"/>
      <c r="I1883" s="52"/>
      <c r="J1883" s="46"/>
    </row>
    <row r="1884" spans="1:10" s="45" customFormat="1">
      <c r="A1884" s="49"/>
      <c r="B1884" s="44"/>
      <c r="C1884" s="44"/>
      <c r="D1884" s="44"/>
      <c r="E1884" s="50"/>
      <c r="F1884" s="51"/>
      <c r="G1884" s="51"/>
      <c r="H1884" s="51"/>
      <c r="I1884" s="52"/>
      <c r="J1884" s="46"/>
    </row>
    <row r="1885" spans="1:10" s="45" customFormat="1">
      <c r="A1885" s="49"/>
      <c r="B1885" s="44"/>
      <c r="C1885" s="44"/>
      <c r="D1885" s="44"/>
      <c r="E1885" s="50"/>
      <c r="F1885" s="51"/>
      <c r="G1885" s="51"/>
      <c r="H1885" s="51"/>
      <c r="I1885" s="52"/>
      <c r="J1885" s="46"/>
    </row>
    <row r="1886" spans="1:10" s="45" customFormat="1">
      <c r="A1886" s="49"/>
      <c r="B1886" s="44"/>
      <c r="C1886" s="44"/>
      <c r="D1886" s="44"/>
      <c r="E1886" s="50"/>
      <c r="F1886" s="51"/>
      <c r="G1886" s="51"/>
      <c r="H1886" s="51"/>
      <c r="I1886" s="52"/>
      <c r="J1886" s="46"/>
    </row>
    <row r="1887" spans="1:10" s="45" customFormat="1">
      <c r="A1887" s="49"/>
      <c r="B1887" s="44"/>
      <c r="C1887" s="44"/>
      <c r="D1887" s="44"/>
      <c r="E1887" s="50"/>
      <c r="F1887" s="51"/>
      <c r="G1887" s="51"/>
      <c r="H1887" s="51"/>
      <c r="I1887" s="52"/>
      <c r="J1887" s="46"/>
    </row>
    <row r="1888" spans="1:10" s="45" customFormat="1">
      <c r="A1888" s="49"/>
      <c r="B1888" s="44"/>
      <c r="C1888" s="44"/>
      <c r="D1888" s="44"/>
      <c r="E1888" s="50"/>
      <c r="F1888" s="51"/>
      <c r="G1888" s="51"/>
      <c r="H1888" s="51"/>
      <c r="I1888" s="52"/>
      <c r="J1888" s="46"/>
    </row>
    <row r="1889" spans="1:10" s="45" customFormat="1">
      <c r="A1889" s="49"/>
      <c r="B1889" s="44"/>
      <c r="C1889" s="44"/>
      <c r="D1889" s="44"/>
      <c r="E1889" s="50"/>
      <c r="F1889" s="51"/>
      <c r="G1889" s="51"/>
      <c r="H1889" s="51"/>
      <c r="I1889" s="52"/>
      <c r="J1889" s="46"/>
    </row>
    <row r="1890" spans="1:10" s="45" customFormat="1">
      <c r="A1890" s="49"/>
      <c r="B1890" s="44"/>
      <c r="C1890" s="44"/>
      <c r="D1890" s="44"/>
      <c r="E1890" s="50"/>
      <c r="F1890" s="51"/>
      <c r="G1890" s="51"/>
      <c r="H1890" s="51"/>
      <c r="I1890" s="52"/>
      <c r="J1890" s="46"/>
    </row>
    <row r="1891" spans="1:10" s="45" customFormat="1">
      <c r="A1891" s="49"/>
      <c r="B1891" s="44"/>
      <c r="C1891" s="44"/>
      <c r="D1891" s="44"/>
      <c r="E1891" s="50"/>
      <c r="F1891" s="51"/>
      <c r="G1891" s="51"/>
      <c r="H1891" s="51"/>
      <c r="I1891" s="52"/>
      <c r="J1891" s="46"/>
    </row>
    <row r="1892" spans="1:10" s="45" customFormat="1">
      <c r="A1892" s="49"/>
      <c r="B1892" s="44"/>
      <c r="C1892" s="44"/>
      <c r="D1892" s="44"/>
      <c r="E1892" s="50"/>
      <c r="F1892" s="51"/>
      <c r="G1892" s="51"/>
      <c r="H1892" s="51"/>
      <c r="I1892" s="52"/>
      <c r="J1892" s="46"/>
    </row>
    <row r="1893" spans="1:10" s="45" customFormat="1">
      <c r="A1893" s="49"/>
      <c r="B1893" s="44"/>
      <c r="C1893" s="44"/>
      <c r="D1893" s="44"/>
      <c r="E1893" s="50"/>
      <c r="F1893" s="51"/>
      <c r="G1893" s="51"/>
      <c r="H1893" s="51"/>
      <c r="I1893" s="52"/>
      <c r="J1893" s="46"/>
    </row>
    <row r="1894" spans="1:10" s="45" customFormat="1">
      <c r="A1894" s="49"/>
      <c r="B1894" s="44"/>
      <c r="C1894" s="44"/>
      <c r="D1894" s="44"/>
      <c r="E1894" s="50"/>
      <c r="F1894" s="51"/>
      <c r="G1894" s="51"/>
      <c r="H1894" s="51"/>
      <c r="I1894" s="52"/>
      <c r="J1894" s="46"/>
    </row>
    <row r="1895" spans="1:10" s="45" customFormat="1">
      <c r="A1895" s="49"/>
      <c r="B1895" s="44"/>
      <c r="C1895" s="44"/>
      <c r="D1895" s="44"/>
      <c r="E1895" s="50"/>
      <c r="F1895" s="51"/>
      <c r="G1895" s="51"/>
      <c r="H1895" s="51"/>
      <c r="I1895" s="52"/>
      <c r="J1895" s="46"/>
    </row>
    <row r="1896" spans="1:10" s="45" customFormat="1">
      <c r="A1896" s="49"/>
      <c r="B1896" s="44"/>
      <c r="C1896" s="44"/>
      <c r="D1896" s="44"/>
      <c r="E1896" s="50"/>
      <c r="F1896" s="51"/>
      <c r="G1896" s="51"/>
      <c r="H1896" s="51"/>
      <c r="I1896" s="52"/>
      <c r="J1896" s="46"/>
    </row>
    <row r="1897" spans="1:10" s="45" customFormat="1">
      <c r="A1897" s="49"/>
      <c r="B1897" s="44"/>
      <c r="C1897" s="44"/>
      <c r="D1897" s="44"/>
      <c r="E1897" s="50"/>
      <c r="F1897" s="51"/>
      <c r="G1897" s="51"/>
      <c r="H1897" s="51"/>
      <c r="I1897" s="52"/>
      <c r="J1897" s="46"/>
    </row>
    <row r="1898" spans="1:10" s="45" customFormat="1">
      <c r="A1898" s="49"/>
      <c r="B1898" s="44"/>
      <c r="C1898" s="44"/>
      <c r="D1898" s="44"/>
      <c r="E1898" s="50"/>
      <c r="F1898" s="51"/>
      <c r="G1898" s="51"/>
      <c r="H1898" s="51"/>
      <c r="I1898" s="52"/>
      <c r="J1898" s="46"/>
    </row>
    <row r="1899" spans="1:10" s="45" customFormat="1">
      <c r="A1899" s="49"/>
      <c r="B1899" s="44"/>
      <c r="C1899" s="44"/>
      <c r="D1899" s="44"/>
      <c r="E1899" s="50"/>
      <c r="F1899" s="51"/>
      <c r="G1899" s="51"/>
      <c r="H1899" s="51"/>
      <c r="I1899" s="52"/>
      <c r="J1899" s="46"/>
    </row>
    <row r="1900" spans="1:10" s="45" customFormat="1">
      <c r="A1900" s="49"/>
      <c r="B1900" s="44"/>
      <c r="C1900" s="44"/>
      <c r="D1900" s="44"/>
      <c r="E1900" s="50"/>
      <c r="F1900" s="51"/>
      <c r="G1900" s="51"/>
      <c r="H1900" s="51"/>
      <c r="I1900" s="52"/>
      <c r="J1900" s="46"/>
    </row>
    <row r="1901" spans="1:10" s="45" customFormat="1">
      <c r="A1901" s="49"/>
      <c r="B1901" s="44"/>
      <c r="C1901" s="44"/>
      <c r="D1901" s="44"/>
      <c r="E1901" s="50"/>
      <c r="F1901" s="51"/>
      <c r="G1901" s="51"/>
      <c r="H1901" s="51"/>
      <c r="I1901" s="52"/>
      <c r="J1901" s="46"/>
    </row>
    <row r="1902" spans="1:10" s="45" customFormat="1">
      <c r="A1902" s="49"/>
      <c r="B1902" s="44"/>
      <c r="C1902" s="44"/>
      <c r="D1902" s="44"/>
      <c r="E1902" s="50"/>
      <c r="F1902" s="51"/>
      <c r="G1902" s="51"/>
      <c r="H1902" s="51"/>
      <c r="I1902" s="52"/>
      <c r="J1902" s="46"/>
    </row>
    <row r="1903" spans="1:10" s="45" customFormat="1">
      <c r="A1903" s="49"/>
      <c r="B1903" s="44"/>
      <c r="C1903" s="44"/>
      <c r="D1903" s="44"/>
      <c r="E1903" s="50"/>
      <c r="F1903" s="51"/>
      <c r="G1903" s="51"/>
      <c r="H1903" s="51"/>
      <c r="I1903" s="52"/>
      <c r="J1903" s="46"/>
    </row>
    <row r="1904" spans="1:10" s="45" customFormat="1">
      <c r="A1904" s="49"/>
      <c r="B1904" s="44"/>
      <c r="C1904" s="44"/>
      <c r="D1904" s="44"/>
      <c r="E1904" s="50"/>
      <c r="F1904" s="51"/>
      <c r="G1904" s="51"/>
      <c r="H1904" s="51"/>
      <c r="I1904" s="52"/>
      <c r="J1904" s="46"/>
    </row>
    <row r="1905" spans="1:11" s="45" customFormat="1">
      <c r="A1905" s="49"/>
      <c r="B1905" s="44"/>
      <c r="C1905" s="44"/>
      <c r="D1905" s="44"/>
      <c r="E1905" s="50"/>
      <c r="F1905" s="51"/>
      <c r="G1905" s="51"/>
      <c r="H1905" s="51"/>
      <c r="I1905" s="52"/>
      <c r="J1905" s="46"/>
    </row>
    <row r="1906" spans="1:11" s="45" customFormat="1">
      <c r="A1906" s="49"/>
      <c r="B1906" s="44"/>
      <c r="C1906" s="44"/>
      <c r="D1906" s="44"/>
      <c r="E1906" s="50"/>
      <c r="F1906" s="51"/>
      <c r="G1906" s="51"/>
      <c r="H1906" s="51"/>
      <c r="I1906" s="52"/>
      <c r="J1906" s="46"/>
    </row>
    <row r="1907" spans="1:11" s="44" customFormat="1">
      <c r="A1907" s="49"/>
      <c r="E1907" s="50"/>
      <c r="F1907" s="51"/>
      <c r="G1907" s="51"/>
      <c r="H1907" s="51"/>
      <c r="I1907" s="52"/>
      <c r="J1907" s="46"/>
      <c r="K1907" s="45"/>
    </row>
    <row r="1908" spans="1:11" s="44" customFormat="1">
      <c r="A1908" s="49"/>
      <c r="E1908" s="50"/>
      <c r="F1908" s="51"/>
      <c r="G1908" s="51"/>
      <c r="H1908" s="51"/>
      <c r="I1908" s="52"/>
      <c r="J1908" s="46"/>
      <c r="K1908" s="45"/>
    </row>
    <row r="1909" spans="1:11" s="44" customFormat="1">
      <c r="A1909" s="49"/>
      <c r="E1909" s="50"/>
      <c r="F1909" s="51"/>
      <c r="G1909" s="51"/>
      <c r="H1909" s="51"/>
      <c r="I1909" s="52"/>
      <c r="J1909" s="46"/>
      <c r="K1909" s="45"/>
    </row>
    <row r="1910" spans="1:11" s="44" customFormat="1">
      <c r="A1910" s="49"/>
      <c r="E1910" s="50"/>
      <c r="F1910" s="51"/>
      <c r="G1910" s="51"/>
      <c r="H1910" s="51"/>
      <c r="I1910" s="52"/>
      <c r="J1910" s="46"/>
      <c r="K1910" s="45"/>
    </row>
    <row r="1911" spans="1:11" s="44" customFormat="1">
      <c r="A1911" s="49"/>
      <c r="E1911" s="50"/>
      <c r="F1911" s="51"/>
      <c r="G1911" s="51"/>
      <c r="H1911" s="51"/>
      <c r="I1911" s="52"/>
      <c r="J1911" s="46"/>
      <c r="K1911" s="45"/>
    </row>
    <row r="1912" spans="1:11" s="44" customFormat="1">
      <c r="A1912" s="49"/>
      <c r="E1912" s="50"/>
      <c r="F1912" s="51"/>
      <c r="G1912" s="51"/>
      <c r="H1912" s="51"/>
      <c r="I1912" s="52"/>
      <c r="J1912" s="46"/>
      <c r="K1912" s="45"/>
    </row>
    <row r="1913" spans="1:11" s="44" customFormat="1">
      <c r="A1913" s="49"/>
      <c r="E1913" s="50"/>
      <c r="F1913" s="51"/>
      <c r="G1913" s="51"/>
      <c r="H1913" s="51"/>
      <c r="I1913" s="52"/>
      <c r="J1913" s="46"/>
      <c r="K1913" s="45"/>
    </row>
    <row r="1914" spans="1:11" s="44" customFormat="1">
      <c r="A1914" s="49"/>
      <c r="E1914" s="50"/>
      <c r="F1914" s="51"/>
      <c r="G1914" s="51"/>
      <c r="H1914" s="51"/>
      <c r="I1914" s="52"/>
      <c r="J1914" s="46"/>
      <c r="K1914" s="45"/>
    </row>
    <row r="1915" spans="1:11" s="44" customFormat="1">
      <c r="A1915" s="49"/>
      <c r="E1915" s="50"/>
      <c r="F1915" s="51"/>
      <c r="G1915" s="51"/>
      <c r="H1915" s="51"/>
      <c r="I1915" s="52"/>
      <c r="J1915" s="46"/>
      <c r="K1915" s="45"/>
    </row>
    <row r="1916" spans="1:11" s="44" customFormat="1">
      <c r="A1916" s="49"/>
      <c r="E1916" s="50"/>
      <c r="F1916" s="51"/>
      <c r="G1916" s="51"/>
      <c r="H1916" s="51"/>
      <c r="I1916" s="52"/>
      <c r="J1916" s="46"/>
      <c r="K1916" s="45"/>
    </row>
    <row r="1917" spans="1:11" s="44" customFormat="1">
      <c r="A1917" s="49"/>
      <c r="E1917" s="50"/>
      <c r="F1917" s="51"/>
      <c r="G1917" s="51"/>
      <c r="H1917" s="51"/>
      <c r="I1917" s="52"/>
      <c r="J1917" s="46"/>
      <c r="K1917" s="45"/>
    </row>
    <row r="1918" spans="1:11" s="44" customFormat="1">
      <c r="A1918" s="49"/>
      <c r="E1918" s="50"/>
      <c r="F1918" s="51"/>
      <c r="G1918" s="51"/>
      <c r="H1918" s="51"/>
      <c r="I1918" s="52"/>
      <c r="J1918" s="46"/>
      <c r="K1918" s="45"/>
    </row>
    <row r="1919" spans="1:11" s="44" customFormat="1">
      <c r="A1919" s="49"/>
      <c r="E1919" s="50"/>
      <c r="F1919" s="51"/>
      <c r="G1919" s="51"/>
      <c r="H1919" s="51"/>
      <c r="I1919" s="52"/>
      <c r="J1919" s="46"/>
      <c r="K1919" s="45"/>
    </row>
    <row r="1920" spans="1:11" s="44" customFormat="1">
      <c r="A1920" s="49"/>
      <c r="E1920" s="50"/>
      <c r="F1920" s="51"/>
      <c r="G1920" s="51"/>
      <c r="H1920" s="51"/>
      <c r="I1920" s="52"/>
      <c r="J1920" s="46"/>
      <c r="K1920" s="45"/>
    </row>
    <row r="1921" spans="1:12" s="44" customFormat="1">
      <c r="A1921" s="49"/>
      <c r="E1921" s="50"/>
      <c r="F1921" s="51"/>
      <c r="G1921" s="51"/>
      <c r="H1921" s="51"/>
      <c r="I1921" s="52"/>
      <c r="J1921" s="46"/>
      <c r="K1921" s="45"/>
    </row>
    <row r="1922" spans="1:12" s="44" customFormat="1">
      <c r="A1922" s="49"/>
      <c r="E1922" s="50"/>
      <c r="F1922" s="51"/>
      <c r="G1922" s="51"/>
      <c r="H1922" s="51"/>
      <c r="I1922" s="52"/>
      <c r="J1922" s="46"/>
      <c r="K1922" s="45"/>
    </row>
    <row r="1923" spans="1:12" s="44" customFormat="1">
      <c r="A1923" s="49"/>
      <c r="E1923" s="50"/>
      <c r="F1923" s="51"/>
      <c r="G1923" s="51"/>
      <c r="H1923" s="51"/>
      <c r="I1923" s="52"/>
      <c r="J1923" s="46"/>
      <c r="K1923" s="45"/>
    </row>
    <row r="1924" spans="1:12" s="44" customFormat="1">
      <c r="A1924" s="49"/>
      <c r="E1924" s="50"/>
      <c r="F1924" s="51"/>
      <c r="G1924" s="51"/>
      <c r="H1924" s="51"/>
      <c r="I1924" s="52"/>
      <c r="J1924" s="46"/>
      <c r="K1924" s="45"/>
    </row>
    <row r="1925" spans="1:12" s="44" customFormat="1">
      <c r="A1925" s="49"/>
      <c r="E1925" s="50"/>
      <c r="F1925" s="51"/>
      <c r="G1925" s="51"/>
      <c r="H1925" s="51"/>
      <c r="I1925" s="52"/>
      <c r="J1925" s="46"/>
      <c r="K1925" s="45"/>
      <c r="L1925" s="48"/>
    </row>
    <row r="1926" spans="1:12" s="44" customFormat="1">
      <c r="A1926" s="49"/>
      <c r="E1926" s="50"/>
      <c r="F1926" s="51"/>
      <c r="G1926" s="51"/>
      <c r="H1926" s="51"/>
      <c r="I1926" s="52"/>
      <c r="J1926" s="46"/>
      <c r="K1926" s="45"/>
    </row>
    <row r="1927" spans="1:12" s="44" customFormat="1">
      <c r="A1927" s="49"/>
      <c r="E1927" s="50"/>
      <c r="F1927" s="51"/>
      <c r="G1927" s="51"/>
      <c r="H1927" s="51"/>
      <c r="I1927" s="52"/>
      <c r="J1927" s="46"/>
      <c r="K1927" s="45"/>
    </row>
    <row r="1928" spans="1:12" s="44" customFormat="1">
      <c r="A1928" s="49"/>
      <c r="E1928" s="50"/>
      <c r="F1928" s="51"/>
      <c r="G1928" s="51"/>
      <c r="H1928" s="51"/>
      <c r="I1928" s="52"/>
      <c r="J1928" s="46"/>
      <c r="K1928" s="45"/>
      <c r="L1928" s="48"/>
    </row>
    <row r="1929" spans="1:12" s="44" customFormat="1">
      <c r="A1929" s="49"/>
      <c r="E1929" s="50"/>
      <c r="F1929" s="51"/>
      <c r="G1929" s="51"/>
      <c r="H1929" s="51"/>
      <c r="I1929" s="52"/>
      <c r="J1929" s="46"/>
      <c r="K1929" s="45"/>
    </row>
    <row r="1930" spans="1:12" s="44" customFormat="1">
      <c r="A1930" s="49"/>
      <c r="E1930" s="50"/>
      <c r="F1930" s="51"/>
      <c r="G1930" s="51"/>
      <c r="H1930" s="51"/>
      <c r="I1930" s="52"/>
      <c r="J1930" s="46"/>
      <c r="K1930" s="45"/>
    </row>
    <row r="1931" spans="1:12" s="44" customFormat="1">
      <c r="A1931" s="49"/>
      <c r="E1931" s="50"/>
      <c r="F1931" s="51"/>
      <c r="G1931" s="51"/>
      <c r="H1931" s="51"/>
      <c r="I1931" s="52"/>
      <c r="J1931" s="46"/>
      <c r="K1931" s="45"/>
    </row>
    <row r="1932" spans="1:12" s="44" customFormat="1">
      <c r="A1932" s="49"/>
      <c r="E1932" s="50"/>
      <c r="F1932" s="51"/>
      <c r="G1932" s="51"/>
      <c r="H1932" s="51"/>
      <c r="I1932" s="52"/>
      <c r="J1932" s="46"/>
      <c r="K1932" s="45"/>
      <c r="L1932" s="48"/>
    </row>
    <row r="1933" spans="1:12" s="44" customFormat="1">
      <c r="A1933" s="49"/>
      <c r="E1933" s="50"/>
      <c r="F1933" s="51"/>
      <c r="G1933" s="51"/>
      <c r="H1933" s="51"/>
      <c r="I1933" s="52"/>
      <c r="J1933" s="46"/>
      <c r="K1933" s="45"/>
    </row>
    <row r="1934" spans="1:12" s="44" customFormat="1">
      <c r="A1934" s="49"/>
      <c r="E1934" s="50"/>
      <c r="F1934" s="51"/>
      <c r="G1934" s="51"/>
      <c r="H1934" s="51"/>
      <c r="I1934" s="52"/>
      <c r="J1934" s="46"/>
      <c r="K1934" s="45"/>
    </row>
    <row r="1935" spans="1:12" s="44" customFormat="1">
      <c r="A1935" s="49"/>
      <c r="E1935" s="50"/>
      <c r="F1935" s="51"/>
      <c r="G1935" s="51"/>
      <c r="H1935" s="51"/>
      <c r="I1935" s="52"/>
      <c r="J1935" s="46"/>
      <c r="K1935" s="45"/>
    </row>
    <row r="1936" spans="1:12" s="44" customFormat="1">
      <c r="A1936" s="49"/>
      <c r="E1936" s="50"/>
      <c r="F1936" s="51"/>
      <c r="G1936" s="51"/>
      <c r="H1936" s="51"/>
      <c r="I1936" s="52"/>
      <c r="J1936" s="46"/>
      <c r="K1936" s="45"/>
    </row>
    <row r="1937" spans="1:11" s="44" customFormat="1">
      <c r="A1937" s="49"/>
      <c r="E1937" s="50"/>
      <c r="F1937" s="51"/>
      <c r="G1937" s="51"/>
      <c r="H1937" s="51"/>
      <c r="I1937" s="52"/>
      <c r="J1937" s="46"/>
      <c r="K1937" s="45"/>
    </row>
    <row r="1938" spans="1:11" s="44" customFormat="1">
      <c r="A1938" s="49"/>
      <c r="E1938" s="50"/>
      <c r="F1938" s="51"/>
      <c r="G1938" s="51"/>
      <c r="H1938" s="51"/>
      <c r="I1938" s="52"/>
      <c r="J1938" s="46"/>
      <c r="K1938" s="45"/>
    </row>
    <row r="1939" spans="1:11" s="45" customFormat="1">
      <c r="A1939" s="49"/>
      <c r="B1939" s="44"/>
      <c r="C1939" s="44"/>
      <c r="D1939" s="44"/>
      <c r="E1939" s="50"/>
      <c r="F1939" s="51"/>
      <c r="G1939" s="51"/>
      <c r="H1939" s="51"/>
      <c r="I1939" s="52"/>
      <c r="J1939" s="46"/>
    </row>
    <row r="1940" spans="1:11" s="45" customFormat="1">
      <c r="A1940" s="49"/>
      <c r="B1940" s="44"/>
      <c r="C1940" s="44"/>
      <c r="D1940" s="44"/>
      <c r="E1940" s="50"/>
      <c r="F1940" s="51"/>
      <c r="G1940" s="51"/>
      <c r="H1940" s="51"/>
      <c r="I1940" s="52"/>
      <c r="J1940" s="46"/>
    </row>
    <row r="1941" spans="1:11" s="45" customFormat="1">
      <c r="A1941" s="49"/>
      <c r="B1941" s="44"/>
      <c r="C1941" s="44"/>
      <c r="D1941" s="44"/>
      <c r="E1941" s="50"/>
      <c r="F1941" s="51"/>
      <c r="G1941" s="51"/>
      <c r="H1941" s="51"/>
      <c r="I1941" s="52"/>
      <c r="J1941" s="46"/>
    </row>
    <row r="1942" spans="1:11" s="45" customFormat="1">
      <c r="A1942" s="49"/>
      <c r="B1942" s="44"/>
      <c r="C1942" s="44"/>
      <c r="D1942" s="44"/>
      <c r="E1942" s="50"/>
      <c r="F1942" s="51"/>
      <c r="G1942" s="51"/>
      <c r="H1942" s="51"/>
      <c r="I1942" s="52"/>
      <c r="J1942" s="46"/>
      <c r="K1942" s="47"/>
    </row>
    <row r="1943" spans="1:11" s="45" customFormat="1">
      <c r="A1943" s="49"/>
      <c r="B1943" s="44"/>
      <c r="C1943" s="44"/>
      <c r="D1943" s="44"/>
      <c r="E1943" s="50"/>
      <c r="F1943" s="51"/>
      <c r="G1943" s="51"/>
      <c r="H1943" s="51"/>
      <c r="I1943" s="52"/>
      <c r="J1943" s="46"/>
    </row>
    <row r="1944" spans="1:11" s="45" customFormat="1">
      <c r="A1944" s="49"/>
      <c r="B1944" s="44"/>
      <c r="C1944" s="44"/>
      <c r="D1944" s="44"/>
      <c r="E1944" s="50"/>
      <c r="F1944" s="51"/>
      <c r="G1944" s="51"/>
      <c r="H1944" s="51"/>
      <c r="I1944" s="52"/>
      <c r="J1944" s="46"/>
    </row>
    <row r="1945" spans="1:11" s="45" customFormat="1">
      <c r="A1945" s="49"/>
      <c r="B1945" s="44"/>
      <c r="C1945" s="44"/>
      <c r="D1945" s="44"/>
      <c r="E1945" s="50"/>
      <c r="F1945" s="51"/>
      <c r="G1945" s="51"/>
      <c r="H1945" s="51"/>
      <c r="I1945" s="52"/>
      <c r="J1945" s="46"/>
    </row>
    <row r="1946" spans="1:11" s="45" customFormat="1">
      <c r="A1946" s="49"/>
      <c r="B1946" s="44"/>
      <c r="C1946" s="44"/>
      <c r="D1946" s="44"/>
      <c r="E1946" s="50"/>
      <c r="F1946" s="51"/>
      <c r="G1946" s="51"/>
      <c r="H1946" s="51"/>
      <c r="I1946" s="52"/>
      <c r="J1946" s="46"/>
    </row>
    <row r="1947" spans="1:11" s="45" customFormat="1">
      <c r="A1947" s="49"/>
      <c r="B1947" s="44"/>
      <c r="C1947" s="44"/>
      <c r="D1947" s="44"/>
      <c r="E1947" s="50"/>
      <c r="F1947" s="51"/>
      <c r="G1947" s="51"/>
      <c r="H1947" s="51"/>
      <c r="I1947" s="52"/>
      <c r="J1947" s="46"/>
    </row>
    <row r="1948" spans="1:11" s="45" customFormat="1">
      <c r="A1948" s="49"/>
      <c r="B1948" s="44"/>
      <c r="C1948" s="44"/>
      <c r="D1948" s="44"/>
      <c r="E1948" s="50"/>
      <c r="F1948" s="51"/>
      <c r="G1948" s="51"/>
      <c r="H1948" s="51"/>
      <c r="I1948" s="52"/>
      <c r="J1948" s="46"/>
    </row>
    <row r="1949" spans="1:11" s="45" customFormat="1">
      <c r="A1949" s="49"/>
      <c r="B1949" s="44"/>
      <c r="C1949" s="44"/>
      <c r="D1949" s="44"/>
      <c r="E1949" s="50"/>
      <c r="F1949" s="51"/>
      <c r="G1949" s="51"/>
      <c r="H1949" s="51"/>
      <c r="I1949" s="52"/>
      <c r="J1949" s="46"/>
    </row>
    <row r="1950" spans="1:11" s="45" customFormat="1">
      <c r="A1950" s="49"/>
      <c r="B1950" s="44"/>
      <c r="C1950" s="44"/>
      <c r="D1950" s="44"/>
      <c r="E1950" s="50"/>
      <c r="F1950" s="51"/>
      <c r="G1950" s="51"/>
      <c r="H1950" s="51"/>
      <c r="I1950" s="52"/>
      <c r="J1950" s="46"/>
    </row>
    <row r="1951" spans="1:11" s="45" customFormat="1">
      <c r="A1951" s="49"/>
      <c r="B1951" s="44"/>
      <c r="C1951" s="44"/>
      <c r="D1951" s="44"/>
      <c r="E1951" s="50"/>
      <c r="F1951" s="51"/>
      <c r="G1951" s="51"/>
      <c r="H1951" s="51"/>
      <c r="I1951" s="52"/>
      <c r="J1951" s="46"/>
    </row>
    <row r="1952" spans="1:11" s="45" customFormat="1">
      <c r="A1952" s="49"/>
      <c r="B1952" s="44"/>
      <c r="C1952" s="44"/>
      <c r="D1952" s="44"/>
      <c r="E1952" s="50"/>
      <c r="F1952" s="51"/>
      <c r="G1952" s="51"/>
      <c r="H1952" s="51"/>
      <c r="I1952" s="52"/>
      <c r="J1952" s="46"/>
    </row>
    <row r="1953" spans="1:12" s="45" customFormat="1">
      <c r="A1953" s="49"/>
      <c r="B1953" s="44"/>
      <c r="C1953" s="44"/>
      <c r="D1953" s="44"/>
      <c r="E1953" s="50"/>
      <c r="F1953" s="51"/>
      <c r="G1953" s="51"/>
      <c r="H1953" s="51"/>
      <c r="I1953" s="52"/>
      <c r="J1953" s="46"/>
    </row>
    <row r="1954" spans="1:12" s="45" customFormat="1">
      <c r="A1954" s="49"/>
      <c r="B1954" s="44"/>
      <c r="C1954" s="44"/>
      <c r="D1954" s="44"/>
      <c r="E1954" s="50"/>
      <c r="F1954" s="51"/>
      <c r="G1954" s="51"/>
      <c r="H1954" s="51"/>
      <c r="I1954" s="52"/>
      <c r="J1954" s="46"/>
    </row>
    <row r="1955" spans="1:12" s="44" customFormat="1">
      <c r="A1955" s="49"/>
      <c r="E1955" s="50"/>
      <c r="F1955" s="51"/>
      <c r="G1955" s="51"/>
      <c r="H1955" s="51"/>
      <c r="I1955" s="52"/>
      <c r="J1955" s="46"/>
      <c r="K1955" s="45"/>
    </row>
    <row r="1956" spans="1:12" s="44" customFormat="1">
      <c r="A1956" s="49"/>
      <c r="E1956" s="50"/>
      <c r="F1956" s="51"/>
      <c r="G1956" s="51"/>
      <c r="H1956" s="51"/>
      <c r="I1956" s="52"/>
      <c r="J1956" s="46"/>
      <c r="K1956" s="45"/>
    </row>
    <row r="1957" spans="1:12" s="44" customFormat="1">
      <c r="A1957" s="49"/>
      <c r="E1957" s="50"/>
      <c r="F1957" s="51"/>
      <c r="G1957" s="51"/>
      <c r="H1957" s="51"/>
      <c r="I1957" s="53"/>
      <c r="J1957" s="54"/>
      <c r="K1957" s="45"/>
    </row>
    <row r="1958" spans="1:12" s="44" customFormat="1">
      <c r="A1958" s="49"/>
      <c r="E1958" s="50"/>
      <c r="F1958" s="51"/>
      <c r="G1958" s="51"/>
      <c r="H1958" s="51"/>
      <c r="I1958" s="52"/>
      <c r="J1958" s="46"/>
      <c r="K1958" s="45"/>
      <c r="L1958" s="48"/>
    </row>
    <row r="1959" spans="1:12" s="44" customFormat="1">
      <c r="A1959" s="49"/>
      <c r="E1959" s="50"/>
      <c r="F1959" s="51"/>
      <c r="G1959" s="51"/>
      <c r="H1959" s="51"/>
      <c r="I1959" s="52"/>
      <c r="J1959" s="46"/>
      <c r="K1959" s="45"/>
    </row>
    <row r="1960" spans="1:12" s="44" customFormat="1">
      <c r="A1960" s="49"/>
      <c r="E1960" s="50"/>
      <c r="F1960" s="51"/>
      <c r="G1960" s="51"/>
      <c r="H1960" s="51"/>
      <c r="I1960" s="52"/>
      <c r="J1960" s="46"/>
      <c r="K1960" s="45"/>
    </row>
    <row r="1961" spans="1:12">
      <c r="A1961" s="49"/>
      <c r="B1961" s="44"/>
      <c r="C1961" s="44"/>
      <c r="D1961" s="44"/>
      <c r="E1961" s="50"/>
      <c r="F1961" s="51"/>
      <c r="G1961" s="51"/>
      <c r="H1961" s="51"/>
      <c r="I1961" s="52"/>
      <c r="J1961" s="46"/>
      <c r="K1961" s="45"/>
    </row>
    <row r="1962" spans="1:12" s="44" customFormat="1">
      <c r="A1962" s="49"/>
      <c r="E1962" s="50"/>
      <c r="F1962" s="51"/>
      <c r="G1962" s="51"/>
      <c r="H1962" s="51"/>
      <c r="I1962" s="52"/>
      <c r="J1962" s="46"/>
      <c r="K1962" s="45"/>
    </row>
    <row r="1963" spans="1:12" s="44" customFormat="1">
      <c r="A1963" s="49"/>
      <c r="E1963" s="50"/>
      <c r="F1963" s="51"/>
      <c r="G1963" s="51"/>
      <c r="H1963" s="51"/>
      <c r="I1963" s="52"/>
      <c r="J1963" s="46"/>
      <c r="K1963" s="45"/>
    </row>
    <row r="1964" spans="1:12" s="44" customFormat="1">
      <c r="A1964" s="49"/>
      <c r="E1964" s="50"/>
      <c r="F1964" s="51"/>
      <c r="G1964" s="51"/>
      <c r="H1964" s="51"/>
      <c r="I1964" s="52"/>
      <c r="J1964" s="46"/>
      <c r="K1964" s="45"/>
    </row>
    <row r="1965" spans="1:12" s="44" customFormat="1">
      <c r="A1965" s="49"/>
      <c r="E1965" s="50"/>
      <c r="F1965" s="51"/>
      <c r="G1965" s="51"/>
      <c r="H1965" s="51"/>
      <c r="I1965" s="52"/>
      <c r="J1965" s="46"/>
      <c r="K1965" s="45"/>
    </row>
    <row r="1966" spans="1:12" s="44" customFormat="1">
      <c r="A1966" s="49"/>
      <c r="E1966" s="50"/>
      <c r="F1966" s="51"/>
      <c r="G1966" s="51"/>
      <c r="H1966" s="51"/>
      <c r="I1966" s="52"/>
      <c r="J1966" s="46"/>
      <c r="K1966" s="45"/>
    </row>
    <row r="1967" spans="1:12" s="44" customFormat="1">
      <c r="A1967" s="49"/>
      <c r="E1967" s="50"/>
      <c r="F1967" s="51"/>
      <c r="G1967" s="51"/>
      <c r="H1967" s="51"/>
      <c r="I1967" s="52"/>
      <c r="J1967" s="46"/>
      <c r="K1967" s="45"/>
    </row>
    <row r="1968" spans="1:12" s="44" customFormat="1">
      <c r="A1968" s="49"/>
      <c r="E1968" s="50"/>
      <c r="F1968" s="51"/>
      <c r="G1968" s="51"/>
      <c r="H1968" s="51"/>
      <c r="I1968" s="52"/>
      <c r="J1968" s="46"/>
      <c r="K1968" s="45"/>
    </row>
    <row r="1969" spans="1:11" s="44" customFormat="1">
      <c r="A1969" s="49"/>
      <c r="E1969" s="50"/>
      <c r="F1969" s="51"/>
      <c r="G1969" s="51"/>
      <c r="H1969" s="51"/>
      <c r="I1969" s="52"/>
      <c r="J1969" s="46"/>
      <c r="K1969" s="45"/>
    </row>
    <row r="1970" spans="1:11" s="44" customFormat="1">
      <c r="A1970" s="49"/>
      <c r="E1970" s="50"/>
      <c r="F1970" s="51"/>
      <c r="G1970" s="51"/>
      <c r="H1970" s="51"/>
      <c r="I1970" s="52"/>
      <c r="J1970" s="46"/>
      <c r="K1970" s="45"/>
    </row>
    <row r="1971" spans="1:11" s="45" customFormat="1">
      <c r="A1971" s="49"/>
      <c r="B1971" s="44"/>
      <c r="C1971" s="44"/>
      <c r="D1971" s="44"/>
      <c r="E1971" s="50"/>
      <c r="F1971" s="51"/>
      <c r="G1971" s="51"/>
      <c r="H1971" s="51"/>
      <c r="I1971" s="52"/>
      <c r="J1971" s="46"/>
    </row>
    <row r="1972" spans="1:11" s="45" customFormat="1">
      <c r="A1972" s="49"/>
      <c r="B1972" s="44"/>
      <c r="C1972" s="44"/>
      <c r="D1972" s="44"/>
      <c r="E1972" s="50"/>
      <c r="F1972" s="51"/>
      <c r="G1972" s="51"/>
      <c r="H1972" s="51"/>
      <c r="I1972" s="52"/>
      <c r="J1972" s="46"/>
    </row>
    <row r="1973" spans="1:11" s="45" customFormat="1">
      <c r="A1973" s="49"/>
      <c r="B1973" s="44"/>
      <c r="C1973" s="44"/>
      <c r="D1973" s="44"/>
      <c r="E1973" s="50"/>
      <c r="F1973" s="51"/>
      <c r="G1973" s="51"/>
      <c r="H1973" s="51"/>
      <c r="I1973" s="52"/>
      <c r="J1973" s="46"/>
    </row>
    <row r="1974" spans="1:11" s="45" customFormat="1">
      <c r="A1974" s="49"/>
      <c r="B1974" s="44"/>
      <c r="C1974" s="44"/>
      <c r="D1974" s="44"/>
      <c r="E1974" s="50"/>
      <c r="F1974" s="51"/>
      <c r="G1974" s="51"/>
      <c r="H1974" s="51"/>
      <c r="I1974" s="52"/>
      <c r="J1974" s="46"/>
    </row>
    <row r="1975" spans="1:11" s="45" customFormat="1">
      <c r="A1975" s="49"/>
      <c r="B1975" s="44"/>
      <c r="C1975" s="44"/>
      <c r="D1975" s="44"/>
      <c r="E1975" s="50"/>
      <c r="F1975" s="51"/>
      <c r="G1975" s="51"/>
      <c r="H1975" s="51"/>
      <c r="I1975" s="52"/>
      <c r="J1975" s="46"/>
    </row>
    <row r="1976" spans="1:11" s="45" customFormat="1">
      <c r="A1976" s="49"/>
      <c r="B1976" s="44"/>
      <c r="C1976" s="44"/>
      <c r="D1976" s="44"/>
      <c r="E1976" s="50"/>
      <c r="F1976" s="51"/>
      <c r="G1976" s="51"/>
      <c r="H1976" s="51"/>
      <c r="I1976" s="52"/>
      <c r="J1976" s="46"/>
    </row>
    <row r="1977" spans="1:11" s="45" customFormat="1">
      <c r="A1977" s="49"/>
      <c r="B1977" s="44"/>
      <c r="C1977" s="44"/>
      <c r="D1977" s="44"/>
      <c r="E1977" s="50"/>
      <c r="F1977" s="51"/>
      <c r="G1977" s="51"/>
      <c r="H1977" s="51"/>
      <c r="I1977" s="52"/>
      <c r="J1977" s="46"/>
    </row>
    <row r="1978" spans="1:11" s="45" customFormat="1">
      <c r="A1978" s="49"/>
      <c r="B1978" s="44"/>
      <c r="C1978" s="44"/>
      <c r="D1978" s="44"/>
      <c r="E1978" s="50"/>
      <c r="F1978" s="51"/>
      <c r="G1978" s="51"/>
      <c r="H1978" s="51"/>
      <c r="I1978" s="52"/>
      <c r="J1978" s="46"/>
    </row>
    <row r="1979" spans="1:11" s="45" customFormat="1">
      <c r="A1979" s="49"/>
      <c r="B1979" s="44"/>
      <c r="C1979" s="44"/>
      <c r="D1979" s="44"/>
      <c r="E1979" s="50"/>
      <c r="F1979" s="51"/>
      <c r="G1979" s="51"/>
      <c r="H1979" s="51"/>
      <c r="I1979" s="52"/>
      <c r="J1979" s="46"/>
    </row>
    <row r="1980" spans="1:11" s="45" customFormat="1">
      <c r="A1980" s="49"/>
      <c r="B1980" s="44"/>
      <c r="C1980" s="44"/>
      <c r="D1980" s="44"/>
      <c r="E1980" s="50"/>
      <c r="F1980" s="51"/>
      <c r="G1980" s="51"/>
      <c r="H1980" s="51"/>
      <c r="I1980" s="52"/>
      <c r="J1980" s="46"/>
    </row>
    <row r="1981" spans="1:11" s="45" customFormat="1">
      <c r="A1981" s="49"/>
      <c r="B1981" s="44"/>
      <c r="C1981" s="44"/>
      <c r="D1981" s="44"/>
      <c r="E1981" s="50"/>
      <c r="F1981" s="51"/>
      <c r="G1981" s="51"/>
      <c r="H1981" s="51"/>
      <c r="I1981" s="52"/>
      <c r="J1981" s="46"/>
    </row>
    <row r="1982" spans="1:11" s="45" customFormat="1">
      <c r="A1982" s="49"/>
      <c r="B1982" s="44"/>
      <c r="C1982" s="44"/>
      <c r="D1982" s="44"/>
      <c r="E1982" s="50"/>
      <c r="F1982" s="51"/>
      <c r="G1982" s="51"/>
      <c r="H1982" s="51"/>
      <c r="I1982" s="52"/>
      <c r="J1982" s="46"/>
    </row>
    <row r="1983" spans="1:11" s="45" customFormat="1">
      <c r="A1983" s="49"/>
      <c r="B1983" s="44"/>
      <c r="C1983" s="44"/>
      <c r="D1983" s="44"/>
      <c r="E1983" s="50"/>
      <c r="F1983" s="51"/>
      <c r="G1983" s="51"/>
      <c r="H1983" s="51"/>
      <c r="I1983" s="52"/>
      <c r="J1983" s="46"/>
    </row>
    <row r="1984" spans="1:11" s="45" customFormat="1">
      <c r="A1984" s="49"/>
      <c r="B1984" s="44"/>
      <c r="C1984" s="44"/>
      <c r="D1984" s="44"/>
      <c r="E1984" s="50"/>
      <c r="F1984" s="51"/>
      <c r="G1984" s="51"/>
      <c r="H1984" s="51"/>
      <c r="I1984" s="52"/>
      <c r="J1984" s="46"/>
    </row>
    <row r="1985" spans="1:11" s="45" customFormat="1">
      <c r="A1985" s="49"/>
      <c r="B1985" s="44"/>
      <c r="C1985" s="44"/>
      <c r="D1985" s="44"/>
      <c r="E1985" s="50"/>
      <c r="F1985" s="51"/>
      <c r="G1985" s="51"/>
      <c r="H1985" s="51"/>
      <c r="I1985" s="52"/>
      <c r="J1985" s="46"/>
    </row>
    <row r="1986" spans="1:11" s="45" customFormat="1">
      <c r="A1986" s="49"/>
      <c r="B1986" s="44"/>
      <c r="C1986" s="44"/>
      <c r="D1986" s="44"/>
      <c r="E1986" s="50"/>
      <c r="F1986" s="51"/>
      <c r="G1986" s="51"/>
      <c r="H1986" s="51"/>
      <c r="I1986" s="52"/>
      <c r="J1986" s="46"/>
    </row>
    <row r="1987" spans="1:11" s="44" customFormat="1">
      <c r="A1987" s="49"/>
      <c r="E1987" s="50"/>
      <c r="F1987" s="51"/>
      <c r="G1987" s="51"/>
      <c r="H1987" s="51"/>
      <c r="I1987" s="52"/>
      <c r="J1987" s="46"/>
      <c r="K1987" s="45"/>
    </row>
    <row r="1988" spans="1:11" s="44" customFormat="1">
      <c r="A1988" s="49"/>
      <c r="E1988" s="50"/>
      <c r="F1988" s="51"/>
      <c r="G1988" s="51"/>
      <c r="H1988" s="51"/>
      <c r="I1988" s="52"/>
      <c r="J1988" s="46"/>
      <c r="K1988" s="47"/>
    </row>
    <row r="1989" spans="1:11" s="44" customFormat="1">
      <c r="A1989" s="49"/>
      <c r="E1989" s="50"/>
      <c r="F1989" s="51"/>
      <c r="G1989" s="51"/>
      <c r="H1989" s="51"/>
      <c r="I1989" s="52"/>
      <c r="J1989" s="46"/>
      <c r="K1989" s="45"/>
    </row>
    <row r="1990" spans="1:11" s="44" customFormat="1">
      <c r="A1990" s="49"/>
      <c r="E1990" s="50"/>
      <c r="F1990" s="51"/>
      <c r="G1990" s="51"/>
      <c r="H1990" s="51"/>
      <c r="I1990" s="52"/>
      <c r="J1990" s="46"/>
      <c r="K1990" s="45"/>
    </row>
    <row r="1991" spans="1:11" s="44" customFormat="1">
      <c r="A1991" s="49"/>
      <c r="E1991" s="50"/>
      <c r="F1991" s="51"/>
      <c r="G1991" s="51"/>
      <c r="H1991" s="51"/>
      <c r="I1991" s="52"/>
      <c r="J1991" s="46"/>
      <c r="K1991" s="45"/>
    </row>
    <row r="1992" spans="1:11" s="44" customFormat="1">
      <c r="A1992" s="49"/>
      <c r="E1992" s="50"/>
      <c r="F1992" s="51"/>
      <c r="G1992" s="51"/>
      <c r="H1992" s="51"/>
      <c r="I1992" s="52"/>
      <c r="J1992" s="46"/>
      <c r="K1992" s="45"/>
    </row>
    <row r="1993" spans="1:11" s="44" customFormat="1">
      <c r="A1993" s="49"/>
      <c r="E1993" s="50"/>
      <c r="F1993" s="51"/>
      <c r="G1993" s="51"/>
      <c r="H1993" s="51"/>
      <c r="I1993" s="52"/>
      <c r="J1993" s="46"/>
      <c r="K1993" s="45"/>
    </row>
    <row r="1994" spans="1:11" s="44" customFormat="1">
      <c r="A1994" s="49"/>
      <c r="E1994" s="50"/>
      <c r="F1994" s="51"/>
      <c r="G1994" s="51"/>
      <c r="H1994" s="51"/>
      <c r="I1994" s="52"/>
      <c r="J1994" s="46"/>
      <c r="K1994" s="45"/>
    </row>
    <row r="1995" spans="1:11" s="44" customFormat="1">
      <c r="A1995" s="49"/>
      <c r="E1995" s="50"/>
      <c r="F1995" s="51"/>
      <c r="G1995" s="51"/>
      <c r="H1995" s="51"/>
      <c r="I1995" s="52"/>
      <c r="J1995" s="46"/>
      <c r="K1995" s="47"/>
    </row>
    <row r="1996" spans="1:11" s="44" customFormat="1">
      <c r="A1996" s="49"/>
      <c r="E1996" s="50"/>
      <c r="F1996" s="51"/>
      <c r="G1996" s="51"/>
      <c r="H1996" s="51"/>
      <c r="I1996" s="52"/>
      <c r="J1996" s="46"/>
      <c r="K1996" s="45"/>
    </row>
    <row r="1997" spans="1:11" s="44" customFormat="1">
      <c r="A1997" s="49"/>
      <c r="E1997" s="50"/>
      <c r="F1997" s="51"/>
      <c r="G1997" s="51"/>
      <c r="H1997" s="51"/>
      <c r="I1997" s="52"/>
      <c r="J1997" s="46"/>
      <c r="K1997" s="45"/>
    </row>
    <row r="1998" spans="1:11" s="44" customFormat="1">
      <c r="A1998" s="49"/>
      <c r="E1998" s="50"/>
      <c r="F1998" s="51"/>
      <c r="G1998" s="51"/>
      <c r="H1998" s="51"/>
      <c r="I1998" s="52"/>
      <c r="J1998" s="46"/>
      <c r="K1998" s="45"/>
    </row>
    <row r="1999" spans="1:11" s="44" customFormat="1">
      <c r="A1999" s="49"/>
      <c r="E1999" s="50"/>
      <c r="F1999" s="51"/>
      <c r="G1999" s="51"/>
      <c r="H1999" s="51"/>
      <c r="I1999" s="52"/>
      <c r="J1999" s="46"/>
      <c r="K1999" s="45"/>
    </row>
    <row r="2000" spans="1:11" s="44" customFormat="1">
      <c r="A2000" s="49"/>
      <c r="E2000" s="50"/>
      <c r="F2000" s="51"/>
      <c r="G2000" s="51"/>
      <c r="H2000" s="51"/>
      <c r="I2000" s="52"/>
      <c r="J2000" s="46"/>
      <c r="K2000" s="45"/>
    </row>
    <row r="2001" spans="1:11" s="44" customFormat="1">
      <c r="A2001" s="49"/>
      <c r="E2001" s="50"/>
      <c r="F2001" s="51"/>
      <c r="G2001" s="51"/>
      <c r="H2001" s="51"/>
      <c r="I2001" s="52"/>
      <c r="J2001" s="46"/>
      <c r="K2001" s="45"/>
    </row>
    <row r="2002" spans="1:11" s="44" customFormat="1">
      <c r="A2002" s="49"/>
      <c r="E2002" s="50"/>
      <c r="F2002" s="51"/>
      <c r="G2002" s="51"/>
      <c r="H2002" s="51"/>
      <c r="I2002" s="52"/>
      <c r="J2002" s="46"/>
      <c r="K2002" s="45"/>
    </row>
    <row r="2003" spans="1:11" s="44" customFormat="1">
      <c r="A2003" s="49"/>
      <c r="E2003" s="50"/>
      <c r="F2003" s="51"/>
      <c r="G2003" s="51"/>
      <c r="H2003" s="51"/>
      <c r="I2003" s="52"/>
      <c r="J2003" s="46"/>
      <c r="K2003" s="45"/>
    </row>
    <row r="2004" spans="1:11" s="44" customFormat="1">
      <c r="A2004" s="49"/>
      <c r="E2004" s="50"/>
      <c r="F2004" s="51"/>
      <c r="G2004" s="51"/>
      <c r="H2004" s="51"/>
      <c r="I2004" s="52"/>
      <c r="J2004" s="46"/>
      <c r="K2004" s="45"/>
    </row>
    <row r="2005" spans="1:11" s="44" customFormat="1">
      <c r="A2005" s="49"/>
      <c r="E2005" s="50"/>
      <c r="F2005" s="51"/>
      <c r="G2005" s="51"/>
      <c r="H2005" s="51"/>
      <c r="I2005" s="52"/>
      <c r="J2005" s="46"/>
      <c r="K2005" s="45"/>
    </row>
    <row r="2006" spans="1:11" s="44" customFormat="1">
      <c r="A2006" s="49"/>
      <c r="E2006" s="50"/>
      <c r="F2006" s="51"/>
      <c r="G2006" s="51"/>
      <c r="H2006" s="51"/>
      <c r="I2006" s="52"/>
      <c r="J2006" s="46"/>
      <c r="K2006" s="45"/>
    </row>
    <row r="2007" spans="1:11" s="44" customFormat="1">
      <c r="A2007" s="49"/>
      <c r="E2007" s="50"/>
      <c r="F2007" s="51"/>
      <c r="G2007" s="51"/>
      <c r="H2007" s="51"/>
      <c r="I2007" s="52"/>
      <c r="J2007" s="46"/>
      <c r="K2007" s="45"/>
    </row>
    <row r="2008" spans="1:11" s="44" customFormat="1">
      <c r="A2008" s="49"/>
      <c r="E2008" s="50"/>
      <c r="F2008" s="51"/>
      <c r="G2008" s="51"/>
      <c r="H2008" s="51"/>
      <c r="I2008" s="52"/>
      <c r="J2008" s="46"/>
      <c r="K2008" s="45"/>
    </row>
    <row r="2009" spans="1:11" s="44" customFormat="1">
      <c r="A2009" s="49"/>
      <c r="E2009" s="50"/>
      <c r="F2009" s="51"/>
      <c r="G2009" s="51"/>
      <c r="H2009" s="51"/>
      <c r="I2009" s="52"/>
      <c r="J2009" s="46"/>
      <c r="K2009" s="45"/>
    </row>
    <row r="2010" spans="1:11" s="44" customFormat="1">
      <c r="A2010" s="49"/>
      <c r="E2010" s="50"/>
      <c r="F2010" s="51"/>
      <c r="G2010" s="51"/>
      <c r="H2010" s="51"/>
      <c r="I2010" s="52"/>
      <c r="J2010" s="46"/>
      <c r="K2010" s="45"/>
    </row>
    <row r="2011" spans="1:11" s="44" customFormat="1">
      <c r="A2011" s="49"/>
      <c r="E2011" s="50"/>
      <c r="F2011" s="51"/>
      <c r="G2011" s="51"/>
      <c r="H2011" s="51"/>
      <c r="I2011" s="52"/>
      <c r="J2011" s="46"/>
      <c r="K2011" s="45"/>
    </row>
    <row r="2012" spans="1:11" s="44" customFormat="1">
      <c r="A2012" s="49"/>
      <c r="E2012" s="50"/>
      <c r="F2012" s="51"/>
      <c r="G2012" s="51"/>
      <c r="H2012" s="51"/>
      <c r="I2012" s="52"/>
      <c r="J2012" s="46"/>
      <c r="K2012" s="45"/>
    </row>
    <row r="2013" spans="1:11" s="44" customFormat="1">
      <c r="A2013" s="49"/>
      <c r="E2013" s="50"/>
      <c r="F2013" s="51"/>
      <c r="G2013" s="51"/>
      <c r="H2013" s="51"/>
      <c r="I2013" s="52"/>
      <c r="J2013" s="46"/>
      <c r="K2013" s="45"/>
    </row>
    <row r="2014" spans="1:11" s="44" customFormat="1">
      <c r="A2014" s="49"/>
      <c r="E2014" s="50"/>
      <c r="F2014" s="51"/>
      <c r="G2014" s="51"/>
      <c r="H2014" s="51"/>
      <c r="I2014" s="52"/>
      <c r="J2014" s="46"/>
      <c r="K2014" s="45"/>
    </row>
    <row r="2015" spans="1:11" s="44" customFormat="1">
      <c r="A2015" s="49"/>
      <c r="E2015" s="50"/>
      <c r="F2015" s="51"/>
      <c r="G2015" s="51"/>
      <c r="H2015" s="51"/>
      <c r="I2015" s="52"/>
      <c r="J2015" s="46"/>
      <c r="K2015" s="45"/>
    </row>
    <row r="2016" spans="1:11" s="44" customFormat="1">
      <c r="A2016" s="49"/>
      <c r="E2016" s="50"/>
      <c r="F2016" s="51"/>
      <c r="G2016" s="51"/>
      <c r="H2016" s="51"/>
      <c r="I2016" s="52"/>
      <c r="J2016" s="46"/>
      <c r="K2016" s="45"/>
    </row>
    <row r="2017" spans="1:11" s="44" customFormat="1">
      <c r="A2017" s="49"/>
      <c r="E2017" s="50"/>
      <c r="F2017" s="51"/>
      <c r="G2017" s="51"/>
      <c r="H2017" s="51"/>
      <c r="I2017" s="52"/>
      <c r="J2017" s="46"/>
      <c r="K2017" s="45"/>
    </row>
    <row r="2018" spans="1:11" s="44" customFormat="1">
      <c r="A2018" s="49"/>
      <c r="E2018" s="50"/>
      <c r="F2018" s="51"/>
      <c r="G2018" s="51"/>
      <c r="H2018" s="51"/>
      <c r="I2018" s="52"/>
      <c r="J2018" s="46"/>
      <c r="K2018" s="45"/>
    </row>
    <row r="2019" spans="1:11" s="45" customFormat="1">
      <c r="A2019" s="49"/>
      <c r="B2019" s="44"/>
      <c r="C2019" s="44"/>
      <c r="D2019" s="44"/>
      <c r="E2019" s="50"/>
      <c r="F2019" s="51"/>
      <c r="G2019" s="51"/>
      <c r="H2019" s="51"/>
      <c r="I2019" s="52"/>
      <c r="J2019" s="46"/>
    </row>
    <row r="2020" spans="1:11" s="45" customFormat="1">
      <c r="A2020" s="49"/>
      <c r="B2020" s="44"/>
      <c r="C2020" s="44"/>
      <c r="D2020" s="44"/>
      <c r="E2020" s="50"/>
      <c r="F2020" s="51"/>
      <c r="G2020" s="51"/>
      <c r="H2020" s="51"/>
      <c r="I2020" s="52"/>
      <c r="J2020" s="46"/>
    </row>
    <row r="2021" spans="1:11" s="45" customFormat="1">
      <c r="A2021" s="49"/>
      <c r="B2021" s="44"/>
      <c r="C2021" s="44"/>
      <c r="D2021" s="44"/>
      <c r="E2021" s="50"/>
      <c r="F2021" s="51"/>
      <c r="G2021" s="51"/>
      <c r="H2021" s="51"/>
      <c r="I2021" s="52"/>
      <c r="J2021" s="46"/>
      <c r="K2021" s="47"/>
    </row>
    <row r="2022" spans="1:11" s="45" customFormat="1">
      <c r="A2022" s="49"/>
      <c r="B2022" s="44"/>
      <c r="C2022" s="44"/>
      <c r="D2022" s="44"/>
      <c r="E2022" s="50"/>
      <c r="F2022" s="51"/>
      <c r="G2022" s="51"/>
      <c r="H2022" s="51"/>
      <c r="I2022" s="52"/>
      <c r="J2022" s="46"/>
    </row>
    <row r="2023" spans="1:11" s="45" customFormat="1">
      <c r="A2023" s="49"/>
      <c r="B2023" s="44"/>
      <c r="C2023" s="44"/>
      <c r="D2023" s="44"/>
      <c r="E2023" s="50"/>
      <c r="F2023" s="51"/>
      <c r="G2023" s="51"/>
      <c r="H2023" s="51"/>
      <c r="I2023" s="52"/>
      <c r="J2023" s="46"/>
    </row>
    <row r="2024" spans="1:11" s="45" customFormat="1">
      <c r="A2024" s="49"/>
      <c r="B2024" s="44"/>
      <c r="C2024" s="44"/>
      <c r="D2024" s="44"/>
      <c r="E2024" s="50"/>
      <c r="F2024" s="51"/>
      <c r="G2024" s="51"/>
      <c r="H2024" s="51"/>
      <c r="I2024" s="52"/>
      <c r="J2024" s="46"/>
    </row>
    <row r="2025" spans="1:11" s="45" customFormat="1">
      <c r="A2025" s="49"/>
      <c r="B2025" s="44"/>
      <c r="C2025" s="44"/>
      <c r="D2025" s="44"/>
      <c r="E2025" s="50"/>
      <c r="F2025" s="51"/>
      <c r="G2025" s="51"/>
      <c r="H2025" s="51"/>
      <c r="I2025" s="52"/>
      <c r="J2025" s="46"/>
    </row>
    <row r="2026" spans="1:11" s="45" customFormat="1">
      <c r="A2026" s="49"/>
      <c r="B2026" s="44"/>
      <c r="C2026" s="44"/>
      <c r="D2026" s="44"/>
      <c r="E2026" s="50"/>
      <c r="F2026" s="51"/>
      <c r="G2026" s="51"/>
      <c r="H2026" s="51"/>
      <c r="I2026" s="52"/>
      <c r="J2026" s="46"/>
    </row>
    <row r="2027" spans="1:11" s="45" customFormat="1">
      <c r="A2027" s="49"/>
      <c r="B2027" s="44"/>
      <c r="C2027" s="44"/>
      <c r="D2027" s="44"/>
      <c r="E2027" s="50"/>
      <c r="F2027" s="51"/>
      <c r="G2027" s="51"/>
      <c r="H2027" s="51"/>
      <c r="I2027" s="52"/>
      <c r="J2027" s="46"/>
    </row>
    <row r="2028" spans="1:11" s="45" customFormat="1">
      <c r="A2028" s="49"/>
      <c r="B2028" s="44"/>
      <c r="C2028" s="44"/>
      <c r="D2028" s="44"/>
      <c r="E2028" s="50"/>
      <c r="F2028" s="51"/>
      <c r="G2028" s="51"/>
      <c r="H2028" s="51"/>
      <c r="I2028" s="52"/>
      <c r="J2028" s="46"/>
    </row>
    <row r="2029" spans="1:11" s="45" customFormat="1">
      <c r="A2029" s="49"/>
      <c r="B2029" s="44"/>
      <c r="C2029" s="44"/>
      <c r="D2029" s="44"/>
      <c r="E2029" s="50"/>
      <c r="F2029" s="51"/>
      <c r="G2029" s="51"/>
      <c r="H2029" s="51"/>
      <c r="I2029" s="52"/>
      <c r="J2029" s="46"/>
    </row>
    <row r="2030" spans="1:11" s="45" customFormat="1">
      <c r="A2030" s="49"/>
      <c r="B2030" s="44"/>
      <c r="C2030" s="44"/>
      <c r="D2030" s="44"/>
      <c r="E2030" s="50"/>
      <c r="F2030" s="51"/>
      <c r="G2030" s="51"/>
      <c r="H2030" s="51"/>
      <c r="I2030" s="52"/>
      <c r="J2030" s="46"/>
    </row>
    <row r="2031" spans="1:11" s="45" customFormat="1">
      <c r="A2031" s="49"/>
      <c r="B2031" s="44"/>
      <c r="C2031" s="44"/>
      <c r="D2031" s="44"/>
      <c r="E2031" s="50"/>
      <c r="F2031" s="51"/>
      <c r="G2031" s="51"/>
      <c r="H2031" s="51"/>
      <c r="I2031" s="52"/>
      <c r="J2031" s="46"/>
    </row>
    <row r="2032" spans="1:11" s="45" customFormat="1">
      <c r="A2032" s="49"/>
      <c r="B2032" s="44"/>
      <c r="C2032" s="44"/>
      <c r="D2032" s="44"/>
      <c r="E2032" s="50"/>
      <c r="F2032" s="51"/>
      <c r="G2032" s="51"/>
      <c r="H2032" s="51"/>
      <c r="I2032" s="52"/>
      <c r="J2032" s="46"/>
    </row>
    <row r="2033" spans="1:11" s="45" customFormat="1">
      <c r="A2033" s="49"/>
      <c r="B2033" s="44"/>
      <c r="C2033" s="44"/>
      <c r="D2033" s="44"/>
      <c r="E2033" s="50"/>
      <c r="F2033" s="51"/>
      <c r="G2033" s="51"/>
      <c r="H2033" s="51"/>
      <c r="I2033" s="52"/>
      <c r="J2033" s="46"/>
    </row>
    <row r="2034" spans="1:11" s="45" customFormat="1">
      <c r="A2034" s="49"/>
      <c r="B2034" s="44"/>
      <c r="C2034" s="44"/>
      <c r="D2034" s="44"/>
      <c r="E2034" s="50"/>
      <c r="F2034" s="51"/>
      <c r="G2034" s="51"/>
      <c r="H2034" s="51"/>
      <c r="I2034" s="52"/>
      <c r="J2034" s="46"/>
    </row>
    <row r="2035" spans="1:11" s="45" customFormat="1">
      <c r="A2035" s="49"/>
      <c r="B2035" s="44"/>
      <c r="C2035" s="44"/>
      <c r="D2035" s="44"/>
      <c r="E2035" s="50"/>
      <c r="F2035" s="51"/>
      <c r="G2035" s="51"/>
      <c r="H2035" s="51"/>
      <c r="I2035" s="52"/>
      <c r="J2035" s="46"/>
    </row>
    <row r="2036" spans="1:11" s="45" customFormat="1">
      <c r="A2036" s="49"/>
      <c r="B2036" s="44"/>
      <c r="C2036" s="44"/>
      <c r="D2036" s="44"/>
      <c r="E2036" s="50"/>
      <c r="F2036" s="51"/>
      <c r="G2036" s="51"/>
      <c r="H2036" s="51"/>
      <c r="I2036" s="52"/>
      <c r="J2036" s="46"/>
    </row>
    <row r="2037" spans="1:11" s="45" customFormat="1">
      <c r="A2037" s="49"/>
      <c r="B2037" s="44"/>
      <c r="C2037" s="44"/>
      <c r="D2037" s="44"/>
      <c r="E2037" s="50"/>
      <c r="F2037" s="51"/>
      <c r="G2037" s="51"/>
      <c r="H2037" s="51"/>
      <c r="I2037" s="52"/>
      <c r="J2037" s="46"/>
    </row>
    <row r="2038" spans="1:11" s="45" customFormat="1">
      <c r="A2038" s="49"/>
      <c r="B2038" s="44"/>
      <c r="C2038" s="44"/>
      <c r="D2038" s="44"/>
      <c r="E2038" s="50"/>
      <c r="F2038" s="51"/>
      <c r="G2038" s="51"/>
      <c r="H2038" s="51"/>
      <c r="I2038" s="52"/>
      <c r="J2038" s="46"/>
    </row>
    <row r="2039" spans="1:11" s="45" customFormat="1">
      <c r="A2039" s="49"/>
      <c r="B2039" s="44"/>
      <c r="C2039" s="44"/>
      <c r="D2039" s="44"/>
      <c r="E2039" s="50"/>
      <c r="F2039" s="51"/>
      <c r="G2039" s="51"/>
      <c r="H2039" s="51"/>
      <c r="I2039" s="52"/>
      <c r="J2039" s="46"/>
    </row>
    <row r="2040" spans="1:11" s="45" customFormat="1">
      <c r="A2040" s="49"/>
      <c r="B2040" s="44"/>
      <c r="C2040" s="44"/>
      <c r="D2040" s="44"/>
      <c r="E2040" s="50"/>
      <c r="F2040" s="51"/>
      <c r="G2040" s="51"/>
      <c r="H2040" s="51"/>
      <c r="I2040" s="52"/>
      <c r="J2040" s="46"/>
    </row>
    <row r="2041" spans="1:11" s="45" customFormat="1">
      <c r="A2041" s="49"/>
      <c r="B2041" s="44"/>
      <c r="C2041" s="44"/>
      <c r="D2041" s="44"/>
      <c r="E2041" s="50"/>
      <c r="F2041" s="51"/>
      <c r="G2041" s="51"/>
      <c r="H2041" s="51"/>
      <c r="I2041" s="52"/>
      <c r="J2041" s="46"/>
      <c r="K2041" s="47"/>
    </row>
    <row r="2042" spans="1:11" s="45" customFormat="1">
      <c r="A2042" s="49"/>
      <c r="B2042" s="44"/>
      <c r="C2042" s="44"/>
      <c r="D2042" s="44"/>
      <c r="E2042" s="50"/>
      <c r="F2042" s="51"/>
      <c r="G2042" s="51"/>
      <c r="H2042" s="51"/>
      <c r="I2042" s="52"/>
      <c r="J2042" s="46"/>
    </row>
    <row r="2043" spans="1:11" s="45" customFormat="1">
      <c r="A2043" s="49"/>
      <c r="B2043" s="44"/>
      <c r="C2043" s="44"/>
      <c r="D2043" s="44"/>
      <c r="E2043" s="50"/>
      <c r="F2043" s="51"/>
      <c r="G2043" s="51"/>
      <c r="H2043" s="51"/>
      <c r="I2043" s="52"/>
      <c r="J2043" s="46"/>
    </row>
    <row r="2044" spans="1:11" s="45" customFormat="1">
      <c r="A2044" s="49"/>
      <c r="B2044" s="44"/>
      <c r="C2044" s="44"/>
      <c r="D2044" s="44"/>
      <c r="E2044" s="50"/>
      <c r="F2044" s="51"/>
      <c r="G2044" s="51"/>
      <c r="H2044" s="51"/>
      <c r="I2044" s="52"/>
      <c r="J2044" s="46"/>
    </row>
    <row r="2045" spans="1:11" s="45" customFormat="1">
      <c r="A2045" s="49"/>
      <c r="B2045" s="44"/>
      <c r="C2045" s="44"/>
      <c r="D2045" s="44"/>
      <c r="E2045" s="50"/>
      <c r="F2045" s="51"/>
      <c r="G2045" s="51"/>
      <c r="H2045" s="51"/>
      <c r="I2045" s="52"/>
      <c r="J2045" s="46"/>
    </row>
    <row r="2046" spans="1:11" s="45" customFormat="1">
      <c r="A2046" s="49"/>
      <c r="B2046" s="44"/>
      <c r="C2046" s="44"/>
      <c r="D2046" s="44"/>
      <c r="E2046" s="50"/>
      <c r="F2046" s="51"/>
      <c r="G2046" s="51"/>
      <c r="H2046" s="51"/>
      <c r="I2046" s="52"/>
      <c r="J2046" s="46"/>
    </row>
    <row r="2047" spans="1:11" s="45" customFormat="1">
      <c r="A2047" s="49"/>
      <c r="B2047" s="44"/>
      <c r="C2047" s="44"/>
      <c r="D2047" s="44"/>
      <c r="E2047" s="50"/>
      <c r="F2047" s="51"/>
      <c r="G2047" s="51"/>
      <c r="H2047" s="51"/>
      <c r="I2047" s="52"/>
      <c r="J2047" s="46"/>
    </row>
    <row r="2048" spans="1:11" s="45" customFormat="1">
      <c r="A2048" s="49"/>
      <c r="B2048" s="44"/>
      <c r="C2048" s="44"/>
      <c r="D2048" s="44"/>
      <c r="E2048" s="50"/>
      <c r="F2048" s="51"/>
      <c r="G2048" s="51"/>
      <c r="H2048" s="51"/>
      <c r="I2048" s="52"/>
      <c r="J2048" s="46"/>
    </row>
    <row r="2049" spans="1:11" s="45" customFormat="1">
      <c r="A2049" s="49"/>
      <c r="B2049" s="44"/>
      <c r="C2049" s="44"/>
      <c r="D2049" s="44"/>
      <c r="E2049" s="50"/>
      <c r="F2049" s="51"/>
      <c r="G2049" s="51"/>
      <c r="H2049" s="51"/>
      <c r="I2049" s="52"/>
      <c r="J2049" s="46"/>
    </row>
    <row r="2050" spans="1:11" s="45" customFormat="1">
      <c r="A2050" s="49"/>
      <c r="B2050" s="44"/>
      <c r="C2050" s="44"/>
      <c r="D2050" s="44"/>
      <c r="E2050" s="50"/>
      <c r="F2050" s="51"/>
      <c r="G2050" s="51"/>
      <c r="H2050" s="51"/>
      <c r="I2050" s="52"/>
      <c r="J2050" s="46"/>
    </row>
    <row r="2051" spans="1:11" s="44" customFormat="1">
      <c r="A2051" s="49"/>
      <c r="E2051" s="50"/>
      <c r="F2051" s="51"/>
      <c r="G2051" s="51"/>
      <c r="H2051" s="51"/>
      <c r="I2051" s="52"/>
      <c r="J2051" s="46"/>
      <c r="K2051" s="45"/>
    </row>
    <row r="2052" spans="1:11" s="44" customFormat="1">
      <c r="A2052" s="49"/>
      <c r="E2052" s="50"/>
      <c r="F2052" s="51"/>
      <c r="G2052" s="51"/>
      <c r="H2052" s="51"/>
      <c r="I2052" s="52"/>
      <c r="J2052" s="46"/>
      <c r="K2052" s="45"/>
    </row>
    <row r="2053" spans="1:11" s="44" customFormat="1">
      <c r="A2053" s="49"/>
      <c r="E2053" s="50"/>
      <c r="F2053" s="51"/>
      <c r="G2053" s="51"/>
      <c r="H2053" s="51"/>
      <c r="I2053" s="52"/>
      <c r="J2053" s="46"/>
      <c r="K2053" s="45"/>
    </row>
    <row r="2054" spans="1:11" s="44" customFormat="1">
      <c r="A2054" s="49"/>
      <c r="E2054" s="50"/>
      <c r="F2054" s="51"/>
      <c r="G2054" s="51"/>
      <c r="H2054" s="51"/>
      <c r="I2054" s="52"/>
      <c r="J2054" s="46"/>
      <c r="K2054" s="45"/>
    </row>
    <row r="2055" spans="1:11" s="44" customFormat="1">
      <c r="A2055" s="49"/>
      <c r="E2055" s="50"/>
      <c r="F2055" s="51"/>
      <c r="G2055" s="51"/>
      <c r="H2055" s="51"/>
      <c r="I2055" s="52"/>
      <c r="J2055" s="46"/>
      <c r="K2055" s="45"/>
    </row>
    <row r="2056" spans="1:11" s="44" customFormat="1">
      <c r="A2056" s="49"/>
      <c r="E2056" s="50"/>
      <c r="F2056" s="51"/>
      <c r="G2056" s="51"/>
      <c r="H2056" s="51"/>
      <c r="I2056" s="52"/>
      <c r="J2056" s="46"/>
      <c r="K2056" s="45"/>
    </row>
    <row r="2057" spans="1:11" s="44" customFormat="1">
      <c r="A2057" s="49"/>
      <c r="E2057" s="50"/>
      <c r="F2057" s="51"/>
      <c r="G2057" s="51"/>
      <c r="H2057" s="51"/>
      <c r="I2057" s="52"/>
      <c r="J2057" s="46"/>
      <c r="K2057" s="45"/>
    </row>
    <row r="2058" spans="1:11" s="44" customFormat="1">
      <c r="A2058" s="49"/>
      <c r="E2058" s="50"/>
      <c r="F2058" s="51"/>
      <c r="G2058" s="51"/>
      <c r="H2058" s="51"/>
      <c r="I2058" s="52"/>
      <c r="J2058" s="46"/>
      <c r="K2058" s="45"/>
    </row>
    <row r="2059" spans="1:11" s="44" customFormat="1">
      <c r="A2059" s="49"/>
      <c r="E2059" s="50"/>
      <c r="F2059" s="51"/>
      <c r="G2059" s="51"/>
      <c r="H2059" s="51"/>
      <c r="I2059" s="52"/>
      <c r="J2059" s="46"/>
      <c r="K2059" s="45"/>
    </row>
    <row r="2060" spans="1:11" s="44" customFormat="1">
      <c r="A2060" s="49"/>
      <c r="E2060" s="50"/>
      <c r="F2060" s="51"/>
      <c r="G2060" s="51"/>
      <c r="H2060" s="51"/>
      <c r="I2060" s="52"/>
      <c r="J2060" s="46"/>
      <c r="K2060" s="45"/>
    </row>
    <row r="2061" spans="1:11" s="44" customFormat="1">
      <c r="A2061" s="49"/>
      <c r="E2061" s="50"/>
      <c r="F2061" s="51"/>
      <c r="G2061" s="51"/>
      <c r="H2061" s="51"/>
      <c r="I2061" s="52"/>
      <c r="J2061" s="46"/>
      <c r="K2061" s="45"/>
    </row>
    <row r="2062" spans="1:11" s="44" customFormat="1">
      <c r="A2062" s="49"/>
      <c r="E2062" s="50"/>
      <c r="F2062" s="51"/>
      <c r="G2062" s="51"/>
      <c r="H2062" s="51"/>
      <c r="I2062" s="52"/>
      <c r="J2062" s="46"/>
      <c r="K2062" s="45"/>
    </row>
    <row r="2063" spans="1:11" s="44" customFormat="1">
      <c r="A2063" s="49"/>
      <c r="E2063" s="50"/>
      <c r="F2063" s="51"/>
      <c r="G2063" s="51"/>
      <c r="H2063" s="51"/>
      <c r="I2063" s="52"/>
      <c r="J2063" s="46"/>
      <c r="K2063" s="45"/>
    </row>
    <row r="2064" spans="1:11" s="44" customFormat="1">
      <c r="A2064" s="49"/>
      <c r="E2064" s="50"/>
      <c r="F2064" s="51"/>
      <c r="G2064" s="51"/>
      <c r="H2064" s="51"/>
      <c r="I2064" s="52"/>
      <c r="J2064" s="46"/>
      <c r="K2064" s="45"/>
    </row>
    <row r="2065" spans="1:11" s="44" customFormat="1">
      <c r="A2065" s="49"/>
      <c r="E2065" s="50"/>
      <c r="F2065" s="51"/>
      <c r="G2065" s="51"/>
      <c r="H2065" s="51"/>
      <c r="I2065" s="52"/>
      <c r="J2065" s="46"/>
      <c r="K2065" s="45"/>
    </row>
    <row r="2066" spans="1:11" s="44" customFormat="1">
      <c r="A2066" s="49"/>
      <c r="E2066" s="50"/>
      <c r="F2066" s="51"/>
      <c r="G2066" s="51"/>
      <c r="H2066" s="51"/>
      <c r="I2066" s="52"/>
      <c r="J2066" s="46"/>
      <c r="K2066" s="45"/>
    </row>
    <row r="2067" spans="1:11" s="44" customFormat="1">
      <c r="A2067" s="49"/>
      <c r="E2067" s="50"/>
      <c r="F2067" s="51"/>
      <c r="G2067" s="51"/>
      <c r="H2067" s="51"/>
      <c r="I2067" s="52"/>
      <c r="J2067" s="46"/>
      <c r="K2067" s="45"/>
    </row>
    <row r="2068" spans="1:11" s="44" customFormat="1">
      <c r="A2068" s="49"/>
      <c r="E2068" s="50"/>
      <c r="F2068" s="51"/>
      <c r="G2068" s="51"/>
      <c r="H2068" s="51"/>
      <c r="I2068" s="52"/>
      <c r="J2068" s="46"/>
      <c r="K2068" s="45"/>
    </row>
    <row r="2069" spans="1:11" s="44" customFormat="1">
      <c r="A2069" s="49"/>
      <c r="E2069" s="50"/>
      <c r="F2069" s="51"/>
      <c r="G2069" s="51"/>
      <c r="H2069" s="51"/>
      <c r="I2069" s="52"/>
      <c r="J2069" s="46"/>
      <c r="K2069" s="45"/>
    </row>
    <row r="2070" spans="1:11" s="44" customFormat="1">
      <c r="A2070" s="49"/>
      <c r="E2070" s="50"/>
      <c r="F2070" s="51"/>
      <c r="G2070" s="51"/>
      <c r="H2070" s="51"/>
      <c r="I2070" s="52"/>
      <c r="J2070" s="46"/>
      <c r="K2070" s="45"/>
    </row>
    <row r="2071" spans="1:11" s="44" customFormat="1">
      <c r="A2071" s="49"/>
      <c r="E2071" s="50"/>
      <c r="F2071" s="51"/>
      <c r="G2071" s="51"/>
      <c r="H2071" s="51"/>
      <c r="I2071" s="52"/>
      <c r="J2071" s="46"/>
      <c r="K2071" s="45"/>
    </row>
    <row r="2072" spans="1:11" s="44" customFormat="1">
      <c r="A2072" s="49"/>
      <c r="E2072" s="50"/>
      <c r="F2072" s="51"/>
      <c r="G2072" s="51"/>
      <c r="H2072" s="51"/>
      <c r="I2072" s="52"/>
      <c r="J2072" s="46"/>
      <c r="K2072" s="45"/>
    </row>
    <row r="2073" spans="1:11" s="44" customFormat="1">
      <c r="A2073" s="49"/>
      <c r="E2073" s="50"/>
      <c r="F2073" s="51"/>
      <c r="G2073" s="51"/>
      <c r="H2073" s="51"/>
      <c r="I2073" s="52"/>
      <c r="J2073" s="46"/>
      <c r="K2073" s="45"/>
    </row>
    <row r="2074" spans="1:11" s="44" customFormat="1">
      <c r="A2074" s="49"/>
      <c r="E2074" s="50"/>
      <c r="F2074" s="51"/>
      <c r="G2074" s="51"/>
      <c r="H2074" s="51"/>
      <c r="I2074" s="52"/>
      <c r="J2074" s="46"/>
      <c r="K2074" s="45"/>
    </row>
    <row r="2075" spans="1:11" s="44" customFormat="1">
      <c r="A2075" s="49"/>
      <c r="E2075" s="50"/>
      <c r="F2075" s="51"/>
      <c r="G2075" s="51"/>
      <c r="H2075" s="51"/>
      <c r="I2075" s="52"/>
      <c r="J2075" s="46"/>
      <c r="K2075" s="45"/>
    </row>
    <row r="2076" spans="1:11" s="44" customFormat="1">
      <c r="A2076" s="49"/>
      <c r="E2076" s="50"/>
      <c r="F2076" s="51"/>
      <c r="G2076" s="51"/>
      <c r="H2076" s="51"/>
      <c r="I2076" s="52"/>
      <c r="J2076" s="46"/>
      <c r="K2076" s="45"/>
    </row>
    <row r="2077" spans="1:11" s="44" customFormat="1">
      <c r="A2077" s="49"/>
      <c r="E2077" s="50"/>
      <c r="F2077" s="51"/>
      <c r="G2077" s="51"/>
      <c r="H2077" s="51"/>
      <c r="I2077" s="52"/>
      <c r="J2077" s="46"/>
      <c r="K2077" s="45"/>
    </row>
    <row r="2078" spans="1:11" s="44" customFormat="1">
      <c r="A2078" s="49"/>
      <c r="E2078" s="50"/>
      <c r="F2078" s="51"/>
      <c r="G2078" s="51"/>
      <c r="H2078" s="51"/>
      <c r="I2078" s="52"/>
      <c r="J2078" s="46"/>
      <c r="K2078" s="45"/>
    </row>
    <row r="2079" spans="1:11" s="44" customFormat="1">
      <c r="A2079" s="49"/>
      <c r="E2079" s="50"/>
      <c r="F2079" s="51"/>
      <c r="G2079" s="51"/>
      <c r="H2079" s="51"/>
      <c r="I2079" s="52"/>
      <c r="J2079" s="46"/>
      <c r="K2079" s="45"/>
    </row>
    <row r="2080" spans="1:11" s="44" customFormat="1">
      <c r="A2080" s="49"/>
      <c r="E2080" s="50"/>
      <c r="F2080" s="51"/>
      <c r="G2080" s="51"/>
      <c r="H2080" s="51"/>
      <c r="I2080" s="52"/>
      <c r="J2080" s="46"/>
      <c r="K2080" s="45"/>
    </row>
    <row r="2081" spans="1:11" s="44" customFormat="1">
      <c r="A2081" s="49"/>
      <c r="E2081" s="50"/>
      <c r="F2081" s="51"/>
      <c r="G2081" s="51"/>
      <c r="H2081" s="51"/>
      <c r="I2081" s="52"/>
      <c r="J2081" s="46"/>
      <c r="K2081" s="45"/>
    </row>
    <row r="2082" spans="1:11" s="44" customFormat="1">
      <c r="A2082" s="49"/>
      <c r="E2082" s="50"/>
      <c r="F2082" s="51"/>
      <c r="G2082" s="51"/>
      <c r="H2082" s="51"/>
      <c r="I2082" s="52"/>
      <c r="J2082" s="46"/>
      <c r="K2082" s="45"/>
    </row>
    <row r="2083" spans="1:11" s="44" customFormat="1">
      <c r="A2083" s="49"/>
      <c r="E2083" s="50"/>
      <c r="F2083" s="51"/>
      <c r="G2083" s="51"/>
      <c r="H2083" s="51"/>
      <c r="I2083" s="52"/>
      <c r="J2083" s="46"/>
      <c r="K2083" s="45"/>
    </row>
    <row r="2084" spans="1:11" s="44" customFormat="1">
      <c r="A2084" s="49"/>
      <c r="E2084" s="50"/>
      <c r="F2084" s="51"/>
      <c r="G2084" s="51"/>
      <c r="H2084" s="51"/>
      <c r="I2084" s="52"/>
      <c r="J2084" s="46"/>
      <c r="K2084" s="45"/>
    </row>
    <row r="2085" spans="1:11" s="44" customFormat="1">
      <c r="A2085" s="49"/>
      <c r="E2085" s="50"/>
      <c r="F2085" s="51"/>
      <c r="G2085" s="51"/>
      <c r="H2085" s="51"/>
      <c r="I2085" s="52"/>
      <c r="J2085" s="46"/>
      <c r="K2085" s="47"/>
    </row>
    <row r="2086" spans="1:11" s="44" customFormat="1">
      <c r="A2086" s="49"/>
      <c r="E2086" s="50"/>
      <c r="F2086" s="51"/>
      <c r="G2086" s="51"/>
      <c r="H2086" s="51"/>
      <c r="I2086" s="52"/>
      <c r="J2086" s="46"/>
      <c r="K2086" s="45"/>
    </row>
    <row r="2087" spans="1:11" s="44" customFormat="1">
      <c r="A2087" s="49"/>
      <c r="E2087" s="50"/>
      <c r="F2087" s="51"/>
      <c r="G2087" s="51"/>
      <c r="H2087" s="51"/>
      <c r="I2087" s="52"/>
      <c r="J2087" s="46"/>
      <c r="K2087" s="45"/>
    </row>
    <row r="2088" spans="1:11" s="44" customFormat="1">
      <c r="A2088" s="49"/>
      <c r="E2088" s="50"/>
      <c r="F2088" s="51"/>
      <c r="G2088" s="51"/>
      <c r="H2088" s="51"/>
      <c r="I2088" s="52"/>
      <c r="J2088" s="46"/>
      <c r="K2088" s="45"/>
    </row>
    <row r="2089" spans="1:11" s="44" customFormat="1">
      <c r="A2089" s="49"/>
      <c r="E2089" s="50"/>
      <c r="F2089" s="51"/>
      <c r="G2089" s="51"/>
      <c r="H2089" s="51"/>
      <c r="I2089" s="52"/>
      <c r="J2089" s="46"/>
      <c r="K2089" s="45"/>
    </row>
    <row r="2090" spans="1:11" s="44" customFormat="1">
      <c r="A2090" s="49"/>
      <c r="E2090" s="50"/>
      <c r="F2090" s="51"/>
      <c r="G2090" s="51"/>
      <c r="H2090" s="51"/>
      <c r="I2090" s="52"/>
      <c r="J2090" s="46"/>
      <c r="K2090" s="45"/>
    </row>
    <row r="2091" spans="1:11" s="44" customFormat="1">
      <c r="A2091" s="49"/>
      <c r="E2091" s="50"/>
      <c r="F2091" s="51"/>
      <c r="G2091" s="51"/>
      <c r="H2091" s="51"/>
      <c r="I2091" s="52"/>
      <c r="J2091" s="46"/>
      <c r="K2091" s="45"/>
    </row>
    <row r="2092" spans="1:11" s="44" customFormat="1">
      <c r="A2092" s="49"/>
      <c r="E2092" s="50"/>
      <c r="F2092" s="51"/>
      <c r="G2092" s="51"/>
      <c r="H2092" s="51"/>
      <c r="I2092" s="52"/>
      <c r="J2092" s="46"/>
      <c r="K2092" s="45"/>
    </row>
    <row r="2093" spans="1:11" s="44" customFormat="1">
      <c r="A2093" s="49"/>
      <c r="E2093" s="50"/>
      <c r="F2093" s="51"/>
      <c r="G2093" s="51"/>
      <c r="H2093" s="51"/>
      <c r="I2093" s="52"/>
      <c r="J2093" s="46"/>
      <c r="K2093" s="45"/>
    </row>
    <row r="2094" spans="1:11" s="44" customFormat="1">
      <c r="A2094" s="49"/>
      <c r="E2094" s="50"/>
      <c r="F2094" s="51"/>
      <c r="G2094" s="51"/>
      <c r="H2094" s="51"/>
      <c r="I2094" s="52"/>
      <c r="J2094" s="46"/>
      <c r="K2094" s="45"/>
    </row>
    <row r="2095" spans="1:11" s="44" customFormat="1">
      <c r="A2095" s="49"/>
      <c r="E2095" s="50"/>
      <c r="F2095" s="51"/>
      <c r="G2095" s="51"/>
      <c r="H2095" s="51"/>
      <c r="I2095" s="52"/>
      <c r="J2095" s="46"/>
      <c r="K2095" s="45"/>
    </row>
    <row r="2096" spans="1:11" s="44" customFormat="1">
      <c r="A2096" s="49"/>
      <c r="E2096" s="50"/>
      <c r="F2096" s="51"/>
      <c r="G2096" s="51"/>
      <c r="H2096" s="51"/>
      <c r="I2096" s="52"/>
      <c r="J2096" s="46"/>
      <c r="K2096" s="45"/>
    </row>
    <row r="2097" spans="1:11" s="44" customFormat="1">
      <c r="A2097" s="49"/>
      <c r="E2097" s="50"/>
      <c r="F2097" s="51"/>
      <c r="G2097" s="51"/>
      <c r="H2097" s="51"/>
      <c r="I2097" s="52"/>
      <c r="J2097" s="46"/>
      <c r="K2097" s="45"/>
    </row>
    <row r="2098" spans="1:11" s="44" customFormat="1">
      <c r="A2098" s="49"/>
      <c r="E2098" s="50"/>
      <c r="F2098" s="51"/>
      <c r="G2098" s="51"/>
      <c r="H2098" s="51"/>
      <c r="I2098" s="52"/>
      <c r="J2098" s="46"/>
      <c r="K2098" s="47"/>
    </row>
    <row r="2099" spans="1:11" s="44" customFormat="1">
      <c r="A2099" s="49"/>
      <c r="E2099" s="50"/>
      <c r="F2099" s="51"/>
      <c r="G2099" s="51"/>
      <c r="H2099" s="51"/>
      <c r="I2099" s="52"/>
      <c r="J2099" s="46"/>
      <c r="K2099" s="45"/>
    </row>
    <row r="2100" spans="1:11" s="44" customFormat="1">
      <c r="A2100" s="49"/>
      <c r="E2100" s="50"/>
      <c r="F2100" s="51"/>
      <c r="G2100" s="51"/>
      <c r="H2100" s="51"/>
      <c r="I2100" s="52"/>
      <c r="J2100" s="46"/>
      <c r="K2100" s="45"/>
    </row>
    <row r="2101" spans="1:11" s="44" customFormat="1">
      <c r="A2101" s="49"/>
      <c r="E2101" s="50"/>
      <c r="F2101" s="51"/>
      <c r="G2101" s="51"/>
      <c r="H2101" s="51"/>
      <c r="I2101" s="52"/>
      <c r="J2101" s="46"/>
      <c r="K2101" s="45"/>
    </row>
    <row r="2102" spans="1:11" s="44" customFormat="1">
      <c r="A2102" s="49"/>
      <c r="E2102" s="50"/>
      <c r="F2102" s="51"/>
      <c r="G2102" s="51"/>
      <c r="H2102" s="51"/>
      <c r="I2102" s="52"/>
      <c r="J2102" s="46"/>
      <c r="K2102" s="45"/>
    </row>
    <row r="2103" spans="1:11" s="44" customFormat="1">
      <c r="A2103" s="49"/>
      <c r="E2103" s="50"/>
      <c r="F2103" s="51"/>
      <c r="G2103" s="51"/>
      <c r="H2103" s="51"/>
      <c r="I2103" s="52"/>
      <c r="J2103" s="46"/>
      <c r="K2103" s="45"/>
    </row>
    <row r="2104" spans="1:11" s="44" customFormat="1">
      <c r="A2104" s="49"/>
      <c r="E2104" s="50"/>
      <c r="F2104" s="51"/>
      <c r="G2104" s="51"/>
      <c r="H2104" s="51"/>
      <c r="I2104" s="52"/>
      <c r="J2104" s="46"/>
      <c r="K2104" s="45"/>
    </row>
    <row r="2105" spans="1:11" s="44" customFormat="1">
      <c r="A2105" s="49"/>
      <c r="E2105" s="50"/>
      <c r="F2105" s="51"/>
      <c r="G2105" s="51"/>
      <c r="H2105" s="51"/>
      <c r="I2105" s="52"/>
      <c r="J2105" s="46"/>
      <c r="K2105" s="47"/>
    </row>
    <row r="2106" spans="1:11" s="44" customFormat="1">
      <c r="A2106" s="49"/>
      <c r="E2106" s="50"/>
      <c r="F2106" s="51"/>
      <c r="G2106" s="51"/>
      <c r="H2106" s="51"/>
      <c r="I2106" s="52"/>
      <c r="J2106" s="46"/>
      <c r="K2106" s="45"/>
    </row>
    <row r="2107" spans="1:11" s="44" customFormat="1">
      <c r="A2107" s="49"/>
      <c r="E2107" s="50"/>
      <c r="F2107" s="51"/>
      <c r="G2107" s="51"/>
      <c r="H2107" s="51"/>
      <c r="I2107" s="52"/>
      <c r="J2107" s="46"/>
      <c r="K2107" s="45"/>
    </row>
    <row r="2108" spans="1:11" s="44" customFormat="1">
      <c r="A2108" s="49"/>
      <c r="E2108" s="50"/>
      <c r="F2108" s="51"/>
      <c r="G2108" s="51"/>
      <c r="H2108" s="51"/>
      <c r="I2108" s="52"/>
      <c r="J2108" s="46"/>
      <c r="K2108" s="45"/>
    </row>
    <row r="2109" spans="1:11" s="44" customFormat="1">
      <c r="A2109" s="49"/>
      <c r="E2109" s="50"/>
      <c r="F2109" s="51"/>
      <c r="G2109" s="51"/>
      <c r="H2109" s="51"/>
      <c r="I2109" s="52"/>
      <c r="J2109" s="46"/>
      <c r="K2109" s="45"/>
    </row>
    <row r="2110" spans="1:11" s="44" customFormat="1">
      <c r="A2110" s="49"/>
      <c r="E2110" s="50"/>
      <c r="F2110" s="51"/>
      <c r="G2110" s="51"/>
      <c r="H2110" s="51"/>
      <c r="I2110" s="52"/>
      <c r="J2110" s="46"/>
      <c r="K2110" s="45"/>
    </row>
    <row r="2111" spans="1:11" s="44" customFormat="1">
      <c r="A2111" s="49"/>
      <c r="E2111" s="50"/>
      <c r="F2111" s="51"/>
      <c r="G2111" s="51"/>
      <c r="H2111" s="51"/>
      <c r="I2111" s="52"/>
      <c r="J2111" s="46"/>
      <c r="K2111" s="45"/>
    </row>
    <row r="2112" spans="1:11" s="44" customFormat="1">
      <c r="A2112" s="49"/>
      <c r="E2112" s="50"/>
      <c r="F2112" s="51"/>
      <c r="G2112" s="51"/>
      <c r="H2112" s="51"/>
      <c r="I2112" s="52"/>
      <c r="J2112" s="46"/>
      <c r="K2112" s="45"/>
    </row>
    <row r="2113" spans="1:11" s="44" customFormat="1">
      <c r="A2113" s="49"/>
      <c r="E2113" s="50"/>
      <c r="F2113" s="51"/>
      <c r="G2113" s="51"/>
      <c r="H2113" s="51"/>
      <c r="I2113" s="52"/>
      <c r="J2113" s="46"/>
      <c r="K2113" s="45"/>
    </row>
    <row r="2114" spans="1:11" s="44" customFormat="1">
      <c r="A2114" s="49"/>
      <c r="E2114" s="50"/>
      <c r="F2114" s="51"/>
      <c r="G2114" s="51"/>
      <c r="H2114" s="51"/>
      <c r="I2114" s="52"/>
      <c r="J2114" s="46"/>
      <c r="K2114" s="45"/>
    </row>
    <row r="2115" spans="1:11" s="44" customFormat="1">
      <c r="A2115" s="49"/>
      <c r="E2115" s="50"/>
      <c r="F2115" s="51"/>
      <c r="G2115" s="51"/>
      <c r="H2115" s="51"/>
      <c r="I2115" s="52"/>
      <c r="J2115" s="46"/>
      <c r="K2115" s="45"/>
    </row>
    <row r="2116" spans="1:11" s="44" customFormat="1">
      <c r="A2116" s="49"/>
      <c r="E2116" s="50"/>
      <c r="F2116" s="51"/>
      <c r="G2116" s="51"/>
      <c r="H2116" s="51"/>
      <c r="I2116" s="52"/>
      <c r="J2116" s="46"/>
      <c r="K2116" s="45"/>
    </row>
    <row r="2117" spans="1:11" s="44" customFormat="1">
      <c r="A2117" s="49"/>
      <c r="E2117" s="50"/>
      <c r="F2117" s="51"/>
      <c r="G2117" s="51"/>
      <c r="H2117" s="51"/>
      <c r="I2117" s="52"/>
      <c r="J2117" s="46"/>
      <c r="K2117" s="47"/>
    </row>
    <row r="2118" spans="1:11" s="44" customFormat="1">
      <c r="A2118" s="49"/>
      <c r="E2118" s="50"/>
      <c r="F2118" s="51"/>
      <c r="G2118" s="51"/>
      <c r="H2118" s="51"/>
      <c r="I2118" s="52"/>
      <c r="J2118" s="46"/>
      <c r="K2118" s="45"/>
    </row>
    <row r="2119" spans="1:11" s="44" customFormat="1">
      <c r="A2119" s="49"/>
      <c r="E2119" s="50"/>
      <c r="F2119" s="51"/>
      <c r="G2119" s="51"/>
      <c r="H2119" s="51"/>
      <c r="I2119" s="52"/>
      <c r="J2119" s="46"/>
      <c r="K2119" s="45"/>
    </row>
    <row r="2120" spans="1:11" s="44" customFormat="1">
      <c r="A2120" s="49"/>
      <c r="E2120" s="50"/>
      <c r="F2120" s="51"/>
      <c r="G2120" s="51"/>
      <c r="H2120" s="51"/>
      <c r="I2120" s="52"/>
      <c r="J2120" s="46"/>
      <c r="K2120" s="45"/>
    </row>
    <row r="2121" spans="1:11" s="44" customFormat="1">
      <c r="A2121" s="49"/>
      <c r="E2121" s="50"/>
      <c r="F2121" s="51"/>
      <c r="G2121" s="51"/>
      <c r="H2121" s="51"/>
      <c r="I2121" s="52"/>
      <c r="J2121" s="46"/>
      <c r="K2121" s="45"/>
    </row>
    <row r="2122" spans="1:11" s="44" customFormat="1">
      <c r="A2122" s="49"/>
      <c r="E2122" s="50"/>
      <c r="F2122" s="51"/>
      <c r="G2122" s="51"/>
      <c r="H2122" s="51"/>
      <c r="I2122" s="52"/>
      <c r="J2122" s="46"/>
      <c r="K2122" s="47"/>
    </row>
    <row r="2123" spans="1:11" s="44" customFormat="1">
      <c r="A2123" s="49"/>
      <c r="E2123" s="50"/>
      <c r="F2123" s="51"/>
      <c r="G2123" s="51"/>
      <c r="H2123" s="51"/>
      <c r="I2123" s="52"/>
      <c r="J2123" s="46"/>
      <c r="K2123" s="45"/>
    </row>
    <row r="2124" spans="1:11" s="44" customFormat="1">
      <c r="A2124" s="49"/>
      <c r="E2124" s="50"/>
      <c r="F2124" s="51"/>
      <c r="G2124" s="51"/>
      <c r="H2124" s="51"/>
      <c r="I2124" s="52"/>
      <c r="J2124" s="46"/>
      <c r="K2124" s="45"/>
    </row>
    <row r="2125" spans="1:11" s="44" customFormat="1">
      <c r="A2125" s="49"/>
      <c r="E2125" s="50"/>
      <c r="F2125" s="51"/>
      <c r="G2125" s="51"/>
      <c r="H2125" s="51"/>
      <c r="I2125" s="52"/>
      <c r="J2125" s="46"/>
      <c r="K2125" s="45"/>
    </row>
    <row r="2126" spans="1:11" s="44" customFormat="1">
      <c r="A2126" s="49"/>
      <c r="E2126" s="50"/>
      <c r="F2126" s="51"/>
      <c r="G2126" s="51"/>
      <c r="H2126" s="51"/>
      <c r="I2126" s="52"/>
      <c r="J2126" s="46"/>
      <c r="K2126" s="45"/>
    </row>
    <row r="2127" spans="1:11" s="44" customFormat="1">
      <c r="A2127" s="49"/>
      <c r="E2127" s="50"/>
      <c r="F2127" s="51"/>
      <c r="G2127" s="51"/>
      <c r="H2127" s="51"/>
      <c r="I2127" s="52"/>
      <c r="J2127" s="46"/>
      <c r="K2127" s="45"/>
    </row>
    <row r="2128" spans="1:11" s="44" customFormat="1">
      <c r="A2128" s="49"/>
      <c r="E2128" s="50"/>
      <c r="F2128" s="51"/>
      <c r="G2128" s="51"/>
      <c r="H2128" s="51"/>
      <c r="I2128" s="52"/>
      <c r="J2128" s="46"/>
      <c r="K2128" s="45"/>
    </row>
    <row r="2129" spans="1:12" s="44" customFormat="1">
      <c r="A2129" s="49"/>
      <c r="E2129" s="50"/>
      <c r="F2129" s="51"/>
      <c r="G2129" s="51"/>
      <c r="H2129" s="51"/>
      <c r="I2129" s="52"/>
      <c r="J2129" s="46"/>
      <c r="K2129" s="45"/>
    </row>
    <row r="2130" spans="1:12" s="44" customFormat="1">
      <c r="A2130" s="49"/>
      <c r="E2130" s="50"/>
      <c r="F2130" s="51"/>
      <c r="G2130" s="51"/>
      <c r="H2130" s="51"/>
      <c r="I2130" s="52"/>
      <c r="J2130" s="46"/>
      <c r="K2130" s="45"/>
    </row>
    <row r="2131" spans="1:12" s="44" customFormat="1">
      <c r="A2131" s="49"/>
      <c r="E2131" s="50"/>
      <c r="F2131" s="51"/>
      <c r="G2131" s="51"/>
      <c r="H2131" s="51"/>
      <c r="I2131" s="52"/>
      <c r="J2131" s="46"/>
      <c r="K2131" s="45"/>
    </row>
    <row r="2132" spans="1:12" s="44" customFormat="1">
      <c r="A2132" s="49"/>
      <c r="E2132" s="50"/>
      <c r="F2132" s="51"/>
      <c r="G2132" s="51"/>
      <c r="H2132" s="51"/>
      <c r="I2132" s="52"/>
      <c r="J2132" s="46"/>
      <c r="K2132" s="45"/>
    </row>
    <row r="2133" spans="1:12" s="44" customFormat="1">
      <c r="A2133" s="49"/>
      <c r="E2133" s="50"/>
      <c r="F2133" s="51"/>
      <c r="G2133" s="51"/>
      <c r="H2133" s="51"/>
      <c r="I2133" s="52"/>
      <c r="J2133" s="46"/>
      <c r="K2133" s="47"/>
    </row>
    <row r="2134" spans="1:12" s="44" customFormat="1">
      <c r="A2134" s="49"/>
      <c r="E2134" s="50"/>
      <c r="F2134" s="51"/>
      <c r="G2134" s="51"/>
      <c r="H2134" s="51"/>
      <c r="I2134" s="52"/>
      <c r="J2134" s="46"/>
      <c r="K2134" s="45"/>
    </row>
    <row r="2135" spans="1:12" s="44" customFormat="1">
      <c r="A2135" s="49"/>
      <c r="E2135" s="50"/>
      <c r="F2135" s="51"/>
      <c r="G2135" s="51"/>
      <c r="H2135" s="51"/>
      <c r="I2135" s="52"/>
      <c r="J2135" s="46"/>
      <c r="K2135" s="45"/>
    </row>
    <row r="2136" spans="1:12" s="44" customFormat="1">
      <c r="A2136" s="49"/>
      <c r="E2136" s="50"/>
      <c r="F2136" s="51"/>
      <c r="G2136" s="51"/>
      <c r="H2136" s="51"/>
      <c r="I2136" s="52"/>
      <c r="J2136" s="46"/>
      <c r="K2136" s="45"/>
    </row>
    <row r="2137" spans="1:12" s="44" customFormat="1">
      <c r="A2137" s="49"/>
      <c r="E2137" s="50"/>
      <c r="F2137" s="51"/>
      <c r="G2137" s="51"/>
      <c r="H2137" s="51"/>
      <c r="I2137" s="52"/>
      <c r="J2137" s="46"/>
      <c r="K2137" s="45"/>
    </row>
    <row r="2138" spans="1:12" s="44" customFormat="1">
      <c r="A2138" s="49"/>
      <c r="E2138" s="50"/>
      <c r="F2138" s="51"/>
      <c r="G2138" s="51"/>
      <c r="H2138" s="51"/>
      <c r="I2138" s="52"/>
      <c r="J2138" s="46"/>
      <c r="K2138" s="45"/>
    </row>
    <row r="2139" spans="1:12" s="44" customFormat="1">
      <c r="A2139" s="49"/>
      <c r="E2139" s="50"/>
      <c r="F2139" s="51"/>
      <c r="G2139" s="51"/>
      <c r="H2139" s="51"/>
      <c r="I2139" s="52"/>
      <c r="J2139" s="46"/>
      <c r="K2139" s="45"/>
    </row>
    <row r="2140" spans="1:12" s="44" customFormat="1">
      <c r="A2140" s="49"/>
      <c r="E2140" s="50"/>
      <c r="F2140" s="51"/>
      <c r="G2140" s="51"/>
      <c r="H2140" s="51"/>
      <c r="I2140" s="52"/>
      <c r="J2140" s="46"/>
      <c r="K2140" s="45"/>
    </row>
    <row r="2141" spans="1:12" s="44" customFormat="1">
      <c r="A2141" s="49"/>
      <c r="E2141" s="50"/>
      <c r="F2141" s="51"/>
      <c r="G2141" s="51"/>
      <c r="H2141" s="51"/>
      <c r="I2141" s="52"/>
      <c r="J2141" s="46"/>
      <c r="K2141" s="45"/>
    </row>
    <row r="2142" spans="1:12" s="44" customFormat="1">
      <c r="A2142" s="49"/>
      <c r="E2142" s="50"/>
      <c r="F2142" s="51"/>
      <c r="G2142" s="51"/>
      <c r="H2142" s="51"/>
      <c r="I2142" s="52"/>
      <c r="J2142" s="46"/>
      <c r="K2142" s="47"/>
      <c r="L2142" s="48"/>
    </row>
    <row r="2143" spans="1:12" s="44" customFormat="1">
      <c r="A2143" s="49"/>
      <c r="E2143" s="50"/>
      <c r="F2143" s="51"/>
      <c r="G2143" s="51"/>
      <c r="H2143" s="51"/>
      <c r="I2143" s="52"/>
      <c r="J2143" s="46"/>
      <c r="K2143" s="45"/>
    </row>
    <row r="2144" spans="1:12" s="44" customFormat="1">
      <c r="A2144" s="49"/>
      <c r="E2144" s="50"/>
      <c r="F2144" s="51"/>
      <c r="G2144" s="51"/>
      <c r="H2144" s="51"/>
      <c r="I2144" s="52"/>
      <c r="J2144" s="46"/>
      <c r="K2144" s="45"/>
    </row>
    <row r="2145" spans="1:11" s="44" customFormat="1">
      <c r="A2145" s="49"/>
      <c r="E2145" s="50"/>
      <c r="F2145" s="51"/>
      <c r="G2145" s="51"/>
      <c r="H2145" s="51"/>
      <c r="I2145" s="52"/>
      <c r="J2145" s="46"/>
      <c r="K2145" s="47"/>
    </row>
    <row r="2146" spans="1:11" s="44" customFormat="1">
      <c r="A2146" s="49"/>
      <c r="E2146" s="50"/>
      <c r="F2146" s="51"/>
      <c r="G2146" s="51"/>
      <c r="H2146" s="51"/>
      <c r="I2146" s="52"/>
      <c r="J2146" s="46"/>
      <c r="K2146" s="45"/>
    </row>
    <row r="2147" spans="1:11" s="45" customFormat="1">
      <c r="A2147" s="49"/>
      <c r="B2147" s="44"/>
      <c r="C2147" s="44"/>
      <c r="D2147" s="44"/>
      <c r="E2147" s="50"/>
      <c r="F2147" s="51"/>
      <c r="G2147" s="51"/>
      <c r="H2147" s="51"/>
      <c r="I2147" s="52"/>
      <c r="J2147" s="46"/>
    </row>
    <row r="2148" spans="1:11" s="45" customFormat="1">
      <c r="A2148" s="49"/>
      <c r="B2148" s="44"/>
      <c r="C2148" s="44"/>
      <c r="D2148" s="44"/>
      <c r="E2148" s="50"/>
      <c r="F2148" s="51"/>
      <c r="G2148" s="51"/>
      <c r="H2148" s="51"/>
      <c r="I2148" s="52"/>
      <c r="J2148" s="46"/>
    </row>
    <row r="2149" spans="1:11" s="45" customFormat="1">
      <c r="A2149" s="49"/>
      <c r="B2149" s="44"/>
      <c r="C2149" s="44"/>
      <c r="D2149" s="44"/>
      <c r="E2149" s="50"/>
      <c r="F2149" s="51"/>
      <c r="G2149" s="51"/>
      <c r="H2149" s="51"/>
      <c r="I2149" s="52"/>
      <c r="J2149" s="46"/>
    </row>
    <row r="2150" spans="1:11" s="45" customFormat="1">
      <c r="A2150" s="49"/>
      <c r="B2150" s="44"/>
      <c r="C2150" s="44"/>
      <c r="D2150" s="44"/>
      <c r="E2150" s="50"/>
      <c r="F2150" s="51"/>
      <c r="G2150" s="51"/>
      <c r="H2150" s="51"/>
      <c r="I2150" s="52"/>
      <c r="J2150" s="46"/>
    </row>
    <row r="2151" spans="1:11" s="45" customFormat="1">
      <c r="A2151" s="49"/>
      <c r="B2151" s="44"/>
      <c r="C2151" s="44"/>
      <c r="D2151" s="44"/>
      <c r="E2151" s="50"/>
      <c r="F2151" s="51"/>
      <c r="G2151" s="51"/>
      <c r="H2151" s="51"/>
      <c r="I2151" s="52"/>
      <c r="J2151" s="46"/>
    </row>
    <row r="2152" spans="1:11" s="45" customFormat="1">
      <c r="A2152" s="49"/>
      <c r="B2152" s="44"/>
      <c r="C2152" s="44"/>
      <c r="D2152" s="44"/>
      <c r="E2152" s="50"/>
      <c r="F2152" s="51"/>
      <c r="G2152" s="51"/>
      <c r="H2152" s="51"/>
      <c r="I2152" s="52"/>
      <c r="J2152" s="46"/>
    </row>
    <row r="2153" spans="1:11" s="45" customFormat="1">
      <c r="A2153" s="49"/>
      <c r="B2153" s="44"/>
      <c r="C2153" s="44"/>
      <c r="D2153" s="44"/>
      <c r="E2153" s="50"/>
      <c r="F2153" s="51"/>
      <c r="G2153" s="51"/>
      <c r="H2153" s="51"/>
      <c r="I2153" s="52"/>
      <c r="J2153" s="46"/>
    </row>
    <row r="2154" spans="1:11" s="45" customFormat="1">
      <c r="A2154" s="49"/>
      <c r="B2154" s="44"/>
      <c r="C2154" s="44"/>
      <c r="D2154" s="44"/>
      <c r="E2154" s="50"/>
      <c r="F2154" s="51"/>
      <c r="G2154" s="51"/>
      <c r="H2154" s="51"/>
      <c r="I2154" s="52"/>
      <c r="J2154" s="46"/>
    </row>
    <row r="2155" spans="1:11" s="45" customFormat="1">
      <c r="A2155" s="49"/>
      <c r="B2155" s="44"/>
      <c r="C2155" s="44"/>
      <c r="D2155" s="44"/>
      <c r="E2155" s="50"/>
      <c r="F2155" s="51"/>
      <c r="G2155" s="51"/>
      <c r="H2155" s="51"/>
      <c r="I2155" s="52"/>
      <c r="J2155" s="46"/>
    </row>
    <row r="2156" spans="1:11" s="45" customFormat="1">
      <c r="A2156" s="49"/>
      <c r="B2156" s="44"/>
      <c r="C2156" s="44"/>
      <c r="D2156" s="44"/>
      <c r="E2156" s="50"/>
      <c r="F2156" s="51"/>
      <c r="G2156" s="51"/>
      <c r="H2156" s="51"/>
      <c r="I2156" s="52"/>
      <c r="J2156" s="46"/>
    </row>
    <row r="2157" spans="1:11" s="45" customFormat="1">
      <c r="A2157" s="49"/>
      <c r="B2157" s="44"/>
      <c r="C2157" s="44"/>
      <c r="D2157" s="44"/>
      <c r="E2157" s="50"/>
      <c r="F2157" s="51"/>
      <c r="G2157" s="51"/>
      <c r="H2157" s="51"/>
      <c r="I2157" s="52"/>
      <c r="J2157" s="46"/>
    </row>
    <row r="2158" spans="1:11" s="45" customFormat="1">
      <c r="A2158" s="49"/>
      <c r="B2158" s="44"/>
      <c r="C2158" s="44"/>
      <c r="D2158" s="44"/>
      <c r="E2158" s="50"/>
      <c r="F2158" s="51"/>
      <c r="G2158" s="51"/>
      <c r="H2158" s="51"/>
      <c r="I2158" s="52"/>
      <c r="J2158" s="46"/>
      <c r="K2158" s="47"/>
    </row>
    <row r="2159" spans="1:11" s="45" customFormat="1">
      <c r="A2159" s="49"/>
      <c r="B2159" s="44"/>
      <c r="C2159" s="44"/>
      <c r="D2159" s="44"/>
      <c r="E2159" s="50"/>
      <c r="F2159" s="51"/>
      <c r="G2159" s="51"/>
      <c r="H2159" s="51"/>
      <c r="I2159" s="52"/>
      <c r="J2159" s="46"/>
      <c r="K2159" s="47"/>
    </row>
    <row r="2160" spans="1:11" s="45" customFormat="1">
      <c r="A2160" s="49"/>
      <c r="B2160" s="44"/>
      <c r="C2160" s="44"/>
      <c r="D2160" s="44"/>
      <c r="E2160" s="50"/>
      <c r="F2160" s="51"/>
      <c r="G2160" s="51"/>
      <c r="H2160" s="51"/>
      <c r="I2160" s="52"/>
      <c r="J2160" s="46"/>
    </row>
    <row r="2161" spans="1:11" s="45" customFormat="1">
      <c r="A2161" s="49"/>
      <c r="B2161" s="44"/>
      <c r="C2161" s="44"/>
      <c r="D2161" s="44"/>
      <c r="E2161" s="50"/>
      <c r="F2161" s="51"/>
      <c r="G2161" s="51"/>
      <c r="H2161" s="51"/>
      <c r="I2161" s="52"/>
      <c r="J2161" s="46"/>
    </row>
    <row r="2162" spans="1:11" s="45" customFormat="1">
      <c r="A2162" s="49"/>
      <c r="B2162" s="44"/>
      <c r="C2162" s="44"/>
      <c r="D2162" s="44"/>
      <c r="E2162" s="50"/>
      <c r="F2162" s="51"/>
      <c r="G2162" s="51"/>
      <c r="H2162" s="51"/>
      <c r="I2162" s="52"/>
      <c r="J2162" s="46"/>
    </row>
    <row r="2163" spans="1:11" s="45" customFormat="1">
      <c r="A2163" s="49"/>
      <c r="B2163" s="44"/>
      <c r="C2163" s="44"/>
      <c r="D2163" s="44"/>
      <c r="E2163" s="50"/>
      <c r="F2163" s="51"/>
      <c r="G2163" s="51"/>
      <c r="H2163" s="51"/>
      <c r="I2163" s="52"/>
      <c r="J2163" s="46"/>
    </row>
    <row r="2164" spans="1:11" s="45" customFormat="1">
      <c r="A2164" s="49"/>
      <c r="B2164" s="44"/>
      <c r="C2164" s="44"/>
      <c r="D2164" s="44"/>
      <c r="E2164" s="50"/>
      <c r="F2164" s="51"/>
      <c r="G2164" s="51"/>
      <c r="H2164" s="51"/>
      <c r="I2164" s="52"/>
      <c r="J2164" s="46"/>
    </row>
    <row r="2165" spans="1:11" s="45" customFormat="1">
      <c r="A2165" s="49"/>
      <c r="B2165" s="44"/>
      <c r="C2165" s="44"/>
      <c r="D2165" s="44"/>
      <c r="E2165" s="50"/>
      <c r="F2165" s="51"/>
      <c r="G2165" s="51"/>
      <c r="H2165" s="51"/>
      <c r="I2165" s="52"/>
      <c r="J2165" s="46"/>
    </row>
    <row r="2166" spans="1:11" s="45" customFormat="1">
      <c r="A2166" s="49"/>
      <c r="B2166" s="44"/>
      <c r="C2166" s="44"/>
      <c r="D2166" s="44"/>
      <c r="E2166" s="50"/>
      <c r="F2166" s="51"/>
      <c r="G2166" s="51"/>
      <c r="H2166" s="51"/>
      <c r="I2166" s="52"/>
      <c r="J2166" s="46"/>
    </row>
    <row r="2167" spans="1:11" s="45" customFormat="1">
      <c r="A2167" s="49"/>
      <c r="B2167" s="44"/>
      <c r="C2167" s="44"/>
      <c r="D2167" s="44"/>
      <c r="E2167" s="50"/>
      <c r="F2167" s="51"/>
      <c r="G2167" s="51"/>
      <c r="H2167" s="51"/>
      <c r="I2167" s="52"/>
      <c r="J2167" s="46"/>
    </row>
    <row r="2168" spans="1:11" s="45" customFormat="1">
      <c r="A2168" s="49"/>
      <c r="B2168" s="44"/>
      <c r="C2168" s="44"/>
      <c r="D2168" s="44"/>
      <c r="E2168" s="50"/>
      <c r="F2168" s="51"/>
      <c r="G2168" s="51"/>
      <c r="H2168" s="51"/>
      <c r="I2168" s="52"/>
      <c r="J2168" s="46"/>
    </row>
    <row r="2169" spans="1:11" s="45" customFormat="1">
      <c r="A2169" s="49"/>
      <c r="B2169" s="44"/>
      <c r="C2169" s="44"/>
      <c r="D2169" s="44"/>
      <c r="E2169" s="50"/>
      <c r="F2169" s="51"/>
      <c r="G2169" s="51"/>
      <c r="H2169" s="51"/>
      <c r="I2169" s="52"/>
      <c r="J2169" s="46"/>
    </row>
    <row r="2170" spans="1:11" s="45" customFormat="1">
      <c r="A2170" s="49"/>
      <c r="B2170" s="44"/>
      <c r="C2170" s="44"/>
      <c r="D2170" s="44"/>
      <c r="E2170" s="50"/>
      <c r="F2170" s="51"/>
      <c r="G2170" s="51"/>
      <c r="H2170" s="51"/>
      <c r="I2170" s="52"/>
      <c r="J2170" s="46"/>
      <c r="K2170" s="47"/>
    </row>
    <row r="2171" spans="1:11" s="45" customFormat="1">
      <c r="A2171" s="49"/>
      <c r="B2171" s="44"/>
      <c r="C2171" s="44"/>
      <c r="D2171" s="44"/>
      <c r="E2171" s="50"/>
      <c r="F2171" s="51"/>
      <c r="G2171" s="51"/>
      <c r="H2171" s="51"/>
      <c r="I2171" s="52"/>
      <c r="J2171" s="46"/>
    </row>
    <row r="2172" spans="1:11" s="45" customFormat="1">
      <c r="A2172" s="49"/>
      <c r="B2172" s="44"/>
      <c r="C2172" s="44"/>
      <c r="D2172" s="44"/>
      <c r="E2172" s="50"/>
      <c r="F2172" s="51"/>
      <c r="G2172" s="51"/>
      <c r="H2172" s="51"/>
      <c r="I2172" s="52"/>
      <c r="J2172" s="46"/>
    </row>
    <row r="2173" spans="1:11" s="45" customFormat="1">
      <c r="A2173" s="49"/>
      <c r="B2173" s="44"/>
      <c r="C2173" s="44"/>
      <c r="D2173" s="44"/>
      <c r="E2173" s="50"/>
      <c r="F2173" s="51"/>
      <c r="G2173" s="51"/>
      <c r="H2173" s="51"/>
      <c r="I2173" s="52"/>
      <c r="J2173" s="46"/>
    </row>
    <row r="2174" spans="1:11" s="45" customFormat="1">
      <c r="A2174" s="49"/>
      <c r="B2174" s="44"/>
      <c r="C2174" s="44"/>
      <c r="D2174" s="44"/>
      <c r="E2174" s="50"/>
      <c r="F2174" s="51"/>
      <c r="G2174" s="51"/>
      <c r="H2174" s="51"/>
      <c r="I2174" s="52"/>
      <c r="J2174" s="46"/>
    </row>
    <row r="2175" spans="1:11" s="45" customFormat="1">
      <c r="A2175" s="49"/>
      <c r="B2175" s="44"/>
      <c r="C2175" s="44"/>
      <c r="D2175" s="44"/>
      <c r="E2175" s="50"/>
      <c r="F2175" s="51"/>
      <c r="G2175" s="51"/>
      <c r="H2175" s="51"/>
      <c r="I2175" s="52"/>
      <c r="J2175" s="46"/>
    </row>
    <row r="2176" spans="1:11" s="45" customFormat="1">
      <c r="A2176" s="49"/>
      <c r="B2176" s="44"/>
      <c r="C2176" s="44"/>
      <c r="D2176" s="44"/>
      <c r="E2176" s="50"/>
      <c r="F2176" s="51"/>
      <c r="G2176" s="51"/>
      <c r="H2176" s="51"/>
      <c r="I2176" s="52"/>
      <c r="J2176" s="46"/>
    </row>
    <row r="2177" spans="1:10" s="45" customFormat="1">
      <c r="A2177" s="49"/>
      <c r="B2177" s="44"/>
      <c r="C2177" s="44"/>
      <c r="D2177" s="44"/>
      <c r="E2177" s="50"/>
      <c r="F2177" s="51"/>
      <c r="G2177" s="51"/>
      <c r="H2177" s="51"/>
      <c r="I2177" s="52"/>
      <c r="J2177" s="46"/>
    </row>
    <row r="2178" spans="1:10" s="45" customFormat="1">
      <c r="A2178" s="49"/>
      <c r="B2178" s="44"/>
      <c r="C2178" s="44"/>
      <c r="D2178" s="44"/>
      <c r="E2178" s="50"/>
      <c r="F2178" s="51"/>
      <c r="G2178" s="51"/>
      <c r="H2178" s="51"/>
      <c r="I2178" s="52"/>
      <c r="J2178" s="46"/>
    </row>
    <row r="2179" spans="1:10" s="45" customFormat="1">
      <c r="A2179" s="49"/>
      <c r="B2179" s="44"/>
      <c r="C2179" s="44"/>
      <c r="D2179" s="44"/>
      <c r="E2179" s="50"/>
      <c r="F2179" s="51"/>
      <c r="G2179" s="51"/>
      <c r="H2179" s="51"/>
      <c r="I2179" s="52"/>
      <c r="J2179" s="46"/>
    </row>
    <row r="2180" spans="1:10" s="45" customFormat="1">
      <c r="A2180" s="49"/>
      <c r="B2180" s="44"/>
      <c r="C2180" s="44"/>
      <c r="D2180" s="44"/>
      <c r="E2180" s="50"/>
      <c r="F2180" s="51"/>
      <c r="G2180" s="51"/>
      <c r="H2180" s="51"/>
      <c r="I2180" s="52"/>
      <c r="J2180" s="46"/>
    </row>
    <row r="2181" spans="1:10" s="45" customFormat="1">
      <c r="A2181" s="49"/>
      <c r="B2181" s="44"/>
      <c r="C2181" s="44"/>
      <c r="D2181" s="44"/>
      <c r="E2181" s="50"/>
      <c r="F2181" s="51"/>
      <c r="G2181" s="51"/>
      <c r="H2181" s="51"/>
      <c r="I2181" s="52"/>
      <c r="J2181" s="46"/>
    </row>
    <row r="2182" spans="1:10" s="45" customFormat="1">
      <c r="A2182" s="49"/>
      <c r="B2182" s="44"/>
      <c r="C2182" s="44"/>
      <c r="D2182" s="44"/>
      <c r="E2182" s="50"/>
      <c r="F2182" s="51"/>
      <c r="G2182" s="51"/>
      <c r="H2182" s="51"/>
      <c r="I2182" s="52"/>
      <c r="J2182" s="46"/>
    </row>
    <row r="2183" spans="1:10" s="45" customFormat="1">
      <c r="A2183" s="49"/>
      <c r="B2183" s="44"/>
      <c r="C2183" s="44"/>
      <c r="D2183" s="44"/>
      <c r="E2183" s="50"/>
      <c r="F2183" s="51"/>
      <c r="G2183" s="51"/>
      <c r="H2183" s="51"/>
      <c r="I2183" s="52"/>
      <c r="J2183" s="46"/>
    </row>
    <row r="2184" spans="1:10" s="45" customFormat="1">
      <c r="A2184" s="49"/>
      <c r="B2184" s="44"/>
      <c r="C2184" s="44"/>
      <c r="D2184" s="44"/>
      <c r="E2184" s="50"/>
      <c r="F2184" s="51"/>
      <c r="G2184" s="51"/>
      <c r="H2184" s="51"/>
      <c r="I2184" s="52"/>
      <c r="J2184" s="46"/>
    </row>
    <row r="2185" spans="1:10" s="45" customFormat="1">
      <c r="A2185" s="49"/>
      <c r="B2185" s="44"/>
      <c r="C2185" s="44"/>
      <c r="D2185" s="44"/>
      <c r="E2185" s="50"/>
      <c r="F2185" s="51"/>
      <c r="G2185" s="51"/>
      <c r="H2185" s="51"/>
      <c r="I2185" s="52"/>
      <c r="J2185" s="46"/>
    </row>
    <row r="2186" spans="1:10" s="45" customFormat="1">
      <c r="A2186" s="49"/>
      <c r="B2186" s="44"/>
      <c r="C2186" s="44"/>
      <c r="D2186" s="44"/>
      <c r="E2186" s="50"/>
      <c r="F2186" s="51"/>
      <c r="G2186" s="51"/>
      <c r="H2186" s="51"/>
      <c r="I2186" s="52"/>
      <c r="J2186" s="46"/>
    </row>
    <row r="2187" spans="1:10" s="45" customFormat="1">
      <c r="A2187" s="49"/>
      <c r="B2187" s="44"/>
      <c r="C2187" s="44"/>
      <c r="D2187" s="44"/>
      <c r="E2187" s="50"/>
      <c r="F2187" s="51"/>
      <c r="G2187" s="51"/>
      <c r="H2187" s="51"/>
      <c r="I2187" s="52"/>
      <c r="J2187" s="46"/>
    </row>
    <row r="2188" spans="1:10" s="45" customFormat="1">
      <c r="A2188" s="49"/>
      <c r="B2188" s="44"/>
      <c r="C2188" s="44"/>
      <c r="D2188" s="44"/>
      <c r="E2188" s="50"/>
      <c r="F2188" s="51"/>
      <c r="G2188" s="51"/>
      <c r="H2188" s="51"/>
      <c r="I2188" s="52"/>
      <c r="J2188" s="46"/>
    </row>
    <row r="2189" spans="1:10" s="45" customFormat="1">
      <c r="A2189" s="49"/>
      <c r="B2189" s="44"/>
      <c r="C2189" s="44"/>
      <c r="D2189" s="44"/>
      <c r="E2189" s="50"/>
      <c r="F2189" s="51"/>
      <c r="G2189" s="51"/>
      <c r="H2189" s="51"/>
      <c r="I2189" s="52"/>
      <c r="J2189" s="46"/>
    </row>
    <row r="2190" spans="1:10" s="45" customFormat="1">
      <c r="A2190" s="49"/>
      <c r="B2190" s="44"/>
      <c r="C2190" s="44"/>
      <c r="D2190" s="44"/>
      <c r="E2190" s="50"/>
      <c r="F2190" s="51"/>
      <c r="G2190" s="51"/>
      <c r="H2190" s="51"/>
      <c r="I2190" s="52"/>
      <c r="J2190" s="46"/>
    </row>
    <row r="2191" spans="1:10" s="45" customFormat="1">
      <c r="A2191" s="49"/>
      <c r="B2191" s="44"/>
      <c r="C2191" s="44"/>
      <c r="D2191" s="44"/>
      <c r="E2191" s="50"/>
      <c r="F2191" s="51"/>
      <c r="G2191" s="51"/>
      <c r="H2191" s="51"/>
      <c r="I2191" s="52"/>
      <c r="J2191" s="46"/>
    </row>
    <row r="2192" spans="1:10" s="45" customFormat="1">
      <c r="A2192" s="49"/>
      <c r="B2192" s="44"/>
      <c r="C2192" s="44"/>
      <c r="D2192" s="44"/>
      <c r="E2192" s="50"/>
      <c r="F2192" s="51"/>
      <c r="G2192" s="51"/>
      <c r="H2192" s="51"/>
      <c r="I2192" s="52"/>
      <c r="J2192" s="46"/>
    </row>
    <row r="2193" spans="1:11" s="45" customFormat="1">
      <c r="A2193" s="49"/>
      <c r="B2193" s="44"/>
      <c r="C2193" s="44"/>
      <c r="D2193" s="44"/>
      <c r="E2193" s="50"/>
      <c r="F2193" s="51"/>
      <c r="G2193" s="51"/>
      <c r="H2193" s="51"/>
      <c r="I2193" s="52"/>
      <c r="J2193" s="46"/>
    </row>
    <row r="2194" spans="1:11" s="45" customFormat="1">
      <c r="A2194" s="49"/>
      <c r="B2194" s="44"/>
      <c r="C2194" s="44"/>
      <c r="D2194" s="44"/>
      <c r="E2194" s="50"/>
      <c r="F2194" s="51"/>
      <c r="G2194" s="51"/>
      <c r="H2194" s="51"/>
      <c r="I2194" s="52"/>
      <c r="J2194" s="46"/>
    </row>
    <row r="2195" spans="1:11" s="44" customFormat="1">
      <c r="A2195" s="49"/>
      <c r="E2195" s="50"/>
      <c r="F2195" s="51"/>
      <c r="G2195" s="51"/>
      <c r="H2195" s="51"/>
      <c r="I2195" s="52"/>
      <c r="J2195" s="46"/>
      <c r="K2195" s="45"/>
    </row>
    <row r="2196" spans="1:11" s="44" customFormat="1">
      <c r="A2196" s="49"/>
      <c r="E2196" s="50"/>
      <c r="F2196" s="51"/>
      <c r="G2196" s="51"/>
      <c r="H2196" s="51"/>
      <c r="I2196" s="52"/>
      <c r="J2196" s="46"/>
      <c r="K2196" s="45"/>
    </row>
    <row r="2197" spans="1:11" s="44" customFormat="1">
      <c r="A2197" s="49"/>
      <c r="E2197" s="50"/>
      <c r="F2197" s="51"/>
      <c r="G2197" s="51"/>
      <c r="H2197" s="51"/>
      <c r="I2197" s="52"/>
      <c r="J2197" s="46"/>
      <c r="K2197" s="45"/>
    </row>
    <row r="2198" spans="1:11" s="44" customFormat="1">
      <c r="A2198" s="49"/>
      <c r="E2198" s="50"/>
      <c r="F2198" s="51"/>
      <c r="G2198" s="51"/>
      <c r="H2198" s="51"/>
      <c r="I2198" s="52"/>
      <c r="J2198" s="46"/>
      <c r="K2198" s="45"/>
    </row>
    <row r="2199" spans="1:11" s="44" customFormat="1">
      <c r="A2199" s="49"/>
      <c r="E2199" s="50"/>
      <c r="F2199" s="51"/>
      <c r="G2199" s="51"/>
      <c r="H2199" s="51"/>
      <c r="I2199" s="52"/>
      <c r="J2199" s="46"/>
      <c r="K2199" s="45"/>
    </row>
    <row r="2200" spans="1:11" s="44" customFormat="1">
      <c r="A2200" s="49"/>
      <c r="E2200" s="50"/>
      <c r="F2200" s="51"/>
      <c r="G2200" s="51"/>
      <c r="H2200" s="51"/>
      <c r="I2200" s="52"/>
      <c r="J2200" s="46"/>
      <c r="K2200" s="45"/>
    </row>
    <row r="2201" spans="1:11" s="44" customFormat="1">
      <c r="A2201" s="49"/>
      <c r="E2201" s="50"/>
      <c r="F2201" s="51"/>
      <c r="G2201" s="51"/>
      <c r="H2201" s="51"/>
      <c r="I2201" s="52"/>
      <c r="J2201" s="46"/>
      <c r="K2201" s="45"/>
    </row>
    <row r="2202" spans="1:11" s="44" customFormat="1">
      <c r="A2202" s="49"/>
      <c r="E2202" s="50"/>
      <c r="F2202" s="51"/>
      <c r="G2202" s="51"/>
      <c r="H2202" s="51"/>
      <c r="I2202" s="52"/>
      <c r="J2202" s="46"/>
      <c r="K2202" s="45"/>
    </row>
    <row r="2203" spans="1:11" s="44" customFormat="1">
      <c r="A2203" s="49"/>
      <c r="E2203" s="50"/>
      <c r="F2203" s="51"/>
      <c r="G2203" s="51"/>
      <c r="H2203" s="51"/>
      <c r="I2203" s="52"/>
      <c r="J2203" s="46"/>
      <c r="K2203" s="45"/>
    </row>
    <row r="2204" spans="1:11" s="44" customFormat="1">
      <c r="A2204" s="49"/>
      <c r="E2204" s="50"/>
      <c r="F2204" s="51"/>
      <c r="G2204" s="51"/>
      <c r="H2204" s="51"/>
      <c r="I2204" s="52"/>
      <c r="J2204" s="46"/>
      <c r="K2204" s="45"/>
    </row>
    <row r="2205" spans="1:11" s="44" customFormat="1">
      <c r="A2205" s="49"/>
      <c r="E2205" s="50"/>
      <c r="F2205" s="51"/>
      <c r="G2205" s="51"/>
      <c r="H2205" s="51"/>
      <c r="I2205" s="52"/>
      <c r="J2205" s="46"/>
      <c r="K2205" s="45"/>
    </row>
    <row r="2206" spans="1:11" s="44" customFormat="1">
      <c r="A2206" s="49"/>
      <c r="E2206" s="50"/>
      <c r="F2206" s="51"/>
      <c r="G2206" s="51"/>
      <c r="H2206" s="51"/>
      <c r="I2206" s="52"/>
      <c r="J2206" s="46"/>
      <c r="K2206" s="45"/>
    </row>
    <row r="2207" spans="1:11" s="44" customFormat="1">
      <c r="A2207" s="49"/>
      <c r="E2207" s="50"/>
      <c r="F2207" s="51"/>
      <c r="G2207" s="51"/>
      <c r="H2207" s="51"/>
      <c r="I2207" s="52"/>
      <c r="J2207" s="46"/>
      <c r="K2207" s="45"/>
    </row>
    <row r="2208" spans="1:11" s="44" customFormat="1">
      <c r="A2208" s="49"/>
      <c r="E2208" s="50"/>
      <c r="F2208" s="51"/>
      <c r="G2208" s="51"/>
      <c r="H2208" s="51"/>
      <c r="I2208" s="52"/>
      <c r="J2208" s="46"/>
      <c r="K2208" s="45"/>
    </row>
    <row r="2209" spans="1:11" s="44" customFormat="1">
      <c r="A2209" s="49"/>
      <c r="E2209" s="50"/>
      <c r="F2209" s="51"/>
      <c r="G2209" s="51"/>
      <c r="H2209" s="51"/>
      <c r="I2209" s="52"/>
      <c r="J2209" s="46"/>
      <c r="K2209" s="45"/>
    </row>
    <row r="2210" spans="1:11" s="44" customFormat="1">
      <c r="A2210" s="49"/>
      <c r="E2210" s="50"/>
      <c r="F2210" s="51"/>
      <c r="G2210" s="51"/>
      <c r="H2210" s="51"/>
      <c r="I2210" s="52"/>
      <c r="J2210" s="46"/>
      <c r="K2210" s="45"/>
    </row>
    <row r="2211" spans="1:11" s="45" customFormat="1">
      <c r="A2211" s="49"/>
      <c r="B2211" s="44"/>
      <c r="C2211" s="44"/>
      <c r="D2211" s="44"/>
      <c r="E2211" s="50"/>
      <c r="F2211" s="51"/>
      <c r="G2211" s="51"/>
      <c r="H2211" s="51"/>
      <c r="I2211" s="52"/>
      <c r="J2211" s="46"/>
    </row>
    <row r="2212" spans="1:11" s="45" customFormat="1">
      <c r="A2212" s="49"/>
      <c r="B2212" s="44"/>
      <c r="C2212" s="44"/>
      <c r="D2212" s="44"/>
      <c r="E2212" s="50"/>
      <c r="F2212" s="51"/>
      <c r="G2212" s="51"/>
      <c r="H2212" s="51"/>
      <c r="I2212" s="52"/>
      <c r="J2212" s="46"/>
    </row>
    <row r="2213" spans="1:11" s="45" customFormat="1">
      <c r="A2213" s="49"/>
      <c r="B2213" s="44"/>
      <c r="C2213" s="44"/>
      <c r="D2213" s="44"/>
      <c r="E2213" s="50"/>
      <c r="F2213" s="51"/>
      <c r="G2213" s="51"/>
      <c r="H2213" s="51"/>
      <c r="I2213" s="52"/>
      <c r="J2213" s="46"/>
    </row>
    <row r="2214" spans="1:11" s="45" customFormat="1">
      <c r="A2214" s="49"/>
      <c r="B2214" s="44"/>
      <c r="C2214" s="44"/>
      <c r="D2214" s="44"/>
      <c r="E2214" s="50"/>
      <c r="F2214" s="51"/>
      <c r="G2214" s="51"/>
      <c r="H2214" s="51"/>
      <c r="I2214" s="52"/>
      <c r="J2214" s="46"/>
    </row>
    <row r="2215" spans="1:11" s="45" customFormat="1">
      <c r="A2215" s="49"/>
      <c r="B2215" s="44"/>
      <c r="C2215" s="44"/>
      <c r="D2215" s="44"/>
      <c r="E2215" s="50"/>
      <c r="F2215" s="51"/>
      <c r="G2215" s="51"/>
      <c r="H2215" s="51"/>
      <c r="I2215" s="52"/>
      <c r="J2215" s="46"/>
    </row>
    <row r="2216" spans="1:11" s="45" customFormat="1">
      <c r="A2216" s="49"/>
      <c r="B2216" s="44"/>
      <c r="C2216" s="44"/>
      <c r="D2216" s="44"/>
      <c r="E2216" s="50"/>
      <c r="F2216" s="51"/>
      <c r="G2216" s="51"/>
      <c r="H2216" s="51"/>
      <c r="I2216" s="52"/>
      <c r="J2216" s="46"/>
    </row>
    <row r="2217" spans="1:11" s="45" customFormat="1">
      <c r="A2217" s="49"/>
      <c r="B2217" s="44"/>
      <c r="C2217" s="44"/>
      <c r="D2217" s="44"/>
      <c r="E2217" s="50"/>
      <c r="F2217" s="51"/>
      <c r="G2217" s="51"/>
      <c r="H2217" s="51"/>
      <c r="I2217" s="52"/>
      <c r="J2217" s="46"/>
    </row>
    <row r="2218" spans="1:11" s="45" customFormat="1">
      <c r="A2218" s="49"/>
      <c r="B2218" s="44"/>
      <c r="C2218" s="44"/>
      <c r="D2218" s="44"/>
      <c r="E2218" s="50"/>
      <c r="F2218" s="51"/>
      <c r="G2218" s="51"/>
      <c r="H2218" s="51"/>
      <c r="I2218" s="52"/>
      <c r="J2218" s="46"/>
    </row>
    <row r="2219" spans="1:11" s="45" customFormat="1">
      <c r="A2219" s="49"/>
      <c r="B2219" s="44"/>
      <c r="C2219" s="44"/>
      <c r="D2219" s="44"/>
      <c r="E2219" s="50"/>
      <c r="F2219" s="51"/>
      <c r="G2219" s="51"/>
      <c r="H2219" s="51"/>
      <c r="I2219" s="52"/>
      <c r="J2219" s="46"/>
    </row>
    <row r="2220" spans="1:11" s="45" customFormat="1">
      <c r="A2220" s="49"/>
      <c r="B2220" s="44"/>
      <c r="C2220" s="44"/>
      <c r="D2220" s="44"/>
      <c r="E2220" s="50"/>
      <c r="F2220" s="51"/>
      <c r="G2220" s="51"/>
      <c r="H2220" s="51"/>
      <c r="I2220" s="52"/>
      <c r="J2220" s="46"/>
    </row>
    <row r="2221" spans="1:11" s="45" customFormat="1">
      <c r="A2221" s="49"/>
      <c r="B2221" s="44"/>
      <c r="C2221" s="44"/>
      <c r="D2221" s="44"/>
      <c r="E2221" s="50"/>
      <c r="F2221" s="51"/>
      <c r="G2221" s="51"/>
      <c r="H2221" s="51"/>
      <c r="I2221" s="52"/>
      <c r="J2221" s="46"/>
    </row>
    <row r="2222" spans="1:11" s="45" customFormat="1">
      <c r="A2222" s="49"/>
      <c r="B2222" s="44"/>
      <c r="C2222" s="44"/>
      <c r="D2222" s="44"/>
      <c r="E2222" s="50"/>
      <c r="F2222" s="51"/>
      <c r="G2222" s="51"/>
      <c r="H2222" s="51"/>
      <c r="I2222" s="52"/>
      <c r="J2222" s="46"/>
    </row>
    <row r="2223" spans="1:11" s="45" customFormat="1">
      <c r="A2223" s="49"/>
      <c r="B2223" s="44"/>
      <c r="C2223" s="44"/>
      <c r="D2223" s="44"/>
      <c r="E2223" s="50"/>
      <c r="F2223" s="51"/>
      <c r="G2223" s="51"/>
      <c r="H2223" s="51"/>
      <c r="I2223" s="52"/>
      <c r="J2223" s="46"/>
    </row>
    <row r="2224" spans="1:11" s="45" customFormat="1">
      <c r="A2224" s="49"/>
      <c r="B2224" s="44"/>
      <c r="C2224" s="44"/>
      <c r="D2224" s="44"/>
      <c r="E2224" s="50"/>
      <c r="F2224" s="51"/>
      <c r="G2224" s="51"/>
      <c r="H2224" s="51"/>
      <c r="I2224" s="52"/>
      <c r="J2224" s="46"/>
    </row>
    <row r="2225" spans="1:11" s="45" customFormat="1">
      <c r="A2225" s="49"/>
      <c r="B2225" s="44"/>
      <c r="C2225" s="44"/>
      <c r="D2225" s="44"/>
      <c r="E2225" s="50"/>
      <c r="F2225" s="51"/>
      <c r="G2225" s="51"/>
      <c r="H2225" s="51"/>
      <c r="I2225" s="52"/>
      <c r="J2225" s="46"/>
    </row>
    <row r="2226" spans="1:11" s="45" customFormat="1">
      <c r="A2226" s="49"/>
      <c r="B2226" s="44"/>
      <c r="C2226" s="44"/>
      <c r="D2226" s="44"/>
      <c r="E2226" s="50"/>
      <c r="F2226" s="51"/>
      <c r="G2226" s="51"/>
      <c r="H2226" s="51"/>
      <c r="I2226" s="52"/>
      <c r="J2226" s="46"/>
    </row>
    <row r="2227" spans="1:11" s="45" customFormat="1">
      <c r="A2227" s="49"/>
      <c r="B2227" s="44"/>
      <c r="C2227" s="44"/>
      <c r="D2227" s="44"/>
      <c r="E2227" s="50"/>
      <c r="F2227" s="51"/>
      <c r="G2227" s="51"/>
      <c r="H2227" s="51"/>
      <c r="I2227" s="52"/>
      <c r="J2227" s="46"/>
    </row>
    <row r="2228" spans="1:11" s="45" customFormat="1">
      <c r="A2228" s="49"/>
      <c r="B2228" s="44"/>
      <c r="C2228" s="44"/>
      <c r="D2228" s="44"/>
      <c r="E2228" s="50"/>
      <c r="F2228" s="51"/>
      <c r="G2228" s="51"/>
      <c r="H2228" s="51"/>
      <c r="I2228" s="52"/>
      <c r="J2228" s="46"/>
    </row>
    <row r="2229" spans="1:11" s="45" customFormat="1">
      <c r="A2229" s="49"/>
      <c r="B2229" s="44"/>
      <c r="C2229" s="44"/>
      <c r="D2229" s="44"/>
      <c r="E2229" s="50"/>
      <c r="F2229" s="51"/>
      <c r="G2229" s="51"/>
      <c r="H2229" s="51"/>
      <c r="I2229" s="52"/>
      <c r="J2229" s="46"/>
    </row>
    <row r="2230" spans="1:11" s="45" customFormat="1">
      <c r="A2230" s="49"/>
      <c r="B2230" s="44"/>
      <c r="C2230" s="44"/>
      <c r="D2230" s="44"/>
      <c r="E2230" s="50"/>
      <c r="F2230" s="51"/>
      <c r="G2230" s="51"/>
      <c r="H2230" s="51"/>
      <c r="I2230" s="52"/>
      <c r="J2230" s="46"/>
    </row>
    <row r="2231" spans="1:11" s="45" customFormat="1">
      <c r="A2231" s="49"/>
      <c r="B2231" s="44"/>
      <c r="C2231" s="44"/>
      <c r="D2231" s="44"/>
      <c r="E2231" s="50"/>
      <c r="F2231" s="51"/>
      <c r="G2231" s="51"/>
      <c r="H2231" s="51"/>
      <c r="I2231" s="52"/>
      <c r="J2231" s="46"/>
    </row>
    <row r="2232" spans="1:11" s="45" customFormat="1">
      <c r="A2232" s="49"/>
      <c r="B2232" s="44"/>
      <c r="C2232" s="44"/>
      <c r="D2232" s="44"/>
      <c r="E2232" s="50"/>
      <c r="F2232" s="51"/>
      <c r="G2232" s="51"/>
      <c r="H2232" s="51"/>
      <c r="I2232" s="52"/>
      <c r="J2232" s="46"/>
    </row>
    <row r="2233" spans="1:11" s="45" customFormat="1">
      <c r="A2233" s="49"/>
      <c r="B2233" s="44"/>
      <c r="C2233" s="44"/>
      <c r="D2233" s="44"/>
      <c r="E2233" s="50"/>
      <c r="F2233" s="51"/>
      <c r="G2233" s="51"/>
      <c r="H2233" s="51"/>
      <c r="I2233" s="52"/>
      <c r="J2233" s="46"/>
    </row>
    <row r="2234" spans="1:11" s="45" customFormat="1">
      <c r="A2234" s="49"/>
      <c r="B2234" s="44"/>
      <c r="C2234" s="44"/>
      <c r="D2234" s="44"/>
      <c r="E2234" s="50"/>
      <c r="F2234" s="51"/>
      <c r="G2234" s="51"/>
      <c r="H2234" s="51"/>
      <c r="I2234" s="52"/>
      <c r="J2234" s="46"/>
    </row>
    <row r="2235" spans="1:11" s="45" customFormat="1">
      <c r="A2235" s="49"/>
      <c r="B2235" s="44"/>
      <c r="C2235" s="44"/>
      <c r="D2235" s="44"/>
      <c r="E2235" s="50"/>
      <c r="F2235" s="51"/>
      <c r="G2235" s="51"/>
      <c r="H2235" s="51"/>
      <c r="I2235" s="52"/>
      <c r="J2235" s="46"/>
    </row>
    <row r="2236" spans="1:11" s="45" customFormat="1">
      <c r="A2236" s="49"/>
      <c r="B2236" s="44"/>
      <c r="C2236" s="44"/>
      <c r="D2236" s="44"/>
      <c r="E2236" s="50"/>
      <c r="F2236" s="51"/>
      <c r="G2236" s="51"/>
      <c r="H2236" s="51"/>
      <c r="I2236" s="52"/>
      <c r="J2236" s="46"/>
      <c r="K2236" s="47"/>
    </row>
    <row r="2237" spans="1:11" s="45" customFormat="1">
      <c r="A2237" s="49"/>
      <c r="B2237" s="44"/>
      <c r="C2237" s="44"/>
      <c r="D2237" s="44"/>
      <c r="E2237" s="50"/>
      <c r="F2237" s="51"/>
      <c r="G2237" s="51"/>
      <c r="H2237" s="51"/>
      <c r="I2237" s="52"/>
      <c r="J2237" s="46"/>
    </row>
    <row r="2238" spans="1:11" s="45" customFormat="1">
      <c r="A2238" s="49"/>
      <c r="B2238" s="44"/>
      <c r="C2238" s="44"/>
      <c r="D2238" s="44"/>
      <c r="E2238" s="50"/>
      <c r="F2238" s="51"/>
      <c r="G2238" s="51"/>
      <c r="H2238" s="51"/>
      <c r="I2238" s="52"/>
      <c r="J2238" s="46"/>
    </row>
    <row r="2239" spans="1:11" s="45" customFormat="1">
      <c r="A2239" s="49"/>
      <c r="B2239" s="44"/>
      <c r="C2239" s="44"/>
      <c r="D2239" s="44"/>
      <c r="E2239" s="50"/>
      <c r="F2239" s="51"/>
      <c r="G2239" s="51"/>
      <c r="H2239" s="51"/>
      <c r="I2239" s="52"/>
      <c r="J2239" s="46"/>
    </row>
    <row r="2240" spans="1:11" s="45" customFormat="1">
      <c r="A2240" s="49"/>
      <c r="B2240" s="44"/>
      <c r="C2240" s="44"/>
      <c r="D2240" s="44"/>
      <c r="E2240" s="50"/>
      <c r="F2240" s="51"/>
      <c r="G2240" s="51"/>
      <c r="H2240" s="51"/>
      <c r="I2240" s="52"/>
      <c r="J2240" s="46"/>
    </row>
    <row r="2241" spans="1:11" s="45" customFormat="1">
      <c r="A2241" s="49"/>
      <c r="B2241" s="44"/>
      <c r="C2241" s="44"/>
      <c r="D2241" s="44"/>
      <c r="E2241" s="50"/>
      <c r="F2241" s="51"/>
      <c r="G2241" s="51"/>
      <c r="H2241" s="51"/>
      <c r="I2241" s="52"/>
      <c r="J2241" s="46"/>
    </row>
    <row r="2242" spans="1:11" s="45" customFormat="1">
      <c r="A2242" s="49"/>
      <c r="B2242" s="44"/>
      <c r="C2242" s="44"/>
      <c r="D2242" s="44"/>
      <c r="E2242" s="50"/>
      <c r="F2242" s="51"/>
      <c r="G2242" s="51"/>
      <c r="H2242" s="51"/>
      <c r="I2242" s="52"/>
      <c r="J2242" s="46"/>
    </row>
    <row r="2243" spans="1:11" s="44" customFormat="1">
      <c r="A2243" s="49"/>
      <c r="E2243" s="50"/>
      <c r="F2243" s="51"/>
      <c r="G2243" s="51"/>
      <c r="H2243" s="51"/>
      <c r="I2243" s="52"/>
      <c r="J2243" s="46"/>
      <c r="K2243" s="45"/>
    </row>
    <row r="2244" spans="1:11" s="44" customFormat="1">
      <c r="A2244" s="49"/>
      <c r="E2244" s="50"/>
      <c r="F2244" s="51"/>
      <c r="G2244" s="51"/>
      <c r="H2244" s="51"/>
      <c r="I2244" s="52"/>
      <c r="J2244" s="46"/>
      <c r="K2244" s="45"/>
    </row>
    <row r="2245" spans="1:11" s="44" customFormat="1">
      <c r="A2245" s="49"/>
      <c r="E2245" s="50"/>
      <c r="F2245" s="51"/>
      <c r="G2245" s="51"/>
      <c r="H2245" s="51"/>
      <c r="I2245" s="52"/>
      <c r="J2245" s="46"/>
      <c r="K2245" s="45"/>
    </row>
    <row r="2246" spans="1:11" s="44" customFormat="1">
      <c r="A2246" s="49"/>
      <c r="E2246" s="50"/>
      <c r="F2246" s="51"/>
      <c r="G2246" s="51"/>
      <c r="H2246" s="51"/>
      <c r="I2246" s="52"/>
      <c r="J2246" s="46"/>
      <c r="K2246" s="45"/>
    </row>
    <row r="2247" spans="1:11" s="44" customFormat="1">
      <c r="A2247" s="49"/>
      <c r="E2247" s="50"/>
      <c r="F2247" s="51"/>
      <c r="G2247" s="51"/>
      <c r="H2247" s="51"/>
      <c r="I2247" s="52"/>
      <c r="J2247" s="46"/>
      <c r="K2247" s="45"/>
    </row>
    <row r="2248" spans="1:11" s="44" customFormat="1">
      <c r="A2248" s="49"/>
      <c r="E2248" s="50"/>
      <c r="F2248" s="51"/>
      <c r="G2248" s="51"/>
      <c r="H2248" s="51"/>
      <c r="I2248" s="52"/>
      <c r="J2248" s="46"/>
      <c r="K2248" s="45"/>
    </row>
    <row r="2249" spans="1:11" s="44" customFormat="1">
      <c r="A2249" s="49"/>
      <c r="E2249" s="50"/>
      <c r="F2249" s="51"/>
      <c r="G2249" s="51"/>
      <c r="H2249" s="51"/>
      <c r="I2249" s="52"/>
      <c r="J2249" s="46"/>
      <c r="K2249" s="45"/>
    </row>
    <row r="2250" spans="1:11" s="44" customFormat="1">
      <c r="A2250" s="49"/>
      <c r="E2250" s="50"/>
      <c r="F2250" s="51"/>
      <c r="G2250" s="51"/>
      <c r="H2250" s="51"/>
      <c r="I2250" s="52"/>
      <c r="J2250" s="46"/>
      <c r="K2250" s="45"/>
    </row>
    <row r="2251" spans="1:11" s="44" customFormat="1">
      <c r="A2251" s="49"/>
      <c r="E2251" s="50"/>
      <c r="F2251" s="51"/>
      <c r="G2251" s="51"/>
      <c r="H2251" s="51"/>
      <c r="I2251" s="52"/>
      <c r="J2251" s="46"/>
      <c r="K2251" s="45"/>
    </row>
    <row r="2252" spans="1:11" s="44" customFormat="1">
      <c r="A2252" s="49"/>
      <c r="E2252" s="50"/>
      <c r="F2252" s="51"/>
      <c r="G2252" s="51"/>
      <c r="H2252" s="51"/>
      <c r="I2252" s="52"/>
      <c r="J2252" s="46"/>
      <c r="K2252" s="45"/>
    </row>
    <row r="2253" spans="1:11" s="44" customFormat="1">
      <c r="A2253" s="49"/>
      <c r="E2253" s="50"/>
      <c r="F2253" s="51"/>
      <c r="G2253" s="51"/>
      <c r="H2253" s="51"/>
      <c r="I2253" s="52"/>
      <c r="J2253" s="46"/>
      <c r="K2253" s="45"/>
    </row>
    <row r="2254" spans="1:11" s="44" customFormat="1">
      <c r="A2254" s="49"/>
      <c r="E2254" s="50"/>
      <c r="F2254" s="51"/>
      <c r="G2254" s="51"/>
      <c r="H2254" s="51"/>
      <c r="I2254" s="52"/>
      <c r="J2254" s="46"/>
      <c r="K2254" s="45"/>
    </row>
    <row r="2255" spans="1:11" s="44" customFormat="1">
      <c r="A2255" s="49"/>
      <c r="E2255" s="50"/>
      <c r="F2255" s="51"/>
      <c r="G2255" s="51"/>
      <c r="H2255" s="51"/>
      <c r="I2255" s="52"/>
      <c r="J2255" s="46"/>
      <c r="K2255" s="45"/>
    </row>
    <row r="2256" spans="1:11" s="44" customFormat="1">
      <c r="A2256" s="49"/>
      <c r="E2256" s="50"/>
      <c r="F2256" s="51"/>
      <c r="G2256" s="51"/>
      <c r="H2256" s="51"/>
      <c r="I2256" s="52"/>
      <c r="J2256" s="46"/>
      <c r="K2256" s="45"/>
    </row>
    <row r="2257" spans="1:11" s="44" customFormat="1">
      <c r="A2257" s="49"/>
      <c r="E2257" s="50"/>
      <c r="F2257" s="51"/>
      <c r="G2257" s="51"/>
      <c r="H2257" s="51"/>
      <c r="I2257" s="52"/>
      <c r="J2257" s="46"/>
      <c r="K2257" s="45"/>
    </row>
    <row r="2258" spans="1:11" s="44" customFormat="1">
      <c r="A2258" s="49"/>
      <c r="E2258" s="50"/>
      <c r="F2258" s="51"/>
      <c r="G2258" s="51"/>
      <c r="H2258" s="51"/>
      <c r="I2258" s="52"/>
      <c r="J2258" s="46"/>
      <c r="K2258" s="45"/>
    </row>
    <row r="2259" spans="1:11" s="44" customFormat="1">
      <c r="A2259" s="49"/>
      <c r="E2259" s="50"/>
      <c r="F2259" s="51"/>
      <c r="G2259" s="51"/>
      <c r="H2259" s="51"/>
      <c r="I2259" s="52"/>
      <c r="J2259" s="46"/>
      <c r="K2259" s="45"/>
    </row>
    <row r="2260" spans="1:11" s="44" customFormat="1">
      <c r="A2260" s="49"/>
      <c r="E2260" s="50"/>
      <c r="F2260" s="51"/>
      <c r="G2260" s="51"/>
      <c r="H2260" s="51"/>
      <c r="I2260" s="52"/>
      <c r="J2260" s="46"/>
      <c r="K2260" s="45"/>
    </row>
    <row r="2261" spans="1:11" s="44" customFormat="1">
      <c r="A2261" s="49"/>
      <c r="E2261" s="50"/>
      <c r="F2261" s="51"/>
      <c r="G2261" s="51"/>
      <c r="H2261" s="51"/>
      <c r="I2261" s="52"/>
      <c r="J2261" s="46"/>
      <c r="K2261" s="45"/>
    </row>
    <row r="2262" spans="1:11" s="44" customFormat="1">
      <c r="A2262" s="49"/>
      <c r="E2262" s="50"/>
      <c r="F2262" s="51"/>
      <c r="G2262" s="51"/>
      <c r="H2262" s="51"/>
      <c r="I2262" s="52"/>
      <c r="J2262" s="46"/>
      <c r="K2262" s="45"/>
    </row>
    <row r="2263" spans="1:11" s="44" customFormat="1">
      <c r="A2263" s="49"/>
      <c r="E2263" s="50"/>
      <c r="F2263" s="51"/>
      <c r="G2263" s="51"/>
      <c r="H2263" s="51"/>
      <c r="I2263" s="52"/>
      <c r="J2263" s="46"/>
      <c r="K2263" s="45"/>
    </row>
    <row r="2264" spans="1:11" s="44" customFormat="1">
      <c r="A2264" s="49"/>
      <c r="E2264" s="50"/>
      <c r="F2264" s="51"/>
      <c r="G2264" s="51"/>
      <c r="H2264" s="51"/>
      <c r="I2264" s="52"/>
      <c r="J2264" s="46"/>
      <c r="K2264" s="45"/>
    </row>
    <row r="2265" spans="1:11" s="44" customFormat="1">
      <c r="A2265" s="49"/>
      <c r="E2265" s="50"/>
      <c r="F2265" s="51"/>
      <c r="G2265" s="51"/>
      <c r="H2265" s="51"/>
      <c r="I2265" s="52"/>
      <c r="J2265" s="46"/>
      <c r="K2265" s="45"/>
    </row>
    <row r="2266" spans="1:11" s="44" customFormat="1">
      <c r="A2266" s="49"/>
      <c r="E2266" s="50"/>
      <c r="F2266" s="51"/>
      <c r="G2266" s="51"/>
      <c r="H2266" s="51"/>
      <c r="I2266" s="52"/>
      <c r="J2266" s="46"/>
      <c r="K2266" s="45"/>
    </row>
    <row r="2267" spans="1:11" s="44" customFormat="1">
      <c r="A2267" s="49"/>
      <c r="E2267" s="50"/>
      <c r="F2267" s="51"/>
      <c r="G2267" s="51"/>
      <c r="H2267" s="51"/>
      <c r="I2267" s="52"/>
      <c r="J2267" s="46"/>
      <c r="K2267" s="45"/>
    </row>
    <row r="2268" spans="1:11" s="44" customFormat="1">
      <c r="A2268" s="49"/>
      <c r="E2268" s="50"/>
      <c r="F2268" s="51"/>
      <c r="G2268" s="51"/>
      <c r="H2268" s="51"/>
      <c r="I2268" s="52"/>
      <c r="J2268" s="46"/>
      <c r="K2268" s="45"/>
    </row>
    <row r="2269" spans="1:11" s="44" customFormat="1">
      <c r="A2269" s="49"/>
      <c r="E2269" s="50"/>
      <c r="F2269" s="51"/>
      <c r="G2269" s="51"/>
      <c r="H2269" s="51"/>
      <c r="I2269" s="52"/>
      <c r="J2269" s="46"/>
      <c r="K2269" s="45"/>
    </row>
    <row r="2270" spans="1:11" s="44" customFormat="1">
      <c r="A2270" s="49"/>
      <c r="E2270" s="50"/>
      <c r="F2270" s="51"/>
      <c r="G2270" s="51"/>
      <c r="H2270" s="51"/>
      <c r="I2270" s="52"/>
      <c r="J2270" s="46"/>
      <c r="K2270" s="45"/>
    </row>
    <row r="2271" spans="1:11" s="44" customFormat="1">
      <c r="A2271" s="49"/>
      <c r="E2271" s="50"/>
      <c r="F2271" s="51"/>
      <c r="G2271" s="51"/>
      <c r="H2271" s="51"/>
      <c r="I2271" s="52"/>
      <c r="J2271" s="46"/>
      <c r="K2271" s="45"/>
    </row>
    <row r="2272" spans="1:11" s="44" customFormat="1">
      <c r="A2272" s="49"/>
      <c r="E2272" s="50"/>
      <c r="F2272" s="51"/>
      <c r="G2272" s="51"/>
      <c r="H2272" s="51"/>
      <c r="I2272" s="52"/>
      <c r="J2272" s="46"/>
      <c r="K2272" s="45"/>
    </row>
    <row r="2273" spans="1:11" s="44" customFormat="1">
      <c r="A2273" s="49"/>
      <c r="E2273" s="50"/>
      <c r="F2273" s="51"/>
      <c r="G2273" s="51"/>
      <c r="H2273" s="51"/>
      <c r="I2273" s="52"/>
      <c r="J2273" s="46"/>
      <c r="K2273" s="45"/>
    </row>
    <row r="2274" spans="1:11" s="44" customFormat="1">
      <c r="A2274" s="49"/>
      <c r="E2274" s="50"/>
      <c r="F2274" s="51"/>
      <c r="G2274" s="51"/>
      <c r="H2274" s="51"/>
      <c r="I2274" s="52"/>
      <c r="J2274" s="46"/>
      <c r="K2274" s="45"/>
    </row>
    <row r="2275" spans="1:11" s="44" customFormat="1">
      <c r="A2275" s="49"/>
      <c r="E2275" s="50"/>
      <c r="F2275" s="51"/>
      <c r="G2275" s="51"/>
      <c r="H2275" s="51"/>
      <c r="I2275" s="52"/>
      <c r="J2275" s="46"/>
      <c r="K2275" s="45"/>
    </row>
    <row r="2276" spans="1:11" s="44" customFormat="1">
      <c r="A2276" s="49"/>
      <c r="E2276" s="50"/>
      <c r="F2276" s="51"/>
      <c r="G2276" s="51"/>
      <c r="H2276" s="51"/>
      <c r="I2276" s="52"/>
      <c r="J2276" s="46"/>
      <c r="K2276" s="45"/>
    </row>
    <row r="2277" spans="1:11" s="44" customFormat="1">
      <c r="A2277" s="49"/>
      <c r="E2277" s="50"/>
      <c r="F2277" s="51"/>
      <c r="G2277" s="51"/>
      <c r="H2277" s="51"/>
      <c r="I2277" s="52"/>
      <c r="J2277" s="46"/>
      <c r="K2277" s="45"/>
    </row>
    <row r="2278" spans="1:11" s="44" customFormat="1">
      <c r="A2278" s="49"/>
      <c r="E2278" s="50"/>
      <c r="F2278" s="51"/>
      <c r="G2278" s="51"/>
      <c r="H2278" s="51"/>
      <c r="I2278" s="52"/>
      <c r="J2278" s="46"/>
      <c r="K2278" s="45"/>
    </row>
    <row r="2279" spans="1:11" s="44" customFormat="1">
      <c r="A2279" s="49"/>
      <c r="E2279" s="50"/>
      <c r="F2279" s="51"/>
      <c r="G2279" s="51"/>
      <c r="H2279" s="51"/>
      <c r="I2279" s="52"/>
      <c r="J2279" s="46"/>
      <c r="K2279" s="45"/>
    </row>
    <row r="2280" spans="1:11" s="44" customFormat="1">
      <c r="A2280" s="49"/>
      <c r="E2280" s="50"/>
      <c r="F2280" s="51"/>
      <c r="G2280" s="51"/>
      <c r="H2280" s="51"/>
      <c r="I2280" s="52"/>
      <c r="J2280" s="46"/>
      <c r="K2280" s="45"/>
    </row>
    <row r="2281" spans="1:11" s="44" customFormat="1">
      <c r="A2281" s="49"/>
      <c r="E2281" s="50"/>
      <c r="F2281" s="51"/>
      <c r="G2281" s="51"/>
      <c r="H2281" s="51"/>
      <c r="I2281" s="52"/>
      <c r="J2281" s="46"/>
      <c r="K2281" s="45"/>
    </row>
    <row r="2282" spans="1:11" s="44" customFormat="1">
      <c r="A2282" s="49"/>
      <c r="E2282" s="50"/>
      <c r="F2282" s="51"/>
      <c r="G2282" s="51"/>
      <c r="H2282" s="51"/>
      <c r="I2282" s="52"/>
      <c r="J2282" s="46"/>
      <c r="K2282" s="45"/>
    </row>
    <row r="2283" spans="1:11" s="44" customFormat="1">
      <c r="A2283" s="49"/>
      <c r="E2283" s="50"/>
      <c r="F2283" s="51"/>
      <c r="G2283" s="51"/>
      <c r="H2283" s="51"/>
      <c r="I2283" s="52"/>
      <c r="J2283" s="46"/>
      <c r="K2283" s="47"/>
    </row>
    <row r="2284" spans="1:11" s="44" customFormat="1">
      <c r="A2284" s="49"/>
      <c r="E2284" s="50"/>
      <c r="F2284" s="51"/>
      <c r="G2284" s="51"/>
      <c r="H2284" s="51"/>
      <c r="I2284" s="52"/>
      <c r="J2284" s="46"/>
      <c r="K2284" s="45"/>
    </row>
    <row r="2285" spans="1:11" s="44" customFormat="1">
      <c r="A2285" s="49"/>
      <c r="E2285" s="50"/>
      <c r="F2285" s="51"/>
      <c r="G2285" s="51"/>
      <c r="H2285" s="51"/>
      <c r="I2285" s="52"/>
      <c r="J2285" s="46"/>
      <c r="K2285" s="45"/>
    </row>
    <row r="2286" spans="1:11" s="44" customFormat="1">
      <c r="A2286" s="49"/>
      <c r="E2286" s="50"/>
      <c r="F2286" s="51"/>
      <c r="G2286" s="51"/>
      <c r="H2286" s="51"/>
      <c r="I2286" s="52"/>
      <c r="J2286" s="46"/>
      <c r="K2286" s="45"/>
    </row>
    <row r="2287" spans="1:11" s="44" customFormat="1">
      <c r="A2287" s="49"/>
      <c r="E2287" s="50"/>
      <c r="F2287" s="51"/>
      <c r="G2287" s="51"/>
      <c r="H2287" s="51"/>
      <c r="I2287" s="52"/>
      <c r="J2287" s="46"/>
      <c r="K2287" s="45"/>
    </row>
    <row r="2288" spans="1:11" s="44" customFormat="1">
      <c r="A2288" s="49"/>
      <c r="E2288" s="50"/>
      <c r="F2288" s="51"/>
      <c r="G2288" s="51"/>
      <c r="H2288" s="51"/>
      <c r="I2288" s="52"/>
      <c r="J2288" s="46"/>
      <c r="K2288" s="45"/>
    </row>
    <row r="2289" spans="1:11" s="44" customFormat="1">
      <c r="A2289" s="49"/>
      <c r="E2289" s="50"/>
      <c r="F2289" s="51"/>
      <c r="G2289" s="51"/>
      <c r="H2289" s="51"/>
      <c r="I2289" s="52"/>
      <c r="J2289" s="46"/>
      <c r="K2289" s="45"/>
    </row>
    <row r="2290" spans="1:11" s="44" customFormat="1">
      <c r="A2290" s="49"/>
      <c r="E2290" s="50"/>
      <c r="F2290" s="51"/>
      <c r="G2290" s="51"/>
      <c r="H2290" s="51"/>
      <c r="I2290" s="52"/>
      <c r="J2290" s="46"/>
      <c r="K2290" s="47"/>
    </row>
    <row r="2291" spans="1:11" s="44" customFormat="1">
      <c r="A2291" s="49"/>
      <c r="E2291" s="50"/>
      <c r="F2291" s="51"/>
      <c r="G2291" s="51"/>
      <c r="H2291" s="51"/>
      <c r="I2291" s="52"/>
      <c r="J2291" s="46"/>
      <c r="K2291" s="45"/>
    </row>
    <row r="2292" spans="1:11" s="44" customFormat="1">
      <c r="A2292" s="49"/>
      <c r="E2292" s="50"/>
      <c r="F2292" s="51"/>
      <c r="G2292" s="51"/>
      <c r="H2292" s="51"/>
      <c r="I2292" s="52"/>
      <c r="J2292" s="46"/>
      <c r="K2292" s="45"/>
    </row>
    <row r="2293" spans="1:11" s="44" customFormat="1">
      <c r="A2293" s="49"/>
      <c r="E2293" s="50"/>
      <c r="F2293" s="51"/>
      <c r="G2293" s="51"/>
      <c r="H2293" s="51"/>
      <c r="I2293" s="52"/>
      <c r="J2293" s="46"/>
      <c r="K2293" s="45"/>
    </row>
    <row r="2294" spans="1:11" s="44" customFormat="1">
      <c r="A2294" s="49"/>
      <c r="E2294" s="50"/>
      <c r="F2294" s="51"/>
      <c r="G2294" s="51"/>
      <c r="H2294" s="51"/>
      <c r="I2294" s="52"/>
      <c r="J2294" s="46"/>
      <c r="K2294" s="45"/>
    </row>
    <row r="2295" spans="1:11" s="44" customFormat="1">
      <c r="A2295" s="49"/>
      <c r="E2295" s="50"/>
      <c r="F2295" s="51"/>
      <c r="G2295" s="51"/>
      <c r="H2295" s="51"/>
      <c r="I2295" s="52"/>
      <c r="J2295" s="46"/>
      <c r="K2295" s="45"/>
    </row>
    <row r="2296" spans="1:11" s="44" customFormat="1">
      <c r="A2296" s="49"/>
      <c r="E2296" s="50"/>
      <c r="F2296" s="51"/>
      <c r="G2296" s="51"/>
      <c r="H2296" s="51"/>
      <c r="I2296" s="52"/>
      <c r="J2296" s="46"/>
      <c r="K2296" s="45"/>
    </row>
    <row r="2297" spans="1:11" s="44" customFormat="1">
      <c r="A2297" s="49"/>
      <c r="E2297" s="50"/>
      <c r="F2297" s="51"/>
      <c r="G2297" s="51"/>
      <c r="H2297" s="51"/>
      <c r="I2297" s="52"/>
      <c r="J2297" s="46"/>
      <c r="K2297" s="45"/>
    </row>
    <row r="2298" spans="1:11" s="44" customFormat="1">
      <c r="A2298" s="49"/>
      <c r="E2298" s="50"/>
      <c r="F2298" s="51"/>
      <c r="G2298" s="51"/>
      <c r="H2298" s="51"/>
      <c r="I2298" s="52"/>
      <c r="J2298" s="46"/>
      <c r="K2298" s="45"/>
    </row>
    <row r="2299" spans="1:11" s="44" customFormat="1">
      <c r="A2299" s="49"/>
      <c r="E2299" s="50"/>
      <c r="F2299" s="51"/>
      <c r="G2299" s="51"/>
      <c r="H2299" s="51"/>
      <c r="I2299" s="52"/>
      <c r="J2299" s="46"/>
      <c r="K2299" s="47"/>
    </row>
    <row r="2300" spans="1:11" s="44" customFormat="1">
      <c r="A2300" s="49"/>
      <c r="E2300" s="50"/>
      <c r="F2300" s="51"/>
      <c r="G2300" s="51"/>
      <c r="H2300" s="51"/>
      <c r="I2300" s="52"/>
      <c r="J2300" s="46"/>
      <c r="K2300" s="47"/>
    </row>
    <row r="2301" spans="1:11" s="44" customFormat="1">
      <c r="A2301" s="49"/>
      <c r="E2301" s="50"/>
      <c r="F2301" s="51"/>
      <c r="G2301" s="51"/>
      <c r="H2301" s="51"/>
      <c r="I2301" s="52"/>
      <c r="J2301" s="46"/>
      <c r="K2301" s="45"/>
    </row>
    <row r="2302" spans="1:11" s="44" customFormat="1">
      <c r="A2302" s="49"/>
      <c r="E2302" s="50"/>
      <c r="F2302" s="51"/>
      <c r="G2302" s="51"/>
      <c r="H2302" s="51"/>
      <c r="I2302" s="52"/>
      <c r="J2302" s="46"/>
      <c r="K2302" s="45"/>
    </row>
    <row r="2303" spans="1:11" s="44" customFormat="1">
      <c r="A2303" s="49"/>
      <c r="E2303" s="50"/>
      <c r="F2303" s="51"/>
      <c r="G2303" s="51"/>
      <c r="H2303" s="51"/>
      <c r="I2303" s="52"/>
      <c r="J2303" s="46"/>
      <c r="K2303" s="45"/>
    </row>
    <row r="2304" spans="1:11" s="44" customFormat="1">
      <c r="A2304" s="49"/>
      <c r="E2304" s="50"/>
      <c r="F2304" s="51"/>
      <c r="G2304" s="51"/>
      <c r="H2304" s="51"/>
      <c r="I2304" s="52"/>
      <c r="J2304" s="46"/>
      <c r="K2304" s="45"/>
    </row>
    <row r="2305" spans="1:11" s="44" customFormat="1">
      <c r="A2305" s="49"/>
      <c r="E2305" s="50"/>
      <c r="F2305" s="51"/>
      <c r="G2305" s="51"/>
      <c r="H2305" s="51"/>
      <c r="I2305" s="52"/>
      <c r="J2305" s="46"/>
      <c r="K2305" s="47"/>
    </row>
    <row r="2306" spans="1:11" s="44" customFormat="1">
      <c r="A2306" s="49"/>
      <c r="E2306" s="50"/>
      <c r="F2306" s="51"/>
      <c r="G2306" s="51"/>
      <c r="H2306" s="51"/>
      <c r="I2306" s="52"/>
      <c r="J2306" s="46"/>
      <c r="K2306" s="47"/>
    </row>
    <row r="2307" spans="1:11" s="44" customFormat="1">
      <c r="A2307" s="49"/>
      <c r="E2307" s="50"/>
      <c r="F2307" s="51"/>
      <c r="G2307" s="51"/>
      <c r="H2307" s="51"/>
      <c r="I2307" s="52"/>
      <c r="J2307" s="46"/>
      <c r="K2307" s="45"/>
    </row>
    <row r="2308" spans="1:11" s="44" customFormat="1">
      <c r="A2308" s="49"/>
      <c r="E2308" s="50"/>
      <c r="F2308" s="51"/>
      <c r="G2308" s="51"/>
      <c r="H2308" s="51"/>
      <c r="I2308" s="52"/>
      <c r="J2308" s="46"/>
      <c r="K2308" s="45"/>
    </row>
    <row r="2309" spans="1:11" s="44" customFormat="1">
      <c r="A2309" s="49"/>
      <c r="E2309" s="50"/>
      <c r="F2309" s="51"/>
      <c r="G2309" s="51"/>
      <c r="H2309" s="51"/>
      <c r="I2309" s="52"/>
      <c r="J2309" s="46"/>
      <c r="K2309" s="45"/>
    </row>
    <row r="2310" spans="1:11" s="44" customFormat="1">
      <c r="A2310" s="49"/>
      <c r="E2310" s="50"/>
      <c r="F2310" s="51"/>
      <c r="G2310" s="51"/>
      <c r="H2310" s="51"/>
      <c r="I2310" s="52"/>
      <c r="J2310" s="46"/>
      <c r="K2310" s="45"/>
    </row>
    <row r="2311" spans="1:11" s="44" customFormat="1">
      <c r="A2311" s="49"/>
      <c r="E2311" s="50"/>
      <c r="F2311" s="51"/>
      <c r="G2311" s="51"/>
      <c r="H2311" s="51"/>
      <c r="I2311" s="52"/>
      <c r="J2311" s="46"/>
      <c r="K2311" s="45"/>
    </row>
    <row r="2312" spans="1:11" s="44" customFormat="1">
      <c r="A2312" s="49"/>
      <c r="E2312" s="50"/>
      <c r="F2312" s="51"/>
      <c r="G2312" s="51"/>
      <c r="H2312" s="51"/>
      <c r="I2312" s="52"/>
      <c r="J2312" s="46"/>
      <c r="K2312" s="45"/>
    </row>
    <row r="2313" spans="1:11" s="44" customFormat="1">
      <c r="A2313" s="49"/>
      <c r="E2313" s="50"/>
      <c r="F2313" s="51"/>
      <c r="G2313" s="51"/>
      <c r="H2313" s="51"/>
      <c r="I2313" s="52"/>
      <c r="J2313" s="46"/>
      <c r="K2313" s="45"/>
    </row>
    <row r="2314" spans="1:11" s="44" customFormat="1">
      <c r="A2314" s="49"/>
      <c r="E2314" s="50"/>
      <c r="F2314" s="51"/>
      <c r="G2314" s="51"/>
      <c r="H2314" s="51"/>
      <c r="I2314" s="52"/>
      <c r="J2314" s="46"/>
      <c r="K2314" s="45"/>
    </row>
    <row r="2315" spans="1:11" s="44" customFormat="1">
      <c r="A2315" s="49"/>
      <c r="E2315" s="50"/>
      <c r="F2315" s="51"/>
      <c r="G2315" s="51"/>
      <c r="H2315" s="51"/>
      <c r="I2315" s="52"/>
      <c r="J2315" s="46"/>
      <c r="K2315" s="45"/>
    </row>
    <row r="2316" spans="1:11" s="44" customFormat="1">
      <c r="A2316" s="49"/>
      <c r="E2316" s="50"/>
      <c r="F2316" s="51"/>
      <c r="G2316" s="51"/>
      <c r="H2316" s="51"/>
      <c r="I2316" s="52"/>
      <c r="J2316" s="46"/>
      <c r="K2316" s="45"/>
    </row>
    <row r="2317" spans="1:11" s="44" customFormat="1">
      <c r="A2317" s="49"/>
      <c r="E2317" s="50"/>
      <c r="F2317" s="51"/>
      <c r="G2317" s="51"/>
      <c r="H2317" s="51"/>
      <c r="I2317" s="52"/>
      <c r="J2317" s="46"/>
      <c r="K2317" s="45"/>
    </row>
    <row r="2318" spans="1:11" s="44" customFormat="1">
      <c r="A2318" s="49"/>
      <c r="E2318" s="50"/>
      <c r="F2318" s="51"/>
      <c r="G2318" s="51"/>
      <c r="H2318" s="51"/>
      <c r="I2318" s="52"/>
      <c r="J2318" s="46"/>
      <c r="K2318" s="45"/>
    </row>
    <row r="2319" spans="1:11" s="44" customFormat="1">
      <c r="A2319" s="49"/>
      <c r="E2319" s="50"/>
      <c r="F2319" s="51"/>
      <c r="G2319" s="51"/>
      <c r="H2319" s="51"/>
      <c r="I2319" s="52"/>
      <c r="J2319" s="46"/>
      <c r="K2319" s="45"/>
    </row>
    <row r="2320" spans="1:11" s="44" customFormat="1">
      <c r="A2320" s="49"/>
      <c r="E2320" s="50"/>
      <c r="F2320" s="51"/>
      <c r="G2320" s="51"/>
      <c r="H2320" s="51"/>
      <c r="I2320" s="52"/>
      <c r="J2320" s="46"/>
      <c r="K2320" s="45"/>
    </row>
    <row r="2321" spans="1:11" s="44" customFormat="1">
      <c r="A2321" s="49"/>
      <c r="E2321" s="50"/>
      <c r="F2321" s="51"/>
      <c r="G2321" s="51"/>
      <c r="H2321" s="51"/>
      <c r="I2321" s="52"/>
      <c r="J2321" s="46"/>
      <c r="K2321" s="45"/>
    </row>
    <row r="2322" spans="1:11" s="44" customFormat="1">
      <c r="A2322" s="49"/>
      <c r="E2322" s="50"/>
      <c r="F2322" s="51"/>
      <c r="G2322" s="51"/>
      <c r="H2322" s="51"/>
      <c r="I2322" s="52"/>
      <c r="J2322" s="46"/>
      <c r="K2322" s="45"/>
    </row>
    <row r="2323" spans="1:11" s="44" customFormat="1">
      <c r="A2323" s="49"/>
      <c r="E2323" s="50"/>
      <c r="F2323" s="51"/>
      <c r="G2323" s="51"/>
      <c r="H2323" s="51"/>
      <c r="I2323" s="52"/>
      <c r="J2323" s="46"/>
      <c r="K2323" s="45"/>
    </row>
    <row r="2324" spans="1:11" s="44" customFormat="1">
      <c r="A2324" s="49"/>
      <c r="E2324" s="50"/>
      <c r="F2324" s="51"/>
      <c r="G2324" s="51"/>
      <c r="H2324" s="51"/>
      <c r="I2324" s="52"/>
      <c r="J2324" s="46"/>
      <c r="K2324" s="45"/>
    </row>
    <row r="2325" spans="1:11" s="44" customFormat="1">
      <c r="A2325" s="49"/>
      <c r="E2325" s="50"/>
      <c r="F2325" s="51"/>
      <c r="G2325" s="51"/>
      <c r="H2325" s="51"/>
      <c r="I2325" s="52"/>
      <c r="J2325" s="46"/>
      <c r="K2325" s="45"/>
    </row>
    <row r="2326" spans="1:11" s="44" customFormat="1">
      <c r="A2326" s="49"/>
      <c r="E2326" s="50"/>
      <c r="F2326" s="51"/>
      <c r="G2326" s="51"/>
      <c r="H2326" s="51"/>
      <c r="I2326" s="52"/>
      <c r="J2326" s="46"/>
      <c r="K2326" s="47"/>
    </row>
    <row r="2327" spans="1:11" s="44" customFormat="1">
      <c r="A2327" s="49"/>
      <c r="E2327" s="50"/>
      <c r="F2327" s="51"/>
      <c r="G2327" s="51"/>
      <c r="H2327" s="51"/>
      <c r="I2327" s="52"/>
      <c r="J2327" s="46"/>
      <c r="K2327" s="45"/>
    </row>
    <row r="2328" spans="1:11" s="44" customFormat="1">
      <c r="A2328" s="49"/>
      <c r="E2328" s="50"/>
      <c r="F2328" s="51"/>
      <c r="G2328" s="51"/>
      <c r="H2328" s="51"/>
      <c r="I2328" s="52"/>
      <c r="J2328" s="46"/>
      <c r="K2328" s="45"/>
    </row>
    <row r="2329" spans="1:11" s="44" customFormat="1">
      <c r="A2329" s="49"/>
      <c r="E2329" s="50"/>
      <c r="F2329" s="51"/>
      <c r="G2329" s="51"/>
      <c r="H2329" s="51"/>
      <c r="I2329" s="52"/>
      <c r="J2329" s="46"/>
      <c r="K2329" s="45"/>
    </row>
    <row r="2330" spans="1:11" s="44" customFormat="1">
      <c r="A2330" s="49"/>
      <c r="E2330" s="50"/>
      <c r="F2330" s="51"/>
      <c r="G2330" s="51"/>
      <c r="H2330" s="51"/>
      <c r="I2330" s="52"/>
      <c r="J2330" s="46"/>
      <c r="K2330" s="45"/>
    </row>
    <row r="2331" spans="1:11" s="44" customFormat="1">
      <c r="A2331" s="49"/>
      <c r="E2331" s="50"/>
      <c r="F2331" s="51"/>
      <c r="G2331" s="51"/>
      <c r="H2331" s="51"/>
      <c r="I2331" s="52"/>
      <c r="J2331" s="46"/>
      <c r="K2331" s="45"/>
    </row>
    <row r="2332" spans="1:11" s="44" customFormat="1">
      <c r="A2332" s="49"/>
      <c r="E2332" s="50"/>
      <c r="F2332" s="51"/>
      <c r="G2332" s="51"/>
      <c r="H2332" s="51"/>
      <c r="I2332" s="52"/>
      <c r="J2332" s="46"/>
      <c r="K2332" s="45"/>
    </row>
    <row r="2333" spans="1:11" s="44" customFormat="1">
      <c r="A2333" s="49"/>
      <c r="E2333" s="50"/>
      <c r="F2333" s="51"/>
      <c r="G2333" s="51"/>
      <c r="H2333" s="51"/>
      <c r="I2333" s="52"/>
      <c r="J2333" s="46"/>
      <c r="K2333" s="45"/>
    </row>
    <row r="2334" spans="1:11" s="44" customFormat="1">
      <c r="A2334" s="49"/>
      <c r="E2334" s="50"/>
      <c r="F2334" s="51"/>
      <c r="G2334" s="51"/>
      <c r="H2334" s="51"/>
      <c r="I2334" s="52"/>
      <c r="J2334" s="46"/>
      <c r="K2334" s="45"/>
    </row>
    <row r="2335" spans="1:11" s="44" customFormat="1">
      <c r="A2335" s="49"/>
      <c r="E2335" s="50"/>
      <c r="F2335" s="51"/>
      <c r="G2335" s="51"/>
      <c r="H2335" s="51"/>
      <c r="I2335" s="52"/>
      <c r="J2335" s="46"/>
      <c r="K2335" s="45"/>
    </row>
    <row r="2336" spans="1:11" s="44" customFormat="1">
      <c r="A2336" s="49"/>
      <c r="E2336" s="50"/>
      <c r="F2336" s="51"/>
      <c r="G2336" s="51"/>
      <c r="H2336" s="51"/>
      <c r="I2336" s="52"/>
      <c r="J2336" s="46"/>
      <c r="K2336" s="45"/>
    </row>
    <row r="2337" spans="1:11" s="44" customFormat="1">
      <c r="A2337" s="49"/>
      <c r="E2337" s="50"/>
      <c r="F2337" s="51"/>
      <c r="G2337" s="51"/>
      <c r="H2337" s="51"/>
      <c r="I2337" s="52"/>
      <c r="J2337" s="46"/>
      <c r="K2337" s="45"/>
    </row>
    <row r="2338" spans="1:11" s="44" customFormat="1">
      <c r="A2338" s="49"/>
      <c r="E2338" s="50"/>
      <c r="F2338" s="51"/>
      <c r="G2338" s="51"/>
      <c r="H2338" s="51"/>
      <c r="I2338" s="52"/>
      <c r="J2338" s="46"/>
      <c r="K2338" s="45"/>
    </row>
    <row r="2339" spans="1:11" s="44" customFormat="1">
      <c r="A2339" s="49"/>
      <c r="E2339" s="50"/>
      <c r="F2339" s="51"/>
      <c r="G2339" s="51"/>
      <c r="H2339" s="51"/>
      <c r="I2339" s="52"/>
      <c r="J2339" s="46"/>
      <c r="K2339" s="45"/>
    </row>
    <row r="2340" spans="1:11" s="44" customFormat="1">
      <c r="A2340" s="49"/>
      <c r="E2340" s="50"/>
      <c r="F2340" s="51"/>
      <c r="G2340" s="51"/>
      <c r="H2340" s="51"/>
      <c r="I2340" s="52"/>
      <c r="J2340" s="46"/>
      <c r="K2340" s="45"/>
    </row>
    <row r="2341" spans="1:11" s="44" customFormat="1">
      <c r="A2341" s="49"/>
      <c r="E2341" s="50"/>
      <c r="F2341" s="51"/>
      <c r="G2341" s="51"/>
      <c r="H2341" s="51"/>
      <c r="I2341" s="52"/>
      <c r="J2341" s="46"/>
      <c r="K2341" s="45"/>
    </row>
    <row r="2342" spans="1:11" s="44" customFormat="1">
      <c r="A2342" s="49"/>
      <c r="E2342" s="50"/>
      <c r="F2342" s="51"/>
      <c r="G2342" s="51"/>
      <c r="H2342" s="51"/>
      <c r="I2342" s="52"/>
      <c r="J2342" s="46"/>
      <c r="K2342" s="45"/>
    </row>
    <row r="2343" spans="1:11" s="44" customFormat="1">
      <c r="A2343" s="49"/>
      <c r="E2343" s="50"/>
      <c r="F2343" s="51"/>
      <c r="G2343" s="51"/>
      <c r="H2343" s="51"/>
      <c r="I2343" s="52"/>
      <c r="J2343" s="46"/>
      <c r="K2343" s="45"/>
    </row>
    <row r="2344" spans="1:11" s="44" customFormat="1">
      <c r="A2344" s="49"/>
      <c r="E2344" s="50"/>
      <c r="F2344" s="51"/>
      <c r="G2344" s="51"/>
      <c r="H2344" s="51"/>
      <c r="I2344" s="52"/>
      <c r="J2344" s="46"/>
      <c r="K2344" s="45"/>
    </row>
    <row r="2345" spans="1:11" s="44" customFormat="1">
      <c r="A2345" s="49"/>
      <c r="E2345" s="50"/>
      <c r="F2345" s="51"/>
      <c r="G2345" s="51"/>
      <c r="H2345" s="51"/>
      <c r="I2345" s="52"/>
      <c r="J2345" s="46"/>
      <c r="K2345" s="45"/>
    </row>
    <row r="2346" spans="1:11" s="44" customFormat="1">
      <c r="A2346" s="49"/>
      <c r="E2346" s="50"/>
      <c r="F2346" s="51"/>
      <c r="G2346" s="51"/>
      <c r="H2346" s="51"/>
      <c r="I2346" s="52"/>
      <c r="J2346" s="46"/>
      <c r="K2346" s="45"/>
    </row>
    <row r="2347" spans="1:11" s="44" customFormat="1">
      <c r="A2347" s="49"/>
      <c r="E2347" s="50"/>
      <c r="F2347" s="51"/>
      <c r="G2347" s="51"/>
      <c r="H2347" s="51"/>
      <c r="I2347" s="52"/>
      <c r="J2347" s="46"/>
      <c r="K2347" s="45"/>
    </row>
    <row r="2348" spans="1:11" s="44" customFormat="1">
      <c r="A2348" s="49"/>
      <c r="E2348" s="50"/>
      <c r="F2348" s="51"/>
      <c r="G2348" s="51"/>
      <c r="H2348" s="51"/>
      <c r="I2348" s="52"/>
      <c r="J2348" s="46"/>
      <c r="K2348" s="45"/>
    </row>
    <row r="2349" spans="1:11" s="44" customFormat="1">
      <c r="A2349" s="49"/>
      <c r="E2349" s="50"/>
      <c r="F2349" s="51"/>
      <c r="G2349" s="51"/>
      <c r="H2349" s="51"/>
      <c r="I2349" s="52"/>
      <c r="J2349" s="46"/>
      <c r="K2349" s="45"/>
    </row>
    <row r="2350" spans="1:11" s="44" customFormat="1">
      <c r="A2350" s="49"/>
      <c r="E2350" s="50"/>
      <c r="F2350" s="51"/>
      <c r="G2350" s="51"/>
      <c r="H2350" s="51"/>
      <c r="I2350" s="52"/>
      <c r="J2350" s="46"/>
      <c r="K2350" s="45"/>
    </row>
    <row r="2351" spans="1:11" s="44" customFormat="1">
      <c r="A2351" s="49"/>
      <c r="E2351" s="50"/>
      <c r="F2351" s="51"/>
      <c r="G2351" s="51"/>
      <c r="H2351" s="51"/>
      <c r="I2351" s="52"/>
      <c r="J2351" s="46"/>
      <c r="K2351" s="47"/>
    </row>
    <row r="2352" spans="1:11" s="44" customFormat="1">
      <c r="A2352" s="49"/>
      <c r="E2352" s="50"/>
      <c r="F2352" s="51"/>
      <c r="G2352" s="51"/>
      <c r="H2352" s="51"/>
      <c r="I2352" s="52"/>
      <c r="J2352" s="46"/>
      <c r="K2352" s="45"/>
    </row>
    <row r="2353" spans="1:11" s="44" customFormat="1">
      <c r="A2353" s="49"/>
      <c r="E2353" s="50"/>
      <c r="F2353" s="51"/>
      <c r="G2353" s="51"/>
      <c r="H2353" s="51"/>
      <c r="I2353" s="52"/>
      <c r="J2353" s="46"/>
      <c r="K2353" s="45"/>
    </row>
    <row r="2354" spans="1:11" s="44" customFormat="1">
      <c r="A2354" s="49"/>
      <c r="E2354" s="50"/>
      <c r="F2354" s="51"/>
      <c r="G2354" s="51"/>
      <c r="H2354" s="51"/>
      <c r="I2354" s="52"/>
      <c r="J2354" s="46"/>
      <c r="K2354" s="45"/>
    </row>
    <row r="2355" spans="1:11" s="44" customFormat="1">
      <c r="A2355" s="49"/>
      <c r="E2355" s="50"/>
      <c r="F2355" s="51"/>
      <c r="G2355" s="51"/>
      <c r="H2355" s="51"/>
      <c r="I2355" s="52"/>
      <c r="J2355" s="46"/>
      <c r="K2355" s="45"/>
    </row>
    <row r="2356" spans="1:11" s="44" customFormat="1">
      <c r="A2356" s="49"/>
      <c r="E2356" s="50"/>
      <c r="F2356" s="51"/>
      <c r="G2356" s="51"/>
      <c r="H2356" s="51"/>
      <c r="I2356" s="52"/>
      <c r="J2356" s="46"/>
      <c r="K2356" s="45"/>
    </row>
    <row r="2357" spans="1:11" s="44" customFormat="1">
      <c r="A2357" s="49"/>
      <c r="E2357" s="50"/>
      <c r="F2357" s="51"/>
      <c r="G2357" s="51"/>
      <c r="H2357" s="51"/>
      <c r="I2357" s="52"/>
      <c r="J2357" s="46"/>
      <c r="K2357" s="47"/>
    </row>
    <row r="2358" spans="1:11" s="44" customFormat="1">
      <c r="A2358" s="49"/>
      <c r="E2358" s="50"/>
      <c r="F2358" s="51"/>
      <c r="G2358" s="51"/>
      <c r="H2358" s="51"/>
      <c r="I2358" s="52"/>
      <c r="J2358" s="46"/>
      <c r="K2358" s="45"/>
    </row>
    <row r="2359" spans="1:11" s="44" customFormat="1">
      <c r="A2359" s="49"/>
      <c r="E2359" s="50"/>
      <c r="F2359" s="51"/>
      <c r="G2359" s="51"/>
      <c r="H2359" s="51"/>
      <c r="I2359" s="52"/>
      <c r="J2359" s="46"/>
      <c r="K2359" s="45"/>
    </row>
    <row r="2360" spans="1:11" s="44" customFormat="1">
      <c r="A2360" s="49"/>
      <c r="E2360" s="50"/>
      <c r="F2360" s="51"/>
      <c r="G2360" s="51"/>
      <c r="H2360" s="51"/>
      <c r="I2360" s="52"/>
      <c r="J2360" s="46"/>
      <c r="K2360" s="45"/>
    </row>
    <row r="2361" spans="1:11" s="44" customFormat="1">
      <c r="A2361" s="49"/>
      <c r="E2361" s="50"/>
      <c r="F2361" s="51"/>
      <c r="G2361" s="51"/>
      <c r="H2361" s="51"/>
      <c r="I2361" s="52"/>
      <c r="J2361" s="46"/>
      <c r="K2361" s="45"/>
    </row>
    <row r="2362" spans="1:11" s="44" customFormat="1">
      <c r="A2362" s="49"/>
      <c r="E2362" s="50"/>
      <c r="F2362" s="51"/>
      <c r="G2362" s="51"/>
      <c r="H2362" s="51"/>
      <c r="I2362" s="52"/>
      <c r="J2362" s="46"/>
      <c r="K2362" s="47"/>
    </row>
    <row r="2363" spans="1:11" s="44" customFormat="1">
      <c r="A2363" s="49"/>
      <c r="E2363" s="50"/>
      <c r="F2363" s="51"/>
      <c r="G2363" s="51"/>
      <c r="H2363" s="51"/>
      <c r="I2363" s="52"/>
      <c r="J2363" s="46"/>
      <c r="K2363" s="45"/>
    </row>
    <row r="2364" spans="1:11" s="44" customFormat="1">
      <c r="A2364" s="49"/>
      <c r="E2364" s="50"/>
      <c r="F2364" s="51"/>
      <c r="G2364" s="51"/>
      <c r="H2364" s="51"/>
      <c r="I2364" s="52"/>
      <c r="J2364" s="46"/>
      <c r="K2364" s="45"/>
    </row>
    <row r="2365" spans="1:11" s="44" customFormat="1">
      <c r="A2365" s="49"/>
      <c r="E2365" s="50"/>
      <c r="F2365" s="51"/>
      <c r="G2365" s="51"/>
      <c r="H2365" s="51"/>
      <c r="I2365" s="52"/>
      <c r="J2365" s="46"/>
      <c r="K2365" s="45"/>
    </row>
    <row r="2366" spans="1:11" s="44" customFormat="1">
      <c r="A2366" s="49"/>
      <c r="E2366" s="50"/>
      <c r="F2366" s="51"/>
      <c r="G2366" s="51"/>
      <c r="H2366" s="51"/>
      <c r="I2366" s="52"/>
      <c r="J2366" s="46"/>
      <c r="K2366" s="45"/>
    </row>
    <row r="2367" spans="1:11" s="44" customFormat="1">
      <c r="A2367" s="49"/>
      <c r="E2367" s="50"/>
      <c r="F2367" s="51"/>
      <c r="G2367" s="51"/>
      <c r="H2367" s="51"/>
      <c r="I2367" s="52"/>
      <c r="J2367" s="46"/>
      <c r="K2367" s="45"/>
    </row>
    <row r="2368" spans="1:11" s="44" customFormat="1">
      <c r="A2368" s="49"/>
      <c r="E2368" s="50"/>
      <c r="F2368" s="51"/>
      <c r="G2368" s="51"/>
      <c r="H2368" s="51"/>
      <c r="I2368" s="52"/>
      <c r="J2368" s="46"/>
      <c r="K2368" s="47"/>
    </row>
    <row r="2369" spans="1:12" s="44" customFormat="1">
      <c r="A2369" s="49"/>
      <c r="E2369" s="50"/>
      <c r="F2369" s="51"/>
      <c r="G2369" s="51"/>
      <c r="H2369" s="51"/>
      <c r="I2369" s="52"/>
      <c r="J2369" s="46"/>
      <c r="K2369" s="45"/>
      <c r="L2369" s="48"/>
    </row>
    <row r="2370" spans="1:12" s="44" customFormat="1">
      <c r="A2370" s="49"/>
      <c r="E2370" s="50"/>
      <c r="F2370" s="51"/>
      <c r="G2370" s="51"/>
      <c r="H2370" s="51"/>
      <c r="I2370" s="52"/>
      <c r="J2370" s="46"/>
      <c r="K2370" s="45"/>
    </row>
    <row r="2371" spans="1:12" s="44" customFormat="1">
      <c r="A2371" s="49"/>
      <c r="E2371" s="50"/>
      <c r="F2371" s="51"/>
      <c r="G2371" s="51"/>
      <c r="H2371" s="51"/>
      <c r="I2371" s="52"/>
      <c r="J2371" s="46"/>
      <c r="K2371" s="45"/>
    </row>
    <row r="2372" spans="1:12" s="44" customFormat="1">
      <c r="A2372" s="49"/>
      <c r="E2372" s="50"/>
      <c r="F2372" s="51"/>
      <c r="G2372" s="51"/>
      <c r="H2372" s="51"/>
      <c r="I2372" s="52"/>
      <c r="J2372" s="46"/>
      <c r="K2372" s="45"/>
    </row>
    <row r="2373" spans="1:12" s="44" customFormat="1">
      <c r="A2373" s="49"/>
      <c r="E2373" s="50"/>
      <c r="F2373" s="51"/>
      <c r="G2373" s="51"/>
      <c r="H2373" s="51"/>
      <c r="I2373" s="52"/>
      <c r="J2373" s="46"/>
      <c r="K2373" s="45"/>
    </row>
    <row r="2374" spans="1:12" s="44" customFormat="1">
      <c r="A2374" s="49"/>
      <c r="E2374" s="50"/>
      <c r="F2374" s="51"/>
      <c r="G2374" s="51"/>
      <c r="H2374" s="51"/>
      <c r="I2374" s="52"/>
      <c r="J2374" s="46"/>
      <c r="K2374" s="45"/>
    </row>
    <row r="2375" spans="1:12" s="44" customFormat="1">
      <c r="A2375" s="49"/>
      <c r="E2375" s="50"/>
      <c r="F2375" s="51"/>
      <c r="G2375" s="51"/>
      <c r="H2375" s="51"/>
      <c r="I2375" s="52"/>
      <c r="J2375" s="46"/>
      <c r="K2375" s="47"/>
    </row>
    <row r="2376" spans="1:12" s="44" customFormat="1">
      <c r="A2376" s="49"/>
      <c r="E2376" s="50"/>
      <c r="F2376" s="51"/>
      <c r="G2376" s="51"/>
      <c r="H2376" s="51"/>
      <c r="I2376" s="52"/>
      <c r="J2376" s="46"/>
      <c r="K2376" s="47"/>
    </row>
    <row r="2377" spans="1:12" s="44" customFormat="1">
      <c r="A2377" s="49"/>
      <c r="E2377" s="50"/>
      <c r="F2377" s="51"/>
      <c r="G2377" s="51"/>
      <c r="H2377" s="51"/>
      <c r="I2377" s="52"/>
      <c r="J2377" s="46"/>
      <c r="K2377" s="45"/>
    </row>
    <row r="2378" spans="1:12" s="44" customFormat="1">
      <c r="A2378" s="49"/>
      <c r="E2378" s="50"/>
      <c r="F2378" s="51"/>
      <c r="G2378" s="51"/>
      <c r="H2378" s="51"/>
      <c r="I2378" s="52"/>
      <c r="J2378" s="46"/>
      <c r="K2378" s="45"/>
    </row>
    <row r="2379" spans="1:12" s="44" customFormat="1">
      <c r="A2379" s="49"/>
      <c r="E2379" s="50"/>
      <c r="F2379" s="51"/>
      <c r="G2379" s="51"/>
      <c r="H2379" s="51"/>
      <c r="I2379" s="52"/>
      <c r="J2379" s="46"/>
      <c r="K2379" s="45"/>
    </row>
    <row r="2380" spans="1:12" s="44" customFormat="1">
      <c r="A2380" s="49"/>
      <c r="E2380" s="50"/>
      <c r="F2380" s="51"/>
      <c r="G2380" s="51"/>
      <c r="H2380" s="51"/>
      <c r="I2380" s="52"/>
      <c r="J2380" s="46"/>
      <c r="K2380" s="45"/>
    </row>
    <row r="2381" spans="1:12" s="44" customFormat="1">
      <c r="A2381" s="49"/>
      <c r="E2381" s="50"/>
      <c r="F2381" s="51"/>
      <c r="G2381" s="51"/>
      <c r="H2381" s="51"/>
      <c r="I2381" s="52"/>
      <c r="J2381" s="46"/>
      <c r="K2381" s="45"/>
    </row>
    <row r="2382" spans="1:12" s="44" customFormat="1">
      <c r="A2382" s="49"/>
      <c r="E2382" s="50"/>
      <c r="F2382" s="51"/>
      <c r="G2382" s="51"/>
      <c r="H2382" s="51"/>
      <c r="I2382" s="52"/>
      <c r="J2382" s="46"/>
      <c r="K2382" s="45"/>
    </row>
    <row r="2383" spans="1:12" s="44" customFormat="1">
      <c r="A2383" s="49"/>
      <c r="E2383" s="50"/>
      <c r="F2383" s="51"/>
      <c r="G2383" s="51"/>
      <c r="H2383" s="51"/>
      <c r="I2383" s="52"/>
      <c r="J2383" s="46"/>
      <c r="K2383" s="45"/>
    </row>
    <row r="2384" spans="1:12" s="44" customFormat="1">
      <c r="A2384" s="49"/>
      <c r="E2384" s="50"/>
      <c r="F2384" s="51"/>
      <c r="G2384" s="51"/>
      <c r="H2384" s="51"/>
      <c r="I2384" s="52"/>
      <c r="J2384" s="46"/>
      <c r="K2384" s="45"/>
    </row>
    <row r="2385" spans="1:11" s="44" customFormat="1">
      <c r="A2385" s="49"/>
      <c r="E2385" s="50"/>
      <c r="F2385" s="51"/>
      <c r="G2385" s="51"/>
      <c r="H2385" s="51"/>
      <c r="I2385" s="52"/>
      <c r="J2385" s="46"/>
      <c r="K2385" s="45"/>
    </row>
    <row r="2386" spans="1:11" s="44" customFormat="1">
      <c r="A2386" s="49"/>
      <c r="E2386" s="50"/>
      <c r="F2386" s="51"/>
      <c r="G2386" s="51"/>
      <c r="H2386" s="51"/>
      <c r="I2386" s="52"/>
      <c r="J2386" s="46"/>
      <c r="K2386" s="45"/>
    </row>
    <row r="2387" spans="1:11" s="44" customFormat="1">
      <c r="A2387" s="49"/>
      <c r="E2387" s="50"/>
      <c r="F2387" s="51"/>
      <c r="G2387" s="51"/>
      <c r="H2387" s="51"/>
      <c r="I2387" s="52"/>
      <c r="J2387" s="46"/>
      <c r="K2387" s="45"/>
    </row>
    <row r="2388" spans="1:11" s="44" customFormat="1">
      <c r="A2388" s="49"/>
      <c r="E2388" s="50"/>
      <c r="F2388" s="51"/>
      <c r="G2388" s="51"/>
      <c r="H2388" s="51"/>
      <c r="I2388" s="52"/>
      <c r="J2388" s="46"/>
      <c r="K2388" s="47"/>
    </row>
    <row r="2389" spans="1:11" s="44" customFormat="1">
      <c r="A2389" s="49"/>
      <c r="E2389" s="50"/>
      <c r="F2389" s="51"/>
      <c r="G2389" s="51"/>
      <c r="H2389" s="51"/>
      <c r="I2389" s="52"/>
      <c r="J2389" s="46"/>
      <c r="K2389" s="45"/>
    </row>
    <row r="2390" spans="1:11" s="44" customFormat="1">
      <c r="A2390" s="49"/>
      <c r="E2390" s="50"/>
      <c r="F2390" s="51"/>
      <c r="G2390" s="51"/>
      <c r="H2390" s="51"/>
      <c r="I2390" s="52"/>
      <c r="J2390" s="46"/>
      <c r="K2390" s="45"/>
    </row>
    <row r="2391" spans="1:11" s="44" customFormat="1">
      <c r="A2391" s="49"/>
      <c r="E2391" s="50"/>
      <c r="F2391" s="51"/>
      <c r="G2391" s="51"/>
      <c r="H2391" s="51"/>
      <c r="I2391" s="52"/>
      <c r="J2391" s="46"/>
      <c r="K2391" s="45"/>
    </row>
    <row r="2392" spans="1:11" s="44" customFormat="1">
      <c r="A2392" s="49"/>
      <c r="E2392" s="50"/>
      <c r="F2392" s="51"/>
      <c r="G2392" s="51"/>
      <c r="H2392" s="51"/>
      <c r="I2392" s="52"/>
      <c r="J2392" s="46"/>
      <c r="K2392" s="45"/>
    </row>
    <row r="2393" spans="1:11" s="44" customFormat="1">
      <c r="A2393" s="49"/>
      <c r="E2393" s="50"/>
      <c r="F2393" s="51"/>
      <c r="G2393" s="51"/>
      <c r="H2393" s="51"/>
      <c r="I2393" s="52"/>
      <c r="J2393" s="46"/>
      <c r="K2393" s="47"/>
    </row>
    <row r="2394" spans="1:11" s="44" customFormat="1">
      <c r="A2394" s="49"/>
      <c r="E2394" s="50"/>
      <c r="F2394" s="51"/>
      <c r="G2394" s="51"/>
      <c r="H2394" s="51"/>
      <c r="I2394" s="52"/>
      <c r="J2394" s="46"/>
      <c r="K2394" s="45"/>
    </row>
    <row r="2395" spans="1:11" s="44" customFormat="1">
      <c r="A2395" s="49"/>
      <c r="E2395" s="50"/>
      <c r="F2395" s="51"/>
      <c r="G2395" s="51"/>
      <c r="H2395" s="51"/>
      <c r="I2395" s="52"/>
      <c r="J2395" s="46"/>
      <c r="K2395" s="45"/>
    </row>
    <row r="2396" spans="1:11" s="44" customFormat="1">
      <c r="A2396" s="49"/>
      <c r="E2396" s="50"/>
      <c r="F2396" s="51"/>
      <c r="G2396" s="51"/>
      <c r="H2396" s="51"/>
      <c r="I2396" s="52"/>
      <c r="J2396" s="46"/>
      <c r="K2396" s="45"/>
    </row>
    <row r="2397" spans="1:11" s="44" customFormat="1">
      <c r="A2397" s="49"/>
      <c r="E2397" s="50"/>
      <c r="F2397" s="51"/>
      <c r="G2397" s="51"/>
      <c r="H2397" s="51"/>
      <c r="I2397" s="52"/>
      <c r="J2397" s="46"/>
      <c r="K2397" s="45"/>
    </row>
    <row r="2398" spans="1:11" s="44" customFormat="1">
      <c r="A2398" s="49"/>
      <c r="E2398" s="50"/>
      <c r="F2398" s="51"/>
      <c r="G2398" s="51"/>
      <c r="H2398" s="51"/>
      <c r="I2398" s="52"/>
      <c r="J2398" s="46"/>
      <c r="K2398" s="45"/>
    </row>
    <row r="2399" spans="1:11" s="44" customFormat="1">
      <c r="A2399" s="49"/>
      <c r="E2399" s="50"/>
      <c r="F2399" s="51"/>
      <c r="G2399" s="51"/>
      <c r="H2399" s="51"/>
      <c r="I2399" s="52"/>
      <c r="J2399" s="46"/>
      <c r="K2399" s="45"/>
    </row>
    <row r="2400" spans="1:11" s="44" customFormat="1">
      <c r="A2400" s="49"/>
      <c r="E2400" s="50"/>
      <c r="F2400" s="51"/>
      <c r="G2400" s="51"/>
      <c r="H2400" s="51"/>
      <c r="I2400" s="52"/>
      <c r="J2400" s="46"/>
      <c r="K2400" s="45"/>
    </row>
    <row r="2401" spans="1:11" s="44" customFormat="1">
      <c r="A2401" s="49"/>
      <c r="E2401" s="50"/>
      <c r="F2401" s="51"/>
      <c r="G2401" s="51"/>
      <c r="H2401" s="51"/>
      <c r="I2401" s="52"/>
      <c r="J2401" s="46"/>
      <c r="K2401" s="45"/>
    </row>
    <row r="2402" spans="1:11" s="44" customFormat="1">
      <c r="A2402" s="49"/>
      <c r="E2402" s="50"/>
      <c r="F2402" s="51"/>
      <c r="G2402" s="51"/>
      <c r="H2402" s="51"/>
      <c r="I2402" s="52"/>
      <c r="J2402" s="46"/>
      <c r="K2402" s="45"/>
    </row>
    <row r="2403" spans="1:11" s="45" customFormat="1">
      <c r="A2403" s="49"/>
      <c r="B2403" s="44"/>
      <c r="C2403" s="44"/>
      <c r="D2403" s="44"/>
      <c r="E2403" s="50"/>
      <c r="F2403" s="51"/>
      <c r="G2403" s="51"/>
      <c r="H2403" s="51"/>
      <c r="I2403" s="52"/>
      <c r="J2403" s="46"/>
    </row>
    <row r="2404" spans="1:11" s="45" customFormat="1">
      <c r="A2404" s="49"/>
      <c r="B2404" s="44"/>
      <c r="C2404" s="44"/>
      <c r="D2404" s="44"/>
      <c r="E2404" s="50"/>
      <c r="F2404" s="51"/>
      <c r="G2404" s="51"/>
      <c r="H2404" s="51"/>
      <c r="I2404" s="52"/>
      <c r="J2404" s="46"/>
      <c r="K2404" s="47"/>
    </row>
    <row r="2405" spans="1:11" s="45" customFormat="1">
      <c r="A2405" s="49"/>
      <c r="B2405" s="44"/>
      <c r="C2405" s="44"/>
      <c r="D2405" s="44"/>
      <c r="E2405" s="50"/>
      <c r="F2405" s="51"/>
      <c r="G2405" s="51"/>
      <c r="H2405" s="51"/>
      <c r="I2405" s="52"/>
      <c r="J2405" s="46"/>
    </row>
    <row r="2406" spans="1:11" s="45" customFormat="1">
      <c r="A2406" s="49"/>
      <c r="B2406" s="44"/>
      <c r="C2406" s="44"/>
      <c r="D2406" s="44"/>
      <c r="E2406" s="50"/>
      <c r="F2406" s="51"/>
      <c r="G2406" s="51"/>
      <c r="H2406" s="51"/>
      <c r="I2406" s="52"/>
      <c r="J2406" s="46"/>
    </row>
    <row r="2407" spans="1:11" s="45" customFormat="1">
      <c r="A2407" s="49"/>
      <c r="B2407" s="44"/>
      <c r="C2407" s="44"/>
      <c r="D2407" s="44"/>
      <c r="E2407" s="50"/>
      <c r="F2407" s="51"/>
      <c r="G2407" s="51"/>
      <c r="H2407" s="51"/>
      <c r="I2407" s="52"/>
      <c r="J2407" s="46"/>
    </row>
    <row r="2408" spans="1:11" s="45" customFormat="1">
      <c r="A2408" s="49"/>
      <c r="B2408" s="44"/>
      <c r="C2408" s="44"/>
      <c r="D2408" s="44"/>
      <c r="E2408" s="50"/>
      <c r="F2408" s="51"/>
      <c r="G2408" s="51"/>
      <c r="H2408" s="51"/>
      <c r="I2408" s="52"/>
      <c r="J2408" s="46"/>
    </row>
    <row r="2409" spans="1:11" s="45" customFormat="1">
      <c r="A2409" s="49"/>
      <c r="B2409" s="44"/>
      <c r="C2409" s="44"/>
      <c r="D2409" s="44"/>
      <c r="E2409" s="50"/>
      <c r="F2409" s="51"/>
      <c r="G2409" s="51"/>
      <c r="H2409" s="51"/>
      <c r="I2409" s="52"/>
      <c r="J2409" s="46"/>
    </row>
    <row r="2410" spans="1:11" s="45" customFormat="1">
      <c r="A2410" s="49"/>
      <c r="B2410" s="44"/>
      <c r="C2410" s="44"/>
      <c r="D2410" s="44"/>
      <c r="E2410" s="50"/>
      <c r="F2410" s="51"/>
      <c r="G2410" s="51"/>
      <c r="H2410" s="51"/>
      <c r="I2410" s="52"/>
      <c r="J2410" s="46"/>
    </row>
    <row r="2411" spans="1:11" s="45" customFormat="1">
      <c r="A2411" s="49"/>
      <c r="B2411" s="44"/>
      <c r="C2411" s="44"/>
      <c r="D2411" s="44"/>
      <c r="E2411" s="50"/>
      <c r="F2411" s="51"/>
      <c r="G2411" s="51"/>
      <c r="H2411" s="51"/>
      <c r="I2411" s="52"/>
      <c r="J2411" s="46"/>
    </row>
    <row r="2412" spans="1:11" s="45" customFormat="1">
      <c r="A2412" s="49"/>
      <c r="B2412" s="44"/>
      <c r="C2412" s="44"/>
      <c r="D2412" s="44"/>
      <c r="E2412" s="50"/>
      <c r="F2412" s="51"/>
      <c r="G2412" s="51"/>
      <c r="H2412" s="51"/>
      <c r="I2412" s="52"/>
      <c r="J2412" s="46"/>
    </row>
    <row r="2413" spans="1:11" s="45" customFormat="1">
      <c r="A2413" s="49"/>
      <c r="B2413" s="44"/>
      <c r="C2413" s="44"/>
      <c r="D2413" s="44"/>
      <c r="E2413" s="50"/>
      <c r="F2413" s="51"/>
      <c r="G2413" s="51"/>
      <c r="H2413" s="51"/>
      <c r="I2413" s="52"/>
      <c r="J2413" s="46"/>
    </row>
    <row r="2414" spans="1:11" s="45" customFormat="1">
      <c r="A2414" s="49"/>
      <c r="B2414" s="44"/>
      <c r="C2414" s="44"/>
      <c r="D2414" s="44"/>
      <c r="E2414" s="50"/>
      <c r="F2414" s="51"/>
      <c r="G2414" s="51"/>
      <c r="H2414" s="51"/>
      <c r="I2414" s="52"/>
      <c r="J2414" s="46"/>
    </row>
    <row r="2415" spans="1:11" s="45" customFormat="1">
      <c r="A2415" s="49"/>
      <c r="B2415" s="44"/>
      <c r="C2415" s="44"/>
      <c r="D2415" s="44"/>
      <c r="E2415" s="50"/>
      <c r="F2415" s="51"/>
      <c r="G2415" s="51"/>
      <c r="H2415" s="51"/>
      <c r="I2415" s="52"/>
      <c r="J2415" s="46"/>
    </row>
    <row r="2416" spans="1:11" s="45" customFormat="1">
      <c r="A2416" s="49"/>
      <c r="B2416" s="44"/>
      <c r="C2416" s="44"/>
      <c r="D2416" s="44"/>
      <c r="E2416" s="50"/>
      <c r="F2416" s="51"/>
      <c r="G2416" s="51"/>
      <c r="H2416" s="51"/>
      <c r="I2416" s="52"/>
      <c r="J2416" s="46"/>
    </row>
    <row r="2417" spans="1:11" s="45" customFormat="1">
      <c r="A2417" s="49"/>
      <c r="B2417" s="44"/>
      <c r="C2417" s="44"/>
      <c r="D2417" s="44"/>
      <c r="E2417" s="50"/>
      <c r="F2417" s="51"/>
      <c r="G2417" s="51"/>
      <c r="H2417" s="51"/>
      <c r="I2417" s="52"/>
      <c r="J2417" s="46"/>
    </row>
    <row r="2418" spans="1:11" s="45" customFormat="1">
      <c r="A2418" s="49"/>
      <c r="B2418" s="44"/>
      <c r="C2418" s="44"/>
      <c r="D2418" s="44"/>
      <c r="E2418" s="50"/>
      <c r="F2418" s="51"/>
      <c r="G2418" s="51"/>
      <c r="H2418" s="51"/>
      <c r="I2418" s="52"/>
      <c r="J2418" s="46"/>
    </row>
    <row r="2419" spans="1:11" s="44" customFormat="1">
      <c r="A2419" s="49"/>
      <c r="E2419" s="50"/>
      <c r="F2419" s="51"/>
      <c r="G2419" s="51"/>
      <c r="H2419" s="51"/>
      <c r="I2419" s="52"/>
      <c r="J2419" s="46"/>
      <c r="K2419" s="45"/>
    </row>
    <row r="2420" spans="1:11" s="44" customFormat="1">
      <c r="A2420" s="49"/>
      <c r="E2420" s="50"/>
      <c r="F2420" s="51"/>
      <c r="G2420" s="51"/>
      <c r="H2420" s="51"/>
      <c r="I2420" s="52"/>
      <c r="J2420" s="46"/>
      <c r="K2420" s="45"/>
    </row>
    <row r="2421" spans="1:11" s="44" customFormat="1">
      <c r="A2421" s="49"/>
      <c r="E2421" s="50"/>
      <c r="F2421" s="51"/>
      <c r="G2421" s="51"/>
      <c r="H2421" s="51"/>
      <c r="I2421" s="52"/>
      <c r="J2421" s="46"/>
      <c r="K2421" s="45"/>
    </row>
    <row r="2422" spans="1:11" s="44" customFormat="1">
      <c r="A2422" s="49"/>
      <c r="E2422" s="50"/>
      <c r="F2422" s="51"/>
      <c r="G2422" s="51"/>
      <c r="H2422" s="51"/>
      <c r="I2422" s="52"/>
      <c r="J2422" s="46"/>
      <c r="K2422" s="45"/>
    </row>
    <row r="2423" spans="1:11" s="44" customFormat="1">
      <c r="A2423" s="49"/>
      <c r="E2423" s="50"/>
      <c r="F2423" s="51"/>
      <c r="G2423" s="51"/>
      <c r="H2423" s="51"/>
      <c r="I2423" s="52"/>
      <c r="J2423" s="46"/>
      <c r="K2423" s="45"/>
    </row>
    <row r="2424" spans="1:11" s="44" customFormat="1">
      <c r="A2424" s="49"/>
      <c r="E2424" s="50"/>
      <c r="F2424" s="51"/>
      <c r="G2424" s="51"/>
      <c r="H2424" s="51"/>
      <c r="I2424" s="52"/>
      <c r="J2424" s="46"/>
      <c r="K2424" s="45"/>
    </row>
    <row r="2425" spans="1:11" s="44" customFormat="1">
      <c r="A2425" s="49"/>
      <c r="E2425" s="50"/>
      <c r="F2425" s="51"/>
      <c r="G2425" s="51"/>
      <c r="H2425" s="51"/>
      <c r="I2425" s="52"/>
      <c r="J2425" s="46"/>
      <c r="K2425" s="45"/>
    </row>
    <row r="2426" spans="1:11" s="44" customFormat="1">
      <c r="A2426" s="49"/>
      <c r="E2426" s="50"/>
      <c r="F2426" s="51"/>
      <c r="G2426" s="51"/>
      <c r="H2426" s="51"/>
      <c r="I2426" s="52"/>
      <c r="J2426" s="46"/>
      <c r="K2426" s="45"/>
    </row>
    <row r="2427" spans="1:11" s="44" customFormat="1">
      <c r="A2427" s="49"/>
      <c r="E2427" s="50"/>
      <c r="F2427" s="51"/>
      <c r="G2427" s="51"/>
      <c r="H2427" s="51"/>
      <c r="I2427" s="52"/>
      <c r="J2427" s="46"/>
      <c r="K2427" s="45"/>
    </row>
    <row r="2428" spans="1:11" s="44" customFormat="1">
      <c r="A2428" s="49"/>
      <c r="E2428" s="50"/>
      <c r="F2428" s="51"/>
      <c r="G2428" s="51"/>
      <c r="H2428" s="51"/>
      <c r="I2428" s="52"/>
      <c r="J2428" s="46"/>
      <c r="K2428" s="45"/>
    </row>
    <row r="2429" spans="1:11" s="44" customFormat="1">
      <c r="A2429" s="49"/>
      <c r="E2429" s="50"/>
      <c r="F2429" s="51"/>
      <c r="G2429" s="51"/>
      <c r="H2429" s="51"/>
      <c r="I2429" s="52"/>
      <c r="J2429" s="46"/>
      <c r="K2429" s="45"/>
    </row>
    <row r="2430" spans="1:11" s="44" customFormat="1">
      <c r="A2430" s="49"/>
      <c r="E2430" s="50"/>
      <c r="F2430" s="51"/>
      <c r="G2430" s="51"/>
      <c r="H2430" s="51"/>
      <c r="I2430" s="52"/>
      <c r="J2430" s="46"/>
      <c r="K2430" s="47"/>
    </row>
    <row r="2431" spans="1:11" s="44" customFormat="1">
      <c r="A2431" s="49"/>
      <c r="E2431" s="50"/>
      <c r="F2431" s="51"/>
      <c r="G2431" s="51"/>
      <c r="H2431" s="51"/>
      <c r="I2431" s="52"/>
      <c r="J2431" s="46"/>
      <c r="K2431" s="45"/>
    </row>
    <row r="2432" spans="1:11" s="44" customFormat="1">
      <c r="A2432" s="49"/>
      <c r="E2432" s="50"/>
      <c r="F2432" s="51"/>
      <c r="G2432" s="51"/>
      <c r="H2432" s="51"/>
      <c r="I2432" s="52"/>
      <c r="J2432" s="46"/>
      <c r="K2432" s="45"/>
    </row>
    <row r="2433" spans="1:11" s="44" customFormat="1">
      <c r="A2433" s="49"/>
      <c r="E2433" s="50"/>
      <c r="F2433" s="51"/>
      <c r="G2433" s="51"/>
      <c r="H2433" s="51"/>
      <c r="I2433" s="52"/>
      <c r="J2433" s="46"/>
      <c r="K2433" s="45"/>
    </row>
    <row r="2434" spans="1:11" s="44" customFormat="1">
      <c r="A2434" s="49"/>
      <c r="E2434" s="50"/>
      <c r="F2434" s="51"/>
      <c r="G2434" s="51"/>
      <c r="H2434" s="51"/>
      <c r="I2434" s="52"/>
      <c r="J2434" s="46"/>
      <c r="K2434" s="45"/>
    </row>
    <row r="2435" spans="1:11" s="44" customFormat="1">
      <c r="A2435" s="49"/>
      <c r="E2435" s="50"/>
      <c r="F2435" s="51"/>
      <c r="G2435" s="51"/>
      <c r="H2435" s="51"/>
      <c r="I2435" s="52"/>
      <c r="J2435" s="46"/>
      <c r="K2435" s="45"/>
    </row>
    <row r="2436" spans="1:11" s="44" customFormat="1">
      <c r="A2436" s="49"/>
      <c r="E2436" s="50"/>
      <c r="F2436" s="51"/>
      <c r="G2436" s="51"/>
      <c r="H2436" s="51"/>
      <c r="I2436" s="52"/>
      <c r="J2436" s="46"/>
      <c r="K2436" s="45"/>
    </row>
    <row r="2437" spans="1:11" s="44" customFormat="1">
      <c r="A2437" s="49"/>
      <c r="E2437" s="50"/>
      <c r="F2437" s="51"/>
      <c r="G2437" s="51"/>
      <c r="H2437" s="51"/>
      <c r="I2437" s="52"/>
      <c r="J2437" s="46"/>
      <c r="K2437" s="45"/>
    </row>
    <row r="2438" spans="1:11" s="44" customFormat="1">
      <c r="A2438" s="49"/>
      <c r="E2438" s="50"/>
      <c r="F2438" s="51"/>
      <c r="G2438" s="51"/>
      <c r="H2438" s="51"/>
      <c r="I2438" s="52"/>
      <c r="J2438" s="46"/>
      <c r="K2438" s="45"/>
    </row>
    <row r="2439" spans="1:11" s="44" customFormat="1">
      <c r="A2439" s="49"/>
      <c r="E2439" s="50"/>
      <c r="F2439" s="51"/>
      <c r="G2439" s="51"/>
      <c r="H2439" s="51"/>
      <c r="I2439" s="52"/>
      <c r="J2439" s="46"/>
      <c r="K2439" s="45"/>
    </row>
    <row r="2440" spans="1:11" s="44" customFormat="1">
      <c r="A2440" s="49"/>
      <c r="E2440" s="50"/>
      <c r="F2440" s="51"/>
      <c r="G2440" s="51"/>
      <c r="H2440" s="51"/>
      <c r="I2440" s="52"/>
      <c r="J2440" s="46"/>
      <c r="K2440" s="45"/>
    </row>
    <row r="2441" spans="1:11" s="44" customFormat="1">
      <c r="A2441" s="49"/>
      <c r="E2441" s="50"/>
      <c r="F2441" s="51"/>
      <c r="G2441" s="51"/>
      <c r="H2441" s="51"/>
      <c r="I2441" s="52"/>
      <c r="J2441" s="46"/>
      <c r="K2441" s="45"/>
    </row>
    <row r="2442" spans="1:11" s="44" customFormat="1">
      <c r="A2442" s="49"/>
      <c r="E2442" s="50"/>
      <c r="F2442" s="51"/>
      <c r="G2442" s="51"/>
      <c r="H2442" s="51"/>
      <c r="I2442" s="52"/>
      <c r="J2442" s="46"/>
      <c r="K2442" s="45"/>
    </row>
    <row r="2443" spans="1:11" s="44" customFormat="1">
      <c r="A2443" s="49"/>
      <c r="E2443" s="50"/>
      <c r="F2443" s="51"/>
      <c r="G2443" s="51"/>
      <c r="H2443" s="51"/>
      <c r="I2443" s="52"/>
      <c r="J2443" s="46"/>
      <c r="K2443" s="45"/>
    </row>
    <row r="2444" spans="1:11" s="44" customFormat="1">
      <c r="A2444" s="49"/>
      <c r="E2444" s="50"/>
      <c r="F2444" s="51"/>
      <c r="G2444" s="51"/>
      <c r="H2444" s="51"/>
      <c r="I2444" s="52"/>
      <c r="J2444" s="46"/>
      <c r="K2444" s="45"/>
    </row>
    <row r="2445" spans="1:11" s="44" customFormat="1">
      <c r="A2445" s="49"/>
      <c r="E2445" s="50"/>
      <c r="F2445" s="51"/>
      <c r="G2445" s="51"/>
      <c r="H2445" s="51"/>
      <c r="I2445" s="52"/>
      <c r="J2445" s="46"/>
      <c r="K2445" s="45"/>
    </row>
    <row r="2446" spans="1:11" s="44" customFormat="1">
      <c r="A2446" s="49"/>
      <c r="E2446" s="50"/>
      <c r="F2446" s="51"/>
      <c r="G2446" s="51"/>
      <c r="H2446" s="51"/>
      <c r="I2446" s="52"/>
      <c r="J2446" s="46"/>
      <c r="K2446" s="45"/>
    </row>
    <row r="2447" spans="1:11" s="44" customFormat="1">
      <c r="A2447" s="49"/>
      <c r="E2447" s="50"/>
      <c r="F2447" s="51"/>
      <c r="G2447" s="51"/>
      <c r="H2447" s="51"/>
      <c r="I2447" s="52"/>
      <c r="J2447" s="46"/>
      <c r="K2447" s="45"/>
    </row>
    <row r="2448" spans="1:11" s="44" customFormat="1">
      <c r="A2448" s="49"/>
      <c r="E2448" s="50"/>
      <c r="F2448" s="51"/>
      <c r="G2448" s="51"/>
      <c r="H2448" s="51"/>
      <c r="I2448" s="52"/>
      <c r="J2448" s="46"/>
      <c r="K2448" s="45"/>
    </row>
    <row r="2449" spans="1:11" s="44" customFormat="1">
      <c r="A2449" s="49"/>
      <c r="E2449" s="50"/>
      <c r="F2449" s="51"/>
      <c r="G2449" s="51"/>
      <c r="H2449" s="51"/>
      <c r="I2449" s="52"/>
      <c r="J2449" s="46"/>
      <c r="K2449" s="45"/>
    </row>
    <row r="2450" spans="1:11" s="44" customFormat="1">
      <c r="A2450" s="49"/>
      <c r="E2450" s="50"/>
      <c r="F2450" s="51"/>
      <c r="G2450" s="51"/>
      <c r="H2450" s="51"/>
      <c r="I2450" s="52"/>
      <c r="J2450" s="46"/>
      <c r="K2450" s="47"/>
    </row>
    <row r="2451" spans="1:11" s="44" customFormat="1">
      <c r="A2451" s="49"/>
      <c r="E2451" s="50"/>
      <c r="F2451" s="51"/>
      <c r="G2451" s="51"/>
      <c r="H2451" s="51"/>
      <c r="I2451" s="52"/>
      <c r="J2451" s="46"/>
      <c r="K2451" s="47"/>
    </row>
    <row r="2452" spans="1:11" s="44" customFormat="1">
      <c r="A2452" s="49"/>
      <c r="E2452" s="50"/>
      <c r="F2452" s="51"/>
      <c r="G2452" s="51"/>
      <c r="H2452" s="51"/>
      <c r="I2452" s="52"/>
      <c r="J2452" s="46"/>
      <c r="K2452" s="45"/>
    </row>
    <row r="2453" spans="1:11" s="44" customFormat="1">
      <c r="A2453" s="49"/>
      <c r="E2453" s="50"/>
      <c r="F2453" s="51"/>
      <c r="G2453" s="51"/>
      <c r="H2453" s="51"/>
      <c r="I2453" s="52"/>
      <c r="J2453" s="46"/>
      <c r="K2453" s="45"/>
    </row>
    <row r="2454" spans="1:11" s="44" customFormat="1">
      <c r="A2454" s="49"/>
      <c r="E2454" s="50"/>
      <c r="F2454" s="51"/>
      <c r="G2454" s="51"/>
      <c r="H2454" s="51"/>
      <c r="I2454" s="52"/>
      <c r="J2454" s="46"/>
      <c r="K2454" s="45"/>
    </row>
    <row r="2455" spans="1:11" s="44" customFormat="1">
      <c r="A2455" s="49"/>
      <c r="E2455" s="50"/>
      <c r="F2455" s="51"/>
      <c r="G2455" s="51"/>
      <c r="H2455" s="51"/>
      <c r="I2455" s="52"/>
      <c r="J2455" s="46"/>
      <c r="K2455" s="45"/>
    </row>
    <row r="2456" spans="1:11" s="44" customFormat="1">
      <c r="A2456" s="49"/>
      <c r="E2456" s="50"/>
      <c r="F2456" s="51"/>
      <c r="G2456" s="51"/>
      <c r="H2456" s="51"/>
      <c r="I2456" s="52"/>
      <c r="J2456" s="46"/>
      <c r="K2456" s="45"/>
    </row>
    <row r="2457" spans="1:11" s="44" customFormat="1">
      <c r="A2457" s="49"/>
      <c r="E2457" s="50"/>
      <c r="F2457" s="51"/>
      <c r="G2457" s="51"/>
      <c r="H2457" s="51"/>
      <c r="I2457" s="52"/>
      <c r="J2457" s="46"/>
      <c r="K2457" s="45"/>
    </row>
    <row r="2458" spans="1:11" s="44" customFormat="1">
      <c r="A2458" s="49"/>
      <c r="E2458" s="50"/>
      <c r="F2458" s="51"/>
      <c r="G2458" s="51"/>
      <c r="H2458" s="51"/>
      <c r="I2458" s="52"/>
      <c r="J2458" s="46"/>
      <c r="K2458" s="45"/>
    </row>
    <row r="2459" spans="1:11" s="44" customFormat="1">
      <c r="A2459" s="49"/>
      <c r="E2459" s="50"/>
      <c r="F2459" s="51"/>
      <c r="G2459" s="51"/>
      <c r="H2459" s="51"/>
      <c r="I2459" s="52"/>
      <c r="J2459" s="46"/>
      <c r="K2459" s="45"/>
    </row>
    <row r="2460" spans="1:11" s="44" customFormat="1">
      <c r="A2460" s="49"/>
      <c r="E2460" s="50"/>
      <c r="F2460" s="51"/>
      <c r="G2460" s="51"/>
      <c r="H2460" s="51"/>
      <c r="I2460" s="52"/>
      <c r="J2460" s="46"/>
      <c r="K2460" s="47"/>
    </row>
    <row r="2461" spans="1:11" s="44" customFormat="1">
      <c r="A2461" s="49"/>
      <c r="E2461" s="50"/>
      <c r="F2461" s="51"/>
      <c r="G2461" s="51"/>
      <c r="H2461" s="51"/>
      <c r="I2461" s="52"/>
      <c r="J2461" s="46"/>
      <c r="K2461" s="45"/>
    </row>
    <row r="2462" spans="1:11" s="44" customFormat="1">
      <c r="A2462" s="49"/>
      <c r="E2462" s="50"/>
      <c r="F2462" s="51"/>
      <c r="G2462" s="51"/>
      <c r="H2462" s="51"/>
      <c r="I2462" s="52"/>
      <c r="J2462" s="46"/>
      <c r="K2462" s="45"/>
    </row>
    <row r="2463" spans="1:11" s="44" customFormat="1">
      <c r="A2463" s="49"/>
      <c r="E2463" s="50"/>
      <c r="F2463" s="51"/>
      <c r="G2463" s="51"/>
      <c r="H2463" s="51"/>
      <c r="I2463" s="52"/>
      <c r="J2463" s="46"/>
      <c r="K2463" s="45"/>
    </row>
    <row r="2464" spans="1:11" s="44" customFormat="1">
      <c r="A2464" s="49"/>
      <c r="E2464" s="50"/>
      <c r="F2464" s="51"/>
      <c r="G2464" s="51"/>
      <c r="H2464" s="51"/>
      <c r="I2464" s="52"/>
      <c r="J2464" s="46"/>
      <c r="K2464" s="45"/>
    </row>
    <row r="2465" spans="1:11" s="44" customFormat="1">
      <c r="A2465" s="49"/>
      <c r="E2465" s="50"/>
      <c r="F2465" s="51"/>
      <c r="G2465" s="51"/>
      <c r="H2465" s="51"/>
      <c r="I2465" s="52"/>
      <c r="J2465" s="46"/>
      <c r="K2465" s="45"/>
    </row>
    <row r="2466" spans="1:11" s="44" customFormat="1">
      <c r="A2466" s="49"/>
      <c r="E2466" s="50"/>
      <c r="F2466" s="51"/>
      <c r="G2466" s="51"/>
      <c r="H2466" s="51"/>
      <c r="I2466" s="52"/>
      <c r="J2466" s="46"/>
      <c r="K2466" s="45"/>
    </row>
    <row r="2467" spans="1:11" s="44" customFormat="1">
      <c r="A2467" s="49"/>
      <c r="E2467" s="50"/>
      <c r="F2467" s="51"/>
      <c r="G2467" s="51"/>
      <c r="H2467" s="51"/>
      <c r="I2467" s="52"/>
      <c r="J2467" s="46"/>
      <c r="K2467" s="45"/>
    </row>
    <row r="2468" spans="1:11" s="44" customFormat="1">
      <c r="A2468" s="49"/>
      <c r="E2468" s="50"/>
      <c r="F2468" s="51"/>
      <c r="G2468" s="51"/>
      <c r="H2468" s="51"/>
      <c r="I2468" s="52"/>
      <c r="J2468" s="46"/>
      <c r="K2468" s="45"/>
    </row>
    <row r="2469" spans="1:11" s="44" customFormat="1">
      <c r="A2469" s="49"/>
      <c r="E2469" s="50"/>
      <c r="F2469" s="51"/>
      <c r="G2469" s="51"/>
      <c r="H2469" s="51"/>
      <c r="I2469" s="52"/>
      <c r="J2469" s="46"/>
      <c r="K2469" s="45"/>
    </row>
    <row r="2470" spans="1:11" s="44" customFormat="1">
      <c r="A2470" s="49"/>
      <c r="E2470" s="50"/>
      <c r="F2470" s="51"/>
      <c r="G2470" s="51"/>
      <c r="H2470" s="51"/>
      <c r="I2470" s="52"/>
      <c r="J2470" s="46"/>
      <c r="K2470" s="45"/>
    </row>
    <row r="2471" spans="1:11" s="44" customFormat="1">
      <c r="A2471" s="49"/>
      <c r="E2471" s="50"/>
      <c r="F2471" s="51"/>
      <c r="G2471" s="51"/>
      <c r="H2471" s="51"/>
      <c r="I2471" s="52"/>
      <c r="J2471" s="46"/>
      <c r="K2471" s="45"/>
    </row>
    <row r="2472" spans="1:11" s="44" customFormat="1">
      <c r="A2472" s="49"/>
      <c r="E2472" s="50"/>
      <c r="F2472" s="51"/>
      <c r="G2472" s="51"/>
      <c r="H2472" s="51"/>
      <c r="I2472" s="52"/>
      <c r="J2472" s="46"/>
      <c r="K2472" s="45"/>
    </row>
    <row r="2473" spans="1:11" s="44" customFormat="1">
      <c r="A2473" s="49"/>
      <c r="E2473" s="50"/>
      <c r="F2473" s="51"/>
      <c r="G2473" s="51"/>
      <c r="H2473" s="51"/>
      <c r="I2473" s="52"/>
      <c r="J2473" s="46"/>
      <c r="K2473" s="45"/>
    </row>
    <row r="2474" spans="1:11" s="44" customFormat="1">
      <c r="A2474" s="49"/>
      <c r="E2474" s="50"/>
      <c r="F2474" s="51"/>
      <c r="G2474" s="51"/>
      <c r="H2474" s="51"/>
      <c r="I2474" s="52"/>
      <c r="J2474" s="46"/>
      <c r="K2474" s="45"/>
    </row>
    <row r="2475" spans="1:11" s="44" customFormat="1">
      <c r="A2475" s="49"/>
      <c r="E2475" s="50"/>
      <c r="F2475" s="51"/>
      <c r="G2475" s="51"/>
      <c r="H2475" s="51"/>
      <c r="I2475" s="52"/>
      <c r="J2475" s="46"/>
      <c r="K2475" s="45"/>
    </row>
    <row r="2476" spans="1:11" s="44" customFormat="1">
      <c r="A2476" s="49"/>
      <c r="E2476" s="50"/>
      <c r="F2476" s="51"/>
      <c r="G2476" s="51"/>
      <c r="H2476" s="51"/>
      <c r="I2476" s="52"/>
      <c r="J2476" s="46"/>
      <c r="K2476" s="47"/>
    </row>
    <row r="2477" spans="1:11" s="44" customFormat="1">
      <c r="A2477" s="49"/>
      <c r="E2477" s="50"/>
      <c r="F2477" s="51"/>
      <c r="G2477" s="51"/>
      <c r="H2477" s="51"/>
      <c r="I2477" s="52"/>
      <c r="J2477" s="46"/>
      <c r="K2477" s="45"/>
    </row>
    <row r="2478" spans="1:11" s="44" customFormat="1">
      <c r="A2478" s="49"/>
      <c r="E2478" s="50"/>
      <c r="F2478" s="51"/>
      <c r="G2478" s="51"/>
      <c r="H2478" s="51"/>
      <c r="I2478" s="52"/>
      <c r="J2478" s="46"/>
      <c r="K2478" s="47"/>
    </row>
    <row r="2479" spans="1:11" s="44" customFormat="1">
      <c r="A2479" s="49"/>
      <c r="E2479" s="50"/>
      <c r="F2479" s="51"/>
      <c r="G2479" s="51"/>
      <c r="H2479" s="51"/>
      <c r="I2479" s="52"/>
      <c r="J2479" s="46"/>
      <c r="K2479" s="45"/>
    </row>
    <row r="2480" spans="1:11" s="44" customFormat="1">
      <c r="A2480" s="49"/>
      <c r="E2480" s="50"/>
      <c r="F2480" s="51"/>
      <c r="G2480" s="51"/>
      <c r="H2480" s="51"/>
      <c r="I2480" s="52"/>
      <c r="J2480" s="46"/>
      <c r="K2480" s="45"/>
    </row>
    <row r="2481" spans="1:11" s="44" customFormat="1">
      <c r="A2481" s="49"/>
      <c r="E2481" s="50"/>
      <c r="F2481" s="51"/>
      <c r="G2481" s="51"/>
      <c r="H2481" s="51"/>
      <c r="I2481" s="52"/>
      <c r="J2481" s="46"/>
      <c r="K2481" s="45"/>
    </row>
    <row r="2482" spans="1:11" s="44" customFormat="1">
      <c r="A2482" s="49"/>
      <c r="E2482" s="50"/>
      <c r="F2482" s="51"/>
      <c r="G2482" s="51"/>
      <c r="H2482" s="51"/>
      <c r="I2482" s="52"/>
      <c r="J2482" s="46"/>
      <c r="K2482" s="45"/>
    </row>
    <row r="2483" spans="1:11" s="44" customFormat="1">
      <c r="A2483" s="49"/>
      <c r="E2483" s="50"/>
      <c r="F2483" s="51"/>
      <c r="G2483" s="51"/>
      <c r="H2483" s="51"/>
      <c r="I2483" s="52"/>
      <c r="J2483" s="46"/>
      <c r="K2483" s="47"/>
    </row>
    <row r="2484" spans="1:11" s="44" customFormat="1">
      <c r="A2484" s="49"/>
      <c r="E2484" s="50"/>
      <c r="F2484" s="51"/>
      <c r="G2484" s="51"/>
      <c r="H2484" s="51"/>
      <c r="I2484" s="52"/>
      <c r="J2484" s="46"/>
      <c r="K2484" s="47"/>
    </row>
    <row r="2485" spans="1:11" s="44" customFormat="1">
      <c r="A2485" s="49"/>
      <c r="E2485" s="50"/>
      <c r="F2485" s="51"/>
      <c r="G2485" s="51"/>
      <c r="H2485" s="51"/>
      <c r="I2485" s="52"/>
      <c r="J2485" s="46"/>
      <c r="K2485" s="45"/>
    </row>
    <row r="2486" spans="1:11" s="44" customFormat="1">
      <c r="A2486" s="49"/>
      <c r="E2486" s="50"/>
      <c r="F2486" s="51"/>
      <c r="G2486" s="51"/>
      <c r="H2486" s="51"/>
      <c r="I2486" s="52"/>
      <c r="J2486" s="46"/>
      <c r="K2486" s="45"/>
    </row>
    <row r="2487" spans="1:11" s="44" customFormat="1">
      <c r="A2487" s="49"/>
      <c r="E2487" s="50"/>
      <c r="F2487" s="51"/>
      <c r="G2487" s="51"/>
      <c r="H2487" s="51"/>
      <c r="I2487" s="52"/>
      <c r="J2487" s="46"/>
      <c r="K2487" s="45"/>
    </row>
    <row r="2488" spans="1:11" s="44" customFormat="1">
      <c r="A2488" s="49"/>
      <c r="E2488" s="50"/>
      <c r="F2488" s="51"/>
      <c r="G2488" s="51"/>
      <c r="H2488" s="51"/>
      <c r="I2488" s="52"/>
      <c r="J2488" s="46"/>
      <c r="K2488" s="45"/>
    </row>
    <row r="2489" spans="1:11" s="44" customFormat="1">
      <c r="A2489" s="49"/>
      <c r="E2489" s="50"/>
      <c r="F2489" s="51"/>
      <c r="G2489" s="51"/>
      <c r="H2489" s="51"/>
      <c r="I2489" s="52"/>
      <c r="J2489" s="46"/>
      <c r="K2489" s="45"/>
    </row>
    <row r="2490" spans="1:11" s="44" customFormat="1">
      <c r="A2490" s="49"/>
      <c r="E2490" s="50"/>
      <c r="F2490" s="51"/>
      <c r="G2490" s="51"/>
      <c r="H2490" s="51"/>
      <c r="I2490" s="52"/>
      <c r="J2490" s="46"/>
      <c r="K2490" s="45"/>
    </row>
    <row r="2491" spans="1:11" s="44" customFormat="1">
      <c r="A2491" s="49"/>
      <c r="E2491" s="50"/>
      <c r="F2491" s="51"/>
      <c r="G2491" s="51"/>
      <c r="H2491" s="51"/>
      <c r="I2491" s="52"/>
      <c r="J2491" s="46"/>
      <c r="K2491" s="45"/>
    </row>
    <row r="2492" spans="1:11" s="44" customFormat="1">
      <c r="A2492" s="49"/>
      <c r="E2492" s="50"/>
      <c r="F2492" s="51"/>
      <c r="G2492" s="51"/>
      <c r="H2492" s="51"/>
      <c r="I2492" s="52"/>
      <c r="J2492" s="46"/>
      <c r="K2492" s="47"/>
    </row>
    <row r="2493" spans="1:11" s="44" customFormat="1">
      <c r="A2493" s="49"/>
      <c r="E2493" s="50"/>
      <c r="F2493" s="51"/>
      <c r="G2493" s="51"/>
      <c r="H2493" s="51"/>
      <c r="I2493" s="52"/>
      <c r="J2493" s="46"/>
      <c r="K2493" s="45"/>
    </row>
    <row r="2494" spans="1:11" s="44" customFormat="1">
      <c r="A2494" s="49"/>
      <c r="E2494" s="50"/>
      <c r="F2494" s="51"/>
      <c r="G2494" s="51"/>
      <c r="H2494" s="51"/>
      <c r="I2494" s="52"/>
      <c r="J2494" s="46"/>
      <c r="K2494" s="45"/>
    </row>
    <row r="2495" spans="1:11" s="44" customFormat="1">
      <c r="A2495" s="49"/>
      <c r="E2495" s="50"/>
      <c r="F2495" s="51"/>
      <c r="G2495" s="51"/>
      <c r="H2495" s="51"/>
      <c r="I2495" s="52"/>
      <c r="J2495" s="46"/>
      <c r="K2495" s="45"/>
    </row>
    <row r="2496" spans="1:11" s="44" customFormat="1">
      <c r="A2496" s="49"/>
      <c r="E2496" s="50"/>
      <c r="F2496" s="51"/>
      <c r="G2496" s="51"/>
      <c r="H2496" s="51"/>
      <c r="I2496" s="52"/>
      <c r="J2496" s="46"/>
      <c r="K2496" s="45"/>
    </row>
    <row r="2497" spans="1:11" s="44" customFormat="1">
      <c r="A2497" s="49"/>
      <c r="E2497" s="50"/>
      <c r="F2497" s="51"/>
      <c r="G2497" s="51"/>
      <c r="H2497" s="51"/>
      <c r="I2497" s="52"/>
      <c r="J2497" s="46"/>
      <c r="K2497" s="45"/>
    </row>
    <row r="2498" spans="1:11" s="44" customFormat="1">
      <c r="A2498" s="49"/>
      <c r="E2498" s="50"/>
      <c r="F2498" s="51"/>
      <c r="G2498" s="51"/>
      <c r="H2498" s="51"/>
      <c r="I2498" s="52"/>
      <c r="J2498" s="46"/>
      <c r="K2498" s="45"/>
    </row>
    <row r="2499" spans="1:11" s="44" customFormat="1">
      <c r="A2499" s="49"/>
      <c r="E2499" s="50"/>
      <c r="F2499" s="51"/>
      <c r="G2499" s="51"/>
      <c r="H2499" s="51"/>
      <c r="I2499" s="52"/>
      <c r="J2499" s="46"/>
      <c r="K2499" s="45"/>
    </row>
    <row r="2500" spans="1:11" s="44" customFormat="1">
      <c r="A2500" s="49"/>
      <c r="E2500" s="50"/>
      <c r="F2500" s="51"/>
      <c r="G2500" s="51"/>
      <c r="H2500" s="51"/>
      <c r="I2500" s="52"/>
      <c r="J2500" s="46"/>
      <c r="K2500" s="45"/>
    </row>
    <row r="2501" spans="1:11" s="44" customFormat="1">
      <c r="A2501" s="49"/>
      <c r="E2501" s="50"/>
      <c r="F2501" s="51"/>
      <c r="G2501" s="51"/>
      <c r="H2501" s="51"/>
      <c r="I2501" s="52"/>
      <c r="J2501" s="46"/>
      <c r="K2501" s="45"/>
    </row>
    <row r="2502" spans="1:11" s="44" customFormat="1">
      <c r="A2502" s="49"/>
      <c r="E2502" s="50"/>
      <c r="F2502" s="51"/>
      <c r="G2502" s="51"/>
      <c r="H2502" s="51"/>
      <c r="I2502" s="52"/>
      <c r="J2502" s="46"/>
      <c r="K2502" s="45"/>
    </row>
    <row r="2503" spans="1:11" s="44" customFormat="1">
      <c r="A2503" s="49"/>
      <c r="E2503" s="50"/>
      <c r="F2503" s="51"/>
      <c r="G2503" s="51"/>
      <c r="H2503" s="51"/>
      <c r="I2503" s="52"/>
      <c r="J2503" s="46"/>
      <c r="K2503" s="45"/>
    </row>
    <row r="2504" spans="1:11" s="44" customFormat="1">
      <c r="A2504" s="49"/>
      <c r="E2504" s="50"/>
      <c r="F2504" s="51"/>
      <c r="G2504" s="51"/>
      <c r="H2504" s="51"/>
      <c r="I2504" s="52"/>
      <c r="J2504" s="46"/>
      <c r="K2504" s="45"/>
    </row>
    <row r="2505" spans="1:11" s="44" customFormat="1">
      <c r="A2505" s="49"/>
      <c r="E2505" s="50"/>
      <c r="F2505" s="51"/>
      <c r="G2505" s="51"/>
      <c r="H2505" s="51"/>
      <c r="I2505" s="52"/>
      <c r="J2505" s="46"/>
      <c r="K2505" s="45"/>
    </row>
    <row r="2506" spans="1:11" s="44" customFormat="1">
      <c r="A2506" s="49"/>
      <c r="E2506" s="50"/>
      <c r="F2506" s="51"/>
      <c r="G2506" s="51"/>
      <c r="H2506" s="51"/>
      <c r="I2506" s="52"/>
      <c r="J2506" s="46"/>
      <c r="K2506" s="45"/>
    </row>
    <row r="2507" spans="1:11" s="44" customFormat="1">
      <c r="A2507" s="49"/>
      <c r="E2507" s="50"/>
      <c r="F2507" s="51"/>
      <c r="G2507" s="51"/>
      <c r="H2507" s="51"/>
      <c r="I2507" s="52"/>
      <c r="J2507" s="46"/>
      <c r="K2507" s="45"/>
    </row>
    <row r="2508" spans="1:11" s="44" customFormat="1">
      <c r="A2508" s="49"/>
      <c r="E2508" s="50"/>
      <c r="F2508" s="51"/>
      <c r="G2508" s="51"/>
      <c r="H2508" s="51"/>
      <c r="I2508" s="52"/>
      <c r="J2508" s="46"/>
      <c r="K2508" s="45"/>
    </row>
    <row r="2509" spans="1:11" s="44" customFormat="1">
      <c r="A2509" s="49"/>
      <c r="E2509" s="50"/>
      <c r="F2509" s="51"/>
      <c r="G2509" s="51"/>
      <c r="H2509" s="51"/>
      <c r="I2509" s="52"/>
      <c r="J2509" s="46"/>
      <c r="K2509" s="47"/>
    </row>
    <row r="2510" spans="1:11" s="44" customFormat="1">
      <c r="A2510" s="49"/>
      <c r="E2510" s="50"/>
      <c r="F2510" s="51"/>
      <c r="G2510" s="51"/>
      <c r="H2510" s="51"/>
      <c r="I2510" s="52"/>
      <c r="J2510" s="46"/>
      <c r="K2510" s="45"/>
    </row>
    <row r="2511" spans="1:11" s="44" customFormat="1">
      <c r="A2511" s="49"/>
      <c r="E2511" s="50"/>
      <c r="F2511" s="51"/>
      <c r="G2511" s="51"/>
      <c r="H2511" s="51"/>
      <c r="I2511" s="52"/>
      <c r="J2511" s="46"/>
      <c r="K2511" s="45"/>
    </row>
    <row r="2512" spans="1:11" s="44" customFormat="1">
      <c r="A2512" s="49"/>
      <c r="E2512" s="50"/>
      <c r="F2512" s="51"/>
      <c r="G2512" s="51"/>
      <c r="H2512" s="51"/>
      <c r="I2512" s="52"/>
      <c r="J2512" s="46"/>
      <c r="K2512" s="45"/>
    </row>
    <row r="2513" spans="1:11" s="44" customFormat="1">
      <c r="A2513" s="49"/>
      <c r="E2513" s="50"/>
      <c r="F2513" s="51"/>
      <c r="G2513" s="51"/>
      <c r="H2513" s="51"/>
      <c r="I2513" s="52"/>
      <c r="J2513" s="46"/>
      <c r="K2513" s="45"/>
    </row>
    <row r="2514" spans="1:11" s="44" customFormat="1">
      <c r="A2514" s="49"/>
      <c r="E2514" s="50"/>
      <c r="F2514" s="51"/>
      <c r="G2514" s="51"/>
      <c r="H2514" s="51"/>
      <c r="I2514" s="52"/>
      <c r="J2514" s="46"/>
      <c r="K2514" s="45"/>
    </row>
    <row r="2515" spans="1:11" s="45" customFormat="1">
      <c r="A2515" s="49"/>
      <c r="B2515" s="44"/>
      <c r="C2515" s="44"/>
      <c r="D2515" s="44"/>
      <c r="E2515" s="50"/>
      <c r="F2515" s="51"/>
      <c r="G2515" s="51"/>
      <c r="H2515" s="51"/>
      <c r="I2515" s="52"/>
      <c r="J2515" s="46"/>
    </row>
    <row r="2516" spans="1:11" s="45" customFormat="1">
      <c r="A2516" s="49"/>
      <c r="B2516" s="44"/>
      <c r="C2516" s="44"/>
      <c r="D2516" s="44"/>
      <c r="E2516" s="50"/>
      <c r="F2516" s="51"/>
      <c r="G2516" s="51"/>
      <c r="H2516" s="51"/>
      <c r="I2516" s="52"/>
      <c r="J2516" s="46"/>
    </row>
    <row r="2517" spans="1:11" s="45" customFormat="1">
      <c r="A2517" s="49"/>
      <c r="B2517" s="44"/>
      <c r="C2517" s="44"/>
      <c r="D2517" s="44"/>
      <c r="E2517" s="50"/>
      <c r="F2517" s="51"/>
      <c r="G2517" s="51"/>
      <c r="H2517" s="51"/>
      <c r="I2517" s="52"/>
      <c r="J2517" s="46"/>
      <c r="K2517" s="47"/>
    </row>
    <row r="2518" spans="1:11" s="45" customFormat="1">
      <c r="A2518" s="49"/>
      <c r="B2518" s="44"/>
      <c r="C2518" s="44"/>
      <c r="D2518" s="44"/>
      <c r="E2518" s="50"/>
      <c r="F2518" s="51"/>
      <c r="G2518" s="51"/>
      <c r="H2518" s="51"/>
      <c r="I2518" s="52"/>
      <c r="J2518" s="46"/>
    </row>
    <row r="2519" spans="1:11" s="45" customFormat="1">
      <c r="A2519" s="49"/>
      <c r="B2519" s="44"/>
      <c r="C2519" s="44"/>
      <c r="D2519" s="44"/>
      <c r="E2519" s="50"/>
      <c r="F2519" s="51"/>
      <c r="G2519" s="51"/>
      <c r="H2519" s="51"/>
      <c r="I2519" s="52"/>
      <c r="J2519" s="46"/>
    </row>
    <row r="2520" spans="1:11" s="45" customFormat="1">
      <c r="A2520" s="49"/>
      <c r="B2520" s="44"/>
      <c r="C2520" s="44"/>
      <c r="D2520" s="44"/>
      <c r="E2520" s="50"/>
      <c r="F2520" s="51"/>
      <c r="G2520" s="51"/>
      <c r="H2520" s="51"/>
      <c r="I2520" s="52"/>
      <c r="J2520" s="46"/>
    </row>
    <row r="2521" spans="1:11" s="45" customFormat="1">
      <c r="A2521" s="49"/>
      <c r="B2521" s="44"/>
      <c r="C2521" s="44"/>
      <c r="D2521" s="44"/>
      <c r="E2521" s="50"/>
      <c r="F2521" s="51"/>
      <c r="G2521" s="51"/>
      <c r="H2521" s="51"/>
      <c r="I2521" s="52"/>
      <c r="J2521" s="46"/>
    </row>
    <row r="2522" spans="1:11" s="45" customFormat="1">
      <c r="A2522" s="49"/>
      <c r="B2522" s="44"/>
      <c r="C2522" s="44"/>
      <c r="D2522" s="44"/>
      <c r="E2522" s="50"/>
      <c r="F2522" s="51"/>
      <c r="G2522" s="51"/>
      <c r="H2522" s="51"/>
      <c r="I2522" s="52"/>
      <c r="J2522" s="46"/>
    </row>
    <row r="2523" spans="1:11" s="45" customFormat="1">
      <c r="A2523" s="49"/>
      <c r="B2523" s="44"/>
      <c r="C2523" s="44"/>
      <c r="D2523" s="44"/>
      <c r="E2523" s="50"/>
      <c r="F2523" s="51"/>
      <c r="G2523" s="51"/>
      <c r="H2523" s="51"/>
      <c r="I2523" s="52"/>
      <c r="J2523" s="46"/>
    </row>
    <row r="2524" spans="1:11" s="45" customFormat="1">
      <c r="A2524" s="49"/>
      <c r="B2524" s="44"/>
      <c r="C2524" s="44"/>
      <c r="D2524" s="44"/>
      <c r="E2524" s="50"/>
      <c r="F2524" s="51"/>
      <c r="G2524" s="51"/>
      <c r="H2524" s="51"/>
      <c r="I2524" s="52"/>
      <c r="J2524" s="46"/>
    </row>
    <row r="2525" spans="1:11" s="45" customFormat="1">
      <c r="A2525" s="49"/>
      <c r="B2525" s="44"/>
      <c r="C2525" s="44"/>
      <c r="D2525" s="44"/>
      <c r="E2525" s="50"/>
      <c r="F2525" s="51"/>
      <c r="G2525" s="51"/>
      <c r="H2525" s="51"/>
      <c r="I2525" s="52"/>
      <c r="J2525" s="46"/>
    </row>
    <row r="2526" spans="1:11" s="45" customFormat="1">
      <c r="A2526" s="49"/>
      <c r="B2526" s="44"/>
      <c r="C2526" s="44"/>
      <c r="D2526" s="44"/>
      <c r="E2526" s="50"/>
      <c r="F2526" s="51"/>
      <c r="G2526" s="51"/>
      <c r="H2526" s="51"/>
      <c r="I2526" s="52"/>
      <c r="J2526" s="46"/>
    </row>
    <row r="2527" spans="1:11" s="45" customFormat="1">
      <c r="A2527" s="49"/>
      <c r="B2527" s="44"/>
      <c r="C2527" s="44"/>
      <c r="D2527" s="44"/>
      <c r="E2527" s="50"/>
      <c r="F2527" s="51"/>
      <c r="G2527" s="51"/>
      <c r="H2527" s="51"/>
      <c r="I2527" s="52"/>
      <c r="J2527" s="46"/>
    </row>
    <row r="2528" spans="1:11" s="45" customFormat="1">
      <c r="A2528" s="49"/>
      <c r="B2528" s="44"/>
      <c r="C2528" s="44"/>
      <c r="D2528" s="44"/>
      <c r="E2528" s="50"/>
      <c r="F2528" s="51"/>
      <c r="G2528" s="51"/>
      <c r="H2528" s="51"/>
      <c r="I2528" s="52"/>
      <c r="J2528" s="46"/>
    </row>
    <row r="2529" spans="1:11" s="45" customFormat="1">
      <c r="A2529" s="49"/>
      <c r="B2529" s="44"/>
      <c r="C2529" s="44"/>
      <c r="D2529" s="44"/>
      <c r="E2529" s="50"/>
      <c r="F2529" s="51"/>
      <c r="G2529" s="51"/>
      <c r="H2529" s="51"/>
      <c r="I2529" s="52"/>
      <c r="J2529" s="46"/>
    </row>
    <row r="2530" spans="1:11" s="45" customFormat="1">
      <c r="A2530" s="49"/>
      <c r="B2530" s="44"/>
      <c r="C2530" s="44"/>
      <c r="D2530" s="44"/>
      <c r="E2530" s="50"/>
      <c r="F2530" s="51"/>
      <c r="G2530" s="51"/>
      <c r="H2530" s="51"/>
      <c r="I2530" s="52"/>
      <c r="J2530" s="46"/>
    </row>
    <row r="2531" spans="1:11" s="44" customFormat="1">
      <c r="A2531" s="49"/>
      <c r="E2531" s="50"/>
      <c r="F2531" s="51"/>
      <c r="G2531" s="51"/>
      <c r="H2531" s="51"/>
      <c r="I2531" s="52"/>
      <c r="J2531" s="46"/>
      <c r="K2531" s="45"/>
    </row>
    <row r="2532" spans="1:11" s="44" customFormat="1">
      <c r="A2532" s="49"/>
      <c r="E2532" s="50"/>
      <c r="F2532" s="51"/>
      <c r="G2532" s="51"/>
      <c r="H2532" s="51"/>
      <c r="I2532" s="52"/>
      <c r="J2532" s="46"/>
      <c r="K2532" s="45"/>
    </row>
    <row r="2533" spans="1:11" s="44" customFormat="1">
      <c r="A2533" s="49"/>
      <c r="E2533" s="50"/>
      <c r="F2533" s="51"/>
      <c r="G2533" s="51"/>
      <c r="H2533" s="51"/>
      <c r="I2533" s="52"/>
      <c r="J2533" s="46"/>
      <c r="K2533" s="45"/>
    </row>
    <row r="2534" spans="1:11" s="44" customFormat="1">
      <c r="A2534" s="49"/>
      <c r="E2534" s="50"/>
      <c r="F2534" s="51"/>
      <c r="G2534" s="51"/>
      <c r="H2534" s="51"/>
      <c r="I2534" s="52"/>
      <c r="J2534" s="46"/>
      <c r="K2534" s="45"/>
    </row>
    <row r="2535" spans="1:11" s="44" customFormat="1">
      <c r="A2535" s="49"/>
      <c r="E2535" s="50"/>
      <c r="F2535" s="51"/>
      <c r="G2535" s="51"/>
      <c r="H2535" s="51"/>
      <c r="I2535" s="52"/>
      <c r="J2535" s="46"/>
      <c r="K2535" s="45"/>
    </row>
    <row r="2536" spans="1:11" s="44" customFormat="1">
      <c r="A2536" s="49"/>
      <c r="E2536" s="50"/>
      <c r="F2536" s="51"/>
      <c r="G2536" s="51"/>
      <c r="H2536" s="51"/>
      <c r="I2536" s="52"/>
      <c r="J2536" s="46"/>
      <c r="K2536" s="47"/>
    </row>
    <row r="2537" spans="1:11" s="44" customFormat="1">
      <c r="A2537" s="49"/>
      <c r="E2537" s="50"/>
      <c r="F2537" s="51"/>
      <c r="G2537" s="51"/>
      <c r="H2537" s="51"/>
      <c r="I2537" s="52"/>
      <c r="J2537" s="46"/>
      <c r="K2537" s="47"/>
    </row>
    <row r="2538" spans="1:11" s="44" customFormat="1">
      <c r="A2538" s="49"/>
      <c r="E2538" s="50"/>
      <c r="F2538" s="51"/>
      <c r="G2538" s="51"/>
      <c r="H2538" s="51"/>
      <c r="I2538" s="52"/>
      <c r="J2538" s="46"/>
      <c r="K2538" s="47"/>
    </row>
    <row r="2539" spans="1:11" s="44" customFormat="1">
      <c r="A2539" s="49"/>
      <c r="E2539" s="50"/>
      <c r="F2539" s="51"/>
      <c r="G2539" s="51"/>
      <c r="H2539" s="51"/>
      <c r="I2539" s="52"/>
      <c r="J2539" s="46"/>
      <c r="K2539" s="45"/>
    </row>
    <row r="2540" spans="1:11" s="44" customFormat="1">
      <c r="A2540" s="49"/>
      <c r="E2540" s="50"/>
      <c r="F2540" s="51"/>
      <c r="G2540" s="51"/>
      <c r="H2540" s="51"/>
      <c r="I2540" s="52"/>
      <c r="J2540" s="46"/>
      <c r="K2540" s="45"/>
    </row>
    <row r="2541" spans="1:11" s="44" customFormat="1">
      <c r="A2541" s="49"/>
      <c r="E2541" s="50"/>
      <c r="F2541" s="51"/>
      <c r="G2541" s="51"/>
      <c r="H2541" s="51"/>
      <c r="I2541" s="52"/>
      <c r="J2541" s="46"/>
      <c r="K2541" s="45"/>
    </row>
    <row r="2542" spans="1:11" s="44" customFormat="1">
      <c r="A2542" s="49"/>
      <c r="E2542" s="50"/>
      <c r="F2542" s="51"/>
      <c r="G2542" s="51"/>
      <c r="H2542" s="51"/>
      <c r="I2542" s="52"/>
      <c r="J2542" s="46"/>
      <c r="K2542" s="45"/>
    </row>
    <row r="2543" spans="1:11" s="44" customFormat="1">
      <c r="A2543" s="49"/>
      <c r="E2543" s="50"/>
      <c r="F2543" s="51"/>
      <c r="G2543" s="51"/>
      <c r="H2543" s="51"/>
      <c r="I2543" s="52"/>
      <c r="J2543" s="46"/>
      <c r="K2543" s="45"/>
    </row>
    <row r="2544" spans="1:11" s="44" customFormat="1">
      <c r="A2544" s="49"/>
      <c r="E2544" s="50"/>
      <c r="F2544" s="51"/>
      <c r="G2544" s="51"/>
      <c r="H2544" s="51"/>
      <c r="I2544" s="52"/>
      <c r="J2544" s="46"/>
      <c r="K2544" s="45"/>
    </row>
    <row r="2545" spans="1:11" s="44" customFormat="1">
      <c r="A2545" s="49"/>
      <c r="E2545" s="50"/>
      <c r="F2545" s="51"/>
      <c r="G2545" s="51"/>
      <c r="H2545" s="51"/>
      <c r="I2545" s="52"/>
      <c r="J2545" s="46"/>
      <c r="K2545" s="45"/>
    </row>
    <row r="2546" spans="1:11" s="44" customFormat="1">
      <c r="A2546" s="49"/>
      <c r="E2546" s="50"/>
      <c r="F2546" s="51"/>
      <c r="G2546" s="51"/>
      <c r="H2546" s="51"/>
      <c r="I2546" s="52"/>
      <c r="J2546" s="46"/>
      <c r="K2546" s="45"/>
    </row>
    <row r="2547" spans="1:11" s="45" customFormat="1">
      <c r="A2547" s="49"/>
      <c r="B2547" s="44"/>
      <c r="C2547" s="44"/>
      <c r="D2547" s="44"/>
      <c r="E2547" s="50"/>
      <c r="F2547" s="51"/>
      <c r="G2547" s="51"/>
      <c r="H2547" s="51"/>
      <c r="I2547" s="52"/>
      <c r="J2547" s="46"/>
    </row>
    <row r="2548" spans="1:11" s="45" customFormat="1">
      <c r="A2548" s="49"/>
      <c r="B2548" s="44"/>
      <c r="C2548" s="44"/>
      <c r="D2548" s="44"/>
      <c r="E2548" s="50"/>
      <c r="F2548" s="51"/>
      <c r="G2548" s="51"/>
      <c r="H2548" s="51"/>
      <c r="I2548" s="52"/>
      <c r="J2548" s="46"/>
    </row>
    <row r="2549" spans="1:11" s="45" customFormat="1">
      <c r="A2549" s="49"/>
      <c r="B2549" s="44"/>
      <c r="C2549" s="44"/>
      <c r="D2549" s="44"/>
      <c r="E2549" s="50"/>
      <c r="F2549" s="51"/>
      <c r="G2549" s="51"/>
      <c r="H2549" s="51"/>
      <c r="I2549" s="52"/>
      <c r="J2549" s="46"/>
    </row>
    <row r="2550" spans="1:11" s="45" customFormat="1">
      <c r="A2550" s="49"/>
      <c r="B2550" s="44"/>
      <c r="C2550" s="44"/>
      <c r="D2550" s="44"/>
      <c r="E2550" s="50"/>
      <c r="F2550" s="51"/>
      <c r="G2550" s="51"/>
      <c r="H2550" s="51"/>
      <c r="I2550" s="52"/>
      <c r="J2550" s="46"/>
    </row>
    <row r="2551" spans="1:11" s="45" customFormat="1">
      <c r="A2551" s="49"/>
      <c r="B2551" s="44"/>
      <c r="C2551" s="44"/>
      <c r="D2551" s="44"/>
      <c r="E2551" s="50"/>
      <c r="F2551" s="51"/>
      <c r="G2551" s="51"/>
      <c r="H2551" s="51"/>
      <c r="I2551" s="52"/>
      <c r="J2551" s="46"/>
    </row>
    <row r="2552" spans="1:11" s="45" customFormat="1">
      <c r="A2552" s="49"/>
      <c r="B2552" s="44"/>
      <c r="C2552" s="44"/>
      <c r="D2552" s="44"/>
      <c r="E2552" s="50"/>
      <c r="F2552" s="51"/>
      <c r="G2552" s="51"/>
      <c r="H2552" s="51"/>
      <c r="I2552" s="52"/>
      <c r="J2552" s="46"/>
    </row>
    <row r="2553" spans="1:11" s="45" customFormat="1">
      <c r="A2553" s="49"/>
      <c r="B2553" s="44"/>
      <c r="C2553" s="44"/>
      <c r="D2553" s="44"/>
      <c r="E2553" s="50"/>
      <c r="F2553" s="51"/>
      <c r="G2553" s="51"/>
      <c r="H2553" s="51"/>
      <c r="I2553" s="52"/>
      <c r="J2553" s="46"/>
    </row>
    <row r="2554" spans="1:11" s="45" customFormat="1">
      <c r="A2554" s="49"/>
      <c r="B2554" s="44"/>
      <c r="C2554" s="44"/>
      <c r="D2554" s="44"/>
      <c r="E2554" s="50"/>
      <c r="F2554" s="51"/>
      <c r="G2554" s="51"/>
      <c r="H2554" s="51"/>
      <c r="I2554" s="52"/>
      <c r="J2554" s="46"/>
    </row>
    <row r="2555" spans="1:11" s="45" customFormat="1">
      <c r="A2555" s="49"/>
      <c r="B2555" s="44"/>
      <c r="C2555" s="44"/>
      <c r="D2555" s="44"/>
      <c r="E2555" s="50"/>
      <c r="F2555" s="51"/>
      <c r="G2555" s="51"/>
      <c r="H2555" s="51"/>
      <c r="I2555" s="52"/>
      <c r="J2555" s="46"/>
    </row>
    <row r="2556" spans="1:11" s="45" customFormat="1">
      <c r="A2556" s="49"/>
      <c r="B2556" s="44"/>
      <c r="C2556" s="44"/>
      <c r="D2556" s="44"/>
      <c r="E2556" s="50"/>
      <c r="F2556" s="51"/>
      <c r="G2556" s="51"/>
      <c r="H2556" s="51"/>
      <c r="I2556" s="52"/>
      <c r="J2556" s="46"/>
    </row>
    <row r="2557" spans="1:11" s="45" customFormat="1">
      <c r="A2557" s="49"/>
      <c r="B2557" s="44"/>
      <c r="C2557" s="44"/>
      <c r="D2557" s="44"/>
      <c r="E2557" s="50"/>
      <c r="F2557" s="51"/>
      <c r="G2557" s="51"/>
      <c r="H2557" s="51"/>
      <c r="I2557" s="52"/>
      <c r="J2557" s="46"/>
    </row>
    <row r="2558" spans="1:11" s="45" customFormat="1">
      <c r="A2558" s="49"/>
      <c r="B2558" s="44"/>
      <c r="C2558" s="44"/>
      <c r="D2558" s="44"/>
      <c r="E2558" s="50"/>
      <c r="F2558" s="51"/>
      <c r="G2558" s="51"/>
      <c r="H2558" s="51"/>
      <c r="I2558" s="52"/>
      <c r="J2558" s="46"/>
    </row>
    <row r="2559" spans="1:11" s="45" customFormat="1">
      <c r="A2559" s="49"/>
      <c r="B2559" s="44"/>
      <c r="C2559" s="44"/>
      <c r="D2559" s="44"/>
      <c r="E2559" s="50"/>
      <c r="F2559" s="51"/>
      <c r="G2559" s="51"/>
      <c r="H2559" s="51"/>
      <c r="I2559" s="52"/>
      <c r="J2559" s="46"/>
    </row>
    <row r="2560" spans="1:11" s="45" customFormat="1">
      <c r="A2560" s="49"/>
      <c r="B2560" s="44"/>
      <c r="C2560" s="44"/>
      <c r="D2560" s="44"/>
      <c r="E2560" s="50"/>
      <c r="F2560" s="51"/>
      <c r="G2560" s="51"/>
      <c r="H2560" s="51"/>
      <c r="I2560" s="52"/>
      <c r="J2560" s="46"/>
      <c r="K2560" s="47"/>
    </row>
    <row r="2561" spans="1:11" s="45" customFormat="1">
      <c r="A2561" s="49"/>
      <c r="B2561" s="44"/>
      <c r="C2561" s="44"/>
      <c r="D2561" s="44"/>
      <c r="E2561" s="50"/>
      <c r="F2561" s="51"/>
      <c r="G2561" s="51"/>
      <c r="H2561" s="51"/>
      <c r="I2561" s="52"/>
      <c r="J2561" s="46"/>
    </row>
    <row r="2562" spans="1:11" s="45" customFormat="1">
      <c r="A2562" s="49"/>
      <c r="B2562" s="44"/>
      <c r="C2562" s="44"/>
      <c r="D2562" s="44"/>
      <c r="E2562" s="50"/>
      <c r="F2562" s="51"/>
      <c r="G2562" s="51"/>
      <c r="H2562" s="51"/>
      <c r="I2562" s="52"/>
      <c r="J2562" s="46"/>
    </row>
    <row r="2563" spans="1:11" s="44" customFormat="1">
      <c r="A2563" s="49"/>
      <c r="E2563" s="50"/>
      <c r="F2563" s="51"/>
      <c r="G2563" s="51"/>
      <c r="H2563" s="51"/>
      <c r="I2563" s="52"/>
      <c r="J2563" s="46"/>
      <c r="K2563" s="45"/>
    </row>
    <row r="2564" spans="1:11" s="44" customFormat="1">
      <c r="A2564" s="49"/>
      <c r="E2564" s="50"/>
      <c r="F2564" s="51"/>
      <c r="G2564" s="51"/>
      <c r="H2564" s="51"/>
      <c r="I2564" s="52"/>
      <c r="J2564" s="46"/>
      <c r="K2564" s="45"/>
    </row>
    <row r="2565" spans="1:11" s="44" customFormat="1">
      <c r="A2565" s="49"/>
      <c r="E2565" s="50"/>
      <c r="F2565" s="51"/>
      <c r="G2565" s="51"/>
      <c r="H2565" s="51"/>
      <c r="I2565" s="52"/>
      <c r="J2565" s="46"/>
      <c r="K2565" s="45"/>
    </row>
    <row r="2566" spans="1:11" s="44" customFormat="1">
      <c r="A2566" s="49"/>
      <c r="E2566" s="50"/>
      <c r="F2566" s="51"/>
      <c r="G2566" s="51"/>
      <c r="H2566" s="51"/>
      <c r="I2566" s="52"/>
      <c r="J2566" s="46"/>
      <c r="K2566" s="45"/>
    </row>
    <row r="2567" spans="1:11" s="44" customFormat="1">
      <c r="A2567" s="49"/>
      <c r="E2567" s="50"/>
      <c r="F2567" s="51"/>
      <c r="G2567" s="51"/>
      <c r="H2567" s="51"/>
      <c r="I2567" s="52"/>
      <c r="J2567" s="46"/>
      <c r="K2567" s="45"/>
    </row>
    <row r="2568" spans="1:11" s="44" customFormat="1">
      <c r="A2568" s="49"/>
      <c r="E2568" s="50"/>
      <c r="F2568" s="51"/>
      <c r="G2568" s="51"/>
      <c r="H2568" s="51"/>
      <c r="I2568" s="52"/>
      <c r="J2568" s="46"/>
      <c r="K2568" s="45"/>
    </row>
    <row r="2569" spans="1:11" s="44" customFormat="1">
      <c r="A2569" s="49"/>
      <c r="E2569" s="50"/>
      <c r="F2569" s="51"/>
      <c r="G2569" s="51"/>
      <c r="H2569" s="51"/>
      <c r="I2569" s="52"/>
      <c r="J2569" s="46"/>
      <c r="K2569" s="45"/>
    </row>
    <row r="2570" spans="1:11" s="44" customFormat="1">
      <c r="A2570" s="49"/>
      <c r="E2570" s="50"/>
      <c r="F2570" s="51"/>
      <c r="G2570" s="51"/>
      <c r="H2570" s="51"/>
      <c r="I2570" s="52"/>
      <c r="J2570" s="46"/>
      <c r="K2570" s="45"/>
    </row>
    <row r="2571" spans="1:11" s="44" customFormat="1">
      <c r="A2571" s="49"/>
      <c r="E2571" s="50"/>
      <c r="F2571" s="51"/>
      <c r="G2571" s="51"/>
      <c r="H2571" s="51"/>
      <c r="I2571" s="52"/>
      <c r="J2571" s="46"/>
      <c r="K2571" s="45"/>
    </row>
    <row r="2572" spans="1:11" s="44" customFormat="1">
      <c r="A2572" s="49"/>
      <c r="E2572" s="50"/>
      <c r="F2572" s="51"/>
      <c r="G2572" s="51"/>
      <c r="H2572" s="51"/>
      <c r="I2572" s="52"/>
      <c r="J2572" s="46"/>
      <c r="K2572" s="45"/>
    </row>
    <row r="2573" spans="1:11" s="44" customFormat="1">
      <c r="A2573" s="49"/>
      <c r="E2573" s="50"/>
      <c r="F2573" s="51"/>
      <c r="G2573" s="51"/>
      <c r="H2573" s="51"/>
      <c r="I2573" s="52"/>
      <c r="J2573" s="46"/>
      <c r="K2573" s="45"/>
    </row>
    <row r="2574" spans="1:11" s="44" customFormat="1">
      <c r="A2574" s="49"/>
      <c r="E2574" s="50"/>
      <c r="F2574" s="51"/>
      <c r="G2574" s="51"/>
      <c r="H2574" s="51"/>
      <c r="I2574" s="52"/>
      <c r="J2574" s="46"/>
      <c r="K2574" s="45"/>
    </row>
    <row r="2575" spans="1:11" s="44" customFormat="1">
      <c r="A2575" s="49"/>
      <c r="E2575" s="50"/>
      <c r="F2575" s="51"/>
      <c r="G2575" s="51"/>
      <c r="H2575" s="51"/>
      <c r="I2575" s="52"/>
      <c r="J2575" s="46"/>
      <c r="K2575" s="45"/>
    </row>
    <row r="2576" spans="1:11" s="44" customFormat="1">
      <c r="A2576" s="49"/>
      <c r="E2576" s="50"/>
      <c r="F2576" s="51"/>
      <c r="G2576" s="51"/>
      <c r="H2576" s="51"/>
      <c r="I2576" s="52"/>
      <c r="J2576" s="46"/>
      <c r="K2576" s="45"/>
    </row>
    <row r="2577" spans="1:11" s="44" customFormat="1">
      <c r="A2577" s="49"/>
      <c r="E2577" s="50"/>
      <c r="F2577" s="51"/>
      <c r="G2577" s="51"/>
      <c r="H2577" s="51"/>
      <c r="I2577" s="52"/>
      <c r="J2577" s="46"/>
      <c r="K2577" s="45"/>
    </row>
    <row r="2578" spans="1:11" s="44" customFormat="1">
      <c r="A2578" s="49"/>
      <c r="E2578" s="50"/>
      <c r="F2578" s="51"/>
      <c r="G2578" s="51"/>
      <c r="H2578" s="51"/>
      <c r="I2578" s="52"/>
      <c r="J2578" s="46"/>
      <c r="K2578" s="45"/>
    </row>
    <row r="2579" spans="1:11" s="45" customFormat="1">
      <c r="A2579" s="49"/>
      <c r="B2579" s="44"/>
      <c r="C2579" s="44"/>
      <c r="D2579" s="44"/>
      <c r="E2579" s="50"/>
      <c r="F2579" s="51"/>
      <c r="G2579" s="51"/>
      <c r="H2579" s="51"/>
      <c r="I2579" s="52"/>
      <c r="J2579" s="46"/>
    </row>
    <row r="2580" spans="1:11" s="45" customFormat="1">
      <c r="A2580" s="49"/>
      <c r="B2580" s="44"/>
      <c r="C2580" s="44"/>
      <c r="D2580" s="44"/>
      <c r="E2580" s="50"/>
      <c r="F2580" s="51"/>
      <c r="G2580" s="51"/>
      <c r="H2580" s="51"/>
      <c r="I2580" s="52"/>
      <c r="J2580" s="46"/>
    </row>
    <row r="2581" spans="1:11" s="45" customFormat="1">
      <c r="A2581" s="49"/>
      <c r="B2581" s="44"/>
      <c r="C2581" s="44"/>
      <c r="D2581" s="44"/>
      <c r="E2581" s="50"/>
      <c r="F2581" s="51"/>
      <c r="G2581" s="51"/>
      <c r="H2581" s="51"/>
      <c r="I2581" s="52"/>
      <c r="J2581" s="46"/>
    </row>
    <row r="2582" spans="1:11" s="45" customFormat="1">
      <c r="A2582" s="49"/>
      <c r="B2582" s="44"/>
      <c r="C2582" s="44"/>
      <c r="D2582" s="44"/>
      <c r="E2582" s="50"/>
      <c r="F2582" s="51"/>
      <c r="G2582" s="51"/>
      <c r="H2582" s="51"/>
      <c r="I2582" s="52"/>
      <c r="J2582" s="46"/>
    </row>
    <row r="2583" spans="1:11" s="45" customFormat="1">
      <c r="A2583" s="49"/>
      <c r="B2583" s="44"/>
      <c r="C2583" s="44"/>
      <c r="D2583" s="44"/>
      <c r="E2583" s="50"/>
      <c r="F2583" s="51"/>
      <c r="G2583" s="51"/>
      <c r="H2583" s="51"/>
      <c r="I2583" s="52"/>
      <c r="J2583" s="46"/>
    </row>
    <row r="2584" spans="1:11" s="45" customFormat="1">
      <c r="A2584" s="49"/>
      <c r="B2584" s="44"/>
      <c r="C2584" s="44"/>
      <c r="D2584" s="44"/>
      <c r="E2584" s="50"/>
      <c r="F2584" s="51"/>
      <c r="G2584" s="51"/>
      <c r="H2584" s="51"/>
      <c r="I2584" s="52"/>
      <c r="J2584" s="46"/>
    </row>
    <row r="2585" spans="1:11" s="45" customFormat="1">
      <c r="A2585" s="49"/>
      <c r="B2585" s="44"/>
      <c r="C2585" s="44"/>
      <c r="D2585" s="44"/>
      <c r="E2585" s="50"/>
      <c r="F2585" s="51"/>
      <c r="G2585" s="51"/>
      <c r="H2585" s="51"/>
      <c r="I2585" s="52"/>
      <c r="J2585" s="46"/>
    </row>
    <row r="2586" spans="1:11" s="45" customFormat="1">
      <c r="A2586" s="49"/>
      <c r="B2586" s="44"/>
      <c r="C2586" s="44"/>
      <c r="D2586" s="44"/>
      <c r="E2586" s="50"/>
      <c r="F2586" s="51"/>
      <c r="G2586" s="51"/>
      <c r="H2586" s="51"/>
      <c r="I2586" s="52"/>
      <c r="J2586" s="46"/>
    </row>
    <row r="2587" spans="1:11" s="45" customFormat="1">
      <c r="A2587" s="49"/>
      <c r="B2587" s="44"/>
      <c r="C2587" s="44"/>
      <c r="D2587" s="44"/>
      <c r="E2587" s="50"/>
      <c r="F2587" s="51"/>
      <c r="G2587" s="51"/>
      <c r="H2587" s="51"/>
      <c r="I2587" s="52"/>
      <c r="J2587" s="46"/>
    </row>
    <row r="2588" spans="1:11" s="45" customFormat="1">
      <c r="A2588" s="49"/>
      <c r="B2588" s="44"/>
      <c r="C2588" s="44"/>
      <c r="D2588" s="44"/>
      <c r="E2588" s="50"/>
      <c r="F2588" s="51"/>
      <c r="G2588" s="51"/>
      <c r="H2588" s="51"/>
      <c r="I2588" s="52"/>
      <c r="J2588" s="46"/>
    </row>
    <row r="2589" spans="1:11" s="45" customFormat="1">
      <c r="A2589" s="49"/>
      <c r="B2589" s="44"/>
      <c r="C2589" s="44"/>
      <c r="D2589" s="44"/>
      <c r="E2589" s="50"/>
      <c r="F2589" s="51"/>
      <c r="G2589" s="51"/>
      <c r="H2589" s="51"/>
      <c r="I2589" s="52"/>
      <c r="J2589" s="46"/>
    </row>
    <row r="2590" spans="1:11" s="45" customFormat="1">
      <c r="A2590" s="49"/>
      <c r="B2590" s="44"/>
      <c r="C2590" s="44"/>
      <c r="D2590" s="44"/>
      <c r="E2590" s="50"/>
      <c r="F2590" s="51"/>
      <c r="G2590" s="51"/>
      <c r="H2590" s="51"/>
      <c r="I2590" s="52"/>
      <c r="J2590" s="46"/>
    </row>
    <row r="2591" spans="1:11" s="45" customFormat="1">
      <c r="A2591" s="49"/>
      <c r="B2591" s="44"/>
      <c r="C2591" s="44"/>
      <c r="D2591" s="44"/>
      <c r="E2591" s="50"/>
      <c r="F2591" s="51"/>
      <c r="G2591" s="51"/>
      <c r="H2591" s="51"/>
      <c r="I2591" s="52"/>
      <c r="J2591" s="46"/>
    </row>
    <row r="2592" spans="1:11" s="45" customFormat="1">
      <c r="A2592" s="49"/>
      <c r="B2592" s="44"/>
      <c r="C2592" s="44"/>
      <c r="D2592" s="44"/>
      <c r="E2592" s="50"/>
      <c r="F2592" s="51"/>
      <c r="G2592" s="51"/>
      <c r="H2592" s="51"/>
      <c r="I2592" s="52"/>
      <c r="J2592" s="46"/>
    </row>
    <row r="2593" spans="1:11" s="45" customFormat="1">
      <c r="A2593" s="49"/>
      <c r="B2593" s="44"/>
      <c r="C2593" s="44"/>
      <c r="D2593" s="44"/>
      <c r="E2593" s="50"/>
      <c r="F2593" s="51"/>
      <c r="G2593" s="51"/>
      <c r="H2593" s="51"/>
      <c r="I2593" s="52"/>
      <c r="J2593" s="46"/>
    </row>
    <row r="2594" spans="1:11" s="45" customFormat="1">
      <c r="A2594" s="49"/>
      <c r="B2594" s="44"/>
      <c r="C2594" s="44"/>
      <c r="D2594" s="44"/>
      <c r="E2594" s="50"/>
      <c r="F2594" s="51"/>
      <c r="G2594" s="51"/>
      <c r="H2594" s="51"/>
      <c r="I2594" s="52"/>
      <c r="J2594" s="46"/>
    </row>
    <row r="2595" spans="1:11" s="44" customFormat="1">
      <c r="A2595" s="49"/>
      <c r="E2595" s="50"/>
      <c r="F2595" s="51"/>
      <c r="G2595" s="51"/>
      <c r="H2595" s="51"/>
      <c r="I2595" s="52"/>
      <c r="J2595" s="46"/>
      <c r="K2595" s="45"/>
    </row>
    <row r="2596" spans="1:11" s="44" customFormat="1">
      <c r="A2596" s="49"/>
      <c r="E2596" s="50"/>
      <c r="F2596" s="51"/>
      <c r="G2596" s="51"/>
      <c r="H2596" s="51"/>
      <c r="I2596" s="52"/>
      <c r="J2596" s="46"/>
      <c r="K2596" s="47"/>
    </row>
    <row r="2597" spans="1:11" s="44" customFormat="1">
      <c r="A2597" s="49"/>
      <c r="E2597" s="50"/>
      <c r="F2597" s="51"/>
      <c r="G2597" s="51"/>
      <c r="H2597" s="51"/>
      <c r="I2597" s="52"/>
      <c r="J2597" s="46"/>
      <c r="K2597" s="45"/>
    </row>
    <row r="2598" spans="1:11" s="44" customFormat="1">
      <c r="A2598" s="49"/>
      <c r="E2598" s="50"/>
      <c r="F2598" s="51"/>
      <c r="G2598" s="51"/>
      <c r="H2598" s="51"/>
      <c r="I2598" s="52"/>
      <c r="J2598" s="46"/>
      <c r="K2598" s="45"/>
    </row>
    <row r="2599" spans="1:11" s="44" customFormat="1">
      <c r="A2599" s="49"/>
      <c r="E2599" s="50"/>
      <c r="F2599" s="51"/>
      <c r="G2599" s="51"/>
      <c r="H2599" s="51"/>
      <c r="I2599" s="52"/>
      <c r="J2599" s="46"/>
      <c r="K2599" s="45"/>
    </row>
    <row r="2600" spans="1:11" s="44" customFormat="1">
      <c r="A2600" s="49"/>
      <c r="E2600" s="50"/>
      <c r="F2600" s="51"/>
      <c r="G2600" s="51"/>
      <c r="H2600" s="51"/>
      <c r="I2600" s="52"/>
      <c r="J2600" s="46"/>
      <c r="K2600" s="45"/>
    </row>
    <row r="2601" spans="1:11" s="44" customFormat="1">
      <c r="A2601" s="49"/>
      <c r="E2601" s="50"/>
      <c r="F2601" s="51"/>
      <c r="G2601" s="51"/>
      <c r="H2601" s="51"/>
      <c r="I2601" s="52"/>
      <c r="J2601" s="46"/>
      <c r="K2601" s="45"/>
    </row>
    <row r="2602" spans="1:11" s="44" customFormat="1">
      <c r="A2602" s="49"/>
      <c r="E2602" s="50"/>
      <c r="F2602" s="51"/>
      <c r="G2602" s="51"/>
      <c r="H2602" s="51"/>
      <c r="I2602" s="52"/>
      <c r="J2602" s="46"/>
      <c r="K2602" s="45"/>
    </row>
    <row r="2603" spans="1:11" s="44" customFormat="1">
      <c r="A2603" s="49"/>
      <c r="E2603" s="50"/>
      <c r="F2603" s="51"/>
      <c r="G2603" s="51"/>
      <c r="H2603" s="51"/>
      <c r="I2603" s="52"/>
      <c r="J2603" s="46"/>
      <c r="K2603" s="47"/>
    </row>
    <row r="2604" spans="1:11" s="44" customFormat="1">
      <c r="A2604" s="49"/>
      <c r="E2604" s="50"/>
      <c r="F2604" s="51"/>
      <c r="G2604" s="51"/>
      <c r="H2604" s="51"/>
      <c r="I2604" s="52"/>
      <c r="J2604" s="46"/>
      <c r="K2604" s="47"/>
    </row>
    <row r="2605" spans="1:11" s="44" customFormat="1">
      <c r="A2605" s="49"/>
      <c r="E2605" s="50"/>
      <c r="F2605" s="51"/>
      <c r="G2605" s="51"/>
      <c r="H2605" s="51"/>
      <c r="I2605" s="52"/>
      <c r="J2605" s="46"/>
      <c r="K2605" s="45"/>
    </row>
    <row r="2606" spans="1:11" s="44" customFormat="1">
      <c r="A2606" s="49"/>
      <c r="E2606" s="50"/>
      <c r="F2606" s="51"/>
      <c r="G2606" s="51"/>
      <c r="H2606" s="51"/>
      <c r="I2606" s="52"/>
      <c r="J2606" s="46"/>
      <c r="K2606" s="45"/>
    </row>
    <row r="2607" spans="1:11" s="44" customFormat="1">
      <c r="A2607" s="49"/>
      <c r="E2607" s="50"/>
      <c r="F2607" s="51"/>
      <c r="G2607" s="51"/>
      <c r="H2607" s="51"/>
      <c r="I2607" s="52"/>
      <c r="J2607" s="46"/>
      <c r="K2607" s="47"/>
    </row>
    <row r="2608" spans="1:11" s="44" customFormat="1">
      <c r="A2608" s="49"/>
      <c r="E2608" s="50"/>
      <c r="F2608" s="51"/>
      <c r="G2608" s="51"/>
      <c r="H2608" s="51"/>
      <c r="I2608" s="52"/>
      <c r="J2608" s="46"/>
      <c r="K2608" s="45"/>
    </row>
    <row r="2609" spans="1:11" s="44" customFormat="1">
      <c r="A2609" s="49"/>
      <c r="E2609" s="50"/>
      <c r="F2609" s="51"/>
      <c r="G2609" s="51"/>
      <c r="H2609" s="51"/>
      <c r="I2609" s="52"/>
      <c r="J2609" s="46"/>
      <c r="K2609" s="45"/>
    </row>
    <row r="2610" spans="1:11" s="44" customFormat="1">
      <c r="A2610" s="49"/>
      <c r="E2610" s="50"/>
      <c r="F2610" s="51"/>
      <c r="G2610" s="51"/>
      <c r="H2610" s="51"/>
      <c r="I2610" s="52"/>
      <c r="J2610" s="46"/>
      <c r="K2610" s="45"/>
    </row>
    <row r="2611" spans="1:11" s="44" customFormat="1">
      <c r="A2611" s="49"/>
      <c r="E2611" s="50"/>
      <c r="F2611" s="51"/>
      <c r="G2611" s="51"/>
      <c r="H2611" s="51"/>
      <c r="I2611" s="52"/>
      <c r="J2611" s="46"/>
      <c r="K2611" s="45"/>
    </row>
    <row r="2612" spans="1:11" s="44" customFormat="1">
      <c r="A2612" s="49"/>
      <c r="E2612" s="50"/>
      <c r="F2612" s="51"/>
      <c r="G2612" s="51"/>
      <c r="H2612" s="51"/>
      <c r="I2612" s="52"/>
      <c r="J2612" s="46"/>
      <c r="K2612" s="45"/>
    </row>
    <row r="2613" spans="1:11" s="44" customFormat="1">
      <c r="A2613" s="49"/>
      <c r="E2613" s="50"/>
      <c r="F2613" s="51"/>
      <c r="G2613" s="51"/>
      <c r="H2613" s="51"/>
      <c r="I2613" s="52"/>
      <c r="J2613" s="46"/>
      <c r="K2613" s="45"/>
    </row>
    <row r="2614" spans="1:11" s="44" customFormat="1">
      <c r="A2614" s="49"/>
      <c r="E2614" s="50"/>
      <c r="F2614" s="51"/>
      <c r="G2614" s="51"/>
      <c r="H2614" s="51"/>
      <c r="I2614" s="52"/>
      <c r="J2614" s="46"/>
      <c r="K2614" s="45"/>
    </row>
    <row r="2615" spans="1:11" s="44" customFormat="1">
      <c r="A2615" s="49"/>
      <c r="E2615" s="50"/>
      <c r="F2615" s="51"/>
      <c r="G2615" s="51"/>
      <c r="H2615" s="51"/>
      <c r="I2615" s="52"/>
      <c r="J2615" s="46"/>
      <c r="K2615" s="45"/>
    </row>
    <row r="2616" spans="1:11" s="44" customFormat="1">
      <c r="A2616" s="49"/>
      <c r="E2616" s="50"/>
      <c r="F2616" s="51"/>
      <c r="G2616" s="51"/>
      <c r="H2616" s="51"/>
      <c r="I2616" s="52"/>
      <c r="J2616" s="46"/>
      <c r="K2616" s="45"/>
    </row>
    <row r="2617" spans="1:11" s="44" customFormat="1">
      <c r="A2617" s="49"/>
      <c r="E2617" s="50"/>
      <c r="F2617" s="51"/>
      <c r="G2617" s="51"/>
      <c r="H2617" s="51"/>
      <c r="I2617" s="52"/>
      <c r="J2617" s="46"/>
      <c r="K2617" s="45"/>
    </row>
    <row r="2618" spans="1:11" s="44" customFormat="1">
      <c r="A2618" s="49"/>
      <c r="E2618" s="50"/>
      <c r="F2618" s="51"/>
      <c r="G2618" s="51"/>
      <c r="H2618" s="51"/>
      <c r="I2618" s="52"/>
      <c r="J2618" s="46"/>
      <c r="K2618" s="45"/>
    </row>
    <row r="2619" spans="1:11" s="44" customFormat="1">
      <c r="A2619" s="49"/>
      <c r="E2619" s="50"/>
      <c r="F2619" s="51"/>
      <c r="G2619" s="51"/>
      <c r="H2619" s="51"/>
      <c r="I2619" s="52"/>
      <c r="J2619" s="46"/>
      <c r="K2619" s="45"/>
    </row>
    <row r="2620" spans="1:11" s="44" customFormat="1">
      <c r="A2620" s="49"/>
      <c r="E2620" s="50"/>
      <c r="F2620" s="51"/>
      <c r="G2620" s="51"/>
      <c r="H2620" s="51"/>
      <c r="I2620" s="52"/>
      <c r="J2620" s="46"/>
      <c r="K2620" s="45"/>
    </row>
    <row r="2621" spans="1:11" s="44" customFormat="1">
      <c r="A2621" s="49"/>
      <c r="E2621" s="50"/>
      <c r="F2621" s="51"/>
      <c r="G2621" s="51"/>
      <c r="H2621" s="51"/>
      <c r="I2621" s="52"/>
      <c r="J2621" s="46"/>
      <c r="K2621" s="45"/>
    </row>
    <row r="2622" spans="1:11" s="44" customFormat="1">
      <c r="A2622" s="49"/>
      <c r="E2622" s="50"/>
      <c r="F2622" s="51"/>
      <c r="G2622" s="51"/>
      <c r="H2622" s="51"/>
      <c r="I2622" s="52"/>
      <c r="J2622" s="46"/>
      <c r="K2622" s="45"/>
    </row>
    <row r="2623" spans="1:11" s="44" customFormat="1">
      <c r="A2623" s="49"/>
      <c r="E2623" s="50"/>
      <c r="F2623" s="51"/>
      <c r="G2623" s="51"/>
      <c r="H2623" s="51"/>
      <c r="I2623" s="52"/>
      <c r="J2623" s="46"/>
      <c r="K2623" s="45"/>
    </row>
    <row r="2624" spans="1:11" s="44" customFormat="1">
      <c r="A2624" s="49"/>
      <c r="E2624" s="50"/>
      <c r="F2624" s="51"/>
      <c r="G2624" s="51"/>
      <c r="H2624" s="51"/>
      <c r="I2624" s="52"/>
      <c r="J2624" s="46"/>
      <c r="K2624" s="45"/>
    </row>
    <row r="2625" spans="1:11" s="44" customFormat="1">
      <c r="A2625" s="49"/>
      <c r="E2625" s="50"/>
      <c r="F2625" s="51"/>
      <c r="G2625" s="51"/>
      <c r="H2625" s="51"/>
      <c r="I2625" s="52"/>
      <c r="J2625" s="46"/>
      <c r="K2625" s="47"/>
    </row>
    <row r="2626" spans="1:11" s="44" customFormat="1">
      <c r="A2626" s="49"/>
      <c r="E2626" s="50"/>
      <c r="F2626" s="51"/>
      <c r="G2626" s="51"/>
      <c r="H2626" s="51"/>
      <c r="I2626" s="52"/>
      <c r="J2626" s="46"/>
      <c r="K2626" s="45"/>
    </row>
    <row r="2627" spans="1:11" s="45" customFormat="1">
      <c r="A2627" s="49"/>
      <c r="B2627" s="44"/>
      <c r="C2627" s="44"/>
      <c r="D2627" s="44"/>
      <c r="E2627" s="50"/>
      <c r="F2627" s="51"/>
      <c r="G2627" s="51"/>
      <c r="H2627" s="51"/>
      <c r="I2627" s="52"/>
      <c r="J2627" s="46"/>
    </row>
    <row r="2628" spans="1:11" s="45" customFormat="1">
      <c r="A2628" s="49"/>
      <c r="B2628" s="44"/>
      <c r="C2628" s="44"/>
      <c r="D2628" s="44"/>
      <c r="E2628" s="50"/>
      <c r="F2628" s="51"/>
      <c r="G2628" s="51"/>
      <c r="H2628" s="51"/>
      <c r="I2628" s="52"/>
      <c r="J2628" s="46"/>
      <c r="K2628" s="47"/>
    </row>
    <row r="2629" spans="1:11" s="45" customFormat="1">
      <c r="A2629" s="49"/>
      <c r="B2629" s="44"/>
      <c r="C2629" s="44"/>
      <c r="D2629" s="44"/>
      <c r="E2629" s="50"/>
      <c r="F2629" s="51"/>
      <c r="G2629" s="51"/>
      <c r="H2629" s="51"/>
      <c r="I2629" s="52"/>
      <c r="J2629" s="46"/>
    </row>
    <row r="2630" spans="1:11" s="45" customFormat="1">
      <c r="A2630" s="49"/>
      <c r="B2630" s="44"/>
      <c r="C2630" s="44"/>
      <c r="D2630" s="44"/>
      <c r="E2630" s="50"/>
      <c r="F2630" s="51"/>
      <c r="G2630" s="51"/>
      <c r="H2630" s="51"/>
      <c r="I2630" s="52"/>
      <c r="J2630" s="46"/>
    </row>
    <row r="2631" spans="1:11" s="45" customFormat="1">
      <c r="A2631" s="49"/>
      <c r="B2631" s="44"/>
      <c r="C2631" s="44"/>
      <c r="D2631" s="44"/>
      <c r="E2631" s="50"/>
      <c r="F2631" s="51"/>
      <c r="G2631" s="51"/>
      <c r="H2631" s="51"/>
      <c r="I2631" s="52"/>
      <c r="J2631" s="46"/>
    </row>
    <row r="2632" spans="1:11" s="45" customFormat="1">
      <c r="A2632" s="49"/>
      <c r="B2632" s="44"/>
      <c r="C2632" s="44"/>
      <c r="D2632" s="44"/>
      <c r="E2632" s="50"/>
      <c r="F2632" s="51"/>
      <c r="G2632" s="51"/>
      <c r="H2632" s="51"/>
      <c r="I2632" s="52"/>
      <c r="J2632" s="46"/>
    </row>
    <row r="2633" spans="1:11" s="45" customFormat="1">
      <c r="A2633" s="49"/>
      <c r="B2633" s="44"/>
      <c r="C2633" s="44"/>
      <c r="D2633" s="44"/>
      <c r="E2633" s="50"/>
      <c r="F2633" s="51"/>
      <c r="G2633" s="51"/>
      <c r="H2633" s="51"/>
      <c r="I2633" s="52"/>
      <c r="J2633" s="46"/>
    </row>
    <row r="2634" spans="1:11" s="45" customFormat="1">
      <c r="A2634" s="49"/>
      <c r="B2634" s="44"/>
      <c r="C2634" s="44"/>
      <c r="D2634" s="44"/>
      <c r="E2634" s="50"/>
      <c r="F2634" s="51"/>
      <c r="G2634" s="51"/>
      <c r="H2634" s="51"/>
      <c r="I2634" s="52"/>
      <c r="J2634" s="46"/>
    </row>
    <row r="2635" spans="1:11" s="45" customFormat="1">
      <c r="A2635" s="49"/>
      <c r="B2635" s="44"/>
      <c r="C2635" s="44"/>
      <c r="D2635" s="44"/>
      <c r="E2635" s="50"/>
      <c r="F2635" s="51"/>
      <c r="G2635" s="51"/>
      <c r="H2635" s="51"/>
      <c r="I2635" s="52"/>
      <c r="J2635" s="46"/>
    </row>
    <row r="2636" spans="1:11" s="45" customFormat="1">
      <c r="A2636" s="49"/>
      <c r="B2636" s="44"/>
      <c r="C2636" s="44"/>
      <c r="D2636" s="44"/>
      <c r="E2636" s="50"/>
      <c r="F2636" s="51"/>
      <c r="G2636" s="51"/>
      <c r="H2636" s="51"/>
      <c r="I2636" s="52"/>
      <c r="J2636" s="46"/>
    </row>
    <row r="2637" spans="1:11" s="45" customFormat="1">
      <c r="A2637" s="49"/>
      <c r="B2637" s="44"/>
      <c r="C2637" s="44"/>
      <c r="D2637" s="44"/>
      <c r="E2637" s="50"/>
      <c r="F2637" s="51"/>
      <c r="G2637" s="51"/>
      <c r="H2637" s="51"/>
      <c r="I2637" s="52"/>
      <c r="J2637" s="46"/>
    </row>
    <row r="2638" spans="1:11" s="45" customFormat="1">
      <c r="A2638" s="49"/>
      <c r="B2638" s="44"/>
      <c r="C2638" s="44"/>
      <c r="D2638" s="44"/>
      <c r="E2638" s="50"/>
      <c r="F2638" s="51"/>
      <c r="G2638" s="51"/>
      <c r="H2638" s="51"/>
      <c r="I2638" s="52"/>
      <c r="J2638" s="46"/>
    </row>
    <row r="2639" spans="1:11" s="45" customFormat="1">
      <c r="A2639" s="49"/>
      <c r="B2639" s="44"/>
      <c r="C2639" s="44"/>
      <c r="D2639" s="44"/>
      <c r="E2639" s="50"/>
      <c r="F2639" s="51"/>
      <c r="G2639" s="51"/>
      <c r="H2639" s="51"/>
      <c r="I2639" s="52"/>
      <c r="J2639" s="46"/>
    </row>
    <row r="2640" spans="1:11" s="45" customFormat="1">
      <c r="A2640" s="49"/>
      <c r="B2640" s="44"/>
      <c r="C2640" s="44"/>
      <c r="D2640" s="44"/>
      <c r="E2640" s="50"/>
      <c r="F2640" s="51"/>
      <c r="G2640" s="51"/>
      <c r="H2640" s="51"/>
      <c r="I2640" s="52"/>
      <c r="J2640" s="46"/>
    </row>
    <row r="2641" spans="1:11" s="45" customFormat="1">
      <c r="A2641" s="49"/>
      <c r="B2641" s="44"/>
      <c r="C2641" s="44"/>
      <c r="D2641" s="44"/>
      <c r="E2641" s="50"/>
      <c r="F2641" s="51"/>
      <c r="G2641" s="51"/>
      <c r="H2641" s="51"/>
      <c r="I2641" s="52"/>
      <c r="J2641" s="46"/>
    </row>
    <row r="2642" spans="1:11" s="45" customFormat="1">
      <c r="A2642" s="49"/>
      <c r="B2642" s="44"/>
      <c r="C2642" s="44"/>
      <c r="D2642" s="44"/>
      <c r="E2642" s="50"/>
      <c r="F2642" s="51"/>
      <c r="G2642" s="51"/>
      <c r="H2642" s="51"/>
      <c r="I2642" s="52"/>
      <c r="J2642" s="46"/>
    </row>
    <row r="2643" spans="1:11" s="44" customFormat="1">
      <c r="A2643" s="49"/>
      <c r="E2643" s="50"/>
      <c r="F2643" s="51"/>
      <c r="G2643" s="51"/>
      <c r="H2643" s="51"/>
      <c r="I2643" s="52"/>
      <c r="J2643" s="46"/>
      <c r="K2643" s="45"/>
    </row>
    <row r="2644" spans="1:11" s="44" customFormat="1">
      <c r="A2644" s="49"/>
      <c r="E2644" s="50"/>
      <c r="F2644" s="51"/>
      <c r="G2644" s="51"/>
      <c r="H2644" s="51"/>
      <c r="I2644" s="52"/>
      <c r="J2644" s="46"/>
      <c r="K2644" s="45"/>
    </row>
    <row r="2645" spans="1:11" s="44" customFormat="1">
      <c r="A2645" s="49"/>
      <c r="E2645" s="50"/>
      <c r="F2645" s="51"/>
      <c r="G2645" s="51"/>
      <c r="H2645" s="51"/>
      <c r="I2645" s="52"/>
      <c r="J2645" s="46"/>
      <c r="K2645" s="47"/>
    </row>
    <row r="2646" spans="1:11" s="44" customFormat="1">
      <c r="A2646" s="49"/>
      <c r="E2646" s="50"/>
      <c r="F2646" s="51"/>
      <c r="G2646" s="51"/>
      <c r="H2646" s="51"/>
      <c r="I2646" s="52"/>
      <c r="J2646" s="46"/>
      <c r="K2646" s="45"/>
    </row>
    <row r="2647" spans="1:11" s="44" customFormat="1">
      <c r="A2647" s="49"/>
      <c r="E2647" s="50"/>
      <c r="F2647" s="51"/>
      <c r="G2647" s="51"/>
      <c r="H2647" s="51"/>
      <c r="I2647" s="52"/>
      <c r="J2647" s="46"/>
      <c r="K2647" s="47"/>
    </row>
    <row r="2648" spans="1:11" s="44" customFormat="1">
      <c r="A2648" s="49"/>
      <c r="E2648" s="50"/>
      <c r="F2648" s="51"/>
      <c r="G2648" s="51"/>
      <c r="H2648" s="51"/>
      <c r="I2648" s="52"/>
      <c r="J2648" s="46"/>
      <c r="K2648" s="47"/>
    </row>
    <row r="2649" spans="1:11" s="44" customFormat="1">
      <c r="A2649" s="49"/>
      <c r="E2649" s="50"/>
      <c r="F2649" s="51"/>
      <c r="G2649" s="51"/>
      <c r="H2649" s="51"/>
      <c r="I2649" s="52"/>
      <c r="J2649" s="46"/>
      <c r="K2649" s="47"/>
    </row>
    <row r="2650" spans="1:11" s="44" customFormat="1">
      <c r="A2650" s="49"/>
      <c r="E2650" s="50"/>
      <c r="F2650" s="51"/>
      <c r="G2650" s="51"/>
      <c r="H2650" s="51"/>
      <c r="I2650" s="52"/>
      <c r="J2650" s="46"/>
      <c r="K2650" s="45"/>
    </row>
    <row r="2651" spans="1:11" s="44" customFormat="1">
      <c r="A2651" s="49"/>
      <c r="E2651" s="50"/>
      <c r="F2651" s="51"/>
      <c r="G2651" s="51"/>
      <c r="H2651" s="51"/>
      <c r="I2651" s="52"/>
      <c r="J2651" s="46"/>
      <c r="K2651" s="45"/>
    </row>
    <row r="2652" spans="1:11" s="44" customFormat="1">
      <c r="A2652" s="49"/>
      <c r="E2652" s="50"/>
      <c r="F2652" s="51"/>
      <c r="G2652" s="51"/>
      <c r="H2652" s="51"/>
      <c r="I2652" s="52"/>
      <c r="J2652" s="46"/>
      <c r="K2652" s="45"/>
    </row>
    <row r="2653" spans="1:11" s="44" customFormat="1">
      <c r="A2653" s="49"/>
      <c r="E2653" s="50"/>
      <c r="F2653" s="51"/>
      <c r="G2653" s="51"/>
      <c r="H2653" s="51"/>
      <c r="I2653" s="52"/>
      <c r="J2653" s="46"/>
      <c r="K2653" s="47"/>
    </row>
    <row r="2654" spans="1:11" s="44" customFormat="1">
      <c r="A2654" s="49"/>
      <c r="E2654" s="50"/>
      <c r="F2654" s="51"/>
      <c r="G2654" s="51"/>
      <c r="H2654" s="51"/>
      <c r="I2654" s="52"/>
      <c r="J2654" s="46"/>
      <c r="K2654" s="45"/>
    </row>
    <row r="2655" spans="1:11" s="44" customFormat="1">
      <c r="A2655" s="49"/>
      <c r="E2655" s="50"/>
      <c r="F2655" s="51"/>
      <c r="G2655" s="51"/>
      <c r="H2655" s="51"/>
      <c r="I2655" s="52"/>
      <c r="J2655" s="46"/>
      <c r="K2655" s="47"/>
    </row>
    <row r="2656" spans="1:11" s="44" customFormat="1">
      <c r="A2656" s="49"/>
      <c r="E2656" s="50"/>
      <c r="F2656" s="51"/>
      <c r="G2656" s="51"/>
      <c r="H2656" s="51"/>
      <c r="I2656" s="52"/>
      <c r="J2656" s="46"/>
      <c r="K2656" s="45"/>
    </row>
    <row r="2657" spans="1:11" s="44" customFormat="1">
      <c r="A2657" s="49"/>
      <c r="E2657" s="50"/>
      <c r="F2657" s="51"/>
      <c r="G2657" s="51"/>
      <c r="H2657" s="51"/>
      <c r="I2657" s="52"/>
      <c r="J2657" s="46"/>
      <c r="K2657" s="45"/>
    </row>
    <row r="2658" spans="1:11" s="44" customFormat="1">
      <c r="A2658" s="49"/>
      <c r="E2658" s="50"/>
      <c r="F2658" s="51"/>
      <c r="G2658" s="51"/>
      <c r="H2658" s="51"/>
      <c r="I2658" s="52"/>
      <c r="J2658" s="46"/>
      <c r="K2658" s="45"/>
    </row>
    <row r="2659" spans="1:11" s="45" customFormat="1">
      <c r="A2659" s="49"/>
      <c r="B2659" s="44"/>
      <c r="C2659" s="44"/>
      <c r="D2659" s="44"/>
      <c r="E2659" s="50"/>
      <c r="F2659" s="51"/>
      <c r="G2659" s="51"/>
      <c r="H2659" s="51"/>
      <c r="I2659" s="52"/>
      <c r="J2659" s="46"/>
    </row>
    <row r="2660" spans="1:11" s="45" customFormat="1">
      <c r="A2660" s="49"/>
      <c r="B2660" s="44"/>
      <c r="C2660" s="44"/>
      <c r="D2660" s="44"/>
      <c r="E2660" s="50"/>
      <c r="F2660" s="51"/>
      <c r="G2660" s="51"/>
      <c r="H2660" s="51"/>
      <c r="I2660" s="52"/>
      <c r="J2660" s="46"/>
    </row>
    <row r="2661" spans="1:11" s="45" customFormat="1">
      <c r="A2661" s="49"/>
      <c r="B2661" s="44"/>
      <c r="C2661" s="44"/>
      <c r="D2661" s="44"/>
      <c r="E2661" s="50"/>
      <c r="F2661" s="51"/>
      <c r="G2661" s="51"/>
      <c r="H2661" s="51"/>
      <c r="I2661" s="52"/>
      <c r="J2661" s="46"/>
    </row>
    <row r="2662" spans="1:11" s="45" customFormat="1">
      <c r="A2662" s="49"/>
      <c r="B2662" s="44"/>
      <c r="C2662" s="44"/>
      <c r="D2662" s="44"/>
      <c r="E2662" s="50"/>
      <c r="F2662" s="51"/>
      <c r="G2662" s="51"/>
      <c r="H2662" s="51"/>
      <c r="I2662" s="52"/>
      <c r="J2662" s="46"/>
    </row>
    <row r="2663" spans="1:11" s="45" customFormat="1">
      <c r="A2663" s="49"/>
      <c r="B2663" s="44"/>
      <c r="C2663" s="44"/>
      <c r="D2663" s="44"/>
      <c r="E2663" s="50"/>
      <c r="F2663" s="51"/>
      <c r="G2663" s="51"/>
      <c r="H2663" s="51"/>
      <c r="I2663" s="52"/>
      <c r="J2663" s="46"/>
    </row>
    <row r="2664" spans="1:11" s="45" customFormat="1">
      <c r="A2664" s="49"/>
      <c r="B2664" s="44"/>
      <c r="C2664" s="44"/>
      <c r="D2664" s="44"/>
      <c r="E2664" s="50"/>
      <c r="F2664" s="51"/>
      <c r="G2664" s="51"/>
      <c r="H2664" s="51"/>
      <c r="I2664" s="52"/>
      <c r="J2664" s="46"/>
    </row>
    <row r="2665" spans="1:11" s="45" customFormat="1">
      <c r="A2665" s="49"/>
      <c r="B2665" s="44"/>
      <c r="C2665" s="44"/>
      <c r="D2665" s="44"/>
      <c r="E2665" s="50"/>
      <c r="F2665" s="51"/>
      <c r="G2665" s="51"/>
      <c r="H2665" s="51"/>
      <c r="I2665" s="52"/>
      <c r="J2665" s="46"/>
    </row>
    <row r="2666" spans="1:11" s="45" customFormat="1">
      <c r="A2666" s="49"/>
      <c r="B2666" s="44"/>
      <c r="C2666" s="44"/>
      <c r="D2666" s="44"/>
      <c r="E2666" s="50"/>
      <c r="F2666" s="51"/>
      <c r="G2666" s="51"/>
      <c r="H2666" s="51"/>
      <c r="I2666" s="52"/>
      <c r="J2666" s="46"/>
    </row>
    <row r="2667" spans="1:11" s="45" customFormat="1">
      <c r="A2667" s="49"/>
      <c r="B2667" s="44"/>
      <c r="C2667" s="44"/>
      <c r="D2667" s="44"/>
      <c r="E2667" s="50"/>
      <c r="F2667" s="51"/>
      <c r="G2667" s="51"/>
      <c r="H2667" s="51"/>
      <c r="I2667" s="52"/>
      <c r="J2667" s="46"/>
    </row>
    <row r="2668" spans="1:11" s="45" customFormat="1">
      <c r="A2668" s="49"/>
      <c r="B2668" s="44"/>
      <c r="C2668" s="44"/>
      <c r="D2668" s="44"/>
      <c r="E2668" s="50"/>
      <c r="F2668" s="51"/>
      <c r="G2668" s="51"/>
      <c r="H2668" s="51"/>
      <c r="I2668" s="52"/>
      <c r="J2668" s="46"/>
    </row>
    <row r="2669" spans="1:11" s="45" customFormat="1">
      <c r="A2669" s="49"/>
      <c r="B2669" s="44"/>
      <c r="C2669" s="44"/>
      <c r="D2669" s="44"/>
      <c r="E2669" s="50"/>
      <c r="F2669" s="51"/>
      <c r="G2669" s="51"/>
      <c r="H2669" s="51"/>
      <c r="I2669" s="52"/>
      <c r="J2669" s="46"/>
    </row>
    <row r="2670" spans="1:11" s="45" customFormat="1">
      <c r="A2670" s="49"/>
      <c r="B2670" s="44"/>
      <c r="C2670" s="44"/>
      <c r="D2670" s="44"/>
      <c r="E2670" s="50"/>
      <c r="F2670" s="51"/>
      <c r="G2670" s="51"/>
      <c r="H2670" s="51"/>
      <c r="I2670" s="52"/>
      <c r="J2670" s="46"/>
    </row>
    <row r="2671" spans="1:11" s="45" customFormat="1">
      <c r="A2671" s="49"/>
      <c r="B2671" s="44"/>
      <c r="C2671" s="44"/>
      <c r="D2671" s="44"/>
      <c r="E2671" s="50"/>
      <c r="F2671" s="51"/>
      <c r="G2671" s="51"/>
      <c r="H2671" s="51"/>
      <c r="I2671" s="52"/>
      <c r="J2671" s="46"/>
    </row>
    <row r="2672" spans="1:11" s="45" customFormat="1">
      <c r="A2672" s="49"/>
      <c r="B2672" s="44"/>
      <c r="C2672" s="44"/>
      <c r="D2672" s="44"/>
      <c r="E2672" s="50"/>
      <c r="F2672" s="51"/>
      <c r="G2672" s="51"/>
      <c r="H2672" s="51"/>
      <c r="I2672" s="52"/>
      <c r="J2672" s="46"/>
    </row>
    <row r="2673" spans="1:11" s="45" customFormat="1">
      <c r="A2673" s="49"/>
      <c r="B2673" s="44"/>
      <c r="C2673" s="44"/>
      <c r="D2673" s="44"/>
      <c r="E2673" s="50"/>
      <c r="F2673" s="51"/>
      <c r="G2673" s="51"/>
      <c r="H2673" s="51"/>
      <c r="I2673" s="52"/>
      <c r="J2673" s="46"/>
    </row>
    <row r="2674" spans="1:11" s="45" customFormat="1">
      <c r="A2674" s="49"/>
      <c r="B2674" s="44"/>
      <c r="C2674" s="44"/>
      <c r="D2674" s="44"/>
      <c r="E2674" s="50"/>
      <c r="F2674" s="51"/>
      <c r="G2674" s="51"/>
      <c r="H2674" s="51"/>
      <c r="I2674" s="52"/>
      <c r="J2674" s="46"/>
    </row>
    <row r="2675" spans="1:11" s="44" customFormat="1">
      <c r="A2675" s="49"/>
      <c r="E2675" s="50"/>
      <c r="F2675" s="51"/>
      <c r="G2675" s="51"/>
      <c r="H2675" s="51"/>
      <c r="I2675" s="52"/>
      <c r="J2675" s="46"/>
      <c r="K2675" s="45"/>
    </row>
    <row r="2676" spans="1:11" s="44" customFormat="1">
      <c r="A2676" s="49"/>
      <c r="E2676" s="50"/>
      <c r="F2676" s="51"/>
      <c r="G2676" s="51"/>
      <c r="H2676" s="51"/>
      <c r="I2676" s="52"/>
      <c r="J2676" s="46"/>
      <c r="K2676" s="45"/>
    </row>
    <row r="2677" spans="1:11" s="44" customFormat="1">
      <c r="A2677" s="49"/>
      <c r="E2677" s="50"/>
      <c r="F2677" s="51"/>
      <c r="G2677" s="51"/>
      <c r="H2677" s="51"/>
      <c r="I2677" s="52"/>
      <c r="J2677" s="46"/>
      <c r="K2677" s="45"/>
    </row>
    <row r="2678" spans="1:11" s="44" customFormat="1">
      <c r="A2678" s="49"/>
      <c r="E2678" s="50"/>
      <c r="F2678" s="51"/>
      <c r="G2678" s="51"/>
      <c r="H2678" s="51"/>
      <c r="I2678" s="52"/>
      <c r="J2678" s="46"/>
      <c r="K2678" s="45"/>
    </row>
    <row r="2679" spans="1:11" s="44" customFormat="1">
      <c r="A2679" s="49"/>
      <c r="E2679" s="50"/>
      <c r="F2679" s="51"/>
      <c r="G2679" s="51"/>
      <c r="H2679" s="51"/>
      <c r="I2679" s="52"/>
      <c r="J2679" s="46"/>
      <c r="K2679" s="45"/>
    </row>
    <row r="2680" spans="1:11" s="44" customFormat="1">
      <c r="A2680" s="49"/>
      <c r="E2680" s="50"/>
      <c r="F2680" s="51"/>
      <c r="G2680" s="51"/>
      <c r="H2680" s="51"/>
      <c r="I2680" s="52"/>
      <c r="J2680" s="46"/>
      <c r="K2680" s="45"/>
    </row>
    <row r="2681" spans="1:11" s="44" customFormat="1">
      <c r="A2681" s="49"/>
      <c r="E2681" s="50"/>
      <c r="F2681" s="51"/>
      <c r="G2681" s="51"/>
      <c r="H2681" s="51"/>
      <c r="I2681" s="52"/>
      <c r="J2681" s="46"/>
      <c r="K2681" s="45"/>
    </row>
    <row r="2682" spans="1:11" s="44" customFormat="1">
      <c r="A2682" s="49"/>
      <c r="E2682" s="50"/>
      <c r="F2682" s="51"/>
      <c r="G2682" s="51"/>
      <c r="H2682" s="51"/>
      <c r="I2682" s="52"/>
      <c r="J2682" s="46"/>
      <c r="K2682" s="45"/>
    </row>
    <row r="2683" spans="1:11" s="44" customFormat="1">
      <c r="A2683" s="49"/>
      <c r="E2683" s="50"/>
      <c r="F2683" s="51"/>
      <c r="G2683" s="51"/>
      <c r="H2683" s="51"/>
      <c r="I2683" s="52"/>
      <c r="J2683" s="46"/>
      <c r="K2683" s="47"/>
    </row>
    <row r="2684" spans="1:11" s="44" customFormat="1">
      <c r="A2684" s="49"/>
      <c r="E2684" s="50"/>
      <c r="F2684" s="51"/>
      <c r="G2684" s="51"/>
      <c r="H2684" s="51"/>
      <c r="I2684" s="52"/>
      <c r="J2684" s="46"/>
      <c r="K2684" s="47"/>
    </row>
    <row r="2685" spans="1:11" s="44" customFormat="1">
      <c r="A2685" s="49"/>
      <c r="E2685" s="50"/>
      <c r="F2685" s="51"/>
      <c r="G2685" s="51"/>
      <c r="H2685" s="51"/>
      <c r="I2685" s="52"/>
      <c r="J2685" s="46"/>
      <c r="K2685" s="47"/>
    </row>
    <row r="2686" spans="1:11" s="44" customFormat="1">
      <c r="A2686" s="49"/>
      <c r="E2686" s="50"/>
      <c r="F2686" s="51"/>
      <c r="G2686" s="51"/>
      <c r="H2686" s="51"/>
      <c r="I2686" s="52"/>
      <c r="J2686" s="46"/>
      <c r="K2686" s="47"/>
    </row>
    <row r="2687" spans="1:11" s="44" customFormat="1">
      <c r="A2687" s="49"/>
      <c r="E2687" s="50"/>
      <c r="F2687" s="51"/>
      <c r="G2687" s="51"/>
      <c r="H2687" s="51"/>
      <c r="I2687" s="52"/>
      <c r="J2687" s="46"/>
      <c r="K2687" s="45"/>
    </row>
    <row r="2688" spans="1:11" s="44" customFormat="1">
      <c r="A2688" s="49"/>
      <c r="E2688" s="50"/>
      <c r="F2688" s="51"/>
      <c r="G2688" s="51"/>
      <c r="H2688" s="51"/>
      <c r="I2688" s="52"/>
      <c r="J2688" s="46"/>
      <c r="K2688" s="45"/>
    </row>
    <row r="2689" spans="1:11" s="44" customFormat="1">
      <c r="A2689" s="49"/>
      <c r="E2689" s="50"/>
      <c r="F2689" s="51"/>
      <c r="G2689" s="51"/>
      <c r="H2689" s="51"/>
      <c r="I2689" s="52"/>
      <c r="J2689" s="46"/>
      <c r="K2689" s="45"/>
    </row>
    <row r="2690" spans="1:11" s="44" customFormat="1">
      <c r="A2690" s="49"/>
      <c r="E2690" s="50"/>
      <c r="F2690" s="51"/>
      <c r="G2690" s="51"/>
      <c r="H2690" s="51"/>
      <c r="I2690" s="52"/>
      <c r="J2690" s="46"/>
      <c r="K2690" s="45"/>
    </row>
    <row r="2691" spans="1:11" s="45" customFormat="1">
      <c r="A2691" s="49"/>
      <c r="B2691" s="44"/>
      <c r="C2691" s="44"/>
      <c r="D2691" s="44"/>
      <c r="E2691" s="50"/>
      <c r="F2691" s="51"/>
      <c r="G2691" s="51"/>
      <c r="H2691" s="51"/>
      <c r="I2691" s="52"/>
      <c r="J2691" s="46"/>
    </row>
    <row r="2692" spans="1:11" s="45" customFormat="1">
      <c r="A2692" s="49"/>
      <c r="B2692" s="44"/>
      <c r="C2692" s="44"/>
      <c r="D2692" s="44"/>
      <c r="E2692" s="50"/>
      <c r="F2692" s="51"/>
      <c r="G2692" s="51"/>
      <c r="H2692" s="51"/>
      <c r="I2692" s="52"/>
      <c r="J2692" s="46"/>
    </row>
    <row r="2693" spans="1:11" s="45" customFormat="1">
      <c r="A2693" s="49"/>
      <c r="B2693" s="44"/>
      <c r="C2693" s="44"/>
      <c r="D2693" s="44"/>
      <c r="E2693" s="50"/>
      <c r="F2693" s="51"/>
      <c r="G2693" s="51"/>
      <c r="H2693" s="51"/>
      <c r="I2693" s="52"/>
      <c r="J2693" s="46"/>
    </row>
    <row r="2694" spans="1:11" s="45" customFormat="1">
      <c r="A2694" s="49"/>
      <c r="B2694" s="44"/>
      <c r="C2694" s="44"/>
      <c r="D2694" s="44"/>
      <c r="E2694" s="50"/>
      <c r="F2694" s="51"/>
      <c r="G2694" s="51"/>
      <c r="H2694" s="51"/>
      <c r="I2694" s="52"/>
      <c r="J2694" s="46"/>
    </row>
    <row r="2695" spans="1:11" s="45" customFormat="1">
      <c r="A2695" s="49"/>
      <c r="B2695" s="44"/>
      <c r="C2695" s="44"/>
      <c r="D2695" s="44"/>
      <c r="E2695" s="50"/>
      <c r="F2695" s="51"/>
      <c r="G2695" s="51"/>
      <c r="H2695" s="51"/>
      <c r="I2695" s="52"/>
      <c r="J2695" s="46"/>
    </row>
    <row r="2696" spans="1:11" s="45" customFormat="1">
      <c r="A2696" s="49"/>
      <c r="B2696" s="44"/>
      <c r="C2696" s="44"/>
      <c r="D2696" s="44"/>
      <c r="E2696" s="50"/>
      <c r="F2696" s="51"/>
      <c r="G2696" s="51"/>
      <c r="H2696" s="51"/>
      <c r="I2696" s="52"/>
      <c r="J2696" s="46"/>
    </row>
    <row r="2697" spans="1:11" s="45" customFormat="1">
      <c r="A2697" s="49"/>
      <c r="B2697" s="44"/>
      <c r="C2697" s="44"/>
      <c r="D2697" s="44"/>
      <c r="E2697" s="50"/>
      <c r="F2697" s="51"/>
      <c r="G2697" s="51"/>
      <c r="H2697" s="51"/>
      <c r="I2697" s="52"/>
      <c r="J2697" s="46"/>
    </row>
    <row r="2698" spans="1:11" s="45" customFormat="1">
      <c r="A2698" s="49"/>
      <c r="B2698" s="44"/>
      <c r="C2698" s="44"/>
      <c r="D2698" s="44"/>
      <c r="E2698" s="50"/>
      <c r="F2698" s="51"/>
      <c r="G2698" s="51"/>
      <c r="H2698" s="51"/>
      <c r="I2698" s="52"/>
      <c r="J2698" s="46"/>
    </row>
    <row r="2699" spans="1:11" s="45" customFormat="1">
      <c r="A2699" s="49"/>
      <c r="B2699" s="44"/>
      <c r="C2699" s="44"/>
      <c r="D2699" s="44"/>
      <c r="E2699" s="50"/>
      <c r="F2699" s="51"/>
      <c r="G2699" s="51"/>
      <c r="H2699" s="51"/>
      <c r="I2699" s="52"/>
      <c r="J2699" s="46"/>
    </row>
    <row r="2700" spans="1:11" s="45" customFormat="1">
      <c r="A2700" s="49"/>
      <c r="B2700" s="44"/>
      <c r="C2700" s="44"/>
      <c r="D2700" s="44"/>
      <c r="E2700" s="50"/>
      <c r="F2700" s="51"/>
      <c r="G2700" s="51"/>
      <c r="H2700" s="51"/>
      <c r="I2700" s="52"/>
      <c r="J2700" s="46"/>
    </row>
    <row r="2701" spans="1:11" s="45" customFormat="1">
      <c r="A2701" s="49"/>
      <c r="B2701" s="44"/>
      <c r="C2701" s="44"/>
      <c r="D2701" s="44"/>
      <c r="E2701" s="50"/>
      <c r="F2701" s="51"/>
      <c r="G2701" s="51"/>
      <c r="H2701" s="51"/>
      <c r="I2701" s="52"/>
      <c r="J2701" s="46"/>
    </row>
    <row r="2702" spans="1:11" s="45" customFormat="1">
      <c r="A2702" s="49"/>
      <c r="B2702" s="44"/>
      <c r="C2702" s="44"/>
      <c r="D2702" s="44"/>
      <c r="E2702" s="50"/>
      <c r="F2702" s="51"/>
      <c r="G2702" s="51"/>
      <c r="H2702" s="51"/>
      <c r="I2702" s="52"/>
      <c r="J2702" s="46"/>
    </row>
    <row r="2703" spans="1:11" s="45" customFormat="1">
      <c r="A2703" s="49"/>
      <c r="B2703" s="44"/>
      <c r="C2703" s="44"/>
      <c r="D2703" s="44"/>
      <c r="E2703" s="50"/>
      <c r="F2703" s="51"/>
      <c r="G2703" s="51"/>
      <c r="H2703" s="51"/>
      <c r="I2703" s="52"/>
      <c r="J2703" s="46"/>
    </row>
    <row r="2704" spans="1:11" s="45" customFormat="1">
      <c r="A2704" s="49"/>
      <c r="B2704" s="44"/>
      <c r="C2704" s="44"/>
      <c r="D2704" s="44"/>
      <c r="E2704" s="50"/>
      <c r="F2704" s="51"/>
      <c r="G2704" s="51"/>
      <c r="H2704" s="51"/>
      <c r="I2704" s="52"/>
      <c r="J2704" s="46"/>
    </row>
    <row r="2705" spans="1:12" s="45" customFormat="1">
      <c r="A2705" s="49"/>
      <c r="B2705" s="44"/>
      <c r="C2705" s="44"/>
      <c r="D2705" s="44"/>
      <c r="E2705" s="50"/>
      <c r="F2705" s="51"/>
      <c r="G2705" s="51"/>
      <c r="H2705" s="51"/>
      <c r="I2705" s="52"/>
      <c r="J2705" s="46"/>
      <c r="K2705" s="47"/>
    </row>
    <row r="2706" spans="1:12" s="45" customFormat="1">
      <c r="A2706" s="49"/>
      <c r="B2706" s="44"/>
      <c r="C2706" s="44"/>
      <c r="D2706" s="44"/>
      <c r="E2706" s="50"/>
      <c r="F2706" s="51"/>
      <c r="G2706" s="51"/>
      <c r="H2706" s="51"/>
      <c r="I2706" s="52"/>
      <c r="J2706" s="46"/>
    </row>
    <row r="2707" spans="1:12" s="44" customFormat="1">
      <c r="A2707" s="49"/>
      <c r="E2707" s="50"/>
      <c r="F2707" s="51"/>
      <c r="G2707" s="51"/>
      <c r="H2707" s="51"/>
      <c r="I2707" s="52"/>
      <c r="J2707" s="46"/>
      <c r="K2707" s="45"/>
    </row>
    <row r="2708" spans="1:12" s="44" customFormat="1">
      <c r="A2708" s="49"/>
      <c r="E2708" s="50"/>
      <c r="F2708" s="51"/>
      <c r="G2708" s="51"/>
      <c r="H2708" s="51"/>
      <c r="I2708" s="52"/>
      <c r="J2708" s="46"/>
      <c r="K2708" s="45"/>
    </row>
    <row r="2709" spans="1:12" s="44" customFormat="1">
      <c r="A2709" s="49"/>
      <c r="E2709" s="50"/>
      <c r="F2709" s="51"/>
      <c r="G2709" s="51"/>
      <c r="H2709" s="51"/>
      <c r="I2709" s="52"/>
      <c r="J2709" s="46"/>
      <c r="K2709" s="45"/>
    </row>
    <row r="2710" spans="1:12" s="44" customFormat="1">
      <c r="A2710" s="49"/>
      <c r="E2710" s="50"/>
      <c r="F2710" s="51"/>
      <c r="G2710" s="51"/>
      <c r="H2710" s="51"/>
      <c r="I2710" s="52"/>
      <c r="J2710" s="46"/>
      <c r="K2710" s="45"/>
    </row>
    <row r="2711" spans="1:12" s="44" customFormat="1">
      <c r="A2711" s="49"/>
      <c r="E2711" s="50"/>
      <c r="F2711" s="51"/>
      <c r="G2711" s="51"/>
      <c r="H2711" s="51"/>
      <c r="I2711" s="52"/>
      <c r="J2711" s="46"/>
      <c r="K2711" s="45"/>
    </row>
    <row r="2712" spans="1:12" s="44" customFormat="1">
      <c r="A2712" s="49"/>
      <c r="E2712" s="50"/>
      <c r="F2712" s="51"/>
      <c r="G2712" s="51"/>
      <c r="H2712" s="51"/>
      <c r="I2712" s="52"/>
      <c r="J2712" s="46"/>
      <c r="K2712" s="45"/>
      <c r="L2712" s="48"/>
    </row>
    <row r="2713" spans="1:12" s="44" customFormat="1">
      <c r="A2713" s="49"/>
      <c r="E2713" s="50"/>
      <c r="F2713" s="51"/>
      <c r="G2713" s="51"/>
      <c r="H2713" s="51"/>
      <c r="I2713" s="52"/>
      <c r="J2713" s="46"/>
      <c r="K2713" s="45"/>
    </row>
    <row r="2714" spans="1:12" s="44" customFormat="1">
      <c r="A2714" s="49"/>
      <c r="E2714" s="50"/>
      <c r="F2714" s="51"/>
      <c r="G2714" s="51"/>
      <c r="H2714" s="51"/>
      <c r="I2714" s="52"/>
      <c r="J2714" s="46"/>
      <c r="K2714" s="45"/>
    </row>
    <row r="2715" spans="1:12" s="44" customFormat="1">
      <c r="A2715" s="49"/>
      <c r="E2715" s="50"/>
      <c r="F2715" s="51"/>
      <c r="G2715" s="51"/>
      <c r="H2715" s="51"/>
      <c r="I2715" s="52"/>
      <c r="J2715" s="46"/>
      <c r="K2715" s="45"/>
    </row>
    <row r="2716" spans="1:12" s="44" customFormat="1">
      <c r="A2716" s="49"/>
      <c r="E2716" s="50"/>
      <c r="F2716" s="51"/>
      <c r="G2716" s="51"/>
      <c r="H2716" s="51"/>
      <c r="I2716" s="52"/>
      <c r="J2716" s="46"/>
      <c r="K2716" s="45"/>
    </row>
    <row r="2717" spans="1:12" s="44" customFormat="1">
      <c r="A2717" s="49"/>
      <c r="E2717" s="50"/>
      <c r="F2717" s="51"/>
      <c r="G2717" s="51"/>
      <c r="H2717" s="51"/>
      <c r="I2717" s="52"/>
      <c r="J2717" s="46"/>
      <c r="K2717" s="47"/>
    </row>
    <row r="2718" spans="1:12" s="44" customFormat="1">
      <c r="A2718" s="49"/>
      <c r="E2718" s="50"/>
      <c r="F2718" s="51"/>
      <c r="G2718" s="51"/>
      <c r="H2718" s="51"/>
      <c r="I2718" s="52"/>
      <c r="J2718" s="46"/>
      <c r="K2718" s="45"/>
    </row>
    <row r="2719" spans="1:12" s="44" customFormat="1">
      <c r="A2719" s="49"/>
      <c r="E2719" s="50"/>
      <c r="F2719" s="51"/>
      <c r="G2719" s="51"/>
      <c r="H2719" s="51"/>
      <c r="I2719" s="52"/>
      <c r="J2719" s="46"/>
      <c r="K2719" s="45"/>
    </row>
    <row r="2720" spans="1:12" s="44" customFormat="1">
      <c r="A2720" s="49"/>
      <c r="E2720" s="50"/>
      <c r="F2720" s="51"/>
      <c r="G2720" s="51"/>
      <c r="H2720" s="51"/>
      <c r="I2720" s="52"/>
      <c r="J2720" s="46"/>
      <c r="K2720" s="45"/>
    </row>
    <row r="2721" spans="1:11" s="44" customFormat="1">
      <c r="A2721" s="49"/>
      <c r="E2721" s="50"/>
      <c r="F2721" s="51"/>
      <c r="G2721" s="51"/>
      <c r="H2721" s="51"/>
      <c r="I2721" s="52"/>
      <c r="J2721" s="46"/>
      <c r="K2721" s="45"/>
    </row>
    <row r="2722" spans="1:11" s="44" customFormat="1">
      <c r="A2722" s="49"/>
      <c r="E2722" s="50"/>
      <c r="F2722" s="51"/>
      <c r="G2722" s="51"/>
      <c r="H2722" s="51"/>
      <c r="I2722" s="52"/>
      <c r="J2722" s="46"/>
      <c r="K2722" s="45"/>
    </row>
    <row r="2723" spans="1:11" s="45" customFormat="1">
      <c r="A2723" s="49"/>
      <c r="B2723" s="44"/>
      <c r="C2723" s="44"/>
      <c r="D2723" s="44"/>
      <c r="E2723" s="50"/>
      <c r="F2723" s="51"/>
      <c r="G2723" s="51"/>
      <c r="H2723" s="51"/>
      <c r="I2723" s="52"/>
      <c r="J2723" s="46"/>
    </row>
    <row r="2724" spans="1:11" s="45" customFormat="1">
      <c r="A2724" s="49"/>
      <c r="B2724" s="44"/>
      <c r="C2724" s="44"/>
      <c r="D2724" s="44"/>
      <c r="E2724" s="50"/>
      <c r="F2724" s="51"/>
      <c r="G2724" s="51"/>
      <c r="H2724" s="51"/>
      <c r="I2724" s="52"/>
      <c r="J2724" s="46"/>
    </row>
    <row r="2725" spans="1:11" s="45" customFormat="1">
      <c r="A2725" s="49"/>
      <c r="B2725" s="44"/>
      <c r="C2725" s="44"/>
      <c r="D2725" s="44"/>
      <c r="E2725" s="50"/>
      <c r="F2725" s="51"/>
      <c r="G2725" s="51"/>
      <c r="H2725" s="51"/>
      <c r="I2725" s="52"/>
      <c r="J2725" s="46"/>
    </row>
    <row r="2726" spans="1:11" s="45" customFormat="1">
      <c r="A2726" s="49"/>
      <c r="B2726" s="44"/>
      <c r="C2726" s="44"/>
      <c r="D2726" s="44"/>
      <c r="E2726" s="50"/>
      <c r="F2726" s="51"/>
      <c r="G2726" s="51"/>
      <c r="H2726" s="51"/>
      <c r="I2726" s="52"/>
      <c r="J2726" s="46"/>
    </row>
    <row r="2727" spans="1:11" s="45" customFormat="1">
      <c r="A2727" s="49"/>
      <c r="B2727" s="44"/>
      <c r="C2727" s="44"/>
      <c r="D2727" s="44"/>
      <c r="E2727" s="50"/>
      <c r="F2727" s="51"/>
      <c r="G2727" s="51"/>
      <c r="H2727" s="51"/>
      <c r="I2727" s="52"/>
      <c r="J2727" s="46"/>
    </row>
    <row r="2728" spans="1:11" s="45" customFormat="1">
      <c r="A2728" s="49"/>
      <c r="B2728" s="44"/>
      <c r="C2728" s="44"/>
      <c r="D2728" s="44"/>
      <c r="E2728" s="50"/>
      <c r="F2728" s="51"/>
      <c r="G2728" s="51"/>
      <c r="H2728" s="51"/>
      <c r="I2728" s="52"/>
      <c r="J2728" s="46"/>
    </row>
    <row r="2729" spans="1:11" s="45" customFormat="1">
      <c r="A2729" s="49"/>
      <c r="B2729" s="44"/>
      <c r="C2729" s="44"/>
      <c r="D2729" s="44"/>
      <c r="E2729" s="50"/>
      <c r="F2729" s="51"/>
      <c r="G2729" s="51"/>
      <c r="H2729" s="51"/>
      <c r="I2729" s="52"/>
      <c r="J2729" s="46"/>
    </row>
    <row r="2730" spans="1:11" s="45" customFormat="1">
      <c r="A2730" s="49"/>
      <c r="B2730" s="44"/>
      <c r="C2730" s="44"/>
      <c r="D2730" s="44"/>
      <c r="E2730" s="50"/>
      <c r="F2730" s="51"/>
      <c r="G2730" s="51"/>
      <c r="H2730" s="51"/>
      <c r="I2730" s="52"/>
      <c r="J2730" s="46"/>
    </row>
    <row r="2731" spans="1:11" s="45" customFormat="1">
      <c r="A2731" s="49"/>
      <c r="B2731" s="44"/>
      <c r="C2731" s="44"/>
      <c r="D2731" s="44"/>
      <c r="E2731" s="50"/>
      <c r="F2731" s="51"/>
      <c r="G2731" s="51"/>
      <c r="H2731" s="51"/>
      <c r="I2731" s="52"/>
      <c r="J2731" s="46"/>
    </row>
    <row r="2732" spans="1:11" s="45" customFormat="1">
      <c r="A2732" s="49"/>
      <c r="B2732" s="44"/>
      <c r="C2732" s="44"/>
      <c r="D2732" s="44"/>
      <c r="E2732" s="50"/>
      <c r="F2732" s="51"/>
      <c r="G2732" s="51"/>
      <c r="H2732" s="51"/>
      <c r="I2732" s="52"/>
      <c r="J2732" s="46"/>
    </row>
    <row r="2733" spans="1:11" s="45" customFormat="1">
      <c r="A2733" s="49"/>
      <c r="B2733" s="44"/>
      <c r="C2733" s="44"/>
      <c r="D2733" s="44"/>
      <c r="E2733" s="50"/>
      <c r="F2733" s="51"/>
      <c r="G2733" s="51"/>
      <c r="H2733" s="51"/>
      <c r="I2733" s="52"/>
      <c r="J2733" s="46"/>
    </row>
    <row r="2734" spans="1:11" s="45" customFormat="1">
      <c r="A2734" s="49"/>
      <c r="B2734" s="44"/>
      <c r="C2734" s="44"/>
      <c r="D2734" s="44"/>
      <c r="E2734" s="50"/>
      <c r="F2734" s="51"/>
      <c r="G2734" s="51"/>
      <c r="H2734" s="51"/>
      <c r="I2734" s="52"/>
      <c r="J2734" s="46"/>
    </row>
    <row r="2735" spans="1:11" s="45" customFormat="1">
      <c r="A2735" s="49"/>
      <c r="B2735" s="44"/>
      <c r="C2735" s="44"/>
      <c r="D2735" s="44"/>
      <c r="E2735" s="50"/>
      <c r="F2735" s="51"/>
      <c r="G2735" s="51"/>
      <c r="H2735" s="51"/>
      <c r="I2735" s="52"/>
      <c r="J2735" s="46"/>
    </row>
    <row r="2736" spans="1:11" s="45" customFormat="1">
      <c r="A2736" s="49"/>
      <c r="B2736" s="44"/>
      <c r="C2736" s="44"/>
      <c r="D2736" s="44"/>
      <c r="E2736" s="50"/>
      <c r="F2736" s="51"/>
      <c r="G2736" s="51"/>
      <c r="H2736" s="51"/>
      <c r="I2736" s="52"/>
      <c r="J2736" s="46"/>
    </row>
    <row r="2737" spans="1:11" s="45" customFormat="1">
      <c r="A2737" s="49"/>
      <c r="B2737" s="44"/>
      <c r="C2737" s="44"/>
      <c r="D2737" s="44"/>
      <c r="E2737" s="50"/>
      <c r="F2737" s="51"/>
      <c r="G2737" s="51"/>
      <c r="H2737" s="51"/>
      <c r="I2737" s="52"/>
      <c r="J2737" s="46"/>
    </row>
    <row r="2738" spans="1:11" s="45" customFormat="1">
      <c r="A2738" s="49"/>
      <c r="B2738" s="44"/>
      <c r="C2738" s="44"/>
      <c r="D2738" s="44"/>
      <c r="E2738" s="50"/>
      <c r="F2738" s="51"/>
      <c r="G2738" s="51"/>
      <c r="H2738" s="51"/>
      <c r="I2738" s="52"/>
      <c r="J2738" s="46"/>
    </row>
    <row r="2739" spans="1:11" s="44" customFormat="1">
      <c r="A2739" s="49"/>
      <c r="E2739" s="50"/>
      <c r="F2739" s="51"/>
      <c r="G2739" s="51"/>
      <c r="H2739" s="51"/>
      <c r="I2739" s="52"/>
      <c r="J2739" s="46"/>
      <c r="K2739" s="45"/>
    </row>
    <row r="2740" spans="1:11" s="44" customFormat="1">
      <c r="A2740" s="49"/>
      <c r="E2740" s="50"/>
      <c r="F2740" s="51"/>
      <c r="G2740" s="51"/>
      <c r="H2740" s="51"/>
      <c r="I2740" s="52"/>
      <c r="J2740" s="46"/>
      <c r="K2740" s="45"/>
    </row>
    <row r="2741" spans="1:11" s="44" customFormat="1">
      <c r="A2741" s="49"/>
      <c r="E2741" s="50"/>
      <c r="F2741" s="51"/>
      <c r="G2741" s="51"/>
      <c r="H2741" s="51"/>
      <c r="I2741" s="52"/>
      <c r="J2741" s="46"/>
      <c r="K2741" s="45"/>
    </row>
    <row r="2742" spans="1:11" s="44" customFormat="1">
      <c r="A2742" s="49"/>
      <c r="E2742" s="50"/>
      <c r="F2742" s="51"/>
      <c r="G2742" s="51"/>
      <c r="H2742" s="51"/>
      <c r="I2742" s="52"/>
      <c r="J2742" s="46"/>
      <c r="K2742" s="45"/>
    </row>
    <row r="2743" spans="1:11" s="44" customFormat="1">
      <c r="A2743" s="49"/>
      <c r="E2743" s="50"/>
      <c r="F2743" s="51"/>
      <c r="G2743" s="51"/>
      <c r="H2743" s="51"/>
      <c r="I2743" s="52"/>
      <c r="J2743" s="46"/>
      <c r="K2743" s="47"/>
    </row>
    <row r="2744" spans="1:11" s="44" customFormat="1">
      <c r="A2744" s="49"/>
      <c r="E2744" s="50"/>
      <c r="F2744" s="51"/>
      <c r="G2744" s="51"/>
      <c r="H2744" s="51"/>
      <c r="I2744" s="52"/>
      <c r="J2744" s="46"/>
      <c r="K2744" s="45"/>
    </row>
    <row r="2745" spans="1:11" s="44" customFormat="1">
      <c r="A2745" s="49"/>
      <c r="E2745" s="50"/>
      <c r="F2745" s="51"/>
      <c r="G2745" s="51"/>
      <c r="H2745" s="51"/>
      <c r="I2745" s="52"/>
      <c r="J2745" s="46"/>
      <c r="K2745" s="45"/>
    </row>
    <row r="2746" spans="1:11" s="44" customFormat="1">
      <c r="A2746" s="49"/>
      <c r="E2746" s="50"/>
      <c r="F2746" s="51"/>
      <c r="G2746" s="51"/>
      <c r="H2746" s="51"/>
      <c r="I2746" s="52"/>
      <c r="J2746" s="46"/>
      <c r="K2746" s="45"/>
    </row>
    <row r="2747" spans="1:11" s="44" customFormat="1">
      <c r="A2747" s="49"/>
      <c r="E2747" s="50"/>
      <c r="F2747" s="51"/>
      <c r="G2747" s="51"/>
      <c r="H2747" s="51"/>
      <c r="I2747" s="52"/>
      <c r="J2747" s="46"/>
      <c r="K2747" s="45"/>
    </row>
    <row r="2748" spans="1:11" s="44" customFormat="1">
      <c r="A2748" s="49"/>
      <c r="E2748" s="50"/>
      <c r="F2748" s="51"/>
      <c r="G2748" s="51"/>
      <c r="H2748" s="51"/>
      <c r="I2748" s="52"/>
      <c r="J2748" s="46"/>
      <c r="K2748" s="45"/>
    </row>
    <row r="2749" spans="1:11" s="44" customFormat="1">
      <c r="A2749" s="49"/>
      <c r="E2749" s="50"/>
      <c r="F2749" s="51"/>
      <c r="G2749" s="51"/>
      <c r="H2749" s="51"/>
      <c r="I2749" s="52"/>
      <c r="J2749" s="46"/>
      <c r="K2749" s="45"/>
    </row>
    <row r="2750" spans="1:11" s="44" customFormat="1">
      <c r="A2750" s="49"/>
      <c r="E2750" s="50"/>
      <c r="F2750" s="51"/>
      <c r="G2750" s="51"/>
      <c r="H2750" s="51"/>
      <c r="I2750" s="52"/>
      <c r="J2750" s="46"/>
      <c r="K2750" s="45"/>
    </row>
    <row r="2751" spans="1:11" s="44" customFormat="1">
      <c r="A2751" s="49"/>
      <c r="E2751" s="50"/>
      <c r="F2751" s="51"/>
      <c r="G2751" s="51"/>
      <c r="H2751" s="51"/>
      <c r="I2751" s="52"/>
      <c r="J2751" s="46"/>
      <c r="K2751" s="45"/>
    </row>
    <row r="2752" spans="1:11" s="44" customFormat="1">
      <c r="A2752" s="49"/>
      <c r="E2752" s="50"/>
      <c r="F2752" s="51"/>
      <c r="G2752" s="51"/>
      <c r="H2752" s="51"/>
      <c r="I2752" s="52"/>
      <c r="J2752" s="46"/>
      <c r="K2752" s="45"/>
    </row>
    <row r="2753" spans="1:11" s="44" customFormat="1">
      <c r="A2753" s="49"/>
      <c r="E2753" s="50"/>
      <c r="F2753" s="51"/>
      <c r="G2753" s="51"/>
      <c r="H2753" s="51"/>
      <c r="I2753" s="52"/>
      <c r="J2753" s="46"/>
      <c r="K2753" s="45"/>
    </row>
    <row r="2754" spans="1:11" s="44" customFormat="1">
      <c r="A2754" s="49"/>
      <c r="E2754" s="50"/>
      <c r="F2754" s="51"/>
      <c r="G2754" s="51"/>
      <c r="H2754" s="51"/>
      <c r="I2754" s="52"/>
      <c r="J2754" s="46"/>
      <c r="K2754" s="45"/>
    </row>
    <row r="2755" spans="1:11" s="45" customFormat="1">
      <c r="A2755" s="49"/>
      <c r="B2755" s="44"/>
      <c r="C2755" s="44"/>
      <c r="D2755" s="44"/>
      <c r="E2755" s="50"/>
      <c r="F2755" s="51"/>
      <c r="G2755" s="51"/>
      <c r="H2755" s="51"/>
      <c r="I2755" s="52"/>
      <c r="J2755" s="46"/>
    </row>
    <row r="2756" spans="1:11" s="45" customFormat="1">
      <c r="A2756" s="49"/>
      <c r="B2756" s="44"/>
      <c r="C2756" s="44"/>
      <c r="D2756" s="44"/>
      <c r="E2756" s="50"/>
      <c r="F2756" s="51"/>
      <c r="G2756" s="51"/>
      <c r="H2756" s="51"/>
      <c r="I2756" s="52"/>
      <c r="J2756" s="46"/>
    </row>
    <row r="2757" spans="1:11" s="45" customFormat="1">
      <c r="A2757" s="49"/>
      <c r="B2757" s="44"/>
      <c r="C2757" s="44"/>
      <c r="D2757" s="44"/>
      <c r="E2757" s="50"/>
      <c r="F2757" s="51"/>
      <c r="G2757" s="51"/>
      <c r="H2757" s="51"/>
      <c r="I2757" s="52"/>
      <c r="J2757" s="46"/>
    </row>
    <row r="2758" spans="1:11" s="45" customFormat="1">
      <c r="A2758" s="49"/>
      <c r="B2758" s="44"/>
      <c r="C2758" s="44"/>
      <c r="D2758" s="44"/>
      <c r="E2758" s="50"/>
      <c r="F2758" s="51"/>
      <c r="G2758" s="51"/>
      <c r="H2758" s="51"/>
      <c r="I2758" s="52"/>
      <c r="J2758" s="46"/>
    </row>
    <row r="2759" spans="1:11" s="45" customFormat="1">
      <c r="A2759" s="49"/>
      <c r="B2759" s="44"/>
      <c r="C2759" s="44"/>
      <c r="D2759" s="44"/>
      <c r="E2759" s="50"/>
      <c r="F2759" s="51"/>
      <c r="G2759" s="51"/>
      <c r="H2759" s="51"/>
      <c r="I2759" s="52"/>
      <c r="J2759" s="46"/>
    </row>
    <row r="2760" spans="1:11" s="45" customFormat="1">
      <c r="A2760" s="49"/>
      <c r="B2760" s="44"/>
      <c r="C2760" s="44"/>
      <c r="D2760" s="44"/>
      <c r="E2760" s="50"/>
      <c r="F2760" s="51"/>
      <c r="G2760" s="51"/>
      <c r="H2760" s="51"/>
      <c r="I2760" s="52"/>
      <c r="J2760" s="46"/>
    </row>
    <row r="2761" spans="1:11" s="45" customFormat="1">
      <c r="A2761" s="49"/>
      <c r="B2761" s="44"/>
      <c r="C2761" s="44"/>
      <c r="D2761" s="44"/>
      <c r="E2761" s="50"/>
      <c r="F2761" s="51"/>
      <c r="G2761" s="51"/>
      <c r="H2761" s="51"/>
      <c r="I2761" s="52"/>
      <c r="J2761" s="46"/>
    </row>
    <row r="2762" spans="1:11" s="45" customFormat="1">
      <c r="A2762" s="49"/>
      <c r="B2762" s="44"/>
      <c r="C2762" s="44"/>
      <c r="D2762" s="44"/>
      <c r="E2762" s="50"/>
      <c r="F2762" s="51"/>
      <c r="G2762" s="51"/>
      <c r="H2762" s="51"/>
      <c r="I2762" s="52"/>
      <c r="J2762" s="46"/>
    </row>
    <row r="2763" spans="1:11" s="45" customFormat="1">
      <c r="A2763" s="49"/>
      <c r="B2763" s="44"/>
      <c r="C2763" s="44"/>
      <c r="D2763" s="44"/>
      <c r="E2763" s="50"/>
      <c r="F2763" s="51"/>
      <c r="G2763" s="51"/>
      <c r="H2763" s="51"/>
      <c r="I2763" s="52"/>
      <c r="J2763" s="46"/>
    </row>
    <row r="2764" spans="1:11" s="45" customFormat="1">
      <c r="A2764" s="49"/>
      <c r="B2764" s="44"/>
      <c r="C2764" s="44"/>
      <c r="D2764" s="44"/>
      <c r="E2764" s="50"/>
      <c r="F2764" s="51"/>
      <c r="G2764" s="51"/>
      <c r="H2764" s="51"/>
      <c r="I2764" s="52"/>
      <c r="J2764" s="46"/>
    </row>
    <row r="2765" spans="1:11" s="45" customFormat="1">
      <c r="A2765" s="49"/>
      <c r="B2765" s="44"/>
      <c r="C2765" s="44"/>
      <c r="D2765" s="44"/>
      <c r="E2765" s="50"/>
      <c r="F2765" s="51"/>
      <c r="G2765" s="51"/>
      <c r="H2765" s="51"/>
      <c r="I2765" s="52"/>
      <c r="J2765" s="46"/>
    </row>
    <row r="2766" spans="1:11" s="45" customFormat="1">
      <c r="A2766" s="49"/>
      <c r="B2766" s="44"/>
      <c r="C2766" s="44"/>
      <c r="D2766" s="44"/>
      <c r="E2766" s="50"/>
      <c r="F2766" s="51"/>
      <c r="G2766" s="51"/>
      <c r="H2766" s="51"/>
      <c r="I2766" s="52"/>
      <c r="J2766" s="46"/>
    </row>
    <row r="2767" spans="1:11" s="45" customFormat="1">
      <c r="A2767" s="49"/>
      <c r="B2767" s="44"/>
      <c r="C2767" s="44"/>
      <c r="D2767" s="44"/>
      <c r="E2767" s="50"/>
      <c r="F2767" s="51"/>
      <c r="G2767" s="51"/>
      <c r="H2767" s="51"/>
      <c r="I2767" s="52"/>
      <c r="J2767" s="46"/>
    </row>
    <row r="2768" spans="1:11" s="45" customFormat="1">
      <c r="A2768" s="49"/>
      <c r="B2768" s="44"/>
      <c r="C2768" s="44"/>
      <c r="D2768" s="44"/>
      <c r="E2768" s="50"/>
      <c r="F2768" s="51"/>
      <c r="G2768" s="51"/>
      <c r="H2768" s="51"/>
      <c r="I2768" s="52"/>
      <c r="J2768" s="46"/>
    </row>
    <row r="2769" spans="1:11" s="45" customFormat="1">
      <c r="A2769" s="49"/>
      <c r="B2769" s="44"/>
      <c r="C2769" s="44"/>
      <c r="D2769" s="44"/>
      <c r="E2769" s="50"/>
      <c r="F2769" s="51"/>
      <c r="G2769" s="51"/>
      <c r="H2769" s="51"/>
      <c r="I2769" s="52"/>
      <c r="J2769" s="46"/>
    </row>
    <row r="2770" spans="1:11" s="45" customFormat="1">
      <c r="A2770" s="49"/>
      <c r="B2770" s="44"/>
      <c r="C2770" s="44"/>
      <c r="D2770" s="44"/>
      <c r="E2770" s="50"/>
      <c r="F2770" s="51"/>
      <c r="G2770" s="51"/>
      <c r="H2770" s="51"/>
      <c r="I2770" s="52"/>
      <c r="J2770" s="46"/>
    </row>
    <row r="2771" spans="1:11" s="45" customFormat="1">
      <c r="A2771" s="49"/>
      <c r="B2771" s="44"/>
      <c r="C2771" s="44"/>
      <c r="D2771" s="44"/>
      <c r="E2771" s="50"/>
      <c r="F2771" s="51"/>
      <c r="G2771" s="51"/>
      <c r="H2771" s="51"/>
      <c r="I2771" s="52"/>
      <c r="J2771" s="46"/>
      <c r="K2771" s="47"/>
    </row>
    <row r="2772" spans="1:11" s="45" customFormat="1">
      <c r="A2772" s="49"/>
      <c r="B2772" s="44"/>
      <c r="C2772" s="44"/>
      <c r="D2772" s="44"/>
      <c r="E2772" s="50"/>
      <c r="F2772" s="51"/>
      <c r="G2772" s="51"/>
      <c r="H2772" s="51"/>
      <c r="I2772" s="52"/>
      <c r="J2772" s="46"/>
    </row>
    <row r="2773" spans="1:11" s="45" customFormat="1">
      <c r="A2773" s="49"/>
      <c r="B2773" s="44"/>
      <c r="C2773" s="44"/>
      <c r="D2773" s="44"/>
      <c r="E2773" s="50"/>
      <c r="F2773" s="51"/>
      <c r="G2773" s="51"/>
      <c r="H2773" s="51"/>
      <c r="I2773" s="52"/>
      <c r="J2773" s="46"/>
    </row>
    <row r="2774" spans="1:11" s="45" customFormat="1">
      <c r="A2774" s="49"/>
      <c r="B2774" s="44"/>
      <c r="C2774" s="44"/>
      <c r="D2774" s="44"/>
      <c r="E2774" s="50"/>
      <c r="F2774" s="51"/>
      <c r="G2774" s="51"/>
      <c r="H2774" s="51"/>
      <c r="I2774" s="52"/>
      <c r="J2774" s="46"/>
    </row>
    <row r="2775" spans="1:11" s="45" customFormat="1">
      <c r="A2775" s="49"/>
      <c r="B2775" s="44"/>
      <c r="C2775" s="44"/>
      <c r="D2775" s="44"/>
      <c r="E2775" s="50"/>
      <c r="F2775" s="51"/>
      <c r="G2775" s="51"/>
      <c r="H2775" s="51"/>
      <c r="I2775" s="52"/>
      <c r="J2775" s="46"/>
    </row>
    <row r="2776" spans="1:11" s="45" customFormat="1">
      <c r="A2776" s="49"/>
      <c r="B2776" s="44"/>
      <c r="C2776" s="44"/>
      <c r="D2776" s="44"/>
      <c r="E2776" s="50"/>
      <c r="F2776" s="51"/>
      <c r="G2776" s="51"/>
      <c r="H2776" s="51"/>
      <c r="I2776" s="52"/>
      <c r="J2776" s="46"/>
    </row>
    <row r="2777" spans="1:11" s="45" customFormat="1">
      <c r="A2777" s="49"/>
      <c r="B2777" s="44"/>
      <c r="C2777" s="44"/>
      <c r="D2777" s="44"/>
      <c r="E2777" s="50"/>
      <c r="F2777" s="51"/>
      <c r="G2777" s="51"/>
      <c r="H2777" s="51"/>
      <c r="I2777" s="52"/>
      <c r="J2777" s="46"/>
      <c r="K2777" s="47"/>
    </row>
    <row r="2778" spans="1:11" s="45" customFormat="1">
      <c r="A2778" s="49"/>
      <c r="B2778" s="44"/>
      <c r="C2778" s="44"/>
      <c r="D2778" s="44"/>
      <c r="E2778" s="50"/>
      <c r="F2778" s="51"/>
      <c r="G2778" s="51"/>
      <c r="H2778" s="51"/>
      <c r="I2778" s="52"/>
      <c r="J2778" s="46"/>
    </row>
    <row r="2779" spans="1:11" s="45" customFormat="1">
      <c r="A2779" s="49"/>
      <c r="B2779" s="44"/>
      <c r="C2779" s="44"/>
      <c r="D2779" s="44"/>
      <c r="E2779" s="50"/>
      <c r="F2779" s="51"/>
      <c r="G2779" s="51"/>
      <c r="H2779" s="51"/>
      <c r="I2779" s="52"/>
      <c r="J2779" s="46"/>
    </row>
    <row r="2780" spans="1:11" s="45" customFormat="1">
      <c r="A2780" s="49"/>
      <c r="B2780" s="44"/>
      <c r="C2780" s="44"/>
      <c r="D2780" s="44"/>
      <c r="E2780" s="50"/>
      <c r="F2780" s="51"/>
      <c r="G2780" s="51"/>
      <c r="H2780" s="51"/>
      <c r="I2780" s="52"/>
      <c r="J2780" s="46"/>
    </row>
    <row r="2781" spans="1:11" s="45" customFormat="1">
      <c r="A2781" s="49"/>
      <c r="B2781" s="44"/>
      <c r="C2781" s="44"/>
      <c r="D2781" s="44"/>
      <c r="E2781" s="50"/>
      <c r="F2781" s="51"/>
      <c r="G2781" s="51"/>
      <c r="H2781" s="51"/>
      <c r="I2781" s="52"/>
      <c r="J2781" s="46"/>
    </row>
    <row r="2782" spans="1:11" s="45" customFormat="1">
      <c r="A2782" s="49"/>
      <c r="B2782" s="44"/>
      <c r="C2782" s="44"/>
      <c r="D2782" s="44"/>
      <c r="E2782" s="50"/>
      <c r="F2782" s="51"/>
      <c r="G2782" s="51"/>
      <c r="H2782" s="51"/>
      <c r="I2782" s="52"/>
      <c r="J2782" s="46"/>
    </row>
    <row r="2783" spans="1:11" s="45" customFormat="1">
      <c r="A2783" s="49"/>
      <c r="B2783" s="44"/>
      <c r="C2783" s="44"/>
      <c r="D2783" s="44"/>
      <c r="E2783" s="50"/>
      <c r="F2783" s="51"/>
      <c r="G2783" s="51"/>
      <c r="H2783" s="51"/>
      <c r="I2783" s="52"/>
      <c r="J2783" s="46"/>
    </row>
    <row r="2784" spans="1:11" s="45" customFormat="1">
      <c r="A2784" s="49"/>
      <c r="B2784" s="44"/>
      <c r="C2784" s="44"/>
      <c r="D2784" s="44"/>
      <c r="E2784" s="50"/>
      <c r="F2784" s="51"/>
      <c r="G2784" s="51"/>
      <c r="H2784" s="51"/>
      <c r="I2784" s="52"/>
      <c r="J2784" s="46"/>
    </row>
    <row r="2785" spans="1:12" s="45" customFormat="1">
      <c r="A2785" s="49"/>
      <c r="B2785" s="44"/>
      <c r="C2785" s="44"/>
      <c r="D2785" s="44"/>
      <c r="E2785" s="50"/>
      <c r="F2785" s="51"/>
      <c r="G2785" s="51"/>
      <c r="H2785" s="51"/>
      <c r="I2785" s="52"/>
      <c r="J2785" s="46"/>
    </row>
    <row r="2786" spans="1:12" s="45" customFormat="1">
      <c r="A2786" s="49"/>
      <c r="B2786" s="44"/>
      <c r="C2786" s="44"/>
      <c r="D2786" s="44"/>
      <c r="E2786" s="50"/>
      <c r="F2786" s="51"/>
      <c r="G2786" s="51"/>
      <c r="H2786" s="51"/>
      <c r="I2786" s="52"/>
      <c r="J2786" s="46"/>
    </row>
    <row r="2787" spans="1:12" s="44" customFormat="1">
      <c r="A2787" s="49"/>
      <c r="E2787" s="50"/>
      <c r="F2787" s="51"/>
      <c r="G2787" s="51"/>
      <c r="H2787" s="51"/>
      <c r="I2787" s="52"/>
      <c r="J2787" s="46"/>
      <c r="K2787" s="45"/>
    </row>
    <row r="2788" spans="1:12" s="44" customFormat="1">
      <c r="A2788" s="49"/>
      <c r="E2788" s="50"/>
      <c r="F2788" s="51"/>
      <c r="G2788" s="51"/>
      <c r="H2788" s="51"/>
      <c r="I2788" s="52"/>
      <c r="J2788" s="46"/>
      <c r="K2788" s="45"/>
    </row>
    <row r="2789" spans="1:12" s="44" customFormat="1">
      <c r="A2789" s="49"/>
      <c r="E2789" s="50"/>
      <c r="F2789" s="51"/>
      <c r="G2789" s="51"/>
      <c r="H2789" s="51"/>
      <c r="I2789" s="52"/>
      <c r="J2789" s="46"/>
      <c r="K2789" s="45"/>
    </row>
    <row r="2790" spans="1:12" s="44" customFormat="1">
      <c r="A2790" s="49"/>
      <c r="E2790" s="50"/>
      <c r="F2790" s="51"/>
      <c r="G2790" s="51"/>
      <c r="H2790" s="51"/>
      <c r="I2790" s="52"/>
      <c r="J2790" s="46"/>
      <c r="K2790" s="45"/>
    </row>
    <row r="2791" spans="1:12" s="44" customFormat="1">
      <c r="A2791" s="49"/>
      <c r="E2791" s="50"/>
      <c r="F2791" s="51"/>
      <c r="G2791" s="51"/>
      <c r="H2791" s="51"/>
      <c r="I2791" s="52"/>
      <c r="J2791" s="46"/>
      <c r="K2791" s="45"/>
    </row>
    <row r="2792" spans="1:12" s="44" customFormat="1">
      <c r="A2792" s="49"/>
      <c r="E2792" s="50"/>
      <c r="F2792" s="51"/>
      <c r="G2792" s="51"/>
      <c r="H2792" s="51"/>
      <c r="I2792" s="52"/>
      <c r="J2792" s="46"/>
      <c r="K2792" s="45"/>
    </row>
    <row r="2793" spans="1:12" s="44" customFormat="1">
      <c r="A2793" s="49"/>
      <c r="E2793" s="50"/>
      <c r="F2793" s="51"/>
      <c r="G2793" s="51"/>
      <c r="H2793" s="51"/>
      <c r="I2793" s="52"/>
      <c r="J2793" s="46"/>
      <c r="K2793" s="45"/>
    </row>
    <row r="2794" spans="1:12" s="44" customFormat="1">
      <c r="A2794" s="49"/>
      <c r="E2794" s="50"/>
      <c r="F2794" s="51"/>
      <c r="G2794" s="51"/>
      <c r="H2794" s="51"/>
      <c r="I2794" s="52"/>
      <c r="J2794" s="46"/>
      <c r="K2794" s="45"/>
    </row>
    <row r="2795" spans="1:12" s="44" customFormat="1">
      <c r="A2795" s="49"/>
      <c r="E2795" s="50"/>
      <c r="F2795" s="51"/>
      <c r="G2795" s="51"/>
      <c r="H2795" s="51"/>
      <c r="I2795" s="52"/>
      <c r="J2795" s="46"/>
      <c r="K2795" s="45"/>
    </row>
    <row r="2796" spans="1:12" s="44" customFormat="1">
      <c r="A2796" s="49"/>
      <c r="E2796" s="50"/>
      <c r="F2796" s="51"/>
      <c r="G2796" s="51"/>
      <c r="H2796" s="51"/>
      <c r="I2796" s="52"/>
      <c r="J2796" s="46"/>
      <c r="K2796" s="45"/>
    </row>
    <row r="2797" spans="1:12" s="44" customFormat="1">
      <c r="A2797" s="49"/>
      <c r="E2797" s="50"/>
      <c r="F2797" s="51"/>
      <c r="G2797" s="51"/>
      <c r="H2797" s="51"/>
      <c r="I2797" s="52"/>
      <c r="J2797" s="46"/>
      <c r="K2797" s="45"/>
    </row>
    <row r="2798" spans="1:12" s="44" customFormat="1">
      <c r="A2798" s="49"/>
      <c r="E2798" s="50"/>
      <c r="F2798" s="51"/>
      <c r="G2798" s="51"/>
      <c r="H2798" s="51"/>
      <c r="I2798" s="52"/>
      <c r="J2798" s="46"/>
      <c r="K2798" s="45"/>
    </row>
    <row r="2799" spans="1:12" s="44" customFormat="1">
      <c r="A2799" s="49"/>
      <c r="E2799" s="50"/>
      <c r="F2799" s="51"/>
      <c r="G2799" s="51"/>
      <c r="H2799" s="51"/>
      <c r="I2799" s="52"/>
      <c r="J2799" s="46"/>
      <c r="K2799" s="45"/>
    </row>
    <row r="2800" spans="1:12" s="44" customFormat="1">
      <c r="A2800" s="49"/>
      <c r="E2800" s="50"/>
      <c r="F2800" s="51"/>
      <c r="G2800" s="51"/>
      <c r="H2800" s="51"/>
      <c r="I2800" s="52"/>
      <c r="J2800" s="46"/>
      <c r="K2800" s="45"/>
      <c r="L2800" s="48"/>
    </row>
    <row r="2801" spans="1:11" s="44" customFormat="1">
      <c r="A2801" s="49"/>
      <c r="E2801" s="50"/>
      <c r="F2801" s="51"/>
      <c r="G2801" s="51"/>
      <c r="H2801" s="51"/>
      <c r="I2801" s="52"/>
      <c r="J2801" s="46"/>
      <c r="K2801" s="45"/>
    </row>
    <row r="2802" spans="1:11" s="44" customFormat="1">
      <c r="A2802" s="49"/>
      <c r="E2802" s="50"/>
      <c r="F2802" s="51"/>
      <c r="G2802" s="51"/>
      <c r="H2802" s="51"/>
      <c r="I2802" s="52"/>
      <c r="J2802" s="46"/>
      <c r="K2802" s="45"/>
    </row>
    <row r="2803" spans="1:11" s="45" customFormat="1">
      <c r="A2803" s="49"/>
      <c r="B2803" s="44"/>
      <c r="C2803" s="44"/>
      <c r="D2803" s="44"/>
      <c r="E2803" s="50"/>
      <c r="F2803" s="51"/>
      <c r="G2803" s="51"/>
      <c r="H2803" s="51"/>
      <c r="I2803" s="52"/>
      <c r="J2803" s="46"/>
    </row>
    <row r="2804" spans="1:11" s="45" customFormat="1">
      <c r="A2804" s="49"/>
      <c r="B2804" s="44"/>
      <c r="C2804" s="44"/>
      <c r="D2804" s="44"/>
      <c r="E2804" s="50"/>
      <c r="F2804" s="51"/>
      <c r="G2804" s="51"/>
      <c r="H2804" s="51"/>
      <c r="I2804" s="52"/>
      <c r="J2804" s="46"/>
    </row>
    <row r="2805" spans="1:11" s="45" customFormat="1">
      <c r="A2805" s="49"/>
      <c r="B2805" s="44"/>
      <c r="C2805" s="44"/>
      <c r="D2805" s="44"/>
      <c r="E2805" s="50"/>
      <c r="F2805" s="51"/>
      <c r="G2805" s="51"/>
      <c r="H2805" s="51"/>
      <c r="I2805" s="52"/>
      <c r="J2805" s="46"/>
    </row>
    <row r="2806" spans="1:11" s="45" customFormat="1">
      <c r="A2806" s="49"/>
      <c r="B2806" s="44"/>
      <c r="C2806" s="44"/>
      <c r="D2806" s="44"/>
      <c r="E2806" s="50"/>
      <c r="F2806" s="51"/>
      <c r="G2806" s="51"/>
      <c r="H2806" s="51"/>
      <c r="I2806" s="52"/>
      <c r="J2806" s="46"/>
    </row>
    <row r="2807" spans="1:11" s="45" customFormat="1">
      <c r="A2807" s="49"/>
      <c r="B2807" s="44"/>
      <c r="C2807" s="44"/>
      <c r="D2807" s="44"/>
      <c r="E2807" s="50"/>
      <c r="F2807" s="51"/>
      <c r="G2807" s="51"/>
      <c r="H2807" s="51"/>
      <c r="I2807" s="52"/>
      <c r="J2807" s="46"/>
    </row>
    <row r="2808" spans="1:11" s="45" customFormat="1">
      <c r="A2808" s="49"/>
      <c r="B2808" s="44"/>
      <c r="C2808" s="44"/>
      <c r="D2808" s="44"/>
      <c r="E2808" s="50"/>
      <c r="F2808" s="51"/>
      <c r="G2808" s="51"/>
      <c r="H2808" s="51"/>
      <c r="I2808" s="52"/>
      <c r="J2808" s="46"/>
    </row>
    <row r="2809" spans="1:11" s="45" customFormat="1">
      <c r="A2809" s="49"/>
      <c r="B2809" s="44"/>
      <c r="C2809" s="44"/>
      <c r="D2809" s="44"/>
      <c r="E2809" s="50"/>
      <c r="F2809" s="51"/>
      <c r="G2809" s="51"/>
      <c r="H2809" s="51"/>
      <c r="I2809" s="52"/>
      <c r="J2809" s="46"/>
    </row>
    <row r="2810" spans="1:11" s="45" customFormat="1">
      <c r="A2810" s="49"/>
      <c r="B2810" s="44"/>
      <c r="C2810" s="44"/>
      <c r="D2810" s="44"/>
      <c r="E2810" s="50"/>
      <c r="F2810" s="51"/>
      <c r="G2810" s="51"/>
      <c r="H2810" s="51"/>
      <c r="I2810" s="52"/>
      <c r="J2810" s="46"/>
    </row>
    <row r="2811" spans="1:11" s="45" customFormat="1">
      <c r="A2811" s="49"/>
      <c r="B2811" s="44"/>
      <c r="C2811" s="44"/>
      <c r="D2811" s="44"/>
      <c r="E2811" s="50"/>
      <c r="F2811" s="51"/>
      <c r="G2811" s="51"/>
      <c r="H2811" s="51"/>
      <c r="I2811" s="52"/>
      <c r="J2811" s="46"/>
    </row>
    <row r="2812" spans="1:11" s="45" customFormat="1">
      <c r="A2812" s="49"/>
      <c r="B2812" s="44"/>
      <c r="C2812" s="44"/>
      <c r="D2812" s="44"/>
      <c r="E2812" s="50"/>
      <c r="F2812" s="51"/>
      <c r="G2812" s="51"/>
      <c r="H2812" s="51"/>
      <c r="I2812" s="52"/>
      <c r="J2812" s="46"/>
    </row>
    <row r="2813" spans="1:11" s="45" customFormat="1">
      <c r="A2813" s="49"/>
      <c r="B2813" s="44"/>
      <c r="C2813" s="44"/>
      <c r="D2813" s="44"/>
      <c r="E2813" s="50"/>
      <c r="F2813" s="51"/>
      <c r="G2813" s="51"/>
      <c r="H2813" s="51"/>
      <c r="I2813" s="52"/>
      <c r="J2813" s="46"/>
    </row>
    <row r="2814" spans="1:11" s="45" customFormat="1">
      <c r="A2814" s="49"/>
      <c r="B2814" s="44"/>
      <c r="C2814" s="44"/>
      <c r="D2814" s="44"/>
      <c r="E2814" s="50"/>
      <c r="F2814" s="51"/>
      <c r="G2814" s="51"/>
      <c r="H2814" s="51"/>
      <c r="I2814" s="52"/>
      <c r="J2814" s="46"/>
    </row>
    <row r="2815" spans="1:11" s="45" customFormat="1">
      <c r="A2815" s="49"/>
      <c r="B2815" s="44"/>
      <c r="C2815" s="44"/>
      <c r="D2815" s="44"/>
      <c r="E2815" s="50"/>
      <c r="F2815" s="51"/>
      <c r="G2815" s="51"/>
      <c r="H2815" s="51"/>
      <c r="I2815" s="52"/>
      <c r="J2815" s="46"/>
    </row>
    <row r="2816" spans="1:11" s="45" customFormat="1">
      <c r="A2816" s="49"/>
      <c r="B2816" s="44"/>
      <c r="C2816" s="44"/>
      <c r="D2816" s="44"/>
      <c r="E2816" s="50"/>
      <c r="F2816" s="51"/>
      <c r="G2816" s="51"/>
      <c r="H2816" s="51"/>
      <c r="I2816" s="52"/>
      <c r="J2816" s="46"/>
    </row>
    <row r="2817" spans="1:11" s="45" customFormat="1">
      <c r="A2817" s="49"/>
      <c r="B2817" s="44"/>
      <c r="C2817" s="44"/>
      <c r="D2817" s="44"/>
      <c r="E2817" s="50"/>
      <c r="F2817" s="51"/>
      <c r="G2817" s="51"/>
      <c r="H2817" s="51"/>
      <c r="I2817" s="52"/>
      <c r="J2817" s="46"/>
    </row>
    <row r="2818" spans="1:11" s="45" customFormat="1">
      <c r="A2818" s="49"/>
      <c r="B2818" s="44"/>
      <c r="C2818" s="44"/>
      <c r="D2818" s="44"/>
      <c r="E2818" s="50"/>
      <c r="F2818" s="51"/>
      <c r="G2818" s="51"/>
      <c r="H2818" s="51"/>
      <c r="I2818" s="52"/>
      <c r="J2818" s="46"/>
    </row>
    <row r="2819" spans="1:11" s="44" customFormat="1">
      <c r="A2819" s="49"/>
      <c r="E2819" s="50"/>
      <c r="F2819" s="51"/>
      <c r="G2819" s="51"/>
      <c r="H2819" s="51"/>
      <c r="I2819" s="52"/>
      <c r="J2819" s="46"/>
      <c r="K2819" s="45"/>
    </row>
    <row r="2820" spans="1:11" s="44" customFormat="1">
      <c r="A2820" s="49"/>
      <c r="E2820" s="50"/>
      <c r="F2820" s="51"/>
      <c r="G2820" s="51"/>
      <c r="H2820" s="51"/>
      <c r="I2820" s="52"/>
      <c r="J2820" s="46"/>
      <c r="K2820" s="45"/>
    </row>
    <row r="2821" spans="1:11" s="44" customFormat="1">
      <c r="A2821" s="49"/>
      <c r="E2821" s="50"/>
      <c r="F2821" s="51"/>
      <c r="G2821" s="51"/>
      <c r="H2821" s="51"/>
      <c r="I2821" s="52"/>
      <c r="J2821" s="46"/>
      <c r="K2821" s="45"/>
    </row>
    <row r="2822" spans="1:11" s="44" customFormat="1">
      <c r="A2822" s="49"/>
      <c r="E2822" s="50"/>
      <c r="F2822" s="51"/>
      <c r="G2822" s="51"/>
      <c r="H2822" s="51"/>
      <c r="I2822" s="52"/>
      <c r="J2822" s="46"/>
      <c r="K2822" s="45"/>
    </row>
    <row r="2823" spans="1:11" s="44" customFormat="1">
      <c r="A2823" s="49"/>
      <c r="E2823" s="50"/>
      <c r="F2823" s="51"/>
      <c r="G2823" s="51"/>
      <c r="H2823" s="51"/>
      <c r="I2823" s="52"/>
      <c r="J2823" s="46"/>
      <c r="K2823" s="45"/>
    </row>
    <row r="2824" spans="1:11" s="44" customFormat="1">
      <c r="A2824" s="49"/>
      <c r="E2824" s="50"/>
      <c r="F2824" s="51"/>
      <c r="G2824" s="51"/>
      <c r="H2824" s="51"/>
      <c r="I2824" s="52"/>
      <c r="J2824" s="46"/>
      <c r="K2824" s="45"/>
    </row>
    <row r="2825" spans="1:11" s="44" customFormat="1">
      <c r="A2825" s="49"/>
      <c r="E2825" s="50"/>
      <c r="F2825" s="51"/>
      <c r="G2825" s="51"/>
      <c r="H2825" s="51"/>
      <c r="I2825" s="52"/>
      <c r="J2825" s="46"/>
      <c r="K2825" s="45"/>
    </row>
    <row r="2826" spans="1:11" s="44" customFormat="1">
      <c r="A2826" s="49"/>
      <c r="E2826" s="50"/>
      <c r="F2826" s="51"/>
      <c r="G2826" s="51"/>
      <c r="H2826" s="51"/>
      <c r="I2826" s="52"/>
      <c r="J2826" s="46"/>
      <c r="K2826" s="45"/>
    </row>
    <row r="2827" spans="1:11" s="44" customFormat="1">
      <c r="A2827" s="49"/>
      <c r="E2827" s="50"/>
      <c r="F2827" s="51"/>
      <c r="G2827" s="51"/>
      <c r="H2827" s="51"/>
      <c r="I2827" s="52"/>
      <c r="J2827" s="46"/>
      <c r="K2827" s="45"/>
    </row>
    <row r="2828" spans="1:11" s="44" customFormat="1">
      <c r="A2828" s="49"/>
      <c r="E2828" s="50"/>
      <c r="F2828" s="51"/>
      <c r="G2828" s="51"/>
      <c r="H2828" s="51"/>
      <c r="I2828" s="52"/>
      <c r="J2828" s="46"/>
      <c r="K2828" s="45"/>
    </row>
    <row r="2829" spans="1:11" s="44" customFormat="1">
      <c r="A2829" s="49"/>
      <c r="E2829" s="50"/>
      <c r="F2829" s="51"/>
      <c r="G2829" s="51"/>
      <c r="H2829" s="51"/>
      <c r="I2829" s="52"/>
      <c r="J2829" s="46"/>
      <c r="K2829" s="45"/>
    </row>
    <row r="2830" spans="1:11" s="44" customFormat="1">
      <c r="A2830" s="49"/>
      <c r="E2830" s="50"/>
      <c r="F2830" s="51"/>
      <c r="G2830" s="51"/>
      <c r="H2830" s="51"/>
      <c r="I2830" s="52"/>
      <c r="J2830" s="46"/>
      <c r="K2830" s="45"/>
    </row>
    <row r="2831" spans="1:11" s="44" customFormat="1">
      <c r="A2831" s="49"/>
      <c r="E2831" s="50"/>
      <c r="F2831" s="51"/>
      <c r="G2831" s="51"/>
      <c r="H2831" s="51"/>
      <c r="I2831" s="52"/>
      <c r="J2831" s="46"/>
      <c r="K2831" s="45"/>
    </row>
    <row r="2832" spans="1:11" s="44" customFormat="1">
      <c r="A2832" s="49"/>
      <c r="E2832" s="50"/>
      <c r="F2832" s="51"/>
      <c r="G2832" s="51"/>
      <c r="H2832" s="51"/>
      <c r="I2832" s="52"/>
      <c r="J2832" s="46"/>
      <c r="K2832" s="45"/>
    </row>
    <row r="2833" spans="1:12" s="44" customFormat="1">
      <c r="A2833" s="49"/>
      <c r="E2833" s="50"/>
      <c r="F2833" s="51"/>
      <c r="G2833" s="51"/>
      <c r="H2833" s="51"/>
      <c r="I2833" s="52"/>
      <c r="J2833" s="46"/>
      <c r="K2833" s="45"/>
    </row>
    <row r="2834" spans="1:12" s="44" customFormat="1">
      <c r="A2834" s="49"/>
      <c r="E2834" s="50"/>
      <c r="F2834" s="51"/>
      <c r="G2834" s="51"/>
      <c r="H2834" s="51"/>
      <c r="I2834" s="52"/>
      <c r="J2834" s="46"/>
      <c r="K2834" s="45"/>
    </row>
    <row r="2835" spans="1:12" s="44" customFormat="1">
      <c r="A2835" s="49"/>
      <c r="E2835" s="50"/>
      <c r="F2835" s="51"/>
      <c r="G2835" s="51"/>
      <c r="H2835" s="51"/>
      <c r="I2835" s="52"/>
      <c r="J2835" s="46"/>
      <c r="K2835" s="45"/>
    </row>
    <row r="2836" spans="1:12" s="44" customFormat="1">
      <c r="A2836" s="49"/>
      <c r="E2836" s="50"/>
      <c r="F2836" s="51"/>
      <c r="G2836" s="51"/>
      <c r="H2836" s="51"/>
      <c r="I2836" s="52"/>
      <c r="J2836" s="46"/>
      <c r="K2836" s="45"/>
    </row>
    <row r="2837" spans="1:12" s="44" customFormat="1">
      <c r="A2837" s="49"/>
      <c r="E2837" s="50"/>
      <c r="F2837" s="51"/>
      <c r="G2837" s="51"/>
      <c r="H2837" s="51"/>
      <c r="I2837" s="52"/>
      <c r="J2837" s="46"/>
      <c r="K2837" s="45"/>
    </row>
    <row r="2838" spans="1:12" s="44" customFormat="1">
      <c r="A2838" s="49"/>
      <c r="E2838" s="50"/>
      <c r="F2838" s="51"/>
      <c r="G2838" s="51"/>
      <c r="H2838" s="51"/>
      <c r="I2838" s="52"/>
      <c r="J2838" s="46"/>
      <c r="K2838" s="45"/>
    </row>
    <row r="2839" spans="1:12" s="44" customFormat="1">
      <c r="A2839" s="49"/>
      <c r="E2839" s="50"/>
      <c r="F2839" s="51"/>
      <c r="G2839" s="51"/>
      <c r="H2839" s="51"/>
      <c r="I2839" s="52"/>
      <c r="J2839" s="46"/>
      <c r="K2839" s="45"/>
    </row>
    <row r="2840" spans="1:12" s="44" customFormat="1">
      <c r="A2840" s="49"/>
      <c r="E2840" s="50"/>
      <c r="F2840" s="51"/>
      <c r="G2840" s="51"/>
      <c r="H2840" s="51"/>
      <c r="I2840" s="52"/>
      <c r="J2840" s="46"/>
      <c r="K2840" s="45"/>
      <c r="L2840" s="48"/>
    </row>
    <row r="2841" spans="1:12" s="44" customFormat="1">
      <c r="A2841" s="49"/>
      <c r="E2841" s="50"/>
      <c r="F2841" s="51"/>
      <c r="G2841" s="51"/>
      <c r="H2841" s="51"/>
      <c r="I2841" s="52"/>
      <c r="J2841" s="46"/>
      <c r="K2841" s="45"/>
    </row>
    <row r="2842" spans="1:12" s="44" customFormat="1">
      <c r="A2842" s="49"/>
      <c r="E2842" s="50"/>
      <c r="F2842" s="51"/>
      <c r="G2842" s="51"/>
      <c r="H2842" s="51"/>
      <c r="I2842" s="52"/>
      <c r="J2842" s="46"/>
      <c r="K2842" s="45"/>
    </row>
    <row r="2843" spans="1:12" s="44" customFormat="1">
      <c r="A2843" s="49"/>
      <c r="E2843" s="50"/>
      <c r="F2843" s="51"/>
      <c r="G2843" s="51"/>
      <c r="H2843" s="51"/>
      <c r="I2843" s="52"/>
      <c r="J2843" s="46"/>
      <c r="K2843" s="45"/>
    </row>
    <row r="2844" spans="1:12" s="44" customFormat="1">
      <c r="A2844" s="49"/>
      <c r="E2844" s="50"/>
      <c r="F2844" s="51"/>
      <c r="G2844" s="51"/>
      <c r="H2844" s="51"/>
      <c r="I2844" s="52"/>
      <c r="J2844" s="46"/>
      <c r="K2844" s="45"/>
    </row>
    <row r="2845" spans="1:12" s="44" customFormat="1">
      <c r="A2845" s="49"/>
      <c r="E2845" s="50"/>
      <c r="F2845" s="51"/>
      <c r="G2845" s="51"/>
      <c r="H2845" s="51"/>
      <c r="I2845" s="52"/>
      <c r="J2845" s="46"/>
      <c r="K2845" s="45"/>
    </row>
    <row r="2846" spans="1:12" s="44" customFormat="1">
      <c r="A2846" s="49"/>
      <c r="E2846" s="50"/>
      <c r="F2846" s="51"/>
      <c r="G2846" s="51"/>
      <c r="H2846" s="51"/>
      <c r="I2846" s="52"/>
      <c r="J2846" s="46"/>
      <c r="K2846" s="45"/>
    </row>
    <row r="2847" spans="1:12" s="44" customFormat="1">
      <c r="A2847" s="49"/>
      <c r="E2847" s="50"/>
      <c r="F2847" s="51"/>
      <c r="G2847" s="51"/>
      <c r="H2847" s="51"/>
      <c r="I2847" s="52"/>
      <c r="J2847" s="46"/>
      <c r="K2847" s="45"/>
    </row>
    <row r="2848" spans="1:12" s="44" customFormat="1">
      <c r="A2848" s="49"/>
      <c r="E2848" s="50"/>
      <c r="F2848" s="51"/>
      <c r="G2848" s="51"/>
      <c r="H2848" s="51"/>
      <c r="I2848" s="52"/>
      <c r="J2848" s="46"/>
      <c r="K2848" s="45"/>
    </row>
    <row r="2849" spans="1:12" s="44" customFormat="1">
      <c r="A2849" s="49"/>
      <c r="E2849" s="50"/>
      <c r="F2849" s="51"/>
      <c r="G2849" s="51"/>
      <c r="H2849" s="51"/>
      <c r="I2849" s="52"/>
      <c r="J2849" s="46"/>
      <c r="K2849" s="45"/>
    </row>
    <row r="2850" spans="1:12" s="44" customFormat="1">
      <c r="A2850" s="49"/>
      <c r="E2850" s="50"/>
      <c r="F2850" s="51"/>
      <c r="G2850" s="51"/>
      <c r="H2850" s="51"/>
      <c r="I2850" s="52"/>
      <c r="J2850" s="46"/>
      <c r="K2850" s="45"/>
    </row>
    <row r="2851" spans="1:12" s="44" customFormat="1">
      <c r="A2851" s="49"/>
      <c r="E2851" s="50"/>
      <c r="F2851" s="51"/>
      <c r="G2851" s="51"/>
      <c r="H2851" s="51"/>
      <c r="I2851" s="52"/>
      <c r="J2851" s="46"/>
      <c r="K2851" s="45"/>
    </row>
    <row r="2852" spans="1:12" s="44" customFormat="1">
      <c r="A2852" s="49"/>
      <c r="E2852" s="50"/>
      <c r="F2852" s="51"/>
      <c r="G2852" s="51"/>
      <c r="H2852" s="51"/>
      <c r="I2852" s="52"/>
      <c r="J2852" s="46"/>
      <c r="K2852" s="45"/>
    </row>
    <row r="2853" spans="1:12" s="44" customFormat="1">
      <c r="A2853" s="49"/>
      <c r="E2853" s="50"/>
      <c r="F2853" s="51"/>
      <c r="G2853" s="51"/>
      <c r="H2853" s="51"/>
      <c r="I2853" s="52"/>
      <c r="J2853" s="46"/>
      <c r="K2853" s="45"/>
    </row>
    <row r="2854" spans="1:12" s="44" customFormat="1">
      <c r="A2854" s="49"/>
      <c r="E2854" s="50"/>
      <c r="F2854" s="51"/>
      <c r="G2854" s="51"/>
      <c r="H2854" s="51"/>
      <c r="I2854" s="52"/>
      <c r="J2854" s="46"/>
      <c r="K2854" s="45"/>
    </row>
    <row r="2855" spans="1:12" s="44" customFormat="1">
      <c r="A2855" s="49"/>
      <c r="E2855" s="50"/>
      <c r="F2855" s="51"/>
      <c r="G2855" s="51"/>
      <c r="H2855" s="51"/>
      <c r="I2855" s="52"/>
      <c r="J2855" s="46"/>
      <c r="K2855" s="45"/>
    </row>
    <row r="2856" spans="1:12" s="44" customFormat="1">
      <c r="A2856" s="49"/>
      <c r="E2856" s="50"/>
      <c r="F2856" s="51"/>
      <c r="G2856" s="51"/>
      <c r="H2856" s="51"/>
      <c r="I2856" s="52"/>
      <c r="J2856" s="46"/>
      <c r="K2856" s="45"/>
    </row>
    <row r="2857" spans="1:12" s="44" customFormat="1">
      <c r="A2857" s="49"/>
      <c r="E2857" s="50"/>
      <c r="F2857" s="51"/>
      <c r="G2857" s="51"/>
      <c r="H2857" s="51"/>
      <c r="I2857" s="52"/>
      <c r="J2857" s="46"/>
      <c r="K2857" s="45"/>
    </row>
    <row r="2858" spans="1:12" s="44" customFormat="1">
      <c r="A2858" s="49"/>
      <c r="E2858" s="50"/>
      <c r="F2858" s="51"/>
      <c r="G2858" s="51"/>
      <c r="H2858" s="51"/>
      <c r="I2858" s="52"/>
      <c r="J2858" s="46"/>
      <c r="K2858" s="45"/>
    </row>
    <row r="2859" spans="1:12" s="44" customFormat="1">
      <c r="A2859" s="49"/>
      <c r="E2859" s="50"/>
      <c r="F2859" s="51"/>
      <c r="G2859" s="51"/>
      <c r="H2859" s="51"/>
      <c r="I2859" s="52"/>
      <c r="J2859" s="46"/>
      <c r="K2859" s="45"/>
    </row>
    <row r="2860" spans="1:12" s="44" customFormat="1">
      <c r="A2860" s="49"/>
      <c r="E2860" s="50"/>
      <c r="F2860" s="51"/>
      <c r="G2860" s="51"/>
      <c r="H2860" s="51"/>
      <c r="I2860" s="52"/>
      <c r="J2860" s="46"/>
      <c r="K2860" s="45"/>
    </row>
    <row r="2861" spans="1:12" s="44" customFormat="1">
      <c r="A2861" s="49"/>
      <c r="E2861" s="50"/>
      <c r="F2861" s="51"/>
      <c r="G2861" s="51"/>
      <c r="H2861" s="51"/>
      <c r="I2861" s="52"/>
      <c r="J2861" s="46"/>
      <c r="K2861" s="55"/>
    </row>
    <row r="2862" spans="1:12" s="44" customFormat="1">
      <c r="A2862" s="49"/>
      <c r="E2862" s="50"/>
      <c r="F2862" s="51"/>
      <c r="G2862" s="51"/>
      <c r="H2862" s="51"/>
      <c r="I2862" s="52"/>
      <c r="J2862" s="46"/>
      <c r="K2862" s="45"/>
    </row>
    <row r="2863" spans="1:12" s="44" customFormat="1">
      <c r="A2863" s="49"/>
      <c r="E2863" s="50"/>
      <c r="F2863" s="51"/>
      <c r="G2863" s="51"/>
      <c r="H2863" s="51"/>
      <c r="I2863" s="52"/>
      <c r="J2863" s="46"/>
      <c r="K2863" s="45"/>
    </row>
    <row r="2864" spans="1:12" s="44" customFormat="1">
      <c r="A2864" s="49"/>
      <c r="E2864" s="50"/>
      <c r="F2864" s="51"/>
      <c r="G2864" s="51"/>
      <c r="H2864" s="51"/>
      <c r="I2864" s="52"/>
      <c r="J2864" s="46"/>
      <c r="K2864" s="45"/>
      <c r="L2864" s="48"/>
    </row>
    <row r="2865" spans="1:11" s="44" customFormat="1">
      <c r="A2865" s="49"/>
      <c r="E2865" s="50"/>
      <c r="F2865" s="51"/>
      <c r="G2865" s="51"/>
      <c r="H2865" s="51"/>
      <c r="I2865" s="52"/>
      <c r="J2865" s="46"/>
      <c r="K2865" s="45"/>
    </row>
    <row r="2866" spans="1:11" s="44" customFormat="1">
      <c r="A2866" s="49"/>
      <c r="E2866" s="50"/>
      <c r="F2866" s="51"/>
      <c r="G2866" s="51"/>
      <c r="H2866" s="51"/>
      <c r="I2866" s="52"/>
      <c r="J2866" s="46"/>
      <c r="K2866" s="45"/>
    </row>
    <row r="2867" spans="1:11" s="44" customFormat="1">
      <c r="A2867" s="49"/>
      <c r="E2867" s="50"/>
      <c r="F2867" s="51"/>
      <c r="G2867" s="51"/>
      <c r="H2867" s="51"/>
      <c r="I2867" s="52"/>
      <c r="J2867" s="46"/>
      <c r="K2867" s="45"/>
    </row>
    <row r="2868" spans="1:11" s="44" customFormat="1">
      <c r="A2868" s="49"/>
      <c r="E2868" s="50"/>
      <c r="F2868" s="51"/>
      <c r="G2868" s="51"/>
      <c r="H2868" s="51"/>
      <c r="I2868" s="52"/>
      <c r="J2868" s="46"/>
      <c r="K2868" s="45"/>
    </row>
    <row r="2869" spans="1:11" s="44" customFormat="1">
      <c r="A2869" s="49"/>
      <c r="E2869" s="50"/>
      <c r="F2869" s="51"/>
      <c r="G2869" s="51"/>
      <c r="H2869" s="51"/>
      <c r="I2869" s="52"/>
      <c r="J2869" s="46"/>
      <c r="K2869" s="45"/>
    </row>
    <row r="2870" spans="1:11" s="44" customFormat="1">
      <c r="A2870" s="49"/>
      <c r="E2870" s="50"/>
      <c r="F2870" s="51"/>
      <c r="G2870" s="51"/>
      <c r="H2870" s="51"/>
      <c r="I2870" s="52"/>
      <c r="J2870" s="46"/>
      <c r="K2870" s="45"/>
    </row>
    <row r="2871" spans="1:11" s="44" customFormat="1">
      <c r="A2871" s="49"/>
      <c r="E2871" s="50"/>
      <c r="F2871" s="51"/>
      <c r="G2871" s="51"/>
      <c r="H2871" s="51"/>
      <c r="I2871" s="52"/>
      <c r="J2871" s="46"/>
      <c r="K2871" s="45"/>
    </row>
    <row r="2872" spans="1:11" s="44" customFormat="1">
      <c r="A2872" s="49"/>
      <c r="E2872" s="50"/>
      <c r="F2872" s="51"/>
      <c r="G2872" s="51"/>
      <c r="H2872" s="51"/>
      <c r="I2872" s="52"/>
      <c r="J2872" s="46"/>
      <c r="K2872" s="45"/>
    </row>
    <row r="2873" spans="1:11" s="44" customFormat="1">
      <c r="A2873" s="49"/>
      <c r="E2873" s="50"/>
      <c r="F2873" s="51"/>
      <c r="G2873" s="51"/>
      <c r="H2873" s="51"/>
      <c r="I2873" s="52"/>
      <c r="J2873" s="46"/>
      <c r="K2873" s="45"/>
    </row>
    <row r="2874" spans="1:11" s="44" customFormat="1">
      <c r="A2874" s="49"/>
      <c r="E2874" s="50"/>
      <c r="F2874" s="51"/>
      <c r="G2874" s="51"/>
      <c r="H2874" s="51"/>
      <c r="I2874" s="52"/>
      <c r="J2874" s="46"/>
      <c r="K2874" s="45"/>
    </row>
    <row r="2875" spans="1:11" s="44" customFormat="1">
      <c r="A2875" s="49"/>
      <c r="E2875" s="50"/>
      <c r="F2875" s="51"/>
      <c r="G2875" s="51"/>
      <c r="H2875" s="51"/>
      <c r="I2875" s="52"/>
      <c r="J2875" s="46"/>
      <c r="K2875" s="45"/>
    </row>
    <row r="2876" spans="1:11" s="44" customFormat="1">
      <c r="A2876" s="49"/>
      <c r="E2876" s="50"/>
      <c r="F2876" s="51"/>
      <c r="G2876" s="51"/>
      <c r="H2876" s="51"/>
      <c r="I2876" s="52"/>
      <c r="J2876" s="46"/>
      <c r="K2876" s="45"/>
    </row>
    <row r="2877" spans="1:11" s="44" customFormat="1">
      <c r="A2877" s="49"/>
      <c r="E2877" s="50"/>
      <c r="F2877" s="51"/>
      <c r="G2877" s="51"/>
      <c r="H2877" s="51"/>
      <c r="I2877" s="52"/>
      <c r="J2877" s="46"/>
      <c r="K2877" s="45"/>
    </row>
    <row r="2878" spans="1:11" s="44" customFormat="1">
      <c r="A2878" s="49"/>
      <c r="E2878" s="50"/>
      <c r="F2878" s="51"/>
      <c r="G2878" s="51"/>
      <c r="H2878" s="51"/>
      <c r="I2878" s="52"/>
      <c r="J2878" s="46"/>
      <c r="K2878" s="45"/>
    </row>
    <row r="2879" spans="1:11" s="44" customFormat="1">
      <c r="A2879" s="49"/>
      <c r="E2879" s="50"/>
      <c r="F2879" s="51"/>
      <c r="G2879" s="51"/>
      <c r="H2879" s="51"/>
      <c r="I2879" s="52"/>
      <c r="J2879" s="46"/>
      <c r="K2879" s="45"/>
    </row>
    <row r="2880" spans="1:11" s="44" customFormat="1">
      <c r="A2880" s="49"/>
      <c r="E2880" s="50"/>
      <c r="F2880" s="51"/>
      <c r="G2880" s="51"/>
      <c r="H2880" s="51"/>
      <c r="I2880" s="52"/>
      <c r="J2880" s="46"/>
      <c r="K2880" s="45"/>
    </row>
    <row r="2881" spans="1:12" s="44" customFormat="1">
      <c r="A2881" s="49"/>
      <c r="E2881" s="50"/>
      <c r="F2881" s="51"/>
      <c r="G2881" s="51"/>
      <c r="H2881" s="51"/>
      <c r="I2881" s="52"/>
      <c r="J2881" s="46"/>
      <c r="K2881" s="45"/>
    </row>
    <row r="2882" spans="1:12" s="44" customFormat="1">
      <c r="A2882" s="49"/>
      <c r="E2882" s="50"/>
      <c r="F2882" s="51"/>
      <c r="G2882" s="51"/>
      <c r="H2882" s="51"/>
      <c r="I2882" s="52"/>
      <c r="J2882" s="46"/>
      <c r="K2882" s="45"/>
    </row>
    <row r="2883" spans="1:12" s="44" customFormat="1">
      <c r="A2883" s="49"/>
      <c r="E2883" s="50"/>
      <c r="F2883" s="51"/>
      <c r="G2883" s="51"/>
      <c r="H2883" s="51"/>
      <c r="I2883" s="52"/>
      <c r="J2883" s="46"/>
      <c r="K2883" s="45"/>
    </row>
    <row r="2884" spans="1:12" s="44" customFormat="1">
      <c r="A2884" s="49"/>
      <c r="E2884" s="50"/>
      <c r="F2884" s="51"/>
      <c r="G2884" s="51"/>
      <c r="H2884" s="51"/>
      <c r="I2884" s="52"/>
      <c r="J2884" s="46"/>
      <c r="K2884" s="45"/>
    </row>
    <row r="2885" spans="1:12" s="44" customFormat="1">
      <c r="A2885" s="49"/>
      <c r="E2885" s="50"/>
      <c r="F2885" s="51"/>
      <c r="G2885" s="51"/>
      <c r="H2885" s="51"/>
      <c r="I2885" s="52"/>
      <c r="J2885" s="46"/>
      <c r="K2885" s="45"/>
    </row>
    <row r="2886" spans="1:12" s="44" customFormat="1">
      <c r="A2886" s="49"/>
      <c r="E2886" s="50"/>
      <c r="F2886" s="51"/>
      <c r="G2886" s="51"/>
      <c r="H2886" s="51"/>
      <c r="I2886" s="52"/>
      <c r="J2886" s="46"/>
      <c r="K2886" s="45"/>
    </row>
    <row r="2887" spans="1:12" s="44" customFormat="1">
      <c r="A2887" s="49"/>
      <c r="E2887" s="50"/>
      <c r="F2887" s="51"/>
      <c r="G2887" s="51"/>
      <c r="H2887" s="51"/>
      <c r="I2887" s="52"/>
      <c r="J2887" s="46"/>
      <c r="K2887" s="45"/>
      <c r="L2887" s="48"/>
    </row>
    <row r="2888" spans="1:12" s="44" customFormat="1">
      <c r="A2888" s="49"/>
      <c r="E2888" s="50"/>
      <c r="F2888" s="51"/>
      <c r="G2888" s="51"/>
      <c r="H2888" s="51"/>
      <c r="I2888" s="52"/>
      <c r="J2888" s="46"/>
      <c r="K2888" s="45"/>
    </row>
    <row r="2889" spans="1:12" s="44" customFormat="1">
      <c r="A2889" s="49"/>
      <c r="E2889" s="50"/>
      <c r="F2889" s="51"/>
      <c r="G2889" s="51"/>
      <c r="H2889" s="51"/>
      <c r="I2889" s="52"/>
      <c r="J2889" s="46"/>
      <c r="K2889" s="45"/>
    </row>
    <row r="2890" spans="1:12" s="44" customFormat="1">
      <c r="A2890" s="49"/>
      <c r="E2890" s="50"/>
      <c r="F2890" s="51"/>
      <c r="G2890" s="51"/>
      <c r="H2890" s="51"/>
      <c r="I2890" s="52"/>
      <c r="J2890" s="46"/>
      <c r="K2890" s="45"/>
    </row>
    <row r="2891" spans="1:12" s="44" customFormat="1">
      <c r="A2891" s="49"/>
      <c r="E2891" s="50"/>
      <c r="F2891" s="51"/>
      <c r="G2891" s="51"/>
      <c r="H2891" s="51"/>
      <c r="I2891" s="52"/>
      <c r="J2891" s="46"/>
      <c r="K2891" s="45"/>
    </row>
    <row r="2892" spans="1:12" s="44" customFormat="1">
      <c r="A2892" s="49"/>
      <c r="E2892" s="50"/>
      <c r="F2892" s="51"/>
      <c r="G2892" s="51"/>
      <c r="H2892" s="51"/>
      <c r="I2892" s="52"/>
      <c r="J2892" s="46"/>
      <c r="K2892" s="45"/>
    </row>
    <row r="2893" spans="1:12" s="44" customFormat="1">
      <c r="A2893" s="49"/>
      <c r="E2893" s="50"/>
      <c r="F2893" s="51"/>
      <c r="G2893" s="51"/>
      <c r="H2893" s="51"/>
      <c r="I2893" s="52"/>
      <c r="J2893" s="46"/>
      <c r="K2893" s="45"/>
    </row>
    <row r="2894" spans="1:12" s="44" customFormat="1">
      <c r="A2894" s="49"/>
      <c r="E2894" s="50"/>
      <c r="F2894" s="51"/>
      <c r="G2894" s="51"/>
      <c r="H2894" s="51"/>
      <c r="I2894" s="52"/>
      <c r="J2894" s="46"/>
      <c r="K2894" s="45"/>
    </row>
    <row r="2895" spans="1:12" s="44" customFormat="1">
      <c r="A2895" s="49"/>
      <c r="E2895" s="50"/>
      <c r="F2895" s="51"/>
      <c r="G2895" s="51"/>
      <c r="H2895" s="51"/>
      <c r="I2895" s="52"/>
      <c r="J2895" s="46"/>
      <c r="K2895" s="45"/>
    </row>
    <row r="2896" spans="1:12" s="44" customFormat="1">
      <c r="A2896" s="49"/>
      <c r="E2896" s="50"/>
      <c r="F2896" s="51"/>
      <c r="G2896" s="51"/>
      <c r="H2896" s="51"/>
      <c r="I2896" s="52"/>
      <c r="J2896" s="46"/>
      <c r="K2896" s="45"/>
    </row>
    <row r="2897" spans="1:11" s="44" customFormat="1">
      <c r="A2897" s="49"/>
      <c r="E2897" s="50"/>
      <c r="F2897" s="51"/>
      <c r="G2897" s="51"/>
      <c r="H2897" s="51"/>
      <c r="I2897" s="52"/>
      <c r="J2897" s="46"/>
      <c r="K2897" s="45"/>
    </row>
    <row r="2898" spans="1:11" s="44" customFormat="1">
      <c r="A2898" s="49"/>
      <c r="E2898" s="50"/>
      <c r="F2898" s="51"/>
      <c r="G2898" s="51"/>
      <c r="H2898" s="51"/>
      <c r="I2898" s="52"/>
      <c r="J2898" s="46"/>
      <c r="K2898" s="45"/>
    </row>
    <row r="2899" spans="1:11" s="44" customFormat="1">
      <c r="A2899" s="49"/>
      <c r="E2899" s="50"/>
      <c r="F2899" s="51"/>
      <c r="G2899" s="51"/>
      <c r="H2899" s="51"/>
      <c r="I2899" s="52"/>
      <c r="J2899" s="46"/>
      <c r="K2899" s="45"/>
    </row>
    <row r="2900" spans="1:11" s="44" customFormat="1">
      <c r="A2900" s="49"/>
      <c r="E2900" s="50"/>
      <c r="F2900" s="51"/>
      <c r="G2900" s="51"/>
      <c r="H2900" s="51"/>
      <c r="I2900" s="52"/>
      <c r="J2900" s="46"/>
      <c r="K2900" s="47"/>
    </row>
    <row r="2901" spans="1:11" s="44" customFormat="1">
      <c r="A2901" s="49"/>
      <c r="E2901" s="50"/>
      <c r="F2901" s="51"/>
      <c r="G2901" s="51"/>
      <c r="H2901" s="51"/>
      <c r="I2901" s="52"/>
      <c r="J2901" s="46"/>
      <c r="K2901" s="45"/>
    </row>
    <row r="2902" spans="1:11" s="44" customFormat="1">
      <c r="A2902" s="49"/>
      <c r="E2902" s="50"/>
      <c r="F2902" s="51"/>
      <c r="G2902" s="51"/>
      <c r="H2902" s="51"/>
      <c r="I2902" s="52"/>
      <c r="J2902" s="46"/>
      <c r="K2902" s="45"/>
    </row>
    <row r="2903" spans="1:11" s="44" customFormat="1">
      <c r="A2903" s="49"/>
      <c r="E2903" s="50"/>
      <c r="F2903" s="51"/>
      <c r="G2903" s="51"/>
      <c r="H2903" s="51"/>
      <c r="I2903" s="52"/>
      <c r="J2903" s="46"/>
      <c r="K2903" s="45"/>
    </row>
    <row r="2904" spans="1:11" s="44" customFormat="1">
      <c r="A2904" s="49"/>
      <c r="E2904" s="50"/>
      <c r="F2904" s="51"/>
      <c r="G2904" s="51"/>
      <c r="H2904" s="51"/>
      <c r="I2904" s="52"/>
      <c r="J2904" s="46"/>
      <c r="K2904" s="45"/>
    </row>
    <row r="2905" spans="1:11" s="44" customFormat="1">
      <c r="A2905" s="49"/>
      <c r="E2905" s="50"/>
      <c r="F2905" s="51"/>
      <c r="G2905" s="51"/>
      <c r="H2905" s="51"/>
      <c r="I2905" s="52"/>
      <c r="J2905" s="46"/>
      <c r="K2905" s="45"/>
    </row>
    <row r="2906" spans="1:11" s="44" customFormat="1">
      <c r="A2906" s="49"/>
      <c r="E2906" s="50"/>
      <c r="F2906" s="51"/>
      <c r="G2906" s="51"/>
      <c r="H2906" s="51"/>
      <c r="I2906" s="52"/>
      <c r="J2906" s="46"/>
      <c r="K2906" s="45"/>
    </row>
    <row r="2907" spans="1:11" s="44" customFormat="1">
      <c r="A2907" s="49"/>
      <c r="E2907" s="50"/>
      <c r="F2907" s="51"/>
      <c r="G2907" s="51"/>
      <c r="H2907" s="51"/>
      <c r="I2907" s="52"/>
      <c r="J2907" s="46"/>
      <c r="K2907" s="45"/>
    </row>
    <row r="2908" spans="1:11" s="44" customFormat="1">
      <c r="A2908" s="49"/>
      <c r="E2908" s="50"/>
      <c r="F2908" s="51"/>
      <c r="G2908" s="51"/>
      <c r="H2908" s="51"/>
      <c r="I2908" s="52"/>
      <c r="J2908" s="46"/>
      <c r="K2908" s="45"/>
    </row>
    <row r="2909" spans="1:11" s="44" customFormat="1">
      <c r="A2909" s="49"/>
      <c r="E2909" s="50"/>
      <c r="F2909" s="51"/>
      <c r="G2909" s="51"/>
      <c r="H2909" s="51"/>
      <c r="I2909" s="52"/>
      <c r="J2909" s="46"/>
      <c r="K2909" s="45"/>
    </row>
    <row r="2910" spans="1:11" s="44" customFormat="1">
      <c r="A2910" s="49"/>
      <c r="E2910" s="50"/>
      <c r="F2910" s="51"/>
      <c r="G2910" s="51"/>
      <c r="H2910" s="51"/>
      <c r="I2910" s="52"/>
      <c r="J2910" s="46"/>
      <c r="K2910" s="45"/>
    </row>
    <row r="2911" spans="1:11" s="44" customFormat="1">
      <c r="A2911" s="49"/>
      <c r="E2911" s="50"/>
      <c r="F2911" s="51"/>
      <c r="G2911" s="51"/>
      <c r="H2911" s="51"/>
      <c r="I2911" s="52"/>
      <c r="J2911" s="46"/>
      <c r="K2911" s="45"/>
    </row>
    <row r="2912" spans="1:11" s="44" customFormat="1">
      <c r="A2912" s="49"/>
      <c r="E2912" s="50"/>
      <c r="F2912" s="51"/>
      <c r="G2912" s="51"/>
      <c r="H2912" s="51"/>
      <c r="I2912" s="52"/>
      <c r="J2912" s="46"/>
      <c r="K2912" s="45"/>
    </row>
    <row r="2913" spans="1:12" s="44" customFormat="1">
      <c r="A2913" s="49"/>
      <c r="E2913" s="50"/>
      <c r="F2913" s="51"/>
      <c r="G2913" s="51"/>
      <c r="H2913" s="51"/>
      <c r="I2913" s="52"/>
      <c r="J2913" s="46"/>
      <c r="K2913" s="45"/>
    </row>
    <row r="2914" spans="1:12" s="44" customFormat="1">
      <c r="A2914" s="49"/>
      <c r="E2914" s="50"/>
      <c r="F2914" s="51"/>
      <c r="G2914" s="51"/>
      <c r="H2914" s="51"/>
      <c r="I2914" s="52"/>
      <c r="J2914" s="46"/>
      <c r="K2914" s="45"/>
    </row>
    <row r="2915" spans="1:12" s="44" customFormat="1">
      <c r="A2915" s="49"/>
      <c r="E2915" s="50"/>
      <c r="F2915" s="51"/>
      <c r="G2915" s="51"/>
      <c r="H2915" s="51"/>
      <c r="I2915" s="52"/>
      <c r="J2915" s="46"/>
      <c r="K2915" s="45"/>
    </row>
    <row r="2916" spans="1:12" s="44" customFormat="1">
      <c r="A2916" s="49"/>
      <c r="E2916" s="50"/>
      <c r="F2916" s="51"/>
      <c r="G2916" s="51"/>
      <c r="H2916" s="51"/>
      <c r="I2916" s="52"/>
      <c r="J2916" s="46"/>
      <c r="K2916" s="45"/>
    </row>
    <row r="2917" spans="1:12" s="44" customFormat="1">
      <c r="A2917" s="49"/>
      <c r="E2917" s="50"/>
      <c r="F2917" s="51"/>
      <c r="G2917" s="51"/>
      <c r="H2917" s="51"/>
      <c r="I2917" s="52"/>
      <c r="J2917" s="46"/>
      <c r="K2917" s="45"/>
    </row>
    <row r="2918" spans="1:12" s="44" customFormat="1">
      <c r="A2918" s="49"/>
      <c r="E2918" s="50"/>
      <c r="F2918" s="51"/>
      <c r="G2918" s="51"/>
      <c r="H2918" s="51"/>
      <c r="I2918" s="52"/>
      <c r="J2918" s="46"/>
      <c r="K2918" s="45"/>
    </row>
    <row r="2919" spans="1:12" s="44" customFormat="1">
      <c r="A2919" s="49"/>
      <c r="E2919" s="50"/>
      <c r="F2919" s="51"/>
      <c r="G2919" s="51"/>
      <c r="H2919" s="51"/>
      <c r="I2919" s="52"/>
      <c r="J2919" s="46"/>
      <c r="K2919" s="45"/>
    </row>
    <row r="2920" spans="1:12" s="44" customFormat="1">
      <c r="A2920" s="49"/>
      <c r="E2920" s="50"/>
      <c r="F2920" s="51"/>
      <c r="G2920" s="51"/>
      <c r="H2920" s="51"/>
      <c r="I2920" s="52"/>
      <c r="J2920" s="46"/>
      <c r="K2920" s="45"/>
      <c r="L2920" s="48"/>
    </row>
    <row r="2921" spans="1:12" s="44" customFormat="1">
      <c r="A2921" s="49"/>
      <c r="E2921" s="50"/>
      <c r="F2921" s="51"/>
      <c r="G2921" s="51"/>
      <c r="H2921" s="51"/>
      <c r="I2921" s="52"/>
      <c r="J2921" s="46"/>
      <c r="K2921" s="45"/>
    </row>
    <row r="2922" spans="1:12" s="44" customFormat="1">
      <c r="A2922" s="49"/>
      <c r="E2922" s="50"/>
      <c r="F2922" s="51"/>
      <c r="G2922" s="51"/>
      <c r="H2922" s="51"/>
      <c r="I2922" s="52"/>
      <c r="J2922" s="46"/>
      <c r="K2922" s="45"/>
    </row>
    <row r="2923" spans="1:12" s="44" customFormat="1">
      <c r="A2923" s="49"/>
      <c r="E2923" s="50"/>
      <c r="F2923" s="51"/>
      <c r="G2923" s="51"/>
      <c r="H2923" s="51"/>
      <c r="I2923" s="52"/>
      <c r="J2923" s="46"/>
      <c r="K2923" s="47"/>
    </row>
    <row r="2924" spans="1:12" s="44" customFormat="1">
      <c r="A2924" s="49"/>
      <c r="E2924" s="50"/>
      <c r="F2924" s="51"/>
      <c r="G2924" s="51"/>
      <c r="H2924" s="51"/>
      <c r="I2924" s="52"/>
      <c r="J2924" s="46"/>
      <c r="K2924" s="45"/>
    </row>
    <row r="2925" spans="1:12" s="44" customFormat="1">
      <c r="A2925" s="49"/>
      <c r="E2925" s="50"/>
      <c r="F2925" s="51"/>
      <c r="G2925" s="51"/>
      <c r="H2925" s="51"/>
      <c r="I2925" s="52"/>
      <c r="J2925" s="46"/>
      <c r="K2925" s="45"/>
    </row>
    <row r="2926" spans="1:12" s="44" customFormat="1">
      <c r="A2926" s="49"/>
      <c r="E2926" s="50"/>
      <c r="F2926" s="51"/>
      <c r="G2926" s="51"/>
      <c r="H2926" s="51"/>
      <c r="I2926" s="52"/>
      <c r="J2926" s="46"/>
      <c r="K2926" s="45"/>
    </row>
    <row r="2927" spans="1:12" s="44" customFormat="1">
      <c r="A2927" s="49"/>
      <c r="E2927" s="50"/>
      <c r="F2927" s="51"/>
      <c r="G2927" s="51"/>
      <c r="H2927" s="51"/>
      <c r="I2927" s="52"/>
      <c r="J2927" s="46"/>
      <c r="K2927" s="45"/>
    </row>
    <row r="2928" spans="1:12" s="44" customFormat="1">
      <c r="A2928" s="49"/>
      <c r="E2928" s="50"/>
      <c r="F2928" s="51"/>
      <c r="G2928" s="51"/>
      <c r="H2928" s="51"/>
      <c r="I2928" s="52"/>
      <c r="J2928" s="46"/>
      <c r="K2928" s="45"/>
    </row>
    <row r="2929" spans="1:11" s="44" customFormat="1">
      <c r="A2929" s="49"/>
      <c r="E2929" s="50"/>
      <c r="F2929" s="51"/>
      <c r="G2929" s="51"/>
      <c r="H2929" s="51"/>
      <c r="I2929" s="52"/>
      <c r="J2929" s="46"/>
      <c r="K2929" s="45"/>
    </row>
    <row r="2930" spans="1:11" s="44" customFormat="1">
      <c r="A2930" s="49"/>
      <c r="E2930" s="50"/>
      <c r="F2930" s="51"/>
      <c r="G2930" s="51"/>
      <c r="H2930" s="51"/>
      <c r="I2930" s="52"/>
      <c r="J2930" s="46"/>
      <c r="K2930" s="45"/>
    </row>
    <row r="2931" spans="1:11" s="44" customFormat="1">
      <c r="A2931" s="49"/>
      <c r="E2931" s="50"/>
      <c r="F2931" s="51"/>
      <c r="G2931" s="51"/>
      <c r="H2931" s="51"/>
      <c r="I2931" s="52"/>
      <c r="J2931" s="46"/>
      <c r="K2931" s="45"/>
    </row>
    <row r="2932" spans="1:11" s="44" customFormat="1">
      <c r="A2932" s="49"/>
      <c r="E2932" s="50"/>
      <c r="F2932" s="51"/>
      <c r="G2932" s="51"/>
      <c r="H2932" s="51"/>
      <c r="I2932" s="52"/>
      <c r="J2932" s="46"/>
      <c r="K2932" s="45"/>
    </row>
    <row r="2933" spans="1:11" s="44" customFormat="1">
      <c r="A2933" s="49"/>
      <c r="E2933" s="50"/>
      <c r="F2933" s="51"/>
      <c r="G2933" s="51"/>
      <c r="H2933" s="51"/>
      <c r="I2933" s="52"/>
      <c r="J2933" s="46"/>
      <c r="K2933" s="45"/>
    </row>
    <row r="2934" spans="1:11" s="44" customFormat="1">
      <c r="A2934" s="49"/>
      <c r="E2934" s="50"/>
      <c r="F2934" s="51"/>
      <c r="G2934" s="51"/>
      <c r="H2934" s="51"/>
      <c r="I2934" s="52"/>
      <c r="J2934" s="46"/>
      <c r="K2934" s="45"/>
    </row>
    <row r="2935" spans="1:11" s="44" customFormat="1">
      <c r="A2935" s="49"/>
      <c r="E2935" s="50"/>
      <c r="F2935" s="51"/>
      <c r="G2935" s="51"/>
      <c r="H2935" s="51"/>
      <c r="I2935" s="52"/>
      <c r="J2935" s="46"/>
      <c r="K2935" s="47"/>
    </row>
    <row r="2936" spans="1:11" s="44" customFormat="1">
      <c r="A2936" s="49"/>
      <c r="E2936" s="50"/>
      <c r="F2936" s="51"/>
      <c r="G2936" s="51"/>
      <c r="H2936" s="51"/>
      <c r="I2936" s="52"/>
      <c r="J2936" s="46"/>
      <c r="K2936" s="45"/>
    </row>
    <row r="2937" spans="1:11" s="44" customFormat="1">
      <c r="A2937" s="49"/>
      <c r="E2937" s="50"/>
      <c r="F2937" s="51"/>
      <c r="G2937" s="51"/>
      <c r="H2937" s="51"/>
      <c r="I2937" s="52"/>
      <c r="J2937" s="46"/>
      <c r="K2937" s="45"/>
    </row>
    <row r="2938" spans="1:11" s="44" customFormat="1">
      <c r="A2938" s="49"/>
      <c r="E2938" s="50"/>
      <c r="F2938" s="51"/>
      <c r="G2938" s="51"/>
      <c r="H2938" s="51"/>
      <c r="I2938" s="52"/>
      <c r="J2938" s="46"/>
      <c r="K2938" s="45"/>
    </row>
    <row r="2939" spans="1:11" s="44" customFormat="1">
      <c r="A2939" s="49"/>
      <c r="E2939" s="50"/>
      <c r="F2939" s="51"/>
      <c r="G2939" s="51"/>
      <c r="H2939" s="51"/>
      <c r="I2939" s="52"/>
      <c r="J2939" s="46"/>
      <c r="K2939" s="45"/>
    </row>
    <row r="2940" spans="1:11" s="44" customFormat="1">
      <c r="A2940" s="49"/>
      <c r="E2940" s="50"/>
      <c r="F2940" s="51"/>
      <c r="G2940" s="51"/>
      <c r="H2940" s="51"/>
      <c r="I2940" s="52"/>
      <c r="J2940" s="46"/>
      <c r="K2940" s="45"/>
    </row>
    <row r="2941" spans="1:11" s="44" customFormat="1">
      <c r="A2941" s="49"/>
      <c r="E2941" s="50"/>
      <c r="F2941" s="51"/>
      <c r="G2941" s="51"/>
      <c r="H2941" s="51"/>
      <c r="I2941" s="52"/>
      <c r="J2941" s="46"/>
      <c r="K2941" s="45"/>
    </row>
    <row r="2942" spans="1:11" s="44" customFormat="1">
      <c r="A2942" s="49"/>
      <c r="E2942" s="50"/>
      <c r="F2942" s="51"/>
      <c r="G2942" s="51"/>
      <c r="H2942" s="51"/>
      <c r="I2942" s="52"/>
      <c r="J2942" s="46"/>
      <c r="K2942" s="45"/>
    </row>
    <row r="2943" spans="1:11" s="44" customFormat="1">
      <c r="A2943" s="49"/>
      <c r="E2943" s="50"/>
      <c r="F2943" s="51"/>
      <c r="G2943" s="51"/>
      <c r="H2943" s="51"/>
      <c r="I2943" s="52"/>
      <c r="J2943" s="46"/>
      <c r="K2943" s="45"/>
    </row>
    <row r="2944" spans="1:11" s="44" customFormat="1">
      <c r="A2944" s="49"/>
      <c r="E2944" s="50"/>
      <c r="F2944" s="51"/>
      <c r="G2944" s="51"/>
      <c r="H2944" s="51"/>
      <c r="I2944" s="52"/>
      <c r="J2944" s="46"/>
      <c r="K2944" s="45"/>
    </row>
    <row r="2945" spans="1:11" s="44" customFormat="1">
      <c r="A2945" s="49"/>
      <c r="E2945" s="50"/>
      <c r="F2945" s="51"/>
      <c r="G2945" s="51"/>
      <c r="H2945" s="51"/>
      <c r="I2945" s="52"/>
      <c r="J2945" s="46"/>
      <c r="K2945" s="45"/>
    </row>
    <row r="2946" spans="1:11" s="44" customFormat="1">
      <c r="A2946" s="49"/>
      <c r="E2946" s="50"/>
      <c r="F2946" s="51"/>
      <c r="G2946" s="51"/>
      <c r="H2946" s="51"/>
      <c r="I2946" s="52"/>
      <c r="J2946" s="46"/>
      <c r="K2946" s="45"/>
    </row>
    <row r="2947" spans="1:11" s="44" customFormat="1">
      <c r="A2947" s="49"/>
      <c r="E2947" s="50"/>
      <c r="F2947" s="51"/>
      <c r="G2947" s="51"/>
      <c r="H2947" s="51"/>
      <c r="I2947" s="52"/>
      <c r="J2947" s="46"/>
      <c r="K2947" s="45"/>
    </row>
    <row r="2948" spans="1:11" s="44" customFormat="1">
      <c r="A2948" s="49"/>
      <c r="E2948" s="50"/>
      <c r="F2948" s="51"/>
      <c r="G2948" s="51"/>
      <c r="H2948" s="51"/>
      <c r="I2948" s="52"/>
      <c r="J2948" s="46"/>
      <c r="K2948" s="45"/>
    </row>
    <row r="2949" spans="1:11" s="44" customFormat="1">
      <c r="A2949" s="49"/>
      <c r="E2949" s="50"/>
      <c r="F2949" s="51"/>
      <c r="G2949" s="51"/>
      <c r="H2949" s="51"/>
      <c r="I2949" s="52"/>
      <c r="J2949" s="46"/>
      <c r="K2949" s="45"/>
    </row>
    <row r="2950" spans="1:11" s="44" customFormat="1">
      <c r="A2950" s="49"/>
      <c r="E2950" s="50"/>
      <c r="F2950" s="51"/>
      <c r="G2950" s="51"/>
      <c r="H2950" s="51"/>
      <c r="I2950" s="52"/>
      <c r="J2950" s="46"/>
      <c r="K2950" s="45"/>
    </row>
    <row r="2951" spans="1:11" s="44" customFormat="1">
      <c r="A2951" s="49"/>
      <c r="E2951" s="50"/>
      <c r="F2951" s="51"/>
      <c r="G2951" s="51"/>
      <c r="H2951" s="51"/>
      <c r="I2951" s="52"/>
      <c r="J2951" s="46"/>
      <c r="K2951" s="45"/>
    </row>
    <row r="2952" spans="1:11" s="44" customFormat="1">
      <c r="A2952" s="49"/>
      <c r="E2952" s="50"/>
      <c r="F2952" s="51"/>
      <c r="G2952" s="51"/>
      <c r="H2952" s="51"/>
      <c r="I2952" s="52"/>
      <c r="J2952" s="46"/>
      <c r="K2952" s="45"/>
    </row>
    <row r="2953" spans="1:11" s="44" customFormat="1">
      <c r="A2953" s="49"/>
      <c r="E2953" s="50"/>
      <c r="F2953" s="51"/>
      <c r="G2953" s="51"/>
      <c r="H2953" s="51"/>
      <c r="I2953" s="52"/>
      <c r="J2953" s="46"/>
      <c r="K2953" s="45"/>
    </row>
    <row r="2954" spans="1:11" s="44" customFormat="1">
      <c r="A2954" s="49"/>
      <c r="E2954" s="50"/>
      <c r="F2954" s="51"/>
      <c r="G2954" s="51"/>
      <c r="H2954" s="51"/>
      <c r="I2954" s="52"/>
      <c r="J2954" s="46"/>
      <c r="K2954" s="45"/>
    </row>
    <row r="2955" spans="1:11" s="44" customFormat="1">
      <c r="A2955" s="49"/>
      <c r="E2955" s="50"/>
      <c r="F2955" s="51"/>
      <c r="G2955" s="51"/>
      <c r="H2955" s="51"/>
      <c r="I2955" s="52"/>
      <c r="J2955" s="46"/>
      <c r="K2955" s="45"/>
    </row>
    <row r="2956" spans="1:11" s="44" customFormat="1">
      <c r="A2956" s="49"/>
      <c r="E2956" s="50"/>
      <c r="F2956" s="51"/>
      <c r="G2956" s="51"/>
      <c r="H2956" s="51"/>
      <c r="I2956" s="52"/>
      <c r="J2956" s="46"/>
      <c r="K2956" s="45"/>
    </row>
    <row r="2957" spans="1:11" s="44" customFormat="1">
      <c r="A2957" s="49"/>
      <c r="E2957" s="50"/>
      <c r="F2957" s="51"/>
      <c r="G2957" s="51"/>
      <c r="H2957" s="51"/>
      <c r="I2957" s="52"/>
      <c r="J2957" s="46"/>
      <c r="K2957" s="45"/>
    </row>
    <row r="2958" spans="1:11" s="44" customFormat="1">
      <c r="A2958" s="49"/>
      <c r="E2958" s="50"/>
      <c r="F2958" s="51"/>
      <c r="G2958" s="51"/>
      <c r="H2958" s="51"/>
      <c r="I2958" s="52"/>
      <c r="J2958" s="46"/>
      <c r="K2958" s="45"/>
    </row>
    <row r="2959" spans="1:11" s="44" customFormat="1">
      <c r="A2959" s="49"/>
      <c r="E2959" s="50"/>
      <c r="F2959" s="51"/>
      <c r="G2959" s="51"/>
      <c r="H2959" s="51"/>
      <c r="I2959" s="52"/>
      <c r="J2959" s="46"/>
      <c r="K2959" s="45"/>
    </row>
    <row r="2960" spans="1:11" s="44" customFormat="1">
      <c r="A2960" s="49"/>
      <c r="E2960" s="50"/>
      <c r="F2960" s="51"/>
      <c r="G2960" s="51"/>
      <c r="H2960" s="51"/>
      <c r="I2960" s="52"/>
      <c r="J2960" s="46"/>
      <c r="K2960" s="45"/>
    </row>
    <row r="2961" spans="1:11" s="44" customFormat="1">
      <c r="A2961" s="49"/>
      <c r="E2961" s="50"/>
      <c r="F2961" s="51"/>
      <c r="G2961" s="51"/>
      <c r="H2961" s="51"/>
      <c r="I2961" s="52"/>
      <c r="J2961" s="46"/>
      <c r="K2961" s="45"/>
    </row>
    <row r="2962" spans="1:11" s="44" customFormat="1">
      <c r="A2962" s="49"/>
      <c r="E2962" s="50"/>
      <c r="F2962" s="51"/>
      <c r="G2962" s="51"/>
      <c r="H2962" s="51"/>
      <c r="I2962" s="52"/>
      <c r="J2962" s="46"/>
      <c r="K2962" s="45"/>
    </row>
    <row r="2963" spans="1:11" s="45" customFormat="1">
      <c r="A2963" s="49"/>
      <c r="B2963" s="44"/>
      <c r="C2963" s="44"/>
      <c r="D2963" s="44"/>
      <c r="E2963" s="50"/>
      <c r="F2963" s="51"/>
      <c r="G2963" s="51"/>
      <c r="H2963" s="51"/>
      <c r="I2963" s="52"/>
      <c r="J2963" s="46"/>
    </row>
    <row r="2964" spans="1:11" s="45" customFormat="1">
      <c r="A2964" s="49"/>
      <c r="B2964" s="44"/>
      <c r="C2964" s="44"/>
      <c r="D2964" s="44"/>
      <c r="E2964" s="50"/>
      <c r="F2964" s="51"/>
      <c r="G2964" s="51"/>
      <c r="H2964" s="51"/>
      <c r="I2964" s="52"/>
      <c r="J2964" s="46"/>
    </row>
    <row r="2965" spans="1:11" s="45" customFormat="1">
      <c r="A2965" s="49"/>
      <c r="B2965" s="44"/>
      <c r="C2965" s="44"/>
      <c r="D2965" s="44"/>
      <c r="E2965" s="50"/>
      <c r="F2965" s="51"/>
      <c r="G2965" s="51"/>
      <c r="H2965" s="51"/>
      <c r="I2965" s="52"/>
      <c r="J2965" s="46"/>
    </row>
    <row r="2966" spans="1:11" s="45" customFormat="1">
      <c r="A2966" s="49"/>
      <c r="B2966" s="44"/>
      <c r="C2966" s="44"/>
      <c r="D2966" s="44"/>
      <c r="E2966" s="50"/>
      <c r="F2966" s="51"/>
      <c r="G2966" s="51"/>
      <c r="H2966" s="51"/>
      <c r="I2966" s="52"/>
      <c r="J2966" s="46"/>
    </row>
    <row r="2967" spans="1:11" s="45" customFormat="1">
      <c r="A2967" s="49"/>
      <c r="B2967" s="44"/>
      <c r="C2967" s="44"/>
      <c r="D2967" s="44"/>
      <c r="E2967" s="50"/>
      <c r="F2967" s="51"/>
      <c r="G2967" s="51"/>
      <c r="H2967" s="51"/>
      <c r="I2967" s="52"/>
      <c r="J2967" s="46"/>
    </row>
    <row r="2968" spans="1:11" s="45" customFormat="1">
      <c r="A2968" s="49"/>
      <c r="B2968" s="44"/>
      <c r="C2968" s="44"/>
      <c r="D2968" s="44"/>
      <c r="E2968" s="50"/>
      <c r="F2968" s="51"/>
      <c r="G2968" s="51"/>
      <c r="H2968" s="51"/>
      <c r="I2968" s="52"/>
      <c r="J2968" s="46"/>
      <c r="K2968" s="47"/>
    </row>
    <row r="2969" spans="1:11" s="45" customFormat="1">
      <c r="A2969" s="49"/>
      <c r="B2969" s="44"/>
      <c r="C2969" s="44"/>
      <c r="D2969" s="44"/>
      <c r="E2969" s="50"/>
      <c r="F2969" s="51"/>
      <c r="G2969" s="51"/>
      <c r="H2969" s="51"/>
      <c r="I2969" s="52"/>
      <c r="J2969" s="46"/>
    </row>
    <row r="2970" spans="1:11" s="45" customFormat="1">
      <c r="A2970" s="49"/>
      <c r="B2970" s="44"/>
      <c r="C2970" s="44"/>
      <c r="D2970" s="44"/>
      <c r="E2970" s="50"/>
      <c r="F2970" s="51"/>
      <c r="G2970" s="51"/>
      <c r="H2970" s="51"/>
      <c r="I2970" s="52"/>
      <c r="J2970" s="46"/>
    </row>
    <row r="2971" spans="1:11" s="45" customFormat="1">
      <c r="A2971" s="49"/>
      <c r="B2971" s="44"/>
      <c r="C2971" s="44"/>
      <c r="D2971" s="44"/>
      <c r="E2971" s="50"/>
      <c r="F2971" s="51"/>
      <c r="G2971" s="51"/>
      <c r="H2971" s="51"/>
      <c r="I2971" s="52"/>
      <c r="J2971" s="46"/>
    </row>
    <row r="2972" spans="1:11" s="45" customFormat="1">
      <c r="A2972" s="49"/>
      <c r="B2972" s="44"/>
      <c r="C2972" s="44"/>
      <c r="D2972" s="44"/>
      <c r="E2972" s="50"/>
      <c r="F2972" s="51"/>
      <c r="G2972" s="51"/>
      <c r="H2972" s="51"/>
      <c r="I2972" s="52"/>
      <c r="J2972" s="46"/>
    </row>
    <row r="2973" spans="1:11" s="45" customFormat="1">
      <c r="A2973" s="49"/>
      <c r="B2973" s="44"/>
      <c r="C2973" s="44"/>
      <c r="D2973" s="44"/>
      <c r="E2973" s="50"/>
      <c r="F2973" s="51"/>
      <c r="G2973" s="51"/>
      <c r="H2973" s="51"/>
      <c r="I2973" s="52"/>
      <c r="J2973" s="46"/>
    </row>
    <row r="2974" spans="1:11" s="45" customFormat="1">
      <c r="A2974" s="49"/>
      <c r="B2974" s="44"/>
      <c r="C2974" s="44"/>
      <c r="D2974" s="44"/>
      <c r="E2974" s="50"/>
      <c r="F2974" s="51"/>
      <c r="G2974" s="51"/>
      <c r="H2974" s="51"/>
      <c r="I2974" s="52"/>
      <c r="J2974" s="46"/>
    </row>
    <row r="2975" spans="1:11" s="45" customFormat="1">
      <c r="A2975" s="49"/>
      <c r="B2975" s="44"/>
      <c r="C2975" s="44"/>
      <c r="D2975" s="44"/>
      <c r="E2975" s="50"/>
      <c r="F2975" s="51"/>
      <c r="G2975" s="51"/>
      <c r="H2975" s="51"/>
      <c r="I2975" s="52"/>
      <c r="J2975" s="46"/>
    </row>
    <row r="2976" spans="1:11" s="45" customFormat="1">
      <c r="A2976" s="49"/>
      <c r="B2976" s="44"/>
      <c r="C2976" s="44"/>
      <c r="D2976" s="44"/>
      <c r="E2976" s="50"/>
      <c r="F2976" s="51"/>
      <c r="G2976" s="51"/>
      <c r="H2976" s="51"/>
      <c r="I2976" s="52"/>
      <c r="J2976" s="46"/>
    </row>
    <row r="2977" spans="1:11" s="45" customFormat="1">
      <c r="A2977" s="49"/>
      <c r="B2977" s="44"/>
      <c r="C2977" s="44"/>
      <c r="D2977" s="44"/>
      <c r="E2977" s="50"/>
      <c r="F2977" s="51"/>
      <c r="G2977" s="51"/>
      <c r="H2977" s="51"/>
      <c r="I2977" s="52"/>
      <c r="J2977" s="46"/>
    </row>
    <row r="2978" spans="1:11" s="45" customFormat="1">
      <c r="A2978" s="49"/>
      <c r="B2978" s="44"/>
      <c r="C2978" s="44"/>
      <c r="D2978" s="44"/>
      <c r="E2978" s="50"/>
      <c r="F2978" s="51"/>
      <c r="G2978" s="51"/>
      <c r="H2978" s="51"/>
      <c r="I2978" s="52"/>
      <c r="J2978" s="46"/>
    </row>
    <row r="2979" spans="1:11" s="44" customFormat="1">
      <c r="A2979" s="49"/>
      <c r="E2979" s="50"/>
      <c r="F2979" s="51"/>
      <c r="G2979" s="51"/>
      <c r="H2979" s="51"/>
      <c r="I2979" s="52"/>
      <c r="J2979" s="46"/>
      <c r="K2979" s="45"/>
    </row>
    <row r="2980" spans="1:11" s="44" customFormat="1">
      <c r="A2980" s="49"/>
      <c r="E2980" s="50"/>
      <c r="F2980" s="51"/>
      <c r="G2980" s="51"/>
      <c r="H2980" s="51"/>
      <c r="I2980" s="52"/>
      <c r="J2980" s="46"/>
      <c r="K2980" s="45"/>
    </row>
    <row r="2981" spans="1:11" s="44" customFormat="1">
      <c r="A2981" s="49"/>
      <c r="E2981" s="50"/>
      <c r="F2981" s="51"/>
      <c r="G2981" s="51"/>
      <c r="H2981" s="51"/>
      <c r="I2981" s="52"/>
      <c r="J2981" s="46"/>
      <c r="K2981" s="45"/>
    </row>
    <row r="2982" spans="1:11" s="44" customFormat="1">
      <c r="A2982" s="49"/>
      <c r="E2982" s="50"/>
      <c r="F2982" s="51"/>
      <c r="G2982" s="51"/>
      <c r="H2982" s="51"/>
      <c r="I2982" s="52"/>
      <c r="J2982" s="46"/>
      <c r="K2982" s="45"/>
    </row>
    <row r="2983" spans="1:11" s="44" customFormat="1">
      <c r="A2983" s="49"/>
      <c r="E2983" s="50"/>
      <c r="F2983" s="51"/>
      <c r="G2983" s="51"/>
      <c r="H2983" s="51"/>
      <c r="I2983" s="52"/>
      <c r="J2983" s="46"/>
      <c r="K2983" s="45"/>
    </row>
    <row r="2984" spans="1:11" s="44" customFormat="1">
      <c r="A2984" s="49"/>
      <c r="E2984" s="50"/>
      <c r="F2984" s="51"/>
      <c r="G2984" s="51"/>
      <c r="H2984" s="51"/>
      <c r="I2984" s="52"/>
      <c r="J2984" s="46"/>
      <c r="K2984" s="45"/>
    </row>
    <row r="2985" spans="1:11" s="44" customFormat="1">
      <c r="A2985" s="49"/>
      <c r="E2985" s="50"/>
      <c r="F2985" s="51"/>
      <c r="G2985" s="51"/>
      <c r="H2985" s="51"/>
      <c r="I2985" s="52"/>
      <c r="J2985" s="46"/>
      <c r="K2985" s="45"/>
    </row>
    <row r="2986" spans="1:11" s="44" customFormat="1">
      <c r="A2986" s="49"/>
      <c r="E2986" s="50"/>
      <c r="F2986" s="51"/>
      <c r="G2986" s="51"/>
      <c r="H2986" s="51"/>
      <c r="I2986" s="52"/>
      <c r="J2986" s="46"/>
      <c r="K2986" s="45"/>
    </row>
    <row r="2987" spans="1:11" s="44" customFormat="1">
      <c r="A2987" s="49"/>
      <c r="E2987" s="50"/>
      <c r="F2987" s="51"/>
      <c r="G2987" s="51"/>
      <c r="H2987" s="51"/>
      <c r="I2987" s="52"/>
      <c r="J2987" s="46"/>
      <c r="K2987" s="45"/>
    </row>
    <row r="2988" spans="1:11" s="44" customFormat="1">
      <c r="A2988" s="49"/>
      <c r="E2988" s="50"/>
      <c r="F2988" s="51"/>
      <c r="G2988" s="51"/>
      <c r="H2988" s="51"/>
      <c r="I2988" s="52"/>
      <c r="J2988" s="46"/>
      <c r="K2988" s="45"/>
    </row>
    <row r="2989" spans="1:11" s="44" customFormat="1">
      <c r="A2989" s="49"/>
      <c r="E2989" s="50"/>
      <c r="F2989" s="51"/>
      <c r="G2989" s="51"/>
      <c r="H2989" s="51"/>
      <c r="I2989" s="52"/>
      <c r="J2989" s="46"/>
      <c r="K2989" s="45"/>
    </row>
    <row r="2990" spans="1:11" s="44" customFormat="1">
      <c r="A2990" s="49"/>
      <c r="E2990" s="50"/>
      <c r="F2990" s="51"/>
      <c r="G2990" s="51"/>
      <c r="H2990" s="51"/>
      <c r="I2990" s="52"/>
      <c r="J2990" s="46"/>
      <c r="K2990" s="45"/>
    </row>
    <row r="2991" spans="1:11" s="44" customFormat="1">
      <c r="A2991" s="49"/>
      <c r="E2991" s="50"/>
      <c r="F2991" s="51"/>
      <c r="G2991" s="51"/>
      <c r="H2991" s="51"/>
      <c r="I2991" s="52"/>
      <c r="J2991" s="46"/>
      <c r="K2991" s="47"/>
    </row>
    <row r="2992" spans="1:11" s="44" customFormat="1">
      <c r="A2992" s="49"/>
      <c r="E2992" s="50"/>
      <c r="F2992" s="51"/>
      <c r="G2992" s="51"/>
      <c r="H2992" s="51"/>
      <c r="I2992" s="52"/>
      <c r="J2992" s="46"/>
      <c r="K2992" s="45"/>
    </row>
    <row r="2993" spans="1:12" s="44" customFormat="1">
      <c r="A2993" s="49"/>
      <c r="E2993" s="50"/>
      <c r="F2993" s="51"/>
      <c r="G2993" s="51"/>
      <c r="H2993" s="51"/>
      <c r="I2993" s="52"/>
      <c r="J2993" s="46"/>
      <c r="K2993" s="45"/>
    </row>
    <row r="2994" spans="1:12" s="44" customFormat="1">
      <c r="A2994" s="49"/>
      <c r="E2994" s="50"/>
      <c r="F2994" s="51"/>
      <c r="G2994" s="51"/>
      <c r="H2994" s="51"/>
      <c r="I2994" s="52"/>
      <c r="J2994" s="46"/>
      <c r="K2994" s="45"/>
    </row>
    <row r="2995" spans="1:12" s="44" customFormat="1">
      <c r="A2995" s="49"/>
      <c r="E2995" s="50"/>
      <c r="F2995" s="51"/>
      <c r="G2995" s="51"/>
      <c r="H2995" s="51"/>
      <c r="I2995" s="52"/>
      <c r="J2995" s="46"/>
      <c r="K2995" s="45"/>
      <c r="L2995" s="48"/>
    </row>
    <row r="2996" spans="1:12" s="44" customFormat="1">
      <c r="A2996" s="49"/>
      <c r="E2996" s="50"/>
      <c r="F2996" s="51"/>
      <c r="G2996" s="51"/>
      <c r="H2996" s="51"/>
      <c r="I2996" s="52"/>
      <c r="J2996" s="46"/>
      <c r="K2996" s="45"/>
    </row>
    <row r="2997" spans="1:12" s="44" customFormat="1">
      <c r="A2997" s="49"/>
      <c r="E2997" s="50"/>
      <c r="F2997" s="51"/>
      <c r="G2997" s="51"/>
      <c r="H2997" s="51"/>
      <c r="I2997" s="52"/>
      <c r="J2997" s="46"/>
      <c r="K2997" s="45"/>
    </row>
    <row r="2998" spans="1:12" s="44" customFormat="1">
      <c r="A2998" s="49"/>
      <c r="E2998" s="50"/>
      <c r="F2998" s="51"/>
      <c r="G2998" s="51"/>
      <c r="H2998" s="51"/>
      <c r="I2998" s="52"/>
      <c r="J2998" s="46"/>
      <c r="K2998" s="45"/>
    </row>
    <row r="2999" spans="1:12" s="44" customFormat="1">
      <c r="A2999" s="49"/>
      <c r="E2999" s="50"/>
      <c r="F2999" s="51"/>
      <c r="G2999" s="51"/>
      <c r="H2999" s="51"/>
      <c r="I2999" s="52"/>
      <c r="J2999" s="46"/>
      <c r="K2999" s="45"/>
    </row>
    <row r="3000" spans="1:12" s="44" customFormat="1">
      <c r="A3000" s="49"/>
      <c r="E3000" s="50"/>
      <c r="F3000" s="51"/>
      <c r="G3000" s="51"/>
      <c r="H3000" s="51"/>
      <c r="I3000" s="52"/>
      <c r="J3000" s="46"/>
      <c r="K3000" s="45"/>
    </row>
    <row r="3001" spans="1:12" s="44" customFormat="1">
      <c r="A3001" s="49"/>
      <c r="E3001" s="50"/>
      <c r="F3001" s="51"/>
      <c r="G3001" s="51"/>
      <c r="H3001" s="51"/>
      <c r="I3001" s="52"/>
      <c r="J3001" s="46"/>
      <c r="K3001" s="45"/>
    </row>
    <row r="3002" spans="1:12" s="44" customFormat="1">
      <c r="A3002" s="49"/>
      <c r="E3002" s="50"/>
      <c r="F3002" s="51"/>
      <c r="G3002" s="51"/>
      <c r="H3002" s="51"/>
      <c r="I3002" s="52"/>
      <c r="J3002" s="46"/>
      <c r="K3002" s="45"/>
    </row>
    <row r="3003" spans="1:12" s="44" customFormat="1">
      <c r="A3003" s="49"/>
      <c r="E3003" s="50"/>
      <c r="F3003" s="51"/>
      <c r="G3003" s="51"/>
      <c r="H3003" s="51"/>
      <c r="I3003" s="52"/>
      <c r="J3003" s="46"/>
      <c r="K3003" s="45"/>
    </row>
    <row r="3004" spans="1:12" s="44" customFormat="1">
      <c r="A3004" s="49"/>
      <c r="E3004" s="50"/>
      <c r="F3004" s="51"/>
      <c r="G3004" s="51"/>
      <c r="H3004" s="51"/>
      <c r="I3004" s="52"/>
      <c r="J3004" s="46"/>
      <c r="K3004" s="45"/>
    </row>
    <row r="3005" spans="1:12" s="44" customFormat="1">
      <c r="A3005" s="49"/>
      <c r="E3005" s="50"/>
      <c r="F3005" s="51"/>
      <c r="G3005" s="51"/>
      <c r="H3005" s="51"/>
      <c r="I3005" s="52"/>
      <c r="J3005" s="46"/>
      <c r="K3005" s="45"/>
    </row>
    <row r="3006" spans="1:12" s="44" customFormat="1">
      <c r="A3006" s="49"/>
      <c r="E3006" s="50"/>
      <c r="F3006" s="51"/>
      <c r="G3006" s="51"/>
      <c r="H3006" s="51"/>
      <c r="I3006" s="52"/>
      <c r="J3006" s="46"/>
      <c r="K3006" s="45"/>
    </row>
    <row r="3007" spans="1:12" s="44" customFormat="1">
      <c r="A3007" s="49"/>
      <c r="E3007" s="50"/>
      <c r="F3007" s="51"/>
      <c r="G3007" s="51"/>
      <c r="H3007" s="51"/>
      <c r="I3007" s="52"/>
      <c r="J3007" s="46"/>
      <c r="K3007" s="45"/>
    </row>
    <row r="3008" spans="1:12" s="44" customFormat="1">
      <c r="A3008" s="49"/>
      <c r="E3008" s="50"/>
      <c r="F3008" s="51"/>
      <c r="G3008" s="51"/>
      <c r="H3008" s="51"/>
      <c r="I3008" s="52"/>
      <c r="J3008" s="46"/>
      <c r="K3008" s="45"/>
    </row>
    <row r="3009" spans="1:12" s="44" customFormat="1">
      <c r="A3009" s="49"/>
      <c r="E3009" s="50"/>
      <c r="F3009" s="51"/>
      <c r="G3009" s="51"/>
      <c r="H3009" s="51"/>
      <c r="I3009" s="52"/>
      <c r="J3009" s="46"/>
      <c r="K3009" s="45"/>
    </row>
    <row r="3010" spans="1:12" s="44" customFormat="1">
      <c r="A3010" s="49"/>
      <c r="E3010" s="50"/>
      <c r="F3010" s="51"/>
      <c r="G3010" s="51"/>
      <c r="H3010" s="51"/>
      <c r="I3010" s="52"/>
      <c r="J3010" s="46"/>
      <c r="K3010" s="45"/>
    </row>
    <row r="3011" spans="1:12" s="44" customFormat="1">
      <c r="A3011" s="49"/>
      <c r="E3011" s="50"/>
      <c r="F3011" s="51"/>
      <c r="G3011" s="51"/>
      <c r="H3011" s="51"/>
      <c r="I3011" s="52"/>
      <c r="J3011" s="46"/>
      <c r="K3011" s="47"/>
    </row>
    <row r="3012" spans="1:12" s="44" customFormat="1">
      <c r="A3012" s="49"/>
      <c r="E3012" s="50"/>
      <c r="F3012" s="51"/>
      <c r="G3012" s="51"/>
      <c r="H3012" s="51"/>
      <c r="I3012" s="52"/>
      <c r="J3012" s="46"/>
      <c r="K3012" s="45"/>
    </row>
    <row r="3013" spans="1:12" s="44" customFormat="1">
      <c r="A3013" s="49"/>
      <c r="E3013" s="50"/>
      <c r="F3013" s="51"/>
      <c r="G3013" s="51"/>
      <c r="H3013" s="51"/>
      <c r="I3013" s="52"/>
      <c r="J3013" s="46"/>
      <c r="K3013" s="45"/>
    </row>
    <row r="3014" spans="1:12" s="44" customFormat="1">
      <c r="A3014" s="49"/>
      <c r="E3014" s="50"/>
      <c r="F3014" s="51"/>
      <c r="G3014" s="51"/>
      <c r="H3014" s="51"/>
      <c r="I3014" s="52"/>
      <c r="J3014" s="46"/>
      <c r="K3014" s="45"/>
    </row>
    <row r="3015" spans="1:12" s="44" customFormat="1">
      <c r="A3015" s="49"/>
      <c r="E3015" s="50"/>
      <c r="F3015" s="51"/>
      <c r="G3015" s="51"/>
      <c r="H3015" s="51"/>
      <c r="I3015" s="52"/>
      <c r="J3015" s="46"/>
      <c r="K3015" s="45"/>
    </row>
    <row r="3016" spans="1:12" s="44" customFormat="1">
      <c r="A3016" s="49"/>
      <c r="E3016" s="50"/>
      <c r="F3016" s="51"/>
      <c r="G3016" s="51"/>
      <c r="H3016" s="51"/>
      <c r="I3016" s="52"/>
      <c r="J3016" s="46"/>
      <c r="K3016" s="45"/>
    </row>
    <row r="3017" spans="1:12" s="44" customFormat="1">
      <c r="A3017" s="49"/>
      <c r="E3017" s="50"/>
      <c r="F3017" s="51"/>
      <c r="G3017" s="51"/>
      <c r="H3017" s="51"/>
      <c r="I3017" s="52"/>
      <c r="J3017" s="46"/>
      <c r="K3017" s="45"/>
    </row>
    <row r="3018" spans="1:12" s="44" customFormat="1">
      <c r="A3018" s="49"/>
      <c r="E3018" s="50"/>
      <c r="F3018" s="51"/>
      <c r="G3018" s="51"/>
      <c r="H3018" s="51"/>
      <c r="I3018" s="52"/>
      <c r="J3018" s="46"/>
      <c r="K3018" s="47"/>
      <c r="L3018" s="48"/>
    </row>
    <row r="3019" spans="1:12" s="44" customFormat="1">
      <c r="A3019" s="49"/>
      <c r="E3019" s="50"/>
      <c r="F3019" s="51"/>
      <c r="G3019" s="51"/>
      <c r="H3019" s="51"/>
      <c r="I3019" s="52"/>
      <c r="J3019" s="46"/>
      <c r="K3019" s="45"/>
    </row>
    <row r="3020" spans="1:12" s="44" customFormat="1">
      <c r="A3020" s="49"/>
      <c r="E3020" s="50"/>
      <c r="F3020" s="51"/>
      <c r="G3020" s="51"/>
      <c r="H3020" s="51"/>
      <c r="I3020" s="52"/>
      <c r="J3020" s="46"/>
      <c r="K3020" s="45"/>
    </row>
    <row r="3021" spans="1:12" s="44" customFormat="1">
      <c r="A3021" s="49"/>
      <c r="E3021" s="50"/>
      <c r="F3021" s="51"/>
      <c r="G3021" s="51"/>
      <c r="H3021" s="51"/>
      <c r="I3021" s="52"/>
      <c r="J3021" s="46"/>
      <c r="K3021" s="45"/>
    </row>
    <row r="3022" spans="1:12" s="44" customFormat="1">
      <c r="A3022" s="49"/>
      <c r="E3022" s="50"/>
      <c r="F3022" s="51"/>
      <c r="G3022" s="51"/>
      <c r="H3022" s="51"/>
      <c r="I3022" s="52"/>
      <c r="J3022" s="46"/>
      <c r="K3022" s="45"/>
    </row>
    <row r="3023" spans="1:12" s="44" customFormat="1">
      <c r="A3023" s="49"/>
      <c r="E3023" s="50"/>
      <c r="F3023" s="51"/>
      <c r="G3023" s="51"/>
      <c r="H3023" s="51"/>
      <c r="I3023" s="52"/>
      <c r="J3023" s="46"/>
      <c r="K3023" s="45"/>
    </row>
    <row r="3024" spans="1:12" s="44" customFormat="1">
      <c r="A3024" s="49"/>
      <c r="E3024" s="50"/>
      <c r="F3024" s="51"/>
      <c r="G3024" s="51"/>
      <c r="H3024" s="51"/>
      <c r="I3024" s="52"/>
      <c r="J3024" s="46"/>
      <c r="K3024" s="45"/>
    </row>
    <row r="3025" spans="1:11" s="44" customFormat="1">
      <c r="A3025" s="49"/>
      <c r="E3025" s="50"/>
      <c r="F3025" s="51"/>
      <c r="G3025" s="51"/>
      <c r="H3025" s="51"/>
      <c r="I3025" s="52"/>
      <c r="J3025" s="46"/>
      <c r="K3025" s="45"/>
    </row>
    <row r="3026" spans="1:11" s="44" customFormat="1">
      <c r="A3026" s="49"/>
      <c r="E3026" s="50"/>
      <c r="F3026" s="51"/>
      <c r="G3026" s="51"/>
      <c r="H3026" s="51"/>
      <c r="I3026" s="52"/>
      <c r="J3026" s="46"/>
      <c r="K3026" s="45"/>
    </row>
    <row r="3027" spans="1:11" s="45" customFormat="1">
      <c r="A3027" s="49"/>
      <c r="B3027" s="44"/>
      <c r="C3027" s="44"/>
      <c r="D3027" s="44"/>
      <c r="E3027" s="50"/>
      <c r="F3027" s="51"/>
      <c r="G3027" s="51"/>
      <c r="H3027" s="51"/>
      <c r="I3027" s="52"/>
      <c r="J3027" s="46"/>
    </row>
    <row r="3028" spans="1:11" s="45" customFormat="1">
      <c r="A3028" s="49"/>
      <c r="B3028" s="44"/>
      <c r="C3028" s="44"/>
      <c r="D3028" s="44"/>
      <c r="E3028" s="50"/>
      <c r="F3028" s="51"/>
      <c r="G3028" s="51"/>
      <c r="H3028" s="51"/>
      <c r="I3028" s="52"/>
      <c r="J3028" s="46"/>
    </row>
    <row r="3029" spans="1:11" s="45" customFormat="1">
      <c r="A3029" s="49"/>
      <c r="B3029" s="44"/>
      <c r="C3029" s="44"/>
      <c r="D3029" s="44"/>
      <c r="E3029" s="50"/>
      <c r="F3029" s="51"/>
      <c r="G3029" s="51"/>
      <c r="H3029" s="51"/>
      <c r="I3029" s="52"/>
      <c r="J3029" s="46"/>
    </row>
    <row r="3030" spans="1:11" s="45" customFormat="1">
      <c r="A3030" s="49"/>
      <c r="B3030" s="44"/>
      <c r="C3030" s="44"/>
      <c r="D3030" s="44"/>
      <c r="E3030" s="50"/>
      <c r="F3030" s="51"/>
      <c r="G3030" s="51"/>
      <c r="H3030" s="51"/>
      <c r="I3030" s="52"/>
      <c r="J3030" s="46"/>
    </row>
    <row r="3031" spans="1:11" s="45" customFormat="1">
      <c r="A3031" s="49"/>
      <c r="B3031" s="44"/>
      <c r="C3031" s="44"/>
      <c r="D3031" s="44"/>
      <c r="E3031" s="50"/>
      <c r="F3031" s="51"/>
      <c r="G3031" s="51"/>
      <c r="H3031" s="51"/>
      <c r="I3031" s="52"/>
      <c r="J3031" s="46"/>
    </row>
    <row r="3032" spans="1:11" s="45" customFormat="1">
      <c r="A3032" s="49"/>
      <c r="B3032" s="44"/>
      <c r="C3032" s="44"/>
      <c r="D3032" s="44"/>
      <c r="E3032" s="50"/>
      <c r="F3032" s="51"/>
      <c r="G3032" s="51"/>
      <c r="H3032" s="51"/>
      <c r="I3032" s="52"/>
      <c r="J3032" s="46"/>
    </row>
    <row r="3033" spans="1:11" s="45" customFormat="1">
      <c r="A3033" s="49"/>
      <c r="B3033" s="44"/>
      <c r="C3033" s="44"/>
      <c r="D3033" s="44"/>
      <c r="E3033" s="50"/>
      <c r="F3033" s="51"/>
      <c r="G3033" s="51"/>
      <c r="H3033" s="51"/>
      <c r="I3033" s="52"/>
      <c r="J3033" s="46"/>
    </row>
    <row r="3034" spans="1:11" s="45" customFormat="1">
      <c r="A3034" s="49"/>
      <c r="B3034" s="44"/>
      <c r="C3034" s="44"/>
      <c r="D3034" s="44"/>
      <c r="E3034" s="50"/>
      <c r="F3034" s="51"/>
      <c r="G3034" s="51"/>
      <c r="H3034" s="51"/>
      <c r="I3034" s="52"/>
      <c r="J3034" s="46"/>
    </row>
    <row r="3035" spans="1:11" s="45" customFormat="1">
      <c r="A3035" s="49"/>
      <c r="B3035" s="44"/>
      <c r="C3035" s="44"/>
      <c r="D3035" s="44"/>
      <c r="E3035" s="50"/>
      <c r="F3035" s="51"/>
      <c r="G3035" s="51"/>
      <c r="H3035" s="51"/>
      <c r="I3035" s="52"/>
      <c r="J3035" s="46"/>
    </row>
    <row r="3036" spans="1:11" s="45" customFormat="1">
      <c r="A3036" s="49"/>
      <c r="B3036" s="44"/>
      <c r="C3036" s="44"/>
      <c r="D3036" s="44"/>
      <c r="E3036" s="50"/>
      <c r="F3036" s="51"/>
      <c r="G3036" s="51"/>
      <c r="H3036" s="51"/>
      <c r="I3036" s="52"/>
      <c r="J3036" s="46"/>
    </row>
    <row r="3037" spans="1:11" s="45" customFormat="1">
      <c r="A3037" s="49"/>
      <c r="B3037" s="44"/>
      <c r="C3037" s="44"/>
      <c r="D3037" s="44"/>
      <c r="E3037" s="50"/>
      <c r="F3037" s="51"/>
      <c r="G3037" s="51"/>
      <c r="H3037" s="51"/>
      <c r="I3037" s="52"/>
      <c r="J3037" s="46"/>
    </row>
    <row r="3038" spans="1:11" s="45" customFormat="1">
      <c r="A3038" s="49"/>
      <c r="B3038" s="44"/>
      <c r="C3038" s="44"/>
      <c r="D3038" s="44"/>
      <c r="E3038" s="50"/>
      <c r="F3038" s="51"/>
      <c r="G3038" s="51"/>
      <c r="H3038" s="51"/>
      <c r="I3038" s="52"/>
      <c r="J3038" s="46"/>
    </row>
    <row r="3039" spans="1:11" s="45" customFormat="1">
      <c r="A3039" s="49"/>
      <c r="B3039" s="44"/>
      <c r="C3039" s="44"/>
      <c r="D3039" s="44"/>
      <c r="E3039" s="50"/>
      <c r="F3039" s="51"/>
      <c r="G3039" s="51"/>
      <c r="H3039" s="51"/>
      <c r="I3039" s="52"/>
      <c r="J3039" s="46"/>
    </row>
    <row r="3040" spans="1:11" s="45" customFormat="1">
      <c r="A3040" s="49"/>
      <c r="B3040" s="44"/>
      <c r="C3040" s="44"/>
      <c r="D3040" s="44"/>
      <c r="E3040" s="50"/>
      <c r="F3040" s="51"/>
      <c r="G3040" s="51"/>
      <c r="H3040" s="51"/>
      <c r="I3040" s="52"/>
      <c r="J3040" s="46"/>
    </row>
    <row r="3041" spans="1:11" s="45" customFormat="1">
      <c r="A3041" s="49"/>
      <c r="B3041" s="44"/>
      <c r="C3041" s="44"/>
      <c r="D3041" s="44"/>
      <c r="E3041" s="50"/>
      <c r="F3041" s="51"/>
      <c r="G3041" s="51"/>
      <c r="H3041" s="51"/>
      <c r="I3041" s="52"/>
      <c r="J3041" s="46"/>
    </row>
    <row r="3042" spans="1:11" s="45" customFormat="1">
      <c r="A3042" s="49"/>
      <c r="B3042" s="44"/>
      <c r="C3042" s="44"/>
      <c r="D3042" s="44"/>
      <c r="E3042" s="50"/>
      <c r="F3042" s="51"/>
      <c r="G3042" s="51"/>
      <c r="H3042" s="51"/>
      <c r="I3042" s="52"/>
      <c r="J3042" s="46"/>
    </row>
    <row r="3043" spans="1:11" s="44" customFormat="1">
      <c r="A3043" s="49"/>
      <c r="E3043" s="50"/>
      <c r="F3043" s="51"/>
      <c r="G3043" s="51"/>
      <c r="H3043" s="51"/>
      <c r="I3043" s="52"/>
      <c r="J3043" s="46"/>
      <c r="K3043" s="45"/>
    </row>
    <row r="3044" spans="1:11" s="44" customFormat="1">
      <c r="A3044" s="49"/>
      <c r="E3044" s="50"/>
      <c r="F3044" s="51"/>
      <c r="G3044" s="51"/>
      <c r="H3044" s="51"/>
      <c r="I3044" s="52"/>
      <c r="J3044" s="46"/>
      <c r="K3044" s="45"/>
    </row>
    <row r="3045" spans="1:11" s="44" customFormat="1">
      <c r="A3045" s="49"/>
      <c r="E3045" s="50"/>
      <c r="F3045" s="51"/>
      <c r="G3045" s="51"/>
      <c r="H3045" s="51"/>
      <c r="I3045" s="52"/>
      <c r="J3045" s="46"/>
      <c r="K3045" s="47"/>
    </row>
    <row r="3046" spans="1:11" s="44" customFormat="1">
      <c r="A3046" s="49"/>
      <c r="E3046" s="50"/>
      <c r="F3046" s="51"/>
      <c r="G3046" s="51"/>
      <c r="H3046" s="51"/>
      <c r="I3046" s="52"/>
      <c r="J3046" s="46"/>
      <c r="K3046" s="45"/>
    </row>
    <row r="3047" spans="1:11" s="44" customFormat="1">
      <c r="A3047" s="49"/>
      <c r="E3047" s="50"/>
      <c r="F3047" s="51"/>
      <c r="G3047" s="51"/>
      <c r="H3047" s="51"/>
      <c r="I3047" s="52"/>
      <c r="J3047" s="46"/>
      <c r="K3047" s="45"/>
    </row>
    <row r="3048" spans="1:11" s="44" customFormat="1">
      <c r="A3048" s="49"/>
      <c r="E3048" s="50"/>
      <c r="F3048" s="51"/>
      <c r="G3048" s="51"/>
      <c r="H3048" s="51"/>
      <c r="I3048" s="52"/>
      <c r="J3048" s="46"/>
      <c r="K3048" s="45"/>
    </row>
    <row r="3049" spans="1:11" s="44" customFormat="1">
      <c r="A3049" s="49"/>
      <c r="E3049" s="50"/>
      <c r="F3049" s="51"/>
      <c r="G3049" s="51"/>
      <c r="H3049" s="51"/>
      <c r="I3049" s="52"/>
      <c r="J3049" s="46"/>
      <c r="K3049" s="47"/>
    </row>
    <row r="3050" spans="1:11" s="44" customFormat="1">
      <c r="A3050" s="49"/>
      <c r="E3050" s="50"/>
      <c r="F3050" s="51"/>
      <c r="G3050" s="51"/>
      <c r="H3050" s="51"/>
      <c r="I3050" s="52"/>
      <c r="J3050" s="46"/>
      <c r="K3050" s="47"/>
    </row>
    <row r="3051" spans="1:11" s="44" customFormat="1">
      <c r="A3051" s="49"/>
      <c r="E3051" s="50"/>
      <c r="F3051" s="51"/>
      <c r="G3051" s="51"/>
      <c r="H3051" s="51"/>
      <c r="I3051" s="52"/>
      <c r="J3051" s="46"/>
      <c r="K3051" s="45"/>
    </row>
    <row r="3052" spans="1:11" s="44" customFormat="1">
      <c r="A3052" s="49"/>
      <c r="E3052" s="50"/>
      <c r="F3052" s="51"/>
      <c r="G3052" s="51"/>
      <c r="H3052" s="51"/>
      <c r="I3052" s="52"/>
      <c r="J3052" s="46"/>
      <c r="K3052" s="45"/>
    </row>
    <row r="3053" spans="1:11" s="44" customFormat="1">
      <c r="A3053" s="49"/>
      <c r="E3053" s="50"/>
      <c r="F3053" s="51"/>
      <c r="G3053" s="51"/>
      <c r="H3053" s="51"/>
      <c r="I3053" s="52"/>
      <c r="J3053" s="46"/>
      <c r="K3053" s="45"/>
    </row>
    <row r="3054" spans="1:11" s="44" customFormat="1">
      <c r="A3054" s="49"/>
      <c r="E3054" s="50"/>
      <c r="F3054" s="51"/>
      <c r="G3054" s="51"/>
      <c r="H3054" s="51"/>
      <c r="I3054" s="52"/>
      <c r="J3054" s="46"/>
      <c r="K3054" s="45"/>
    </row>
    <row r="3055" spans="1:11" s="44" customFormat="1">
      <c r="A3055" s="49"/>
      <c r="E3055" s="50"/>
      <c r="F3055" s="51"/>
      <c r="G3055" s="51"/>
      <c r="H3055" s="51"/>
      <c r="I3055" s="52"/>
      <c r="J3055" s="46"/>
      <c r="K3055" s="45"/>
    </row>
    <row r="3056" spans="1:11" s="44" customFormat="1">
      <c r="A3056" s="49"/>
      <c r="E3056" s="50"/>
      <c r="F3056" s="51"/>
      <c r="G3056" s="51"/>
      <c r="H3056" s="51"/>
      <c r="I3056" s="52"/>
      <c r="J3056" s="46"/>
      <c r="K3056" s="45"/>
    </row>
    <row r="3057" spans="1:12" s="44" customFormat="1">
      <c r="A3057" s="49"/>
      <c r="E3057" s="50"/>
      <c r="F3057" s="51"/>
      <c r="G3057" s="51"/>
      <c r="H3057" s="51"/>
      <c r="I3057" s="52"/>
      <c r="J3057" s="46"/>
      <c r="K3057" s="45"/>
      <c r="L3057" s="48"/>
    </row>
    <row r="3058" spans="1:12" s="44" customFormat="1">
      <c r="A3058" s="49"/>
      <c r="E3058" s="50"/>
      <c r="F3058" s="51"/>
      <c r="G3058" s="51"/>
      <c r="H3058" s="51"/>
      <c r="I3058" s="52"/>
      <c r="J3058" s="46"/>
      <c r="K3058" s="45"/>
    </row>
    <row r="3059" spans="1:12" s="45" customFormat="1">
      <c r="A3059" s="49"/>
      <c r="B3059" s="44"/>
      <c r="C3059" s="44"/>
      <c r="D3059" s="44"/>
      <c r="E3059" s="50"/>
      <c r="F3059" s="51"/>
      <c r="G3059" s="51"/>
      <c r="H3059" s="51"/>
      <c r="I3059" s="52"/>
      <c r="J3059" s="46"/>
    </row>
    <row r="3060" spans="1:12" s="45" customFormat="1">
      <c r="A3060" s="49"/>
      <c r="B3060" s="44"/>
      <c r="C3060" s="44"/>
      <c r="D3060" s="44"/>
      <c r="E3060" s="50"/>
      <c r="F3060" s="51"/>
      <c r="G3060" s="51"/>
      <c r="H3060" s="51"/>
      <c r="I3060" s="52"/>
      <c r="J3060" s="46"/>
    </row>
    <row r="3061" spans="1:12" s="45" customFormat="1">
      <c r="A3061" s="49"/>
      <c r="B3061" s="44"/>
      <c r="C3061" s="44"/>
      <c r="D3061" s="44"/>
      <c r="E3061" s="50"/>
      <c r="F3061" s="51"/>
      <c r="G3061" s="51"/>
      <c r="H3061" s="51"/>
      <c r="I3061" s="52"/>
      <c r="J3061" s="46"/>
    </row>
    <row r="3062" spans="1:12" s="45" customFormat="1">
      <c r="A3062" s="49"/>
      <c r="B3062" s="44"/>
      <c r="C3062" s="44"/>
      <c r="D3062" s="44"/>
      <c r="E3062" s="50"/>
      <c r="F3062" s="51"/>
      <c r="G3062" s="51"/>
      <c r="H3062" s="51"/>
      <c r="I3062" s="52"/>
      <c r="J3062" s="46"/>
    </row>
    <row r="3063" spans="1:12" s="45" customFormat="1">
      <c r="A3063" s="49"/>
      <c r="B3063" s="44"/>
      <c r="C3063" s="44"/>
      <c r="D3063" s="44"/>
      <c r="E3063" s="50"/>
      <c r="F3063" s="51"/>
      <c r="G3063" s="51"/>
      <c r="H3063" s="51"/>
      <c r="I3063" s="52"/>
      <c r="J3063" s="46"/>
    </row>
    <row r="3064" spans="1:12" s="45" customFormat="1">
      <c r="A3064" s="49"/>
      <c r="B3064" s="44"/>
      <c r="C3064" s="44"/>
      <c r="D3064" s="44"/>
      <c r="E3064" s="50"/>
      <c r="F3064" s="51"/>
      <c r="G3064" s="51"/>
      <c r="H3064" s="51"/>
      <c r="I3064" s="52"/>
      <c r="J3064" s="46"/>
    </row>
    <row r="3065" spans="1:12" s="45" customFormat="1">
      <c r="A3065" s="49"/>
      <c r="B3065" s="44"/>
      <c r="C3065" s="44"/>
      <c r="D3065" s="44"/>
      <c r="E3065" s="50"/>
      <c r="F3065" s="51"/>
      <c r="G3065" s="51"/>
      <c r="H3065" s="51"/>
      <c r="I3065" s="52"/>
      <c r="J3065" s="46"/>
    </row>
    <row r="3066" spans="1:12" s="45" customFormat="1">
      <c r="A3066" s="49"/>
      <c r="B3066" s="44"/>
      <c r="C3066" s="44"/>
      <c r="D3066" s="44"/>
      <c r="E3066" s="50"/>
      <c r="F3066" s="51"/>
      <c r="G3066" s="51"/>
      <c r="H3066" s="51"/>
      <c r="I3066" s="52"/>
      <c r="J3066" s="46"/>
    </row>
    <row r="3067" spans="1:12" s="45" customFormat="1">
      <c r="A3067" s="49"/>
      <c r="B3067" s="44"/>
      <c r="C3067" s="44"/>
      <c r="D3067" s="44"/>
      <c r="E3067" s="50"/>
      <c r="F3067" s="51"/>
      <c r="G3067" s="51"/>
      <c r="H3067" s="51"/>
      <c r="I3067" s="52"/>
      <c r="J3067" s="46"/>
    </row>
    <row r="3068" spans="1:12" s="45" customFormat="1">
      <c r="A3068" s="49"/>
      <c r="B3068" s="44"/>
      <c r="C3068" s="44"/>
      <c r="D3068" s="44"/>
      <c r="E3068" s="50"/>
      <c r="F3068" s="51"/>
      <c r="G3068" s="51"/>
      <c r="H3068" s="51"/>
      <c r="I3068" s="52"/>
      <c r="J3068" s="46"/>
    </row>
    <row r="3069" spans="1:12" s="45" customFormat="1">
      <c r="A3069" s="49"/>
      <c r="B3069" s="44"/>
      <c r="C3069" s="44"/>
      <c r="D3069" s="44"/>
      <c r="E3069" s="50"/>
      <c r="F3069" s="51"/>
      <c r="G3069" s="51"/>
      <c r="H3069" s="51"/>
      <c r="I3069" s="52"/>
      <c r="J3069" s="46"/>
    </row>
    <row r="3070" spans="1:12" s="45" customFormat="1">
      <c r="A3070" s="49"/>
      <c r="B3070" s="44"/>
      <c r="C3070" s="44"/>
      <c r="D3070" s="44"/>
      <c r="E3070" s="50"/>
      <c r="F3070" s="51"/>
      <c r="G3070" s="51"/>
      <c r="H3070" s="51"/>
      <c r="I3070" s="52"/>
      <c r="J3070" s="46"/>
    </row>
    <row r="3071" spans="1:12" s="45" customFormat="1">
      <c r="A3071" s="49"/>
      <c r="B3071" s="44"/>
      <c r="C3071" s="44"/>
      <c r="D3071" s="44"/>
      <c r="E3071" s="50"/>
      <c r="F3071" s="51"/>
      <c r="G3071" s="51"/>
      <c r="H3071" s="51"/>
      <c r="I3071" s="52"/>
      <c r="J3071" s="46"/>
    </row>
    <row r="3072" spans="1:12" s="45" customFormat="1">
      <c r="A3072" s="49"/>
      <c r="B3072" s="44"/>
      <c r="C3072" s="44"/>
      <c r="D3072" s="44"/>
      <c r="E3072" s="50"/>
      <c r="F3072" s="51"/>
      <c r="G3072" s="51"/>
      <c r="H3072" s="51"/>
      <c r="I3072" s="52"/>
      <c r="J3072" s="46"/>
    </row>
    <row r="3073" spans="1:10" s="45" customFormat="1">
      <c r="A3073" s="49"/>
      <c r="B3073" s="44"/>
      <c r="C3073" s="44"/>
      <c r="D3073" s="44"/>
      <c r="E3073" s="50"/>
      <c r="F3073" s="51"/>
      <c r="G3073" s="51"/>
      <c r="H3073" s="51"/>
      <c r="I3073" s="52"/>
      <c r="J3073" s="46"/>
    </row>
    <row r="3074" spans="1:10" s="45" customFormat="1">
      <c r="A3074" s="49"/>
      <c r="B3074" s="44"/>
      <c r="C3074" s="44"/>
      <c r="D3074" s="44"/>
      <c r="E3074" s="50"/>
      <c r="F3074" s="51"/>
      <c r="G3074" s="51"/>
      <c r="H3074" s="51"/>
      <c r="I3074" s="52"/>
      <c r="J3074" s="46"/>
    </row>
    <row r="3075" spans="1:10" s="45" customFormat="1">
      <c r="A3075" s="49"/>
      <c r="B3075" s="44"/>
      <c r="C3075" s="44"/>
      <c r="D3075" s="44"/>
      <c r="E3075" s="50"/>
      <c r="F3075" s="51"/>
      <c r="G3075" s="51"/>
      <c r="H3075" s="51"/>
      <c r="I3075" s="52"/>
      <c r="J3075" s="46"/>
    </row>
    <row r="3076" spans="1:10" s="45" customFormat="1">
      <c r="A3076" s="49"/>
      <c r="B3076" s="44"/>
      <c r="C3076" s="44"/>
      <c r="D3076" s="44"/>
      <c r="E3076" s="50"/>
      <c r="F3076" s="51"/>
      <c r="G3076" s="51"/>
      <c r="H3076" s="51"/>
      <c r="I3076" s="52"/>
      <c r="J3076" s="46"/>
    </row>
    <row r="3077" spans="1:10" s="45" customFormat="1">
      <c r="A3077" s="49"/>
      <c r="B3077" s="44"/>
      <c r="C3077" s="44"/>
      <c r="D3077" s="44"/>
      <c r="E3077" s="50"/>
      <c r="F3077" s="51"/>
      <c r="G3077" s="51"/>
      <c r="H3077" s="51"/>
      <c r="I3077" s="52"/>
      <c r="J3077" s="46"/>
    </row>
    <row r="3078" spans="1:10" s="45" customFormat="1">
      <c r="A3078" s="49"/>
      <c r="B3078" s="44"/>
      <c r="C3078" s="44"/>
      <c r="D3078" s="44"/>
      <c r="E3078" s="50"/>
      <c r="F3078" s="51"/>
      <c r="G3078" s="51"/>
      <c r="H3078" s="51"/>
      <c r="I3078" s="52"/>
      <c r="J3078" s="46"/>
    </row>
    <row r="3079" spans="1:10" s="45" customFormat="1">
      <c r="A3079" s="49"/>
      <c r="B3079" s="44"/>
      <c r="C3079" s="44"/>
      <c r="D3079" s="44"/>
      <c r="E3079" s="50"/>
      <c r="F3079" s="51"/>
      <c r="G3079" s="51"/>
      <c r="H3079" s="51"/>
      <c r="I3079" s="52"/>
      <c r="J3079" s="46"/>
    </row>
    <row r="3080" spans="1:10" s="45" customFormat="1">
      <c r="A3080" s="49"/>
      <c r="B3080" s="44"/>
      <c r="C3080" s="44"/>
      <c r="D3080" s="44"/>
      <c r="E3080" s="50"/>
      <c r="F3080" s="51"/>
      <c r="G3080" s="51"/>
      <c r="H3080" s="51"/>
      <c r="I3080" s="52"/>
      <c r="J3080" s="46"/>
    </row>
    <row r="3081" spans="1:10" s="45" customFormat="1">
      <c r="A3081" s="49"/>
      <c r="B3081" s="44"/>
      <c r="C3081" s="44"/>
      <c r="D3081" s="44"/>
      <c r="E3081" s="50"/>
      <c r="F3081" s="51"/>
      <c r="G3081" s="51"/>
      <c r="H3081" s="51"/>
      <c r="I3081" s="52"/>
      <c r="J3081" s="46"/>
    </row>
    <row r="3082" spans="1:10" s="45" customFormat="1">
      <c r="A3082" s="49"/>
      <c r="B3082" s="44"/>
      <c r="C3082" s="44"/>
      <c r="D3082" s="44"/>
      <c r="E3082" s="50"/>
      <c r="F3082" s="51"/>
      <c r="G3082" s="51"/>
      <c r="H3082" s="51"/>
      <c r="I3082" s="52"/>
      <c r="J3082" s="46"/>
    </row>
    <row r="3083" spans="1:10" s="45" customFormat="1">
      <c r="A3083" s="49"/>
      <c r="B3083" s="44"/>
      <c r="C3083" s="44"/>
      <c r="D3083" s="44"/>
      <c r="E3083" s="50"/>
      <c r="F3083" s="51"/>
      <c r="G3083" s="51"/>
      <c r="H3083" s="51"/>
      <c r="I3083" s="52"/>
      <c r="J3083" s="46"/>
    </row>
    <row r="3084" spans="1:10" s="45" customFormat="1">
      <c r="A3084" s="49"/>
      <c r="B3084" s="44"/>
      <c r="C3084" s="44"/>
      <c r="D3084" s="44"/>
      <c r="E3084" s="50"/>
      <c r="F3084" s="51"/>
      <c r="G3084" s="51"/>
      <c r="H3084" s="51"/>
      <c r="I3084" s="52"/>
      <c r="J3084" s="46"/>
    </row>
    <row r="3085" spans="1:10" s="45" customFormat="1">
      <c r="A3085" s="49"/>
      <c r="B3085" s="44"/>
      <c r="C3085" s="44"/>
      <c r="D3085" s="44"/>
      <c r="E3085" s="50"/>
      <c r="F3085" s="51"/>
      <c r="G3085" s="51"/>
      <c r="H3085" s="51"/>
      <c r="I3085" s="52"/>
      <c r="J3085" s="46"/>
    </row>
    <row r="3086" spans="1:10" s="45" customFormat="1">
      <c r="A3086" s="49"/>
      <c r="B3086" s="44"/>
      <c r="C3086" s="44"/>
      <c r="D3086" s="44"/>
      <c r="E3086" s="50"/>
      <c r="F3086" s="51"/>
      <c r="G3086" s="51"/>
      <c r="H3086" s="51"/>
      <c r="I3086" s="52"/>
      <c r="J3086" s="46"/>
    </row>
    <row r="3087" spans="1:10" s="45" customFormat="1">
      <c r="A3087" s="49"/>
      <c r="B3087" s="44"/>
      <c r="C3087" s="44"/>
      <c r="D3087" s="44"/>
      <c r="E3087" s="50"/>
      <c r="F3087" s="51"/>
      <c r="G3087" s="51"/>
      <c r="H3087" s="51"/>
      <c r="I3087" s="52"/>
      <c r="J3087" s="46"/>
    </row>
    <row r="3088" spans="1:10" s="45" customFormat="1">
      <c r="A3088" s="49"/>
      <c r="B3088" s="44"/>
      <c r="C3088" s="44"/>
      <c r="D3088" s="44"/>
      <c r="E3088" s="50"/>
      <c r="F3088" s="51"/>
      <c r="G3088" s="51"/>
      <c r="H3088" s="51"/>
      <c r="I3088" s="52"/>
      <c r="J3088" s="46"/>
    </row>
    <row r="3089" spans="1:11" s="45" customFormat="1">
      <c r="A3089" s="49"/>
      <c r="B3089" s="44"/>
      <c r="C3089" s="44"/>
      <c r="D3089" s="44"/>
      <c r="E3089" s="50"/>
      <c r="F3089" s="51"/>
      <c r="G3089" s="51"/>
      <c r="H3089" s="51"/>
      <c r="I3089" s="52"/>
      <c r="J3089" s="46"/>
    </row>
    <row r="3090" spans="1:11" s="45" customFormat="1">
      <c r="A3090" s="49"/>
      <c r="B3090" s="44"/>
      <c r="C3090" s="44"/>
      <c r="D3090" s="44"/>
      <c r="E3090" s="50"/>
      <c r="F3090" s="51"/>
      <c r="G3090" s="51"/>
      <c r="H3090" s="51"/>
      <c r="I3090" s="52"/>
      <c r="J3090" s="46"/>
    </row>
    <row r="3091" spans="1:11" s="44" customFormat="1">
      <c r="A3091" s="49"/>
      <c r="E3091" s="50"/>
      <c r="F3091" s="51"/>
      <c r="G3091" s="51"/>
      <c r="H3091" s="51"/>
      <c r="I3091" s="52"/>
      <c r="J3091" s="46"/>
      <c r="K3091" s="45"/>
    </row>
    <row r="3092" spans="1:11" s="44" customFormat="1">
      <c r="A3092" s="49"/>
      <c r="E3092" s="50"/>
      <c r="F3092" s="51"/>
      <c r="G3092" s="51"/>
      <c r="H3092" s="51"/>
      <c r="I3092" s="52"/>
      <c r="J3092" s="46"/>
      <c r="K3092" s="45"/>
    </row>
    <row r="3093" spans="1:11" s="44" customFormat="1">
      <c r="A3093" s="49"/>
      <c r="E3093" s="50"/>
      <c r="F3093" s="51"/>
      <c r="G3093" s="51"/>
      <c r="H3093" s="51"/>
      <c r="I3093" s="52"/>
      <c r="J3093" s="46"/>
      <c r="K3093" s="45"/>
    </row>
    <row r="3094" spans="1:11" s="44" customFormat="1">
      <c r="A3094" s="49"/>
      <c r="E3094" s="50"/>
      <c r="F3094" s="51"/>
      <c r="G3094" s="51"/>
      <c r="H3094" s="51"/>
      <c r="I3094" s="52"/>
      <c r="J3094" s="46"/>
      <c r="K3094" s="45"/>
    </row>
    <row r="3095" spans="1:11" s="44" customFormat="1">
      <c r="A3095" s="49"/>
      <c r="E3095" s="50"/>
      <c r="F3095" s="51"/>
      <c r="G3095" s="51"/>
      <c r="H3095" s="51"/>
      <c r="I3095" s="52"/>
      <c r="J3095" s="46"/>
      <c r="K3095" s="45"/>
    </row>
    <row r="3096" spans="1:11" s="44" customFormat="1">
      <c r="A3096" s="49"/>
      <c r="E3096" s="50"/>
      <c r="F3096" s="51"/>
      <c r="G3096" s="51"/>
      <c r="H3096" s="51"/>
      <c r="I3096" s="52"/>
      <c r="J3096" s="46"/>
      <c r="K3096" s="45"/>
    </row>
    <row r="3097" spans="1:11" s="44" customFormat="1">
      <c r="A3097" s="49"/>
      <c r="E3097" s="50"/>
      <c r="F3097" s="51"/>
      <c r="G3097" s="51"/>
      <c r="H3097" s="51"/>
      <c r="I3097" s="52"/>
      <c r="J3097" s="46"/>
      <c r="K3097" s="45"/>
    </row>
    <row r="3098" spans="1:11" s="44" customFormat="1">
      <c r="A3098" s="49"/>
      <c r="E3098" s="50"/>
      <c r="F3098" s="51"/>
      <c r="G3098" s="51"/>
      <c r="H3098" s="51"/>
      <c r="I3098" s="52"/>
      <c r="J3098" s="46"/>
      <c r="K3098" s="45"/>
    </row>
    <row r="3099" spans="1:11" s="44" customFormat="1">
      <c r="A3099" s="49"/>
      <c r="E3099" s="50"/>
      <c r="F3099" s="51"/>
      <c r="G3099" s="51"/>
      <c r="H3099" s="51"/>
      <c r="I3099" s="52"/>
      <c r="J3099" s="46"/>
      <c r="K3099" s="45"/>
    </row>
    <row r="3100" spans="1:11" s="44" customFormat="1">
      <c r="A3100" s="49"/>
      <c r="E3100" s="50"/>
      <c r="F3100" s="51"/>
      <c r="G3100" s="51"/>
      <c r="H3100" s="51"/>
      <c r="I3100" s="52"/>
      <c r="J3100" s="46"/>
      <c r="K3100" s="45"/>
    </row>
    <row r="3101" spans="1:11" s="44" customFormat="1">
      <c r="A3101" s="49"/>
      <c r="E3101" s="50"/>
      <c r="F3101" s="51"/>
      <c r="G3101" s="51"/>
      <c r="H3101" s="51"/>
      <c r="I3101" s="52"/>
      <c r="J3101" s="46"/>
      <c r="K3101" s="45"/>
    </row>
    <row r="3102" spans="1:11" s="44" customFormat="1">
      <c r="A3102" s="49"/>
      <c r="E3102" s="50"/>
      <c r="F3102" s="51"/>
      <c r="G3102" s="51"/>
      <c r="H3102" s="51"/>
      <c r="I3102" s="52"/>
      <c r="J3102" s="46"/>
      <c r="K3102" s="45"/>
    </row>
    <row r="3103" spans="1:11" s="44" customFormat="1">
      <c r="A3103" s="49"/>
      <c r="E3103" s="50"/>
      <c r="F3103" s="51"/>
      <c r="G3103" s="51"/>
      <c r="H3103" s="51"/>
      <c r="I3103" s="52"/>
      <c r="J3103" s="46"/>
      <c r="K3103" s="45"/>
    </row>
    <row r="3104" spans="1:11" s="44" customFormat="1">
      <c r="A3104" s="49"/>
      <c r="E3104" s="50"/>
      <c r="F3104" s="51"/>
      <c r="G3104" s="51"/>
      <c r="H3104" s="51"/>
      <c r="I3104" s="52"/>
      <c r="J3104" s="46"/>
      <c r="K3104" s="45"/>
    </row>
    <row r="3105" spans="1:11" s="44" customFormat="1">
      <c r="A3105" s="49"/>
      <c r="E3105" s="50"/>
      <c r="F3105" s="51"/>
      <c r="G3105" s="51"/>
      <c r="H3105" s="51"/>
      <c r="I3105" s="52"/>
      <c r="J3105" s="46"/>
      <c r="K3105" s="45"/>
    </row>
    <row r="3106" spans="1:11" s="44" customFormat="1">
      <c r="A3106" s="49"/>
      <c r="E3106" s="50"/>
      <c r="F3106" s="51"/>
      <c r="G3106" s="51"/>
      <c r="H3106" s="51"/>
      <c r="I3106" s="52"/>
      <c r="J3106" s="46"/>
      <c r="K3106" s="45"/>
    </row>
    <row r="3107" spans="1:11" s="44" customFormat="1">
      <c r="A3107" s="49"/>
      <c r="E3107" s="50"/>
      <c r="F3107" s="51"/>
      <c r="G3107" s="51"/>
      <c r="H3107" s="51"/>
      <c r="I3107" s="52"/>
      <c r="J3107" s="46"/>
      <c r="K3107" s="45"/>
    </row>
    <row r="3108" spans="1:11" s="44" customFormat="1">
      <c r="A3108" s="49"/>
      <c r="E3108" s="50"/>
      <c r="F3108" s="51"/>
      <c r="G3108" s="51"/>
      <c r="H3108" s="51"/>
      <c r="I3108" s="52"/>
      <c r="J3108" s="46"/>
      <c r="K3108" s="45"/>
    </row>
    <row r="3109" spans="1:11" s="44" customFormat="1">
      <c r="A3109" s="49"/>
      <c r="E3109" s="50"/>
      <c r="F3109" s="51"/>
      <c r="G3109" s="51"/>
      <c r="H3109" s="51"/>
      <c r="I3109" s="52"/>
      <c r="J3109" s="46"/>
      <c r="K3109" s="45"/>
    </row>
    <row r="3110" spans="1:11" s="44" customFormat="1">
      <c r="A3110" s="49"/>
      <c r="E3110" s="50"/>
      <c r="F3110" s="51"/>
      <c r="G3110" s="51"/>
      <c r="H3110" s="51"/>
      <c r="I3110" s="52"/>
      <c r="J3110" s="46"/>
      <c r="K3110" s="45"/>
    </row>
    <row r="3111" spans="1:11" s="44" customFormat="1">
      <c r="A3111" s="49"/>
      <c r="E3111" s="50"/>
      <c r="F3111" s="51"/>
      <c r="G3111" s="51"/>
      <c r="H3111" s="51"/>
      <c r="I3111" s="52"/>
      <c r="J3111" s="46"/>
      <c r="K3111" s="45"/>
    </row>
    <row r="3112" spans="1:11" s="44" customFormat="1">
      <c r="A3112" s="49"/>
      <c r="E3112" s="50"/>
      <c r="F3112" s="51"/>
      <c r="G3112" s="51"/>
      <c r="H3112" s="51"/>
      <c r="I3112" s="52"/>
      <c r="J3112" s="46"/>
      <c r="K3112" s="45"/>
    </row>
    <row r="3113" spans="1:11" s="44" customFormat="1">
      <c r="A3113" s="49"/>
      <c r="E3113" s="50"/>
      <c r="F3113" s="51"/>
      <c r="G3113" s="51"/>
      <c r="H3113" s="51"/>
      <c r="I3113" s="52"/>
      <c r="J3113" s="46"/>
      <c r="K3113" s="45"/>
    </row>
    <row r="3114" spans="1:11" s="44" customFormat="1">
      <c r="A3114" s="49"/>
      <c r="E3114" s="50"/>
      <c r="F3114" s="51"/>
      <c r="G3114" s="51"/>
      <c r="H3114" s="51"/>
      <c r="I3114" s="52"/>
      <c r="J3114" s="46"/>
      <c r="K3114" s="45"/>
    </row>
    <row r="3115" spans="1:11" s="44" customFormat="1">
      <c r="A3115" s="49"/>
      <c r="E3115" s="50"/>
      <c r="F3115" s="51"/>
      <c r="G3115" s="51"/>
      <c r="H3115" s="51"/>
      <c r="I3115" s="52"/>
      <c r="J3115" s="46"/>
      <c r="K3115" s="45"/>
    </row>
    <row r="3116" spans="1:11" s="44" customFormat="1">
      <c r="A3116" s="49"/>
      <c r="E3116" s="50"/>
      <c r="F3116" s="51"/>
      <c r="G3116" s="51"/>
      <c r="H3116" s="51"/>
      <c r="I3116" s="52"/>
      <c r="J3116" s="46"/>
      <c r="K3116" s="45"/>
    </row>
    <row r="3117" spans="1:11" s="44" customFormat="1">
      <c r="A3117" s="49"/>
      <c r="E3117" s="50"/>
      <c r="F3117" s="51"/>
      <c r="G3117" s="51"/>
      <c r="H3117" s="51"/>
      <c r="I3117" s="52"/>
      <c r="J3117" s="46"/>
      <c r="K3117" s="45"/>
    </row>
    <row r="3118" spans="1:11" s="44" customFormat="1">
      <c r="A3118" s="49"/>
      <c r="E3118" s="50"/>
      <c r="F3118" s="51"/>
      <c r="G3118" s="51"/>
      <c r="H3118" s="51"/>
      <c r="I3118" s="52"/>
      <c r="J3118" s="46"/>
      <c r="K3118" s="45"/>
    </row>
    <row r="3119" spans="1:11" s="44" customFormat="1">
      <c r="A3119" s="49"/>
      <c r="E3119" s="50"/>
      <c r="F3119" s="51"/>
      <c r="G3119" s="51"/>
      <c r="H3119" s="51"/>
      <c r="I3119" s="52"/>
      <c r="J3119" s="46"/>
      <c r="K3119" s="45"/>
    </row>
    <row r="3120" spans="1:11" s="44" customFormat="1">
      <c r="A3120" s="49"/>
      <c r="E3120" s="50"/>
      <c r="F3120" s="51"/>
      <c r="G3120" s="51"/>
      <c r="H3120" s="51"/>
      <c r="I3120" s="52"/>
      <c r="J3120" s="46"/>
      <c r="K3120" s="45"/>
    </row>
    <row r="3121" spans="1:11" s="44" customFormat="1">
      <c r="A3121" s="49"/>
      <c r="E3121" s="50"/>
      <c r="F3121" s="51"/>
      <c r="G3121" s="51"/>
      <c r="H3121" s="51"/>
      <c r="I3121" s="52"/>
      <c r="J3121" s="46"/>
      <c r="K3121" s="47"/>
    </row>
    <row r="3122" spans="1:11" s="44" customFormat="1">
      <c r="A3122" s="49"/>
      <c r="E3122" s="50"/>
      <c r="F3122" s="51"/>
      <c r="G3122" s="51"/>
      <c r="H3122" s="51"/>
      <c r="I3122" s="52"/>
      <c r="J3122" s="46"/>
      <c r="K3122" s="45"/>
    </row>
    <row r="3123" spans="1:11" s="44" customFormat="1">
      <c r="A3123" s="49"/>
      <c r="E3123" s="50"/>
      <c r="F3123" s="51"/>
      <c r="G3123" s="51"/>
      <c r="H3123" s="51"/>
      <c r="I3123" s="52"/>
      <c r="J3123" s="46"/>
      <c r="K3123" s="45"/>
    </row>
    <row r="3124" spans="1:11" s="44" customFormat="1">
      <c r="A3124" s="49"/>
      <c r="E3124" s="50"/>
      <c r="F3124" s="51"/>
      <c r="G3124" s="51"/>
      <c r="H3124" s="51"/>
      <c r="I3124" s="52"/>
      <c r="J3124" s="46"/>
      <c r="K3124" s="45"/>
    </row>
    <row r="3125" spans="1:11" s="44" customFormat="1">
      <c r="A3125" s="49"/>
      <c r="E3125" s="50"/>
      <c r="F3125" s="51"/>
      <c r="G3125" s="51"/>
      <c r="H3125" s="51"/>
      <c r="I3125" s="52"/>
      <c r="J3125" s="46"/>
      <c r="K3125" s="45"/>
    </row>
    <row r="3126" spans="1:11" s="44" customFormat="1">
      <c r="A3126" s="49"/>
      <c r="E3126" s="50"/>
      <c r="F3126" s="51"/>
      <c r="G3126" s="51"/>
      <c r="H3126" s="51"/>
      <c r="I3126" s="52"/>
      <c r="J3126" s="46"/>
      <c r="K3126" s="45"/>
    </row>
    <row r="3127" spans="1:11" s="44" customFormat="1">
      <c r="A3127" s="49"/>
      <c r="E3127" s="50"/>
      <c r="F3127" s="51"/>
      <c r="G3127" s="51"/>
      <c r="H3127" s="51"/>
      <c r="I3127" s="52"/>
      <c r="J3127" s="46"/>
      <c r="K3127" s="45"/>
    </row>
    <row r="3128" spans="1:11" s="44" customFormat="1">
      <c r="A3128" s="49"/>
      <c r="E3128" s="50"/>
      <c r="F3128" s="51"/>
      <c r="G3128" s="51"/>
      <c r="H3128" s="51"/>
      <c r="I3128" s="52"/>
      <c r="J3128" s="46"/>
      <c r="K3128" s="45"/>
    </row>
    <row r="3129" spans="1:11" s="44" customFormat="1">
      <c r="A3129" s="49"/>
      <c r="E3129" s="50"/>
      <c r="F3129" s="51"/>
      <c r="G3129" s="51"/>
      <c r="H3129" s="51"/>
      <c r="I3129" s="52"/>
      <c r="J3129" s="46"/>
      <c r="K3129" s="45"/>
    </row>
    <row r="3130" spans="1:11" s="44" customFormat="1">
      <c r="A3130" s="49"/>
      <c r="E3130" s="50"/>
      <c r="F3130" s="51"/>
      <c r="G3130" s="51"/>
      <c r="H3130" s="51"/>
      <c r="I3130" s="52"/>
      <c r="J3130" s="46"/>
      <c r="K3130" s="45"/>
    </row>
    <row r="3131" spans="1:11" s="44" customFormat="1">
      <c r="A3131" s="49"/>
      <c r="E3131" s="50"/>
      <c r="F3131" s="51"/>
      <c r="G3131" s="51"/>
      <c r="H3131" s="51"/>
      <c r="I3131" s="52"/>
      <c r="J3131" s="46"/>
      <c r="K3131" s="45"/>
    </row>
    <row r="3132" spans="1:11" s="44" customFormat="1">
      <c r="A3132" s="49"/>
      <c r="E3132" s="50"/>
      <c r="F3132" s="51"/>
      <c r="G3132" s="51"/>
      <c r="H3132" s="51"/>
      <c r="I3132" s="52"/>
      <c r="J3132" s="46"/>
      <c r="K3132" s="45"/>
    </row>
    <row r="3133" spans="1:11" s="44" customFormat="1">
      <c r="A3133" s="49"/>
      <c r="E3133" s="50"/>
      <c r="F3133" s="51"/>
      <c r="G3133" s="51"/>
      <c r="H3133" s="51"/>
      <c r="I3133" s="52"/>
      <c r="J3133" s="46"/>
      <c r="K3133" s="45"/>
    </row>
    <row r="3134" spans="1:11" s="44" customFormat="1">
      <c r="A3134" s="49"/>
      <c r="E3134" s="50"/>
      <c r="F3134" s="51"/>
      <c r="G3134" s="51"/>
      <c r="H3134" s="51"/>
      <c r="I3134" s="52"/>
      <c r="J3134" s="46"/>
      <c r="K3134" s="45"/>
    </row>
    <row r="3135" spans="1:11" s="44" customFormat="1">
      <c r="A3135" s="49"/>
      <c r="E3135" s="50"/>
      <c r="F3135" s="51"/>
      <c r="G3135" s="51"/>
      <c r="H3135" s="51"/>
      <c r="I3135" s="52"/>
      <c r="J3135" s="46"/>
      <c r="K3135" s="45"/>
    </row>
    <row r="3136" spans="1:11" s="44" customFormat="1">
      <c r="A3136" s="49"/>
      <c r="E3136" s="50"/>
      <c r="F3136" s="51"/>
      <c r="G3136" s="51"/>
      <c r="H3136" s="51"/>
      <c r="I3136" s="52"/>
      <c r="J3136" s="46"/>
      <c r="K3136" s="45"/>
    </row>
    <row r="3137" spans="1:11" s="44" customFormat="1">
      <c r="A3137" s="49"/>
      <c r="E3137" s="50"/>
      <c r="F3137" s="51"/>
      <c r="G3137" s="51"/>
      <c r="H3137" s="51"/>
      <c r="I3137" s="52"/>
      <c r="J3137" s="46"/>
      <c r="K3137" s="45"/>
    </row>
    <row r="3138" spans="1:11" s="44" customFormat="1">
      <c r="A3138" s="49"/>
      <c r="E3138" s="50"/>
      <c r="F3138" s="51"/>
      <c r="G3138" s="51"/>
      <c r="H3138" s="51"/>
      <c r="I3138" s="52"/>
      <c r="J3138" s="46"/>
      <c r="K3138" s="45"/>
    </row>
    <row r="3139" spans="1:11" s="44" customFormat="1">
      <c r="A3139" s="49"/>
      <c r="E3139" s="50"/>
      <c r="F3139" s="51"/>
      <c r="G3139" s="51"/>
      <c r="H3139" s="51"/>
      <c r="I3139" s="52"/>
      <c r="J3139" s="46"/>
      <c r="K3139" s="47"/>
    </row>
    <row r="3140" spans="1:11" s="44" customFormat="1">
      <c r="A3140" s="49"/>
      <c r="E3140" s="50"/>
      <c r="F3140" s="51"/>
      <c r="G3140" s="51"/>
      <c r="H3140" s="51"/>
      <c r="I3140" s="52"/>
      <c r="J3140" s="46"/>
      <c r="K3140" s="45"/>
    </row>
    <row r="3141" spans="1:11" s="44" customFormat="1">
      <c r="A3141" s="49"/>
      <c r="E3141" s="50"/>
      <c r="F3141" s="51"/>
      <c r="G3141" s="51"/>
      <c r="H3141" s="51"/>
      <c r="I3141" s="52"/>
      <c r="J3141" s="46"/>
      <c r="K3141" s="45"/>
    </row>
    <row r="3142" spans="1:11" s="44" customFormat="1">
      <c r="A3142" s="49"/>
      <c r="E3142" s="50"/>
      <c r="F3142" s="51"/>
      <c r="G3142" s="51"/>
      <c r="H3142" s="51"/>
      <c r="I3142" s="52"/>
      <c r="J3142" s="46"/>
      <c r="K3142" s="47"/>
    </row>
    <row r="3143" spans="1:11" s="44" customFormat="1">
      <c r="A3143" s="49"/>
      <c r="E3143" s="50"/>
      <c r="F3143" s="51"/>
      <c r="G3143" s="51"/>
      <c r="H3143" s="51"/>
      <c r="I3143" s="52"/>
      <c r="J3143" s="46"/>
      <c r="K3143" s="45"/>
    </row>
    <row r="3144" spans="1:11" s="44" customFormat="1">
      <c r="A3144" s="49"/>
      <c r="E3144" s="50"/>
      <c r="F3144" s="51"/>
      <c r="G3144" s="51"/>
      <c r="H3144" s="51"/>
      <c r="I3144" s="52"/>
      <c r="J3144" s="46"/>
      <c r="K3144" s="45"/>
    </row>
    <row r="3145" spans="1:11" s="44" customFormat="1">
      <c r="A3145" s="49"/>
      <c r="E3145" s="50"/>
      <c r="F3145" s="51"/>
      <c r="G3145" s="51"/>
      <c r="H3145" s="51"/>
      <c r="I3145" s="52"/>
      <c r="J3145" s="46"/>
      <c r="K3145" s="45"/>
    </row>
    <row r="3146" spans="1:11" s="44" customFormat="1">
      <c r="A3146" s="49"/>
      <c r="E3146" s="50"/>
      <c r="F3146" s="51"/>
      <c r="G3146" s="51"/>
      <c r="H3146" s="51"/>
      <c r="I3146" s="52"/>
      <c r="J3146" s="46"/>
      <c r="K3146" s="47"/>
    </row>
    <row r="3147" spans="1:11" s="44" customFormat="1">
      <c r="A3147" s="49"/>
      <c r="E3147" s="50"/>
      <c r="F3147" s="51"/>
      <c r="G3147" s="51"/>
      <c r="H3147" s="51"/>
      <c r="I3147" s="52"/>
      <c r="J3147" s="46"/>
      <c r="K3147" s="45"/>
    </row>
    <row r="3148" spans="1:11" s="44" customFormat="1">
      <c r="A3148" s="49"/>
      <c r="E3148" s="50"/>
      <c r="F3148" s="51"/>
      <c r="G3148" s="51"/>
      <c r="H3148" s="51"/>
      <c r="I3148" s="52"/>
      <c r="J3148" s="46"/>
      <c r="K3148" s="45"/>
    </row>
    <row r="3149" spans="1:11" s="44" customFormat="1">
      <c r="A3149" s="49"/>
      <c r="E3149" s="50"/>
      <c r="F3149" s="51"/>
      <c r="G3149" s="51"/>
      <c r="H3149" s="51"/>
      <c r="I3149" s="52"/>
      <c r="J3149" s="46"/>
      <c r="K3149" s="45"/>
    </row>
    <row r="3150" spans="1:11" s="44" customFormat="1">
      <c r="A3150" s="49"/>
      <c r="E3150" s="50"/>
      <c r="F3150" s="51"/>
      <c r="G3150" s="51"/>
      <c r="H3150" s="51"/>
      <c r="I3150" s="52"/>
      <c r="J3150" s="46"/>
      <c r="K3150" s="45"/>
    </row>
    <row r="3151" spans="1:11" s="44" customFormat="1">
      <c r="A3151" s="49"/>
      <c r="E3151" s="50"/>
      <c r="F3151" s="51"/>
      <c r="G3151" s="51"/>
      <c r="H3151" s="51"/>
      <c r="I3151" s="52"/>
      <c r="J3151" s="46"/>
      <c r="K3151" s="45"/>
    </row>
    <row r="3152" spans="1:11" s="44" customFormat="1">
      <c r="A3152" s="49"/>
      <c r="E3152" s="50"/>
      <c r="F3152" s="51"/>
      <c r="G3152" s="51"/>
      <c r="H3152" s="51"/>
      <c r="I3152" s="52"/>
      <c r="J3152" s="46"/>
      <c r="K3152" s="45"/>
    </row>
    <row r="3153" spans="1:12" s="44" customFormat="1">
      <c r="A3153" s="49"/>
      <c r="E3153" s="50"/>
      <c r="F3153" s="51"/>
      <c r="G3153" s="51"/>
      <c r="H3153" s="51"/>
      <c r="I3153" s="52"/>
      <c r="J3153" s="46"/>
      <c r="K3153" s="45"/>
      <c r="L3153" s="48"/>
    </row>
    <row r="3154" spans="1:12" s="44" customFormat="1">
      <c r="A3154" s="49"/>
      <c r="E3154" s="50"/>
      <c r="F3154" s="51"/>
      <c r="G3154" s="51"/>
      <c r="H3154" s="51"/>
      <c r="I3154" s="52"/>
      <c r="J3154" s="46"/>
      <c r="K3154" s="45"/>
    </row>
    <row r="3155" spans="1:12" s="44" customFormat="1">
      <c r="A3155" s="49"/>
      <c r="E3155" s="50"/>
      <c r="F3155" s="51"/>
      <c r="G3155" s="51"/>
      <c r="H3155" s="51"/>
      <c r="I3155" s="52"/>
      <c r="J3155" s="46"/>
      <c r="K3155" s="45"/>
      <c r="L3155" s="48"/>
    </row>
    <row r="3156" spans="1:12" s="44" customFormat="1">
      <c r="A3156" s="49"/>
      <c r="E3156" s="50"/>
      <c r="F3156" s="51"/>
      <c r="G3156" s="51"/>
      <c r="H3156" s="51"/>
      <c r="I3156" s="52"/>
      <c r="J3156" s="46"/>
      <c r="K3156" s="45"/>
    </row>
    <row r="3157" spans="1:12" s="44" customFormat="1">
      <c r="A3157" s="49"/>
      <c r="E3157" s="50"/>
      <c r="F3157" s="51"/>
      <c r="G3157" s="51"/>
      <c r="H3157" s="51"/>
      <c r="I3157" s="52"/>
      <c r="J3157" s="46"/>
      <c r="K3157" s="45"/>
    </row>
    <row r="3158" spans="1:12" s="44" customFormat="1">
      <c r="A3158" s="49"/>
      <c r="E3158" s="50"/>
      <c r="F3158" s="51"/>
      <c r="G3158" s="51"/>
      <c r="H3158" s="51"/>
      <c r="I3158" s="52"/>
      <c r="J3158" s="46"/>
      <c r="K3158" s="47"/>
    </row>
    <row r="3159" spans="1:12" s="44" customFormat="1">
      <c r="A3159" s="49"/>
      <c r="E3159" s="50"/>
      <c r="F3159" s="51"/>
      <c r="G3159" s="51"/>
      <c r="H3159" s="51"/>
      <c r="I3159" s="52"/>
      <c r="J3159" s="46"/>
      <c r="K3159" s="45"/>
    </row>
    <row r="3160" spans="1:12" s="44" customFormat="1">
      <c r="A3160" s="49"/>
      <c r="E3160" s="50"/>
      <c r="F3160" s="51"/>
      <c r="G3160" s="51"/>
      <c r="H3160" s="51"/>
      <c r="I3160" s="52"/>
      <c r="J3160" s="46"/>
      <c r="K3160" s="47"/>
    </row>
    <row r="3161" spans="1:12" s="44" customFormat="1">
      <c r="A3161" s="49"/>
      <c r="E3161" s="50"/>
      <c r="F3161" s="51"/>
      <c r="G3161" s="51"/>
      <c r="H3161" s="51"/>
      <c r="I3161" s="52"/>
      <c r="J3161" s="46"/>
      <c r="K3161" s="47"/>
    </row>
    <row r="3162" spans="1:12" s="44" customFormat="1">
      <c r="A3162" s="49"/>
      <c r="E3162" s="50"/>
      <c r="F3162" s="51"/>
      <c r="G3162" s="51"/>
      <c r="H3162" s="51"/>
      <c r="I3162" s="52"/>
      <c r="J3162" s="46"/>
      <c r="K3162" s="45"/>
    </row>
    <row r="3163" spans="1:12" s="44" customFormat="1">
      <c r="A3163" s="49"/>
      <c r="E3163" s="50"/>
      <c r="F3163" s="51"/>
      <c r="G3163" s="51"/>
      <c r="H3163" s="51"/>
      <c r="I3163" s="52"/>
      <c r="J3163" s="46"/>
      <c r="K3163" s="45"/>
    </row>
    <row r="3164" spans="1:12" s="44" customFormat="1">
      <c r="A3164" s="49"/>
      <c r="E3164" s="50"/>
      <c r="F3164" s="51"/>
      <c r="G3164" s="51"/>
      <c r="H3164" s="51"/>
      <c r="I3164" s="52"/>
      <c r="J3164" s="46"/>
      <c r="K3164" s="45"/>
    </row>
    <row r="3165" spans="1:12" s="44" customFormat="1">
      <c r="A3165" s="49"/>
      <c r="E3165" s="50"/>
      <c r="F3165" s="51"/>
      <c r="G3165" s="51"/>
      <c r="H3165" s="51"/>
      <c r="I3165" s="52"/>
      <c r="J3165" s="46"/>
      <c r="K3165" s="45"/>
    </row>
    <row r="3166" spans="1:12" s="44" customFormat="1">
      <c r="A3166" s="49"/>
      <c r="E3166" s="50"/>
      <c r="F3166" s="51"/>
      <c r="G3166" s="51"/>
      <c r="H3166" s="51"/>
      <c r="I3166" s="52"/>
      <c r="J3166" s="46"/>
      <c r="K3166" s="45"/>
    </row>
    <row r="3167" spans="1:12" s="44" customFormat="1">
      <c r="A3167" s="49"/>
      <c r="E3167" s="50"/>
      <c r="F3167" s="51"/>
      <c r="G3167" s="51"/>
      <c r="H3167" s="51"/>
      <c r="I3167" s="52"/>
      <c r="J3167" s="46"/>
      <c r="K3167" s="45"/>
    </row>
    <row r="3168" spans="1:12" s="44" customFormat="1">
      <c r="A3168" s="49"/>
      <c r="E3168" s="50"/>
      <c r="F3168" s="51"/>
      <c r="G3168" s="51"/>
      <c r="H3168" s="51"/>
      <c r="I3168" s="52"/>
      <c r="J3168" s="46"/>
      <c r="K3168" s="45"/>
    </row>
    <row r="3169" spans="1:11" s="44" customFormat="1">
      <c r="A3169" s="49"/>
      <c r="E3169" s="50"/>
      <c r="F3169" s="51"/>
      <c r="G3169" s="51"/>
      <c r="H3169" s="51"/>
      <c r="I3169" s="52"/>
      <c r="J3169" s="46"/>
      <c r="K3169" s="47"/>
    </row>
    <row r="3170" spans="1:11" s="44" customFormat="1">
      <c r="A3170" s="49"/>
      <c r="E3170" s="50"/>
      <c r="F3170" s="51"/>
      <c r="G3170" s="51"/>
      <c r="H3170" s="51"/>
      <c r="I3170" s="52"/>
      <c r="J3170" s="46"/>
      <c r="K3170" s="45"/>
    </row>
    <row r="3171" spans="1:11" s="44" customFormat="1">
      <c r="A3171" s="49"/>
      <c r="E3171" s="50"/>
      <c r="F3171" s="51"/>
      <c r="G3171" s="51"/>
      <c r="H3171" s="51"/>
      <c r="I3171" s="52"/>
      <c r="J3171" s="46"/>
      <c r="K3171" s="45"/>
    </row>
    <row r="3172" spans="1:11" s="44" customFormat="1">
      <c r="A3172" s="49"/>
      <c r="E3172" s="50"/>
      <c r="F3172" s="51"/>
      <c r="G3172" s="51"/>
      <c r="H3172" s="51"/>
      <c r="I3172" s="52"/>
      <c r="J3172" s="46"/>
      <c r="K3172" s="45"/>
    </row>
    <row r="3173" spans="1:11" s="44" customFormat="1">
      <c r="A3173" s="49"/>
      <c r="E3173" s="50"/>
      <c r="F3173" s="51"/>
      <c r="G3173" s="51"/>
      <c r="H3173" s="51"/>
      <c r="I3173" s="52"/>
      <c r="J3173" s="46"/>
      <c r="K3173" s="45"/>
    </row>
    <row r="3174" spans="1:11" s="44" customFormat="1">
      <c r="A3174" s="49"/>
      <c r="E3174" s="50"/>
      <c r="F3174" s="51"/>
      <c r="G3174" s="51"/>
      <c r="H3174" s="51"/>
      <c r="I3174" s="52"/>
      <c r="J3174" s="46"/>
      <c r="K3174" s="45"/>
    </row>
    <row r="3175" spans="1:11" s="44" customFormat="1">
      <c r="A3175" s="49"/>
      <c r="E3175" s="50"/>
      <c r="F3175" s="51"/>
      <c r="G3175" s="51"/>
      <c r="H3175" s="51"/>
      <c r="I3175" s="52"/>
      <c r="J3175" s="46"/>
      <c r="K3175" s="45"/>
    </row>
    <row r="3176" spans="1:11" s="44" customFormat="1">
      <c r="A3176" s="49"/>
      <c r="E3176" s="50"/>
      <c r="F3176" s="51"/>
      <c r="G3176" s="51"/>
      <c r="H3176" s="51"/>
      <c r="I3176" s="52"/>
      <c r="J3176" s="46"/>
      <c r="K3176" s="45"/>
    </row>
    <row r="3177" spans="1:11" s="44" customFormat="1">
      <c r="A3177" s="49"/>
      <c r="E3177" s="50"/>
      <c r="F3177" s="51"/>
      <c r="G3177" s="51"/>
      <c r="H3177" s="51"/>
      <c r="I3177" s="52"/>
      <c r="J3177" s="46"/>
      <c r="K3177" s="47"/>
    </row>
    <row r="3178" spans="1:11" s="44" customFormat="1">
      <c r="A3178" s="49"/>
      <c r="E3178" s="50"/>
      <c r="F3178" s="51"/>
      <c r="G3178" s="51"/>
      <c r="H3178" s="51"/>
      <c r="I3178" s="52"/>
      <c r="J3178" s="46"/>
      <c r="K3178" s="47"/>
    </row>
    <row r="3179" spans="1:11" s="44" customFormat="1">
      <c r="A3179" s="49"/>
      <c r="E3179" s="50"/>
      <c r="F3179" s="51"/>
      <c r="G3179" s="51"/>
      <c r="H3179" s="51"/>
      <c r="I3179" s="52"/>
      <c r="J3179" s="46"/>
      <c r="K3179" s="45"/>
    </row>
    <row r="3180" spans="1:11" s="44" customFormat="1">
      <c r="A3180" s="49"/>
      <c r="E3180" s="50"/>
      <c r="F3180" s="51"/>
      <c r="G3180" s="51"/>
      <c r="H3180" s="51"/>
      <c r="I3180" s="52"/>
      <c r="J3180" s="46"/>
      <c r="K3180" s="45"/>
    </row>
    <row r="3181" spans="1:11" s="44" customFormat="1">
      <c r="A3181" s="49"/>
      <c r="E3181" s="50"/>
      <c r="F3181" s="51"/>
      <c r="G3181" s="51"/>
      <c r="H3181" s="51"/>
      <c r="I3181" s="52"/>
      <c r="J3181" s="46"/>
      <c r="K3181" s="45"/>
    </row>
    <row r="3182" spans="1:11" s="44" customFormat="1">
      <c r="A3182" s="49"/>
      <c r="E3182" s="50"/>
      <c r="F3182" s="51"/>
      <c r="G3182" s="51"/>
      <c r="H3182" s="51"/>
      <c r="I3182" s="52"/>
      <c r="J3182" s="46"/>
      <c r="K3182" s="45"/>
    </row>
    <row r="3183" spans="1:11" s="44" customFormat="1">
      <c r="A3183" s="49"/>
      <c r="E3183" s="50"/>
      <c r="F3183" s="51"/>
      <c r="G3183" s="51"/>
      <c r="H3183" s="51"/>
      <c r="I3183" s="52"/>
      <c r="J3183" s="46"/>
      <c r="K3183" s="47"/>
    </row>
    <row r="3184" spans="1:11" s="44" customFormat="1">
      <c r="A3184" s="49"/>
      <c r="E3184" s="50"/>
      <c r="F3184" s="51"/>
      <c r="G3184" s="51"/>
      <c r="H3184" s="51"/>
      <c r="I3184" s="52"/>
      <c r="J3184" s="46"/>
      <c r="K3184" s="47"/>
    </row>
    <row r="3185" spans="1:11" s="44" customFormat="1">
      <c r="A3185" s="49"/>
      <c r="E3185" s="50"/>
      <c r="F3185" s="51"/>
      <c r="G3185" s="51"/>
      <c r="H3185" s="51"/>
      <c r="I3185" s="52"/>
      <c r="J3185" s="46"/>
      <c r="K3185" s="45"/>
    </row>
    <row r="3186" spans="1:11" s="44" customFormat="1">
      <c r="A3186" s="49"/>
      <c r="E3186" s="50"/>
      <c r="F3186" s="51"/>
      <c r="G3186" s="51"/>
      <c r="H3186" s="51"/>
      <c r="I3186" s="52"/>
      <c r="J3186" s="46"/>
      <c r="K3186" s="45"/>
    </row>
    <row r="3187" spans="1:11" s="44" customFormat="1">
      <c r="A3187" s="49"/>
      <c r="E3187" s="50"/>
      <c r="F3187" s="51"/>
      <c r="G3187" s="51"/>
      <c r="H3187" s="51"/>
      <c r="I3187" s="52"/>
      <c r="J3187" s="46"/>
      <c r="K3187" s="45"/>
    </row>
    <row r="3188" spans="1:11" s="44" customFormat="1">
      <c r="A3188" s="49"/>
      <c r="E3188" s="50"/>
      <c r="F3188" s="51"/>
      <c r="G3188" s="51"/>
      <c r="H3188" s="51"/>
      <c r="I3188" s="52"/>
      <c r="J3188" s="46"/>
      <c r="K3188" s="45"/>
    </row>
    <row r="3189" spans="1:11" s="44" customFormat="1">
      <c r="A3189" s="49"/>
      <c r="E3189" s="50"/>
      <c r="F3189" s="51"/>
      <c r="G3189" s="51"/>
      <c r="H3189" s="51"/>
      <c r="I3189" s="52"/>
      <c r="J3189" s="46"/>
      <c r="K3189" s="45"/>
    </row>
    <row r="3190" spans="1:11" s="44" customFormat="1">
      <c r="A3190" s="49"/>
      <c r="E3190" s="50"/>
      <c r="F3190" s="51"/>
      <c r="G3190" s="51"/>
      <c r="H3190" s="51"/>
      <c r="I3190" s="52"/>
      <c r="J3190" s="46"/>
      <c r="K3190" s="45"/>
    </row>
    <row r="3191" spans="1:11" s="44" customFormat="1">
      <c r="A3191" s="49"/>
      <c r="E3191" s="50"/>
      <c r="F3191" s="51"/>
      <c r="G3191" s="51"/>
      <c r="H3191" s="51"/>
      <c r="I3191" s="52"/>
      <c r="J3191" s="46"/>
      <c r="K3191" s="45"/>
    </row>
    <row r="3192" spans="1:11" s="44" customFormat="1">
      <c r="A3192" s="49"/>
      <c r="E3192" s="50"/>
      <c r="F3192" s="51"/>
      <c r="G3192" s="51"/>
      <c r="H3192" s="51"/>
      <c r="I3192" s="52"/>
      <c r="J3192" s="46"/>
      <c r="K3192" s="45"/>
    </row>
    <row r="3193" spans="1:11" s="44" customFormat="1">
      <c r="A3193" s="49"/>
      <c r="E3193" s="50"/>
      <c r="F3193" s="51"/>
      <c r="G3193" s="51"/>
      <c r="H3193" s="51"/>
      <c r="I3193" s="52"/>
      <c r="J3193" s="46"/>
      <c r="K3193" s="45"/>
    </row>
    <row r="3194" spans="1:11" s="44" customFormat="1">
      <c r="A3194" s="49"/>
      <c r="E3194" s="50"/>
      <c r="F3194" s="51"/>
      <c r="G3194" s="51"/>
      <c r="H3194" s="51"/>
      <c r="I3194" s="52"/>
      <c r="J3194" s="46"/>
      <c r="K3194" s="45"/>
    </row>
    <row r="3195" spans="1:11" s="44" customFormat="1">
      <c r="A3195" s="49"/>
      <c r="E3195" s="50"/>
      <c r="F3195" s="51"/>
      <c r="G3195" s="51"/>
      <c r="H3195" s="51"/>
      <c r="I3195" s="52"/>
      <c r="J3195" s="46"/>
      <c r="K3195" s="45"/>
    </row>
    <row r="3196" spans="1:11" s="44" customFormat="1">
      <c r="A3196" s="49"/>
      <c r="E3196" s="50"/>
      <c r="F3196" s="51"/>
      <c r="G3196" s="51"/>
      <c r="H3196" s="51"/>
      <c r="I3196" s="52"/>
      <c r="J3196" s="46"/>
      <c r="K3196" s="45"/>
    </row>
    <row r="3197" spans="1:11" s="44" customFormat="1">
      <c r="A3197" s="49"/>
      <c r="E3197" s="50"/>
      <c r="F3197" s="51"/>
      <c r="G3197" s="51"/>
      <c r="H3197" s="51"/>
      <c r="I3197" s="52"/>
      <c r="J3197" s="46"/>
      <c r="K3197" s="45"/>
    </row>
    <row r="3198" spans="1:11" s="44" customFormat="1">
      <c r="A3198" s="49"/>
      <c r="E3198" s="50"/>
      <c r="F3198" s="51"/>
      <c r="G3198" s="51"/>
      <c r="H3198" s="51"/>
      <c r="I3198" s="52"/>
      <c r="J3198" s="46"/>
      <c r="K3198" s="45"/>
    </row>
    <row r="3199" spans="1:11" s="44" customFormat="1">
      <c r="A3199" s="49"/>
      <c r="E3199" s="50"/>
      <c r="F3199" s="51"/>
      <c r="G3199" s="51"/>
      <c r="H3199" s="51"/>
      <c r="I3199" s="52"/>
      <c r="J3199" s="46"/>
      <c r="K3199" s="45"/>
    </row>
    <row r="3200" spans="1:11" s="44" customFormat="1">
      <c r="A3200" s="49"/>
      <c r="E3200" s="50"/>
      <c r="F3200" s="51"/>
      <c r="G3200" s="51"/>
      <c r="H3200" s="51"/>
      <c r="I3200" s="52"/>
      <c r="J3200" s="46"/>
      <c r="K3200" s="45"/>
    </row>
    <row r="3201" spans="1:11" s="44" customFormat="1">
      <c r="A3201" s="49"/>
      <c r="E3201" s="50"/>
      <c r="F3201" s="51"/>
      <c r="G3201" s="51"/>
      <c r="H3201" s="51"/>
      <c r="I3201" s="52"/>
      <c r="J3201" s="46"/>
      <c r="K3201" s="47"/>
    </row>
    <row r="3202" spans="1:11" s="44" customFormat="1">
      <c r="A3202" s="49"/>
      <c r="E3202" s="50"/>
      <c r="F3202" s="51"/>
      <c r="G3202" s="51"/>
      <c r="H3202" s="51"/>
      <c r="I3202" s="52"/>
      <c r="J3202" s="46"/>
      <c r="K3202" s="45"/>
    </row>
    <row r="3203" spans="1:11" s="44" customFormat="1">
      <c r="A3203" s="49"/>
      <c r="E3203" s="50"/>
      <c r="F3203" s="51"/>
      <c r="G3203" s="51"/>
      <c r="H3203" s="51"/>
      <c r="I3203" s="52"/>
      <c r="J3203" s="46"/>
      <c r="K3203" s="45"/>
    </row>
    <row r="3204" spans="1:11" s="44" customFormat="1">
      <c r="A3204" s="49"/>
      <c r="E3204" s="50"/>
      <c r="F3204" s="51"/>
      <c r="G3204" s="51"/>
      <c r="H3204" s="51"/>
      <c r="I3204" s="52"/>
      <c r="J3204" s="46"/>
      <c r="K3204" s="45"/>
    </row>
    <row r="3205" spans="1:11" s="44" customFormat="1">
      <c r="A3205" s="49"/>
      <c r="E3205" s="50"/>
      <c r="F3205" s="51"/>
      <c r="G3205" s="51"/>
      <c r="H3205" s="51"/>
      <c r="I3205" s="52"/>
      <c r="J3205" s="46"/>
      <c r="K3205" s="45"/>
    </row>
    <row r="3206" spans="1:11" s="44" customFormat="1">
      <c r="A3206" s="49"/>
      <c r="E3206" s="50"/>
      <c r="F3206" s="51"/>
      <c r="G3206" s="51"/>
      <c r="H3206" s="51"/>
      <c r="I3206" s="52"/>
      <c r="J3206" s="46"/>
      <c r="K3206" s="45"/>
    </row>
    <row r="3207" spans="1:11" s="44" customFormat="1">
      <c r="A3207" s="49"/>
      <c r="E3207" s="50"/>
      <c r="F3207" s="51"/>
      <c r="G3207" s="51"/>
      <c r="H3207" s="51"/>
      <c r="I3207" s="52"/>
      <c r="J3207" s="46"/>
      <c r="K3207" s="45"/>
    </row>
    <row r="3208" spans="1:11" s="44" customFormat="1">
      <c r="A3208" s="49"/>
      <c r="E3208" s="50"/>
      <c r="F3208" s="51"/>
      <c r="G3208" s="51"/>
      <c r="H3208" s="51"/>
      <c r="I3208" s="52"/>
      <c r="J3208" s="46"/>
      <c r="K3208" s="45"/>
    </row>
    <row r="3209" spans="1:11" s="44" customFormat="1">
      <c r="A3209" s="49"/>
      <c r="E3209" s="50"/>
      <c r="F3209" s="51"/>
      <c r="G3209" s="51"/>
      <c r="H3209" s="51"/>
      <c r="I3209" s="52"/>
      <c r="J3209" s="46"/>
      <c r="K3209" s="45"/>
    </row>
    <row r="3210" spans="1:11" s="44" customFormat="1">
      <c r="A3210" s="49"/>
      <c r="E3210" s="50"/>
      <c r="F3210" s="51"/>
      <c r="G3210" s="51"/>
      <c r="H3210" s="51"/>
      <c r="I3210" s="52"/>
      <c r="J3210" s="46"/>
      <c r="K3210" s="45"/>
    </row>
    <row r="3211" spans="1:11" s="44" customFormat="1">
      <c r="A3211" s="49"/>
      <c r="E3211" s="50"/>
      <c r="F3211" s="51"/>
      <c r="G3211" s="51"/>
      <c r="H3211" s="51"/>
      <c r="I3211" s="52"/>
      <c r="J3211" s="46"/>
      <c r="K3211" s="45"/>
    </row>
    <row r="3212" spans="1:11" s="44" customFormat="1">
      <c r="A3212" s="49"/>
      <c r="E3212" s="50"/>
      <c r="F3212" s="51"/>
      <c r="G3212" s="51"/>
      <c r="H3212" s="51"/>
      <c r="I3212" s="52"/>
      <c r="J3212" s="46"/>
      <c r="K3212" s="45"/>
    </row>
    <row r="3213" spans="1:11" s="44" customFormat="1">
      <c r="A3213" s="49"/>
      <c r="E3213" s="50"/>
      <c r="F3213" s="51"/>
      <c r="G3213" s="51"/>
      <c r="H3213" s="51"/>
      <c r="I3213" s="52"/>
      <c r="J3213" s="46"/>
      <c r="K3213" s="45"/>
    </row>
    <row r="3214" spans="1:11" s="44" customFormat="1">
      <c r="A3214" s="49"/>
      <c r="E3214" s="50"/>
      <c r="F3214" s="51"/>
      <c r="G3214" s="51"/>
      <c r="H3214" s="51"/>
      <c r="I3214" s="52"/>
      <c r="J3214" s="46"/>
      <c r="K3214" s="47"/>
    </row>
    <row r="3215" spans="1:11" s="44" customFormat="1">
      <c r="A3215" s="49"/>
      <c r="E3215" s="50"/>
      <c r="F3215" s="51"/>
      <c r="G3215" s="51"/>
      <c r="H3215" s="51"/>
      <c r="I3215" s="52"/>
      <c r="J3215" s="46"/>
      <c r="K3215" s="45"/>
    </row>
    <row r="3216" spans="1:11" s="44" customFormat="1">
      <c r="A3216" s="49"/>
      <c r="E3216" s="50"/>
      <c r="F3216" s="51"/>
      <c r="G3216" s="51"/>
      <c r="H3216" s="51"/>
      <c r="I3216" s="52"/>
      <c r="J3216" s="46"/>
      <c r="K3216" s="45"/>
    </row>
    <row r="3217" spans="1:11" s="44" customFormat="1">
      <c r="A3217" s="49"/>
      <c r="E3217" s="50"/>
      <c r="F3217" s="51"/>
      <c r="G3217" s="51"/>
      <c r="H3217" s="51"/>
      <c r="I3217" s="52"/>
      <c r="J3217" s="46"/>
      <c r="K3217" s="45"/>
    </row>
    <row r="3218" spans="1:11" s="44" customFormat="1">
      <c r="A3218" s="49"/>
      <c r="E3218" s="50"/>
      <c r="F3218" s="51"/>
      <c r="G3218" s="51"/>
      <c r="H3218" s="51"/>
      <c r="I3218" s="52"/>
      <c r="J3218" s="46"/>
      <c r="K3218" s="45"/>
    </row>
    <row r="3219" spans="1:11" s="44" customFormat="1">
      <c r="A3219" s="49"/>
      <c r="E3219" s="50"/>
      <c r="F3219" s="51"/>
      <c r="G3219" s="51"/>
      <c r="H3219" s="51"/>
      <c r="I3219" s="52"/>
      <c r="J3219" s="46"/>
      <c r="K3219" s="45"/>
    </row>
    <row r="3220" spans="1:11" s="44" customFormat="1">
      <c r="A3220" s="49"/>
      <c r="E3220" s="50"/>
      <c r="F3220" s="51"/>
      <c r="G3220" s="51"/>
      <c r="H3220" s="51"/>
      <c r="I3220" s="52"/>
      <c r="J3220" s="46"/>
      <c r="K3220" s="45"/>
    </row>
    <row r="3221" spans="1:11" s="44" customFormat="1">
      <c r="A3221" s="49"/>
      <c r="E3221" s="50"/>
      <c r="F3221" s="51"/>
      <c r="G3221" s="51"/>
      <c r="H3221" s="51"/>
      <c r="I3221" s="52"/>
      <c r="J3221" s="46"/>
      <c r="K3221" s="45"/>
    </row>
    <row r="3222" spans="1:11" s="44" customFormat="1">
      <c r="A3222" s="49"/>
      <c r="E3222" s="50"/>
      <c r="F3222" s="51"/>
      <c r="G3222" s="51"/>
      <c r="H3222" s="51"/>
      <c r="I3222" s="52"/>
      <c r="J3222" s="46"/>
      <c r="K3222" s="45"/>
    </row>
    <row r="3223" spans="1:11" s="44" customFormat="1">
      <c r="A3223" s="49"/>
      <c r="E3223" s="50"/>
      <c r="F3223" s="51"/>
      <c r="G3223" s="51"/>
      <c r="H3223" s="51"/>
      <c r="I3223" s="52"/>
      <c r="J3223" s="46"/>
      <c r="K3223" s="45"/>
    </row>
    <row r="3224" spans="1:11" s="44" customFormat="1">
      <c r="A3224" s="49"/>
      <c r="E3224" s="50"/>
      <c r="F3224" s="51"/>
      <c r="G3224" s="51"/>
      <c r="H3224" s="51"/>
      <c r="I3224" s="52"/>
      <c r="J3224" s="46"/>
      <c r="K3224" s="45"/>
    </row>
    <row r="3225" spans="1:11" s="44" customFormat="1">
      <c r="A3225" s="49"/>
      <c r="E3225" s="50"/>
      <c r="F3225" s="51"/>
      <c r="G3225" s="51"/>
      <c r="H3225" s="51"/>
      <c r="I3225" s="52"/>
      <c r="J3225" s="46"/>
      <c r="K3225" s="45"/>
    </row>
    <row r="3226" spans="1:11" s="44" customFormat="1">
      <c r="A3226" s="49"/>
      <c r="E3226" s="50"/>
      <c r="F3226" s="51"/>
      <c r="G3226" s="51"/>
      <c r="H3226" s="51"/>
      <c r="I3226" s="52"/>
      <c r="J3226" s="46"/>
      <c r="K3226" s="45"/>
    </row>
    <row r="3227" spans="1:11" s="44" customFormat="1">
      <c r="A3227" s="49"/>
      <c r="E3227" s="50"/>
      <c r="F3227" s="51"/>
      <c r="G3227" s="51"/>
      <c r="H3227" s="51"/>
      <c r="I3227" s="52"/>
      <c r="J3227" s="46"/>
      <c r="K3227" s="45"/>
    </row>
    <row r="3228" spans="1:11" s="44" customFormat="1">
      <c r="A3228" s="49"/>
      <c r="E3228" s="50"/>
      <c r="F3228" s="51"/>
      <c r="G3228" s="51"/>
      <c r="H3228" s="51"/>
      <c r="I3228" s="52"/>
      <c r="J3228" s="46"/>
      <c r="K3228" s="47"/>
    </row>
    <row r="3229" spans="1:11" s="44" customFormat="1">
      <c r="A3229" s="49"/>
      <c r="E3229" s="50"/>
      <c r="F3229" s="51"/>
      <c r="G3229" s="51"/>
      <c r="H3229" s="51"/>
      <c r="I3229" s="52"/>
      <c r="J3229" s="46"/>
      <c r="K3229" s="45"/>
    </row>
    <row r="3230" spans="1:11" s="44" customFormat="1">
      <c r="A3230" s="49"/>
      <c r="E3230" s="50"/>
      <c r="F3230" s="51"/>
      <c r="G3230" s="51"/>
      <c r="H3230" s="51"/>
      <c r="I3230" s="52"/>
      <c r="J3230" s="46"/>
      <c r="K3230" s="47"/>
    </row>
    <row r="3231" spans="1:11" s="44" customFormat="1">
      <c r="A3231" s="49"/>
      <c r="E3231" s="50"/>
      <c r="F3231" s="51"/>
      <c r="G3231" s="51"/>
      <c r="H3231" s="51"/>
      <c r="I3231" s="52"/>
      <c r="J3231" s="46"/>
      <c r="K3231" s="45"/>
    </row>
    <row r="3232" spans="1:11" s="44" customFormat="1">
      <c r="A3232" s="49"/>
      <c r="E3232" s="50"/>
      <c r="F3232" s="51"/>
      <c r="G3232" s="51"/>
      <c r="H3232" s="51"/>
      <c r="I3232" s="52"/>
      <c r="J3232" s="46"/>
      <c r="K3232" s="45"/>
    </row>
    <row r="3233" spans="1:11" s="44" customFormat="1">
      <c r="A3233" s="49"/>
      <c r="E3233" s="50"/>
      <c r="F3233" s="51"/>
      <c r="G3233" s="51"/>
      <c r="H3233" s="51"/>
      <c r="I3233" s="52"/>
      <c r="J3233" s="46"/>
      <c r="K3233" s="45"/>
    </row>
    <row r="3234" spans="1:11" s="44" customFormat="1">
      <c r="A3234" s="49"/>
      <c r="E3234" s="50"/>
      <c r="F3234" s="51"/>
      <c r="G3234" s="51"/>
      <c r="H3234" s="51"/>
      <c r="I3234" s="52"/>
      <c r="J3234" s="46"/>
      <c r="K3234" s="45"/>
    </row>
    <row r="3235" spans="1:11" s="45" customFormat="1">
      <c r="A3235" s="49"/>
      <c r="B3235" s="44"/>
      <c r="C3235" s="44"/>
      <c r="D3235" s="44"/>
      <c r="E3235" s="50"/>
      <c r="F3235" s="51"/>
      <c r="G3235" s="51"/>
      <c r="H3235" s="51"/>
      <c r="I3235" s="52"/>
      <c r="J3235" s="46"/>
    </row>
    <row r="3236" spans="1:11" s="45" customFormat="1">
      <c r="A3236" s="49"/>
      <c r="B3236" s="44"/>
      <c r="C3236" s="44"/>
      <c r="D3236" s="44"/>
      <c r="E3236" s="50"/>
      <c r="F3236" s="51"/>
      <c r="G3236" s="51"/>
      <c r="H3236" s="51"/>
      <c r="I3236" s="52"/>
      <c r="J3236" s="46"/>
    </row>
    <row r="3237" spans="1:11" s="45" customFormat="1">
      <c r="A3237" s="49"/>
      <c r="B3237" s="44"/>
      <c r="C3237" s="44"/>
      <c r="D3237" s="44"/>
      <c r="E3237" s="50"/>
      <c r="F3237" s="51"/>
      <c r="G3237" s="51"/>
      <c r="H3237" s="51"/>
      <c r="I3237" s="52"/>
      <c r="J3237" s="46"/>
    </row>
    <row r="3238" spans="1:11" s="45" customFormat="1">
      <c r="A3238" s="49"/>
      <c r="B3238" s="44"/>
      <c r="C3238" s="44"/>
      <c r="D3238" s="44"/>
      <c r="E3238" s="50"/>
      <c r="F3238" s="51"/>
      <c r="G3238" s="51"/>
      <c r="H3238" s="51"/>
      <c r="I3238" s="52"/>
      <c r="J3238" s="46"/>
      <c r="K3238" s="47"/>
    </row>
    <row r="3239" spans="1:11" s="45" customFormat="1">
      <c r="A3239" s="49"/>
      <c r="B3239" s="44"/>
      <c r="C3239" s="44"/>
      <c r="D3239" s="44"/>
      <c r="E3239" s="50"/>
      <c r="F3239" s="51"/>
      <c r="G3239" s="51"/>
      <c r="H3239" s="51"/>
      <c r="I3239" s="52"/>
      <c r="J3239" s="46"/>
    </row>
    <row r="3240" spans="1:11" s="45" customFormat="1">
      <c r="A3240" s="49"/>
      <c r="B3240" s="44"/>
      <c r="C3240" s="44"/>
      <c r="D3240" s="44"/>
      <c r="E3240" s="50"/>
      <c r="F3240" s="51"/>
      <c r="G3240" s="51"/>
      <c r="H3240" s="51"/>
      <c r="I3240" s="52"/>
      <c r="J3240" s="46"/>
    </row>
    <row r="3241" spans="1:11" s="45" customFormat="1">
      <c r="A3241" s="49"/>
      <c r="B3241" s="44"/>
      <c r="C3241" s="44"/>
      <c r="D3241" s="44"/>
      <c r="E3241" s="50"/>
      <c r="F3241" s="51"/>
      <c r="G3241" s="51"/>
      <c r="H3241" s="51"/>
      <c r="I3241" s="52"/>
      <c r="J3241" s="46"/>
      <c r="K3241" s="47"/>
    </row>
    <row r="3242" spans="1:11" s="45" customFormat="1">
      <c r="A3242" s="49"/>
      <c r="B3242" s="44"/>
      <c r="C3242" s="44"/>
      <c r="D3242" s="44"/>
      <c r="E3242" s="50"/>
      <c r="F3242" s="51"/>
      <c r="G3242" s="51"/>
      <c r="H3242" s="51"/>
      <c r="I3242" s="52"/>
      <c r="J3242" s="46"/>
    </row>
    <row r="3243" spans="1:11" s="45" customFormat="1">
      <c r="A3243" s="49"/>
      <c r="B3243" s="44"/>
      <c r="C3243" s="44"/>
      <c r="D3243" s="44"/>
      <c r="E3243" s="50"/>
      <c r="F3243" s="51"/>
      <c r="G3243" s="51"/>
      <c r="H3243" s="51"/>
      <c r="I3243" s="52"/>
      <c r="J3243" s="46"/>
    </row>
    <row r="3244" spans="1:11" s="45" customFormat="1">
      <c r="A3244" s="49"/>
      <c r="B3244" s="44"/>
      <c r="C3244" s="44"/>
      <c r="D3244" s="44"/>
      <c r="E3244" s="50"/>
      <c r="F3244" s="51"/>
      <c r="G3244" s="51"/>
      <c r="H3244" s="51"/>
      <c r="I3244" s="52"/>
      <c r="J3244" s="46"/>
    </row>
    <row r="3245" spans="1:11" s="45" customFormat="1">
      <c r="A3245" s="49"/>
      <c r="B3245" s="44"/>
      <c r="C3245" s="44"/>
      <c r="D3245" s="44"/>
      <c r="E3245" s="50"/>
      <c r="F3245" s="51"/>
      <c r="G3245" s="51"/>
      <c r="H3245" s="51"/>
      <c r="I3245" s="52"/>
      <c r="J3245" s="46"/>
    </row>
    <row r="3246" spans="1:11" s="45" customFormat="1">
      <c r="A3246" s="49"/>
      <c r="B3246" s="44"/>
      <c r="C3246" s="44"/>
      <c r="D3246" s="44"/>
      <c r="E3246" s="50"/>
      <c r="F3246" s="51"/>
      <c r="G3246" s="51"/>
      <c r="H3246" s="51"/>
      <c r="I3246" s="52"/>
      <c r="J3246" s="46"/>
    </row>
    <row r="3247" spans="1:11" s="45" customFormat="1">
      <c r="A3247" s="49"/>
      <c r="B3247" s="44"/>
      <c r="C3247" s="44"/>
      <c r="D3247" s="44"/>
      <c r="E3247" s="50"/>
      <c r="F3247" s="51"/>
      <c r="G3247" s="51"/>
      <c r="H3247" s="51"/>
      <c r="I3247" s="52"/>
      <c r="J3247" s="46"/>
      <c r="K3247" s="47"/>
    </row>
    <row r="3248" spans="1:11" s="45" customFormat="1">
      <c r="A3248" s="49"/>
      <c r="B3248" s="44"/>
      <c r="C3248" s="44"/>
      <c r="D3248" s="44"/>
      <c r="E3248" s="50"/>
      <c r="F3248" s="51"/>
      <c r="G3248" s="51"/>
      <c r="H3248" s="51"/>
      <c r="I3248" s="52"/>
      <c r="J3248" s="46"/>
    </row>
    <row r="3249" spans="1:11" s="45" customFormat="1">
      <c r="A3249" s="49"/>
      <c r="B3249" s="44"/>
      <c r="C3249" s="44"/>
      <c r="D3249" s="44"/>
      <c r="E3249" s="50"/>
      <c r="F3249" s="51"/>
      <c r="G3249" s="51"/>
      <c r="H3249" s="51"/>
      <c r="I3249" s="52"/>
      <c r="J3249" s="46"/>
    </row>
    <row r="3250" spans="1:11" s="45" customFormat="1">
      <c r="A3250" s="49"/>
      <c r="B3250" s="44"/>
      <c r="C3250" s="44"/>
      <c r="D3250" s="44"/>
      <c r="E3250" s="50"/>
      <c r="F3250" s="51"/>
      <c r="G3250" s="51"/>
      <c r="H3250" s="51"/>
      <c r="I3250" s="52"/>
      <c r="J3250" s="46"/>
    </row>
    <row r="3251" spans="1:11" s="44" customFormat="1">
      <c r="A3251" s="49"/>
      <c r="E3251" s="50"/>
      <c r="F3251" s="51"/>
      <c r="G3251" s="51"/>
      <c r="H3251" s="51"/>
      <c r="I3251" s="52"/>
      <c r="J3251" s="46"/>
      <c r="K3251" s="45"/>
    </row>
    <row r="3252" spans="1:11" s="44" customFormat="1">
      <c r="A3252" s="49"/>
      <c r="E3252" s="50"/>
      <c r="F3252" s="51"/>
      <c r="G3252" s="51"/>
      <c r="H3252" s="51"/>
      <c r="I3252" s="52"/>
      <c r="J3252" s="46"/>
      <c r="K3252" s="45"/>
    </row>
    <row r="3253" spans="1:11" s="44" customFormat="1">
      <c r="A3253" s="49"/>
      <c r="E3253" s="50"/>
      <c r="F3253" s="51"/>
      <c r="G3253" s="51"/>
      <c r="H3253" s="51"/>
      <c r="I3253" s="52"/>
      <c r="J3253" s="46"/>
      <c r="K3253" s="47"/>
    </row>
    <row r="3254" spans="1:11" s="44" customFormat="1">
      <c r="A3254" s="49"/>
      <c r="E3254" s="50"/>
      <c r="F3254" s="51"/>
      <c r="G3254" s="51"/>
      <c r="H3254" s="51"/>
      <c r="I3254" s="52"/>
      <c r="J3254" s="46"/>
      <c r="K3254" s="45"/>
    </row>
    <row r="3255" spans="1:11" s="44" customFormat="1">
      <c r="A3255" s="49"/>
      <c r="E3255" s="50"/>
      <c r="F3255" s="51"/>
      <c r="G3255" s="51"/>
      <c r="H3255" s="51"/>
      <c r="I3255" s="52"/>
      <c r="J3255" s="46"/>
      <c r="K3255" s="45"/>
    </row>
    <row r="3256" spans="1:11" s="44" customFormat="1">
      <c r="A3256" s="49"/>
      <c r="E3256" s="50"/>
      <c r="F3256" s="51"/>
      <c r="G3256" s="51"/>
      <c r="H3256" s="51"/>
      <c r="I3256" s="52"/>
      <c r="J3256" s="46"/>
      <c r="K3256" s="45"/>
    </row>
    <row r="3257" spans="1:11" s="44" customFormat="1">
      <c r="A3257" s="49"/>
      <c r="E3257" s="50"/>
      <c r="F3257" s="51"/>
      <c r="G3257" s="51"/>
      <c r="H3257" s="51"/>
      <c r="I3257" s="52"/>
      <c r="J3257" s="46"/>
      <c r="K3257" s="55"/>
    </row>
    <row r="3258" spans="1:11" s="44" customFormat="1">
      <c r="A3258" s="49"/>
      <c r="E3258" s="50"/>
      <c r="F3258" s="51"/>
      <c r="G3258" s="51"/>
      <c r="H3258" s="51"/>
      <c r="I3258" s="52"/>
      <c r="J3258" s="46"/>
      <c r="K3258" s="45"/>
    </row>
    <row r="3259" spans="1:11" s="44" customFormat="1">
      <c r="A3259" s="49"/>
      <c r="E3259" s="50"/>
      <c r="F3259" s="51"/>
      <c r="G3259" s="51"/>
      <c r="H3259" s="51"/>
      <c r="I3259" s="52"/>
      <c r="J3259" s="46"/>
      <c r="K3259" s="45"/>
    </row>
    <row r="3260" spans="1:11" s="44" customFormat="1">
      <c r="A3260" s="49"/>
      <c r="E3260" s="50"/>
      <c r="F3260" s="51"/>
      <c r="G3260" s="51"/>
      <c r="H3260" s="51"/>
      <c r="I3260" s="52"/>
      <c r="J3260" s="46"/>
      <c r="K3260" s="45"/>
    </row>
    <row r="3261" spans="1:11" s="44" customFormat="1">
      <c r="A3261" s="49"/>
      <c r="E3261" s="50"/>
      <c r="F3261" s="51"/>
      <c r="G3261" s="51"/>
      <c r="H3261" s="51"/>
      <c r="I3261" s="52"/>
      <c r="J3261" s="46"/>
      <c r="K3261" s="45"/>
    </row>
    <row r="3262" spans="1:11" s="44" customFormat="1">
      <c r="A3262" s="49"/>
      <c r="E3262" s="50"/>
      <c r="F3262" s="51"/>
      <c r="G3262" s="51"/>
      <c r="H3262" s="51"/>
      <c r="I3262" s="52"/>
      <c r="J3262" s="46"/>
      <c r="K3262" s="45"/>
    </row>
    <row r="3263" spans="1:11" s="44" customFormat="1">
      <c r="A3263" s="49"/>
      <c r="E3263" s="50"/>
      <c r="F3263" s="51"/>
      <c r="G3263" s="51"/>
      <c r="H3263" s="51"/>
      <c r="I3263" s="52"/>
      <c r="J3263" s="46"/>
      <c r="K3263" s="45"/>
    </row>
    <row r="3264" spans="1:11" s="44" customFormat="1">
      <c r="A3264" s="49"/>
      <c r="E3264" s="50"/>
      <c r="F3264" s="51"/>
      <c r="G3264" s="51"/>
      <c r="H3264" s="51"/>
      <c r="I3264" s="52"/>
      <c r="J3264" s="46"/>
      <c r="K3264" s="45"/>
    </row>
    <row r="3265" spans="1:11" s="44" customFormat="1">
      <c r="A3265" s="49"/>
      <c r="E3265" s="50"/>
      <c r="F3265" s="51"/>
      <c r="G3265" s="51"/>
      <c r="H3265" s="51"/>
      <c r="I3265" s="52"/>
      <c r="J3265" s="46"/>
      <c r="K3265" s="45"/>
    </row>
    <row r="3266" spans="1:11" s="44" customFormat="1">
      <c r="A3266" s="49"/>
      <c r="E3266" s="50"/>
      <c r="F3266" s="51"/>
      <c r="G3266" s="51"/>
      <c r="H3266" s="51"/>
      <c r="I3266" s="52"/>
      <c r="J3266" s="46"/>
      <c r="K3266" s="45"/>
    </row>
    <row r="3267" spans="1:11" s="44" customFormat="1">
      <c r="A3267" s="49"/>
      <c r="E3267" s="50"/>
      <c r="F3267" s="51"/>
      <c r="G3267" s="51"/>
      <c r="H3267" s="51"/>
      <c r="I3267" s="52"/>
      <c r="J3267" s="46"/>
      <c r="K3267" s="45"/>
    </row>
    <row r="3268" spans="1:11" s="44" customFormat="1">
      <c r="A3268" s="49"/>
      <c r="E3268" s="50"/>
      <c r="F3268" s="51"/>
      <c r="G3268" s="51"/>
      <c r="H3268" s="51"/>
      <c r="I3268" s="52"/>
      <c r="J3268" s="46"/>
      <c r="K3268" s="45"/>
    </row>
    <row r="3269" spans="1:11" s="44" customFormat="1">
      <c r="A3269" s="49"/>
      <c r="E3269" s="50"/>
      <c r="F3269" s="51"/>
      <c r="G3269" s="51"/>
      <c r="H3269" s="51"/>
      <c r="I3269" s="52"/>
      <c r="J3269" s="46"/>
      <c r="K3269" s="45"/>
    </row>
    <row r="3270" spans="1:11" s="44" customFormat="1">
      <c r="A3270" s="49"/>
      <c r="E3270" s="50"/>
      <c r="F3270" s="51"/>
      <c r="G3270" s="51"/>
      <c r="H3270" s="51"/>
      <c r="I3270" s="52"/>
      <c r="J3270" s="46"/>
      <c r="K3270" s="45"/>
    </row>
    <row r="3271" spans="1:11" s="44" customFormat="1">
      <c r="A3271" s="49"/>
      <c r="E3271" s="50"/>
      <c r="F3271" s="51"/>
      <c r="G3271" s="51"/>
      <c r="H3271" s="51"/>
      <c r="I3271" s="52"/>
      <c r="J3271" s="46"/>
      <c r="K3271" s="45"/>
    </row>
    <row r="3272" spans="1:11" s="44" customFormat="1">
      <c r="A3272" s="49"/>
      <c r="E3272" s="50"/>
      <c r="F3272" s="51"/>
      <c r="G3272" s="51"/>
      <c r="H3272" s="51"/>
      <c r="I3272" s="52"/>
      <c r="J3272" s="46"/>
      <c r="K3272" s="45"/>
    </row>
    <row r="3273" spans="1:11" s="44" customFormat="1">
      <c r="A3273" s="49"/>
      <c r="E3273" s="50"/>
      <c r="F3273" s="51"/>
      <c r="G3273" s="51"/>
      <c r="H3273" s="51"/>
      <c r="I3273" s="52"/>
      <c r="J3273" s="46"/>
      <c r="K3273" s="45"/>
    </row>
    <row r="3274" spans="1:11" s="44" customFormat="1">
      <c r="A3274" s="49"/>
      <c r="E3274" s="50"/>
      <c r="F3274" s="51"/>
      <c r="G3274" s="51"/>
      <c r="H3274" s="51"/>
      <c r="I3274" s="52"/>
      <c r="J3274" s="46"/>
      <c r="K3274" s="45"/>
    </row>
    <row r="3275" spans="1:11" s="44" customFormat="1">
      <c r="A3275" s="49"/>
      <c r="E3275" s="50"/>
      <c r="F3275" s="51"/>
      <c r="G3275" s="51"/>
      <c r="H3275" s="51"/>
      <c r="I3275" s="52"/>
      <c r="J3275" s="46"/>
      <c r="K3275" s="45"/>
    </row>
    <row r="3276" spans="1:11" s="44" customFormat="1">
      <c r="A3276" s="49"/>
      <c r="E3276" s="50"/>
      <c r="F3276" s="51"/>
      <c r="G3276" s="51"/>
      <c r="H3276" s="51"/>
      <c r="I3276" s="52"/>
      <c r="J3276" s="46"/>
      <c r="K3276" s="45"/>
    </row>
    <row r="3277" spans="1:11" s="44" customFormat="1">
      <c r="A3277" s="49"/>
      <c r="E3277" s="50"/>
      <c r="F3277" s="51"/>
      <c r="G3277" s="51"/>
      <c r="H3277" s="51"/>
      <c r="I3277" s="52"/>
      <c r="J3277" s="46"/>
      <c r="K3277" s="45"/>
    </row>
    <row r="3278" spans="1:11" s="44" customFormat="1">
      <c r="A3278" s="49"/>
      <c r="E3278" s="50"/>
      <c r="F3278" s="51"/>
      <c r="G3278" s="51"/>
      <c r="H3278" s="51"/>
      <c r="I3278" s="52"/>
      <c r="J3278" s="46"/>
      <c r="K3278" s="45"/>
    </row>
    <row r="3279" spans="1:11" s="44" customFormat="1">
      <c r="A3279" s="49"/>
      <c r="E3279" s="50"/>
      <c r="F3279" s="51"/>
      <c r="G3279" s="51"/>
      <c r="H3279" s="51"/>
      <c r="I3279" s="52"/>
      <c r="J3279" s="46"/>
      <c r="K3279" s="45"/>
    </row>
    <row r="3280" spans="1:11" s="44" customFormat="1">
      <c r="A3280" s="49"/>
      <c r="E3280" s="50"/>
      <c r="F3280" s="51"/>
      <c r="G3280" s="51"/>
      <c r="H3280" s="51"/>
      <c r="I3280" s="52"/>
      <c r="J3280" s="46"/>
      <c r="K3280" s="45"/>
    </row>
    <row r="3281" spans="1:11" s="44" customFormat="1">
      <c r="A3281" s="49"/>
      <c r="E3281" s="50"/>
      <c r="F3281" s="51"/>
      <c r="G3281" s="51"/>
      <c r="H3281" s="51"/>
      <c r="I3281" s="52"/>
      <c r="J3281" s="46"/>
      <c r="K3281" s="45"/>
    </row>
    <row r="3282" spans="1:11" s="44" customFormat="1">
      <c r="A3282" s="49"/>
      <c r="E3282" s="50"/>
      <c r="F3282" s="51"/>
      <c r="G3282" s="51"/>
      <c r="H3282" s="51"/>
      <c r="I3282" s="52"/>
      <c r="J3282" s="46"/>
      <c r="K3282" s="45"/>
    </row>
    <row r="3283" spans="1:11" s="44" customFormat="1">
      <c r="A3283" s="49"/>
      <c r="E3283" s="50"/>
      <c r="F3283" s="51"/>
      <c r="G3283" s="51"/>
      <c r="H3283" s="51"/>
      <c r="I3283" s="52"/>
      <c r="J3283" s="46"/>
      <c r="K3283" s="47"/>
    </row>
    <row r="3284" spans="1:11" s="44" customFormat="1">
      <c r="A3284" s="49"/>
      <c r="E3284" s="50"/>
      <c r="F3284" s="51"/>
      <c r="G3284" s="51"/>
      <c r="H3284" s="51"/>
      <c r="I3284" s="52"/>
      <c r="J3284" s="46"/>
      <c r="K3284" s="45"/>
    </row>
    <row r="3285" spans="1:11" s="44" customFormat="1">
      <c r="A3285" s="49"/>
      <c r="E3285" s="50"/>
      <c r="F3285" s="51"/>
      <c r="G3285" s="51"/>
      <c r="H3285" s="51"/>
      <c r="I3285" s="52"/>
      <c r="J3285" s="46"/>
      <c r="K3285" s="45"/>
    </row>
    <row r="3286" spans="1:11" s="44" customFormat="1">
      <c r="A3286" s="49"/>
      <c r="E3286" s="50"/>
      <c r="F3286" s="51"/>
      <c r="G3286" s="51"/>
      <c r="H3286" s="51"/>
      <c r="I3286" s="52"/>
      <c r="J3286" s="46"/>
      <c r="K3286" s="45"/>
    </row>
    <row r="3287" spans="1:11" s="44" customFormat="1">
      <c r="A3287" s="49"/>
      <c r="E3287" s="50"/>
      <c r="F3287" s="51"/>
      <c r="G3287" s="51"/>
      <c r="H3287" s="51"/>
      <c r="I3287" s="52"/>
      <c r="J3287" s="46"/>
      <c r="K3287" s="45"/>
    </row>
    <row r="3288" spans="1:11" s="44" customFormat="1">
      <c r="A3288" s="49"/>
      <c r="E3288" s="50"/>
      <c r="F3288" s="51"/>
      <c r="G3288" s="51"/>
      <c r="H3288" s="51"/>
      <c r="I3288" s="52"/>
      <c r="J3288" s="46"/>
      <c r="K3288" s="45"/>
    </row>
    <row r="3289" spans="1:11" s="44" customFormat="1">
      <c r="A3289" s="49"/>
      <c r="E3289" s="50"/>
      <c r="F3289" s="51"/>
      <c r="G3289" s="51"/>
      <c r="H3289" s="51"/>
      <c r="I3289" s="52"/>
      <c r="J3289" s="46"/>
      <c r="K3289" s="45"/>
    </row>
    <row r="3290" spans="1:11" s="44" customFormat="1">
      <c r="A3290" s="49"/>
      <c r="E3290" s="50"/>
      <c r="F3290" s="51"/>
      <c r="G3290" s="51"/>
      <c r="H3290" s="51"/>
      <c r="I3290" s="52"/>
      <c r="J3290" s="46"/>
      <c r="K3290" s="45"/>
    </row>
    <row r="3291" spans="1:11" s="44" customFormat="1">
      <c r="A3291" s="49"/>
      <c r="E3291" s="50"/>
      <c r="F3291" s="51"/>
      <c r="G3291" s="51"/>
      <c r="H3291" s="51"/>
      <c r="I3291" s="52"/>
      <c r="J3291" s="46"/>
      <c r="K3291" s="45"/>
    </row>
    <row r="3292" spans="1:11" s="44" customFormat="1">
      <c r="A3292" s="49"/>
      <c r="E3292" s="50"/>
      <c r="F3292" s="51"/>
      <c r="G3292" s="51"/>
      <c r="H3292" s="51"/>
      <c r="I3292" s="52"/>
      <c r="J3292" s="46"/>
      <c r="K3292" s="45"/>
    </row>
    <row r="3293" spans="1:11" s="44" customFormat="1">
      <c r="A3293" s="49"/>
      <c r="E3293" s="50"/>
      <c r="F3293" s="51"/>
      <c r="G3293" s="51"/>
      <c r="H3293" s="51"/>
      <c r="I3293" s="52"/>
      <c r="J3293" s="46"/>
      <c r="K3293" s="45"/>
    </row>
    <row r="3294" spans="1:11" s="44" customFormat="1">
      <c r="A3294" s="49"/>
      <c r="E3294" s="50"/>
      <c r="F3294" s="51"/>
      <c r="G3294" s="51"/>
      <c r="H3294" s="51"/>
      <c r="I3294" s="52"/>
      <c r="J3294" s="46"/>
      <c r="K3294" s="47"/>
    </row>
    <row r="3295" spans="1:11" s="44" customFormat="1">
      <c r="A3295" s="49"/>
      <c r="E3295" s="50"/>
      <c r="F3295" s="51"/>
      <c r="G3295" s="51"/>
      <c r="H3295" s="51"/>
      <c r="I3295" s="52"/>
      <c r="J3295" s="46"/>
      <c r="K3295" s="47"/>
    </row>
    <row r="3296" spans="1:11" s="44" customFormat="1">
      <c r="A3296" s="49"/>
      <c r="E3296" s="50"/>
      <c r="F3296" s="51"/>
      <c r="G3296" s="51"/>
      <c r="H3296" s="51"/>
      <c r="I3296" s="52"/>
      <c r="J3296" s="46"/>
      <c r="K3296" s="45"/>
    </row>
    <row r="3297" spans="1:11" s="44" customFormat="1">
      <c r="A3297" s="49"/>
      <c r="E3297" s="50"/>
      <c r="F3297" s="51"/>
      <c r="G3297" s="51"/>
      <c r="H3297" s="51"/>
      <c r="I3297" s="52"/>
      <c r="J3297" s="46"/>
      <c r="K3297" s="47"/>
    </row>
    <row r="3298" spans="1:11" s="44" customFormat="1">
      <c r="A3298" s="49"/>
      <c r="E3298" s="50"/>
      <c r="F3298" s="51"/>
      <c r="G3298" s="51"/>
      <c r="H3298" s="51"/>
      <c r="I3298" s="52"/>
      <c r="J3298" s="46"/>
      <c r="K3298" s="47"/>
    </row>
    <row r="3299" spans="1:11" s="44" customFormat="1">
      <c r="A3299" s="49"/>
      <c r="E3299" s="50"/>
      <c r="F3299" s="51"/>
      <c r="G3299" s="51"/>
      <c r="H3299" s="51"/>
      <c r="I3299" s="52"/>
      <c r="J3299" s="46"/>
      <c r="K3299" s="45"/>
    </row>
    <row r="3300" spans="1:11" s="44" customFormat="1">
      <c r="A3300" s="49"/>
      <c r="E3300" s="50"/>
      <c r="F3300" s="51"/>
      <c r="G3300" s="51"/>
      <c r="H3300" s="51"/>
      <c r="I3300" s="52"/>
      <c r="J3300" s="46"/>
      <c r="K3300" s="45"/>
    </row>
    <row r="3301" spans="1:11" s="44" customFormat="1">
      <c r="A3301" s="49"/>
      <c r="E3301" s="50"/>
      <c r="F3301" s="51"/>
      <c r="G3301" s="51"/>
      <c r="H3301" s="51"/>
      <c r="I3301" s="52"/>
      <c r="J3301" s="46"/>
      <c r="K3301" s="45"/>
    </row>
    <row r="3302" spans="1:11" s="44" customFormat="1">
      <c r="A3302" s="49"/>
      <c r="E3302" s="50"/>
      <c r="F3302" s="51"/>
      <c r="G3302" s="51"/>
      <c r="H3302" s="51"/>
      <c r="I3302" s="52"/>
      <c r="J3302" s="46"/>
      <c r="K3302" s="45"/>
    </row>
    <row r="3303" spans="1:11" s="44" customFormat="1">
      <c r="A3303" s="49"/>
      <c r="E3303" s="50"/>
      <c r="F3303" s="51"/>
      <c r="G3303" s="51"/>
      <c r="H3303" s="51"/>
      <c r="I3303" s="52"/>
      <c r="J3303" s="46"/>
      <c r="K3303" s="45"/>
    </row>
    <row r="3304" spans="1:11" s="44" customFormat="1">
      <c r="A3304" s="49"/>
      <c r="E3304" s="50"/>
      <c r="F3304" s="51"/>
      <c r="G3304" s="51"/>
      <c r="H3304" s="51"/>
      <c r="I3304" s="52"/>
      <c r="J3304" s="46"/>
      <c r="K3304" s="45"/>
    </row>
    <row r="3305" spans="1:11" s="44" customFormat="1">
      <c r="A3305" s="49"/>
      <c r="E3305" s="50"/>
      <c r="F3305" s="51"/>
      <c r="G3305" s="51"/>
      <c r="H3305" s="51"/>
      <c r="I3305" s="52"/>
      <c r="J3305" s="46"/>
      <c r="K3305" s="45"/>
    </row>
    <row r="3306" spans="1:11" s="44" customFormat="1">
      <c r="A3306" s="49"/>
      <c r="E3306" s="50"/>
      <c r="F3306" s="51"/>
      <c r="G3306" s="51"/>
      <c r="H3306" s="51"/>
      <c r="I3306" s="52"/>
      <c r="J3306" s="46"/>
      <c r="K3306" s="45"/>
    </row>
    <row r="3307" spans="1:11" s="44" customFormat="1">
      <c r="A3307" s="49"/>
      <c r="E3307" s="50"/>
      <c r="F3307" s="51"/>
      <c r="G3307" s="51"/>
      <c r="H3307" s="51"/>
      <c r="I3307" s="52"/>
      <c r="J3307" s="46"/>
      <c r="K3307" s="45"/>
    </row>
    <row r="3308" spans="1:11" s="44" customFormat="1">
      <c r="A3308" s="49"/>
      <c r="E3308" s="50"/>
      <c r="F3308" s="51"/>
      <c r="G3308" s="51"/>
      <c r="H3308" s="51"/>
      <c r="I3308" s="52"/>
      <c r="J3308" s="46"/>
      <c r="K3308" s="45"/>
    </row>
    <row r="3309" spans="1:11" s="44" customFormat="1">
      <c r="A3309" s="49"/>
      <c r="E3309" s="50"/>
      <c r="F3309" s="51"/>
      <c r="G3309" s="51"/>
      <c r="H3309" s="51"/>
      <c r="I3309" s="52"/>
      <c r="J3309" s="46"/>
      <c r="K3309" s="45"/>
    </row>
    <row r="3310" spans="1:11" s="44" customFormat="1">
      <c r="A3310" s="49"/>
      <c r="E3310" s="50"/>
      <c r="F3310" s="51"/>
      <c r="G3310" s="51"/>
      <c r="H3310" s="51"/>
      <c r="I3310" s="52"/>
      <c r="J3310" s="46"/>
      <c r="K3310" s="45"/>
    </row>
    <row r="3311" spans="1:11" s="44" customFormat="1">
      <c r="A3311" s="49"/>
      <c r="E3311" s="50"/>
      <c r="F3311" s="51"/>
      <c r="G3311" s="51"/>
      <c r="H3311" s="51"/>
      <c r="I3311" s="52"/>
      <c r="J3311" s="46"/>
      <c r="K3311" s="45"/>
    </row>
    <row r="3312" spans="1:11" s="44" customFormat="1">
      <c r="A3312" s="49"/>
      <c r="E3312" s="50"/>
      <c r="F3312" s="51"/>
      <c r="G3312" s="51"/>
      <c r="H3312" s="51"/>
      <c r="I3312" s="52"/>
      <c r="J3312" s="46"/>
      <c r="K3312" s="45"/>
    </row>
    <row r="3313" spans="1:11" s="44" customFormat="1">
      <c r="A3313" s="49"/>
      <c r="E3313" s="50"/>
      <c r="F3313" s="51"/>
      <c r="G3313" s="51"/>
      <c r="H3313" s="51"/>
      <c r="I3313" s="52"/>
      <c r="J3313" s="46"/>
      <c r="K3313" s="45"/>
    </row>
    <row r="3314" spans="1:11" s="44" customFormat="1">
      <c r="A3314" s="49"/>
      <c r="E3314" s="50"/>
      <c r="F3314" s="51"/>
      <c r="G3314" s="51"/>
      <c r="H3314" s="51"/>
      <c r="I3314" s="52"/>
      <c r="J3314" s="46"/>
      <c r="K3314" s="45"/>
    </row>
    <row r="3315" spans="1:11" s="44" customFormat="1">
      <c r="A3315" s="49"/>
      <c r="E3315" s="50"/>
      <c r="F3315" s="51"/>
      <c r="G3315" s="51"/>
      <c r="H3315" s="51"/>
      <c r="I3315" s="52"/>
      <c r="J3315" s="46"/>
      <c r="K3315" s="45"/>
    </row>
    <row r="3316" spans="1:11" s="44" customFormat="1">
      <c r="A3316" s="49"/>
      <c r="E3316" s="50"/>
      <c r="F3316" s="51"/>
      <c r="G3316" s="51"/>
      <c r="H3316" s="51"/>
      <c r="I3316" s="52"/>
      <c r="J3316" s="46"/>
      <c r="K3316" s="45"/>
    </row>
    <row r="3317" spans="1:11" s="44" customFormat="1">
      <c r="A3317" s="49"/>
      <c r="E3317" s="50"/>
      <c r="F3317" s="51"/>
      <c r="G3317" s="51"/>
      <c r="H3317" s="51"/>
      <c r="I3317" s="52"/>
      <c r="J3317" s="46"/>
      <c r="K3317" s="45"/>
    </row>
    <row r="3318" spans="1:11" s="44" customFormat="1">
      <c r="A3318" s="49"/>
      <c r="E3318" s="50"/>
      <c r="F3318" s="51"/>
      <c r="G3318" s="51"/>
      <c r="H3318" s="51"/>
      <c r="I3318" s="52"/>
      <c r="J3318" s="46"/>
      <c r="K3318" s="45"/>
    </row>
    <row r="3319" spans="1:11" s="44" customFormat="1">
      <c r="A3319" s="49"/>
      <c r="E3319" s="50"/>
      <c r="F3319" s="51"/>
      <c r="G3319" s="51"/>
      <c r="H3319" s="51"/>
      <c r="I3319" s="52"/>
      <c r="J3319" s="46"/>
      <c r="K3319" s="45"/>
    </row>
    <row r="3320" spans="1:11" s="44" customFormat="1">
      <c r="A3320" s="49"/>
      <c r="E3320" s="50"/>
      <c r="F3320" s="51"/>
      <c r="G3320" s="51"/>
      <c r="H3320" s="51"/>
      <c r="I3320" s="52"/>
      <c r="J3320" s="46"/>
      <c r="K3320" s="45"/>
    </row>
    <row r="3321" spans="1:11" s="44" customFormat="1">
      <c r="A3321" s="49"/>
      <c r="E3321" s="50"/>
      <c r="F3321" s="51"/>
      <c r="G3321" s="51"/>
      <c r="H3321" s="51"/>
      <c r="I3321" s="52"/>
      <c r="J3321" s="46"/>
      <c r="K3321" s="47"/>
    </row>
    <row r="3322" spans="1:11" s="44" customFormat="1">
      <c r="A3322" s="49"/>
      <c r="E3322" s="50"/>
      <c r="F3322" s="51"/>
      <c r="G3322" s="51"/>
      <c r="H3322" s="51"/>
      <c r="I3322" s="52"/>
      <c r="J3322" s="46"/>
      <c r="K3322" s="45"/>
    </row>
    <row r="3323" spans="1:11" s="44" customFormat="1">
      <c r="A3323" s="49"/>
      <c r="E3323" s="50"/>
      <c r="F3323" s="51"/>
      <c r="G3323" s="51"/>
      <c r="H3323" s="51"/>
      <c r="I3323" s="52"/>
      <c r="J3323" s="46"/>
      <c r="K3323" s="47"/>
    </row>
    <row r="3324" spans="1:11" s="44" customFormat="1">
      <c r="A3324" s="49"/>
      <c r="E3324" s="50"/>
      <c r="F3324" s="51"/>
      <c r="G3324" s="51"/>
      <c r="H3324" s="51"/>
      <c r="I3324" s="52"/>
      <c r="J3324" s="46"/>
      <c r="K3324" s="45"/>
    </row>
    <row r="3325" spans="1:11" s="44" customFormat="1">
      <c r="A3325" s="49"/>
      <c r="E3325" s="50"/>
      <c r="F3325" s="51"/>
      <c r="G3325" s="51"/>
      <c r="H3325" s="51"/>
      <c r="I3325" s="52"/>
      <c r="J3325" s="46"/>
      <c r="K3325" s="45"/>
    </row>
    <row r="3326" spans="1:11" s="44" customFormat="1">
      <c r="A3326" s="49"/>
      <c r="E3326" s="50"/>
      <c r="F3326" s="51"/>
      <c r="G3326" s="51"/>
      <c r="H3326" s="51"/>
      <c r="I3326" s="52"/>
      <c r="J3326" s="46"/>
      <c r="K3326" s="45"/>
    </row>
    <row r="3327" spans="1:11" s="44" customFormat="1">
      <c r="A3327" s="49"/>
      <c r="E3327" s="50"/>
      <c r="F3327" s="51"/>
      <c r="G3327" s="51"/>
      <c r="H3327" s="51"/>
      <c r="I3327" s="52"/>
      <c r="J3327" s="46"/>
      <c r="K3327" s="45"/>
    </row>
    <row r="3328" spans="1:11" s="44" customFormat="1">
      <c r="A3328" s="49"/>
      <c r="E3328" s="50"/>
      <c r="F3328" s="51"/>
      <c r="G3328" s="51"/>
      <c r="H3328" s="51"/>
      <c r="I3328" s="52"/>
      <c r="J3328" s="46"/>
      <c r="K3328" s="45"/>
    </row>
    <row r="3329" spans="1:11" s="44" customFormat="1">
      <c r="A3329" s="49"/>
      <c r="E3329" s="50"/>
      <c r="F3329" s="51"/>
      <c r="G3329" s="51"/>
      <c r="H3329" s="51"/>
      <c r="I3329" s="52"/>
      <c r="J3329" s="46"/>
      <c r="K3329" s="45"/>
    </row>
    <row r="3330" spans="1:11" s="44" customFormat="1">
      <c r="A3330" s="49"/>
      <c r="E3330" s="50"/>
      <c r="F3330" s="51"/>
      <c r="G3330" s="51"/>
      <c r="H3330" s="51"/>
      <c r="I3330" s="52"/>
      <c r="J3330" s="46"/>
      <c r="K3330" s="45"/>
    </row>
    <row r="3331" spans="1:11" s="45" customFormat="1">
      <c r="A3331" s="49"/>
      <c r="B3331" s="44"/>
      <c r="C3331" s="44"/>
      <c r="D3331" s="44"/>
      <c r="E3331" s="50"/>
      <c r="F3331" s="51"/>
      <c r="G3331" s="51"/>
      <c r="H3331" s="51"/>
      <c r="I3331" s="52"/>
      <c r="J3331" s="46"/>
    </row>
    <row r="3332" spans="1:11" s="45" customFormat="1">
      <c r="A3332" s="49"/>
      <c r="B3332" s="44"/>
      <c r="C3332" s="44"/>
      <c r="D3332" s="44"/>
      <c r="E3332" s="50"/>
      <c r="F3332" s="51"/>
      <c r="G3332" s="51"/>
      <c r="H3332" s="51"/>
      <c r="I3332" s="52"/>
      <c r="J3332" s="46"/>
    </row>
    <row r="3333" spans="1:11" s="45" customFormat="1">
      <c r="A3333" s="49"/>
      <c r="B3333" s="44"/>
      <c r="C3333" s="44"/>
      <c r="D3333" s="44"/>
      <c r="E3333" s="50"/>
      <c r="F3333" s="51"/>
      <c r="G3333" s="51"/>
      <c r="H3333" s="51"/>
      <c r="I3333" s="52"/>
      <c r="J3333" s="46"/>
    </row>
    <row r="3334" spans="1:11" s="45" customFormat="1">
      <c r="A3334" s="49"/>
      <c r="B3334" s="44"/>
      <c r="C3334" s="44"/>
      <c r="D3334" s="44"/>
      <c r="E3334" s="50"/>
      <c r="F3334" s="51"/>
      <c r="G3334" s="51"/>
      <c r="H3334" s="51"/>
      <c r="I3334" s="52"/>
      <c r="J3334" s="46"/>
    </row>
    <row r="3335" spans="1:11" s="45" customFormat="1">
      <c r="A3335" s="49"/>
      <c r="B3335" s="44"/>
      <c r="C3335" s="44"/>
      <c r="D3335" s="44"/>
      <c r="E3335" s="50"/>
      <c r="F3335" s="51"/>
      <c r="G3335" s="51"/>
      <c r="H3335" s="51"/>
      <c r="I3335" s="52"/>
      <c r="J3335" s="46"/>
    </row>
    <row r="3336" spans="1:11" s="45" customFormat="1">
      <c r="A3336" s="49"/>
      <c r="B3336" s="44"/>
      <c r="C3336" s="44"/>
      <c r="D3336" s="44"/>
      <c r="E3336" s="50"/>
      <c r="F3336" s="51"/>
      <c r="G3336" s="51"/>
      <c r="H3336" s="51"/>
      <c r="I3336" s="52"/>
      <c r="J3336" s="46"/>
    </row>
    <row r="3337" spans="1:11" s="45" customFormat="1">
      <c r="A3337" s="49"/>
      <c r="B3337" s="44"/>
      <c r="C3337" s="44"/>
      <c r="D3337" s="44"/>
      <c r="E3337" s="50"/>
      <c r="F3337" s="51"/>
      <c r="G3337" s="51"/>
      <c r="H3337" s="51"/>
      <c r="I3337" s="52"/>
      <c r="J3337" s="46"/>
    </row>
    <row r="3338" spans="1:11" s="45" customFormat="1">
      <c r="A3338" s="49"/>
      <c r="B3338" s="44"/>
      <c r="C3338" s="44"/>
      <c r="D3338" s="44"/>
      <c r="E3338" s="50"/>
      <c r="F3338" s="51"/>
      <c r="G3338" s="51"/>
      <c r="H3338" s="51"/>
      <c r="I3338" s="52"/>
      <c r="J3338" s="46"/>
    </row>
    <row r="3339" spans="1:11" s="45" customFormat="1">
      <c r="A3339" s="49"/>
      <c r="B3339" s="44"/>
      <c r="C3339" s="44"/>
      <c r="D3339" s="44"/>
      <c r="E3339" s="50"/>
      <c r="F3339" s="51"/>
      <c r="G3339" s="51"/>
      <c r="H3339" s="51"/>
      <c r="I3339" s="52"/>
      <c r="J3339" s="46"/>
    </row>
    <row r="3340" spans="1:11" s="45" customFormat="1">
      <c r="A3340" s="49"/>
      <c r="B3340" s="44"/>
      <c r="C3340" s="44"/>
      <c r="D3340" s="44"/>
      <c r="E3340" s="50"/>
      <c r="F3340" s="51"/>
      <c r="G3340" s="51"/>
      <c r="H3340" s="51"/>
      <c r="I3340" s="52"/>
      <c r="J3340" s="46"/>
      <c r="K3340" s="47"/>
    </row>
    <row r="3341" spans="1:11" s="45" customFormat="1">
      <c r="A3341" s="49"/>
      <c r="B3341" s="44"/>
      <c r="C3341" s="44"/>
      <c r="D3341" s="44"/>
      <c r="E3341" s="50"/>
      <c r="F3341" s="51"/>
      <c r="G3341" s="51"/>
      <c r="H3341" s="51"/>
      <c r="I3341" s="52"/>
      <c r="J3341" s="46"/>
    </row>
    <row r="3342" spans="1:11" s="45" customFormat="1">
      <c r="A3342" s="49"/>
      <c r="B3342" s="44"/>
      <c r="C3342" s="44"/>
      <c r="D3342" s="44"/>
      <c r="E3342" s="50"/>
      <c r="F3342" s="51"/>
      <c r="G3342" s="51"/>
      <c r="H3342" s="51"/>
      <c r="I3342" s="52"/>
      <c r="J3342" s="46"/>
    </row>
    <row r="3343" spans="1:11" s="45" customFormat="1">
      <c r="A3343" s="49"/>
      <c r="B3343" s="44"/>
      <c r="C3343" s="44"/>
      <c r="D3343" s="44"/>
      <c r="E3343" s="50"/>
      <c r="F3343" s="51"/>
      <c r="G3343" s="51"/>
      <c r="H3343" s="51"/>
      <c r="I3343" s="52"/>
      <c r="J3343" s="46"/>
    </row>
    <row r="3344" spans="1:11" s="45" customFormat="1">
      <c r="A3344" s="49"/>
      <c r="B3344" s="44"/>
      <c r="C3344" s="44"/>
      <c r="D3344" s="44"/>
      <c r="E3344" s="50"/>
      <c r="F3344" s="51"/>
      <c r="G3344" s="51"/>
      <c r="H3344" s="51"/>
      <c r="I3344" s="52"/>
      <c r="J3344" s="46"/>
    </row>
    <row r="3345" spans="1:11" s="45" customFormat="1">
      <c r="A3345" s="49"/>
      <c r="B3345" s="44"/>
      <c r="C3345" s="44"/>
      <c r="D3345" s="44"/>
      <c r="E3345" s="50"/>
      <c r="F3345" s="51"/>
      <c r="G3345" s="51"/>
      <c r="H3345" s="51"/>
      <c r="I3345" s="52"/>
      <c r="J3345" s="46"/>
    </row>
    <row r="3346" spans="1:11" s="45" customFormat="1">
      <c r="A3346" s="49"/>
      <c r="B3346" s="44"/>
      <c r="C3346" s="44"/>
      <c r="D3346" s="44"/>
      <c r="E3346" s="50"/>
      <c r="F3346" s="51"/>
      <c r="G3346" s="51"/>
      <c r="H3346" s="51"/>
      <c r="I3346" s="52"/>
      <c r="J3346" s="46"/>
    </row>
    <row r="3347" spans="1:11" s="44" customFormat="1">
      <c r="A3347" s="49"/>
      <c r="E3347" s="50"/>
      <c r="F3347" s="51"/>
      <c r="G3347" s="51"/>
      <c r="H3347" s="51"/>
      <c r="I3347" s="52"/>
      <c r="J3347" s="46"/>
      <c r="K3347" s="45"/>
    </row>
    <row r="3348" spans="1:11" s="44" customFormat="1">
      <c r="A3348" s="49"/>
      <c r="E3348" s="50"/>
      <c r="F3348" s="51"/>
      <c r="G3348" s="51"/>
      <c r="H3348" s="51"/>
      <c r="I3348" s="52"/>
      <c r="J3348" s="46"/>
      <c r="K3348" s="45"/>
    </row>
    <row r="3349" spans="1:11" s="44" customFormat="1">
      <c r="A3349" s="49"/>
      <c r="E3349" s="50"/>
      <c r="F3349" s="51"/>
      <c r="G3349" s="51"/>
      <c r="H3349" s="51"/>
      <c r="I3349" s="52"/>
      <c r="J3349" s="46"/>
      <c r="K3349" s="45"/>
    </row>
    <row r="3350" spans="1:11" s="44" customFormat="1">
      <c r="A3350" s="49"/>
      <c r="E3350" s="50"/>
      <c r="F3350" s="51"/>
      <c r="G3350" s="51"/>
      <c r="H3350" s="51"/>
      <c r="I3350" s="52"/>
      <c r="J3350" s="46"/>
      <c r="K3350" s="45"/>
    </row>
    <row r="3351" spans="1:11" s="44" customFormat="1">
      <c r="A3351" s="49"/>
      <c r="E3351" s="50"/>
      <c r="F3351" s="51"/>
      <c r="G3351" s="51"/>
      <c r="H3351" s="51"/>
      <c r="I3351" s="52"/>
      <c r="J3351" s="46"/>
      <c r="K3351" s="45"/>
    </row>
    <row r="3352" spans="1:11" s="44" customFormat="1">
      <c r="A3352" s="49"/>
      <c r="E3352" s="50"/>
      <c r="F3352" s="51"/>
      <c r="G3352" s="51"/>
      <c r="H3352" s="51"/>
      <c r="I3352" s="52"/>
      <c r="J3352" s="46"/>
      <c r="K3352" s="45"/>
    </row>
    <row r="3353" spans="1:11" s="44" customFormat="1">
      <c r="A3353" s="49"/>
      <c r="E3353" s="50"/>
      <c r="F3353" s="51"/>
      <c r="G3353" s="51"/>
      <c r="H3353" s="51"/>
      <c r="I3353" s="52"/>
      <c r="J3353" s="46"/>
      <c r="K3353" s="45"/>
    </row>
    <row r="3354" spans="1:11" s="44" customFormat="1">
      <c r="A3354" s="49"/>
      <c r="E3354" s="50"/>
      <c r="F3354" s="51"/>
      <c r="G3354" s="51"/>
      <c r="H3354" s="51"/>
      <c r="I3354" s="52"/>
      <c r="J3354" s="46"/>
      <c r="K3354" s="45"/>
    </row>
    <row r="3355" spans="1:11" s="44" customFormat="1">
      <c r="A3355" s="49"/>
      <c r="E3355" s="50"/>
      <c r="F3355" s="51"/>
      <c r="G3355" s="51"/>
      <c r="H3355" s="51"/>
      <c r="I3355" s="52"/>
      <c r="J3355" s="46"/>
      <c r="K3355" s="45"/>
    </row>
    <row r="3356" spans="1:11" s="44" customFormat="1">
      <c r="A3356" s="49"/>
      <c r="E3356" s="50"/>
      <c r="F3356" s="51"/>
      <c r="G3356" s="51"/>
      <c r="H3356" s="51"/>
      <c r="I3356" s="52"/>
      <c r="J3356" s="46"/>
      <c r="K3356" s="45"/>
    </row>
    <row r="3357" spans="1:11" s="44" customFormat="1">
      <c r="A3357" s="49"/>
      <c r="E3357" s="50"/>
      <c r="F3357" s="51"/>
      <c r="G3357" s="51"/>
      <c r="H3357" s="51"/>
      <c r="I3357" s="52"/>
      <c r="J3357" s="46"/>
      <c r="K3357" s="45"/>
    </row>
    <row r="3358" spans="1:11" s="44" customFormat="1">
      <c r="A3358" s="49"/>
      <c r="E3358" s="50"/>
      <c r="F3358" s="51"/>
      <c r="G3358" s="51"/>
      <c r="H3358" s="51"/>
      <c r="I3358" s="52"/>
      <c r="J3358" s="46"/>
      <c r="K3358" s="45"/>
    </row>
    <row r="3359" spans="1:11" s="44" customFormat="1">
      <c r="A3359" s="49"/>
      <c r="E3359" s="50"/>
      <c r="F3359" s="51"/>
      <c r="G3359" s="51"/>
      <c r="H3359" s="51"/>
      <c r="I3359" s="52"/>
      <c r="J3359" s="46"/>
      <c r="K3359" s="47"/>
    </row>
    <row r="3360" spans="1:11" s="44" customFormat="1">
      <c r="A3360" s="49"/>
      <c r="E3360" s="50"/>
      <c r="F3360" s="51"/>
      <c r="G3360" s="51"/>
      <c r="H3360" s="51"/>
      <c r="I3360" s="52"/>
      <c r="J3360" s="46"/>
      <c r="K3360" s="45"/>
    </row>
    <row r="3361" spans="1:11" s="44" customFormat="1">
      <c r="A3361" s="49"/>
      <c r="E3361" s="50"/>
      <c r="F3361" s="51"/>
      <c r="G3361" s="51"/>
      <c r="H3361" s="51"/>
      <c r="I3361" s="52"/>
      <c r="J3361" s="46"/>
      <c r="K3361" s="45"/>
    </row>
    <row r="3362" spans="1:11" s="44" customFormat="1">
      <c r="A3362" s="49"/>
      <c r="E3362" s="50"/>
      <c r="F3362" s="51"/>
      <c r="G3362" s="51"/>
      <c r="H3362" s="51"/>
      <c r="I3362" s="52"/>
      <c r="J3362" s="46"/>
      <c r="K3362" s="45"/>
    </row>
    <row r="3363" spans="1:11" s="45" customFormat="1">
      <c r="A3363" s="49"/>
      <c r="B3363" s="44"/>
      <c r="C3363" s="44"/>
      <c r="D3363" s="44"/>
      <c r="E3363" s="50"/>
      <c r="F3363" s="51"/>
      <c r="G3363" s="51"/>
      <c r="H3363" s="51"/>
      <c r="I3363" s="52"/>
      <c r="J3363" s="46"/>
    </row>
    <row r="3364" spans="1:11" s="45" customFormat="1">
      <c r="A3364" s="49"/>
      <c r="B3364" s="44"/>
      <c r="C3364" s="44"/>
      <c r="D3364" s="44"/>
      <c r="E3364" s="50"/>
      <c r="F3364" s="51"/>
      <c r="G3364" s="51"/>
      <c r="H3364" s="51"/>
      <c r="I3364" s="52"/>
      <c r="J3364" s="46"/>
    </row>
    <row r="3365" spans="1:11" s="45" customFormat="1">
      <c r="A3365" s="49"/>
      <c r="B3365" s="44"/>
      <c r="C3365" s="44"/>
      <c r="D3365" s="44"/>
      <c r="E3365" s="50"/>
      <c r="F3365" s="51"/>
      <c r="G3365" s="51"/>
      <c r="H3365" s="51"/>
      <c r="I3365" s="52"/>
      <c r="J3365" s="46"/>
    </row>
    <row r="3366" spans="1:11" s="45" customFormat="1">
      <c r="A3366" s="49"/>
      <c r="B3366" s="44"/>
      <c r="C3366" s="44"/>
      <c r="D3366" s="44"/>
      <c r="E3366" s="50"/>
      <c r="F3366" s="51"/>
      <c r="G3366" s="51"/>
      <c r="H3366" s="51"/>
      <c r="I3366" s="52"/>
      <c r="J3366" s="46"/>
    </row>
    <row r="3367" spans="1:11" s="45" customFormat="1">
      <c r="A3367" s="49"/>
      <c r="B3367" s="44"/>
      <c r="C3367" s="44"/>
      <c r="D3367" s="44"/>
      <c r="E3367" s="50"/>
      <c r="F3367" s="51"/>
      <c r="G3367" s="51"/>
      <c r="H3367" s="51"/>
      <c r="I3367" s="52"/>
      <c r="J3367" s="46"/>
    </row>
    <row r="3368" spans="1:11" s="45" customFormat="1">
      <c r="A3368" s="49"/>
      <c r="B3368" s="44"/>
      <c r="C3368" s="44"/>
      <c r="D3368" s="44"/>
      <c r="E3368" s="50"/>
      <c r="F3368" s="51"/>
      <c r="G3368" s="51"/>
      <c r="H3368" s="51"/>
      <c r="I3368" s="52"/>
      <c r="J3368" s="46"/>
    </row>
    <row r="3369" spans="1:11" s="45" customFormat="1">
      <c r="A3369" s="49"/>
      <c r="B3369" s="44"/>
      <c r="C3369" s="44"/>
      <c r="D3369" s="44"/>
      <c r="E3369" s="50"/>
      <c r="F3369" s="51"/>
      <c r="G3369" s="51"/>
      <c r="H3369" s="51"/>
      <c r="I3369" s="52"/>
      <c r="J3369" s="46"/>
    </row>
    <row r="3370" spans="1:11" s="45" customFormat="1">
      <c r="A3370" s="49"/>
      <c r="B3370" s="44"/>
      <c r="C3370" s="44"/>
      <c r="D3370" s="44"/>
      <c r="E3370" s="50"/>
      <c r="F3370" s="51"/>
      <c r="G3370" s="51"/>
      <c r="H3370" s="51"/>
      <c r="I3370" s="52"/>
      <c r="J3370" s="46"/>
    </row>
    <row r="3371" spans="1:11" s="45" customFormat="1">
      <c r="A3371" s="49"/>
      <c r="B3371" s="44"/>
      <c r="C3371" s="44"/>
      <c r="D3371" s="44"/>
      <c r="E3371" s="50"/>
      <c r="F3371" s="51"/>
      <c r="G3371" s="51"/>
      <c r="H3371" s="51"/>
      <c r="I3371" s="52"/>
      <c r="J3371" s="46"/>
    </row>
    <row r="3372" spans="1:11" s="45" customFormat="1">
      <c r="A3372" s="49"/>
      <c r="B3372" s="44"/>
      <c r="C3372" s="44"/>
      <c r="D3372" s="44"/>
      <c r="E3372" s="50"/>
      <c r="F3372" s="51"/>
      <c r="G3372" s="51"/>
      <c r="H3372" s="51"/>
      <c r="I3372" s="52"/>
      <c r="J3372" s="46"/>
    </row>
    <row r="3373" spans="1:11" s="45" customFormat="1">
      <c r="A3373" s="49"/>
      <c r="B3373" s="44"/>
      <c r="C3373" s="44"/>
      <c r="D3373" s="44"/>
      <c r="E3373" s="50"/>
      <c r="F3373" s="51"/>
      <c r="G3373" s="51"/>
      <c r="H3373" s="51"/>
      <c r="I3373" s="52"/>
      <c r="J3373" s="46"/>
    </row>
    <row r="3374" spans="1:11" s="45" customFormat="1">
      <c r="A3374" s="49"/>
      <c r="B3374" s="44"/>
      <c r="C3374" s="44"/>
      <c r="D3374" s="44"/>
      <c r="E3374" s="50"/>
      <c r="F3374" s="51"/>
      <c r="G3374" s="51"/>
      <c r="H3374" s="51"/>
      <c r="I3374" s="52"/>
      <c r="J3374" s="46"/>
    </row>
    <row r="3375" spans="1:11" s="45" customFormat="1">
      <c r="A3375" s="49"/>
      <c r="B3375" s="44"/>
      <c r="C3375" s="44"/>
      <c r="D3375" s="44"/>
      <c r="E3375" s="50"/>
      <c r="F3375" s="51"/>
      <c r="G3375" s="51"/>
      <c r="H3375" s="51"/>
      <c r="I3375" s="52"/>
      <c r="J3375" s="46"/>
    </row>
    <row r="3376" spans="1:11" s="45" customFormat="1">
      <c r="A3376" s="49"/>
      <c r="B3376" s="44"/>
      <c r="C3376" s="44"/>
      <c r="D3376" s="44"/>
      <c r="E3376" s="50"/>
      <c r="F3376" s="51"/>
      <c r="G3376" s="51"/>
      <c r="H3376" s="51"/>
      <c r="I3376" s="52"/>
      <c r="J3376" s="46"/>
    </row>
    <row r="3377" spans="1:11" s="45" customFormat="1">
      <c r="A3377" s="49"/>
      <c r="B3377" s="44"/>
      <c r="C3377" s="44"/>
      <c r="D3377" s="44"/>
      <c r="E3377" s="50"/>
      <c r="F3377" s="51"/>
      <c r="G3377" s="51"/>
      <c r="H3377" s="51"/>
      <c r="I3377" s="52"/>
      <c r="J3377" s="46"/>
    </row>
    <row r="3378" spans="1:11" s="45" customFormat="1">
      <c r="A3378" s="49"/>
      <c r="B3378" s="44"/>
      <c r="C3378" s="44"/>
      <c r="D3378" s="44"/>
      <c r="E3378" s="50"/>
      <c r="F3378" s="51"/>
      <c r="G3378" s="51"/>
      <c r="H3378" s="51"/>
      <c r="I3378" s="52"/>
      <c r="J3378" s="46"/>
    </row>
    <row r="3379" spans="1:11" s="45" customFormat="1">
      <c r="A3379" s="49"/>
      <c r="B3379" s="44"/>
      <c r="C3379" s="44"/>
      <c r="D3379" s="44"/>
      <c r="E3379" s="50"/>
      <c r="F3379" s="51"/>
      <c r="G3379" s="51"/>
      <c r="H3379" s="51"/>
      <c r="I3379" s="52"/>
      <c r="J3379" s="46"/>
    </row>
    <row r="3380" spans="1:11" s="45" customFormat="1">
      <c r="A3380" s="49"/>
      <c r="B3380" s="44"/>
      <c r="C3380" s="44"/>
      <c r="D3380" s="44"/>
      <c r="E3380" s="50"/>
      <c r="F3380" s="51"/>
      <c r="G3380" s="51"/>
      <c r="H3380" s="51"/>
      <c r="I3380" s="52"/>
      <c r="J3380" s="46"/>
    </row>
    <row r="3381" spans="1:11" s="45" customFormat="1">
      <c r="A3381" s="49"/>
      <c r="B3381" s="44"/>
      <c r="C3381" s="44"/>
      <c r="D3381" s="44"/>
      <c r="E3381" s="50"/>
      <c r="F3381" s="51"/>
      <c r="G3381" s="51"/>
      <c r="H3381" s="51"/>
      <c r="I3381" s="52"/>
      <c r="J3381" s="46"/>
    </row>
    <row r="3382" spans="1:11" s="45" customFormat="1">
      <c r="A3382" s="49"/>
      <c r="B3382" s="44"/>
      <c r="C3382" s="44"/>
      <c r="D3382" s="44"/>
      <c r="E3382" s="50"/>
      <c r="F3382" s="51"/>
      <c r="G3382" s="51"/>
      <c r="H3382" s="51"/>
      <c r="I3382" s="52"/>
      <c r="J3382" s="46"/>
    </row>
    <row r="3383" spans="1:11" s="45" customFormat="1">
      <c r="A3383" s="49"/>
      <c r="B3383" s="44"/>
      <c r="C3383" s="44"/>
      <c r="D3383" s="44"/>
      <c r="E3383" s="50"/>
      <c r="F3383" s="51"/>
      <c r="G3383" s="51"/>
      <c r="H3383" s="51"/>
      <c r="I3383" s="52"/>
      <c r="J3383" s="46"/>
    </row>
    <row r="3384" spans="1:11" s="45" customFormat="1">
      <c r="A3384" s="49"/>
      <c r="B3384" s="44"/>
      <c r="C3384" s="44"/>
      <c r="D3384" s="44"/>
      <c r="E3384" s="50"/>
      <c r="F3384" s="51"/>
      <c r="G3384" s="51"/>
      <c r="H3384" s="51"/>
      <c r="I3384" s="52"/>
      <c r="J3384" s="46"/>
    </row>
    <row r="3385" spans="1:11" s="45" customFormat="1">
      <c r="A3385" s="49"/>
      <c r="B3385" s="44"/>
      <c r="C3385" s="44"/>
      <c r="D3385" s="44"/>
      <c r="E3385" s="50"/>
      <c r="F3385" s="51"/>
      <c r="G3385" s="51"/>
      <c r="H3385" s="51"/>
      <c r="I3385" s="52"/>
      <c r="J3385" s="46"/>
      <c r="K3385" s="47"/>
    </row>
    <row r="3386" spans="1:11" s="45" customFormat="1">
      <c r="A3386" s="49"/>
      <c r="B3386" s="44"/>
      <c r="C3386" s="44"/>
      <c r="D3386" s="44"/>
      <c r="E3386" s="50"/>
      <c r="F3386" s="51"/>
      <c r="G3386" s="51"/>
      <c r="H3386" s="51"/>
      <c r="I3386" s="52"/>
      <c r="J3386" s="46"/>
    </row>
    <row r="3387" spans="1:11" s="45" customFormat="1">
      <c r="A3387" s="49"/>
      <c r="B3387" s="44"/>
      <c r="C3387" s="44"/>
      <c r="D3387" s="44"/>
      <c r="E3387" s="50"/>
      <c r="F3387" s="51"/>
      <c r="G3387" s="51"/>
      <c r="H3387" s="51"/>
      <c r="I3387" s="52"/>
      <c r="J3387" s="46"/>
    </row>
    <row r="3388" spans="1:11" s="45" customFormat="1">
      <c r="A3388" s="49"/>
      <c r="B3388" s="44"/>
      <c r="C3388" s="44"/>
      <c r="D3388" s="44"/>
      <c r="E3388" s="50"/>
      <c r="F3388" s="51"/>
      <c r="G3388" s="51"/>
      <c r="H3388" s="51"/>
      <c r="I3388" s="52"/>
      <c r="J3388" s="46"/>
    </row>
    <row r="3389" spans="1:11" s="45" customFormat="1">
      <c r="A3389" s="49"/>
      <c r="B3389" s="44"/>
      <c r="C3389" s="44"/>
      <c r="D3389" s="44"/>
      <c r="E3389" s="50"/>
      <c r="F3389" s="51"/>
      <c r="G3389" s="51"/>
      <c r="H3389" s="51"/>
      <c r="I3389" s="52"/>
      <c r="J3389" s="46"/>
    </row>
    <row r="3390" spans="1:11" s="45" customFormat="1">
      <c r="A3390" s="49"/>
      <c r="B3390" s="44"/>
      <c r="C3390" s="44"/>
      <c r="D3390" s="44"/>
      <c r="E3390" s="50"/>
      <c r="F3390" s="51"/>
      <c r="G3390" s="51"/>
      <c r="H3390" s="51"/>
      <c r="I3390" s="52"/>
      <c r="J3390" s="46"/>
    </row>
    <row r="3391" spans="1:11" s="45" customFormat="1">
      <c r="A3391" s="49"/>
      <c r="B3391" s="44"/>
      <c r="C3391" s="44"/>
      <c r="D3391" s="44"/>
      <c r="E3391" s="50"/>
      <c r="F3391" s="51"/>
      <c r="G3391" s="51"/>
      <c r="H3391" s="51"/>
      <c r="I3391" s="52"/>
      <c r="J3391" s="46"/>
    </row>
    <row r="3392" spans="1:11" s="45" customFormat="1">
      <c r="A3392" s="49"/>
      <c r="B3392" s="44"/>
      <c r="C3392" s="44"/>
      <c r="D3392" s="44"/>
      <c r="E3392" s="50"/>
      <c r="F3392" s="51"/>
      <c r="G3392" s="51"/>
      <c r="H3392" s="51"/>
      <c r="I3392" s="52"/>
      <c r="J3392" s="46"/>
    </row>
    <row r="3393" spans="1:11" s="45" customFormat="1">
      <c r="A3393" s="49"/>
      <c r="B3393" s="44"/>
      <c r="C3393" s="44"/>
      <c r="D3393" s="44"/>
      <c r="E3393" s="50"/>
      <c r="F3393" s="51"/>
      <c r="G3393" s="51"/>
      <c r="H3393" s="51"/>
      <c r="I3393" s="52"/>
      <c r="J3393" s="46"/>
    </row>
    <row r="3394" spans="1:11" s="45" customFormat="1">
      <c r="A3394" s="49"/>
      <c r="B3394" s="44"/>
      <c r="C3394" s="44"/>
      <c r="D3394" s="44"/>
      <c r="E3394" s="50"/>
      <c r="F3394" s="51"/>
      <c r="G3394" s="51"/>
      <c r="H3394" s="51"/>
      <c r="I3394" s="52"/>
      <c r="J3394" s="46"/>
    </row>
    <row r="3395" spans="1:11" s="44" customFormat="1">
      <c r="A3395" s="49"/>
      <c r="E3395" s="50"/>
      <c r="F3395" s="51"/>
      <c r="G3395" s="51"/>
      <c r="H3395" s="51"/>
      <c r="I3395" s="52"/>
      <c r="J3395" s="46"/>
      <c r="K3395" s="45"/>
    </row>
    <row r="3396" spans="1:11" s="44" customFormat="1">
      <c r="A3396" s="49"/>
      <c r="E3396" s="50"/>
      <c r="F3396" s="51"/>
      <c r="G3396" s="51"/>
      <c r="H3396" s="51"/>
      <c r="I3396" s="52"/>
      <c r="J3396" s="46"/>
      <c r="K3396" s="45"/>
    </row>
    <row r="3397" spans="1:11" s="44" customFormat="1">
      <c r="A3397" s="49"/>
      <c r="E3397" s="50"/>
      <c r="F3397" s="51"/>
      <c r="G3397" s="51"/>
      <c r="H3397" s="51"/>
      <c r="I3397" s="52"/>
      <c r="J3397" s="46"/>
      <c r="K3397" s="45"/>
    </row>
    <row r="3398" spans="1:11" s="44" customFormat="1">
      <c r="A3398" s="49"/>
      <c r="E3398" s="50"/>
      <c r="F3398" s="51"/>
      <c r="G3398" s="51"/>
      <c r="H3398" s="51"/>
      <c r="I3398" s="52"/>
      <c r="J3398" s="46"/>
      <c r="K3398" s="45"/>
    </row>
    <row r="3399" spans="1:11" s="44" customFormat="1">
      <c r="A3399" s="49"/>
      <c r="E3399" s="50"/>
      <c r="F3399" s="51"/>
      <c r="G3399" s="51"/>
      <c r="H3399" s="51"/>
      <c r="I3399" s="52"/>
      <c r="J3399" s="46"/>
      <c r="K3399" s="45"/>
    </row>
    <row r="3400" spans="1:11" s="44" customFormat="1">
      <c r="A3400" s="49"/>
      <c r="E3400" s="50"/>
      <c r="F3400" s="51"/>
      <c r="G3400" s="51"/>
      <c r="H3400" s="51"/>
      <c r="I3400" s="52"/>
      <c r="J3400" s="46"/>
      <c r="K3400" s="45"/>
    </row>
    <row r="3401" spans="1:11" s="44" customFormat="1">
      <c r="A3401" s="49"/>
      <c r="E3401" s="50"/>
      <c r="F3401" s="51"/>
      <c r="G3401" s="51"/>
      <c r="H3401" s="51"/>
      <c r="I3401" s="52"/>
      <c r="J3401" s="46"/>
      <c r="K3401" s="45"/>
    </row>
    <row r="3402" spans="1:11" s="44" customFormat="1">
      <c r="A3402" s="49"/>
      <c r="E3402" s="50"/>
      <c r="F3402" s="51"/>
      <c r="G3402" s="51"/>
      <c r="H3402" s="51"/>
      <c r="I3402" s="52"/>
      <c r="J3402" s="46"/>
      <c r="K3402" s="45"/>
    </row>
    <row r="3403" spans="1:11" s="44" customFormat="1">
      <c r="A3403" s="49"/>
      <c r="E3403" s="50"/>
      <c r="F3403" s="51"/>
      <c r="G3403" s="51"/>
      <c r="H3403" s="51"/>
      <c r="I3403" s="52"/>
      <c r="J3403" s="46"/>
      <c r="K3403" s="45"/>
    </row>
    <row r="3404" spans="1:11" s="44" customFormat="1">
      <c r="A3404" s="49"/>
      <c r="E3404" s="50"/>
      <c r="F3404" s="51"/>
      <c r="G3404" s="51"/>
      <c r="H3404" s="51"/>
      <c r="I3404" s="52"/>
      <c r="J3404" s="46"/>
      <c r="K3404" s="45"/>
    </row>
    <row r="3405" spans="1:11" s="44" customFormat="1">
      <c r="A3405" s="49"/>
      <c r="E3405" s="50"/>
      <c r="F3405" s="51"/>
      <c r="G3405" s="51"/>
      <c r="H3405" s="51"/>
      <c r="I3405" s="52"/>
      <c r="J3405" s="46"/>
      <c r="K3405" s="45"/>
    </row>
    <row r="3406" spans="1:11" s="44" customFormat="1">
      <c r="A3406" s="49"/>
      <c r="E3406" s="50"/>
      <c r="F3406" s="51"/>
      <c r="G3406" s="51"/>
      <c r="H3406" s="51"/>
      <c r="I3406" s="52"/>
      <c r="J3406" s="46"/>
      <c r="K3406" s="45"/>
    </row>
    <row r="3407" spans="1:11" s="44" customFormat="1">
      <c r="A3407" s="49"/>
      <c r="E3407" s="50"/>
      <c r="F3407" s="51"/>
      <c r="G3407" s="51"/>
      <c r="H3407" s="51"/>
      <c r="I3407" s="52"/>
      <c r="J3407" s="46"/>
      <c r="K3407" s="45"/>
    </row>
    <row r="3408" spans="1:11" s="44" customFormat="1">
      <c r="A3408" s="49"/>
      <c r="E3408" s="50"/>
      <c r="F3408" s="51"/>
      <c r="G3408" s="51"/>
      <c r="H3408" s="51"/>
      <c r="I3408" s="52"/>
      <c r="J3408" s="46"/>
      <c r="K3408" s="45"/>
    </row>
    <row r="3409" spans="1:11" s="44" customFormat="1">
      <c r="A3409" s="49"/>
      <c r="E3409" s="50"/>
      <c r="F3409" s="51"/>
      <c r="G3409" s="51"/>
      <c r="H3409" s="51"/>
      <c r="I3409" s="52"/>
      <c r="J3409" s="46"/>
      <c r="K3409" s="45"/>
    </row>
    <row r="3410" spans="1:11" s="44" customFormat="1">
      <c r="A3410" s="49"/>
      <c r="E3410" s="50"/>
      <c r="F3410" s="51"/>
      <c r="G3410" s="51"/>
      <c r="H3410" s="51"/>
      <c r="I3410" s="52"/>
      <c r="J3410" s="46"/>
      <c r="K3410" s="45"/>
    </row>
    <row r="3411" spans="1:11" s="44" customFormat="1">
      <c r="A3411" s="49"/>
      <c r="E3411" s="50"/>
      <c r="F3411" s="51"/>
      <c r="G3411" s="51"/>
      <c r="H3411" s="51"/>
      <c r="I3411" s="52"/>
      <c r="J3411" s="46"/>
      <c r="K3411" s="45"/>
    </row>
    <row r="3412" spans="1:11" s="44" customFormat="1">
      <c r="A3412" s="49"/>
      <c r="E3412" s="50"/>
      <c r="F3412" s="51"/>
      <c r="G3412" s="51"/>
      <c r="H3412" s="51"/>
      <c r="I3412" s="52"/>
      <c r="J3412" s="46"/>
      <c r="K3412" s="45"/>
    </row>
    <row r="3413" spans="1:11" s="44" customFormat="1">
      <c r="A3413" s="49"/>
      <c r="E3413" s="50"/>
      <c r="F3413" s="51"/>
      <c r="G3413" s="51"/>
      <c r="H3413" s="51"/>
      <c r="I3413" s="52"/>
      <c r="J3413" s="46"/>
      <c r="K3413" s="45"/>
    </row>
    <row r="3414" spans="1:11" s="44" customFormat="1">
      <c r="A3414" s="49"/>
      <c r="E3414" s="50"/>
      <c r="F3414" s="51"/>
      <c r="G3414" s="51"/>
      <c r="H3414" s="51"/>
      <c r="I3414" s="52"/>
      <c r="J3414" s="46"/>
      <c r="K3414" s="45"/>
    </row>
    <row r="3415" spans="1:11" s="44" customFormat="1">
      <c r="A3415" s="49"/>
      <c r="E3415" s="50"/>
      <c r="F3415" s="51"/>
      <c r="G3415" s="51"/>
      <c r="H3415" s="51"/>
      <c r="I3415" s="52"/>
      <c r="J3415" s="46"/>
      <c r="K3415" s="45"/>
    </row>
    <row r="3416" spans="1:11" s="44" customFormat="1">
      <c r="A3416" s="49"/>
      <c r="E3416" s="50"/>
      <c r="F3416" s="51"/>
      <c r="G3416" s="51"/>
      <c r="H3416" s="51"/>
      <c r="I3416" s="52"/>
      <c r="J3416" s="46"/>
      <c r="K3416" s="45"/>
    </row>
    <row r="3417" spans="1:11" s="44" customFormat="1">
      <c r="A3417" s="49"/>
      <c r="E3417" s="50"/>
      <c r="F3417" s="51"/>
      <c r="G3417" s="51"/>
      <c r="H3417" s="51"/>
      <c r="I3417" s="52"/>
      <c r="J3417" s="46"/>
      <c r="K3417" s="45"/>
    </row>
    <row r="3418" spans="1:11" s="44" customFormat="1">
      <c r="A3418" s="49"/>
      <c r="E3418" s="50"/>
      <c r="F3418" s="51"/>
      <c r="G3418" s="51"/>
      <c r="H3418" s="51"/>
      <c r="I3418" s="52"/>
      <c r="J3418" s="46"/>
      <c r="K3418" s="45"/>
    </row>
    <row r="3419" spans="1:11" s="44" customFormat="1">
      <c r="A3419" s="49"/>
      <c r="E3419" s="50"/>
      <c r="F3419" s="51"/>
      <c r="G3419" s="51"/>
      <c r="H3419" s="51"/>
      <c r="I3419" s="52"/>
      <c r="J3419" s="46"/>
      <c r="K3419" s="45"/>
    </row>
    <row r="3420" spans="1:11" s="44" customFormat="1">
      <c r="A3420" s="49"/>
      <c r="E3420" s="50"/>
      <c r="F3420" s="51"/>
      <c r="G3420" s="51"/>
      <c r="H3420" s="51"/>
      <c r="I3420" s="52"/>
      <c r="J3420" s="46"/>
      <c r="K3420" s="45"/>
    </row>
    <row r="3421" spans="1:11" s="44" customFormat="1">
      <c r="A3421" s="49"/>
      <c r="E3421" s="50"/>
      <c r="F3421" s="51"/>
      <c r="G3421" s="51"/>
      <c r="H3421" s="51"/>
      <c r="I3421" s="52"/>
      <c r="J3421" s="46"/>
      <c r="K3421" s="45"/>
    </row>
    <row r="3422" spans="1:11" s="44" customFormat="1">
      <c r="A3422" s="49"/>
      <c r="E3422" s="50"/>
      <c r="F3422" s="51"/>
      <c r="G3422" s="51"/>
      <c r="H3422" s="51"/>
      <c r="I3422" s="52"/>
      <c r="J3422" s="46"/>
      <c r="K3422" s="45"/>
    </row>
    <row r="3423" spans="1:11" s="44" customFormat="1">
      <c r="A3423" s="49"/>
      <c r="E3423" s="50"/>
      <c r="F3423" s="51"/>
      <c r="G3423" s="51"/>
      <c r="H3423" s="51"/>
      <c r="I3423" s="52"/>
      <c r="J3423" s="46"/>
      <c r="K3423" s="45"/>
    </row>
    <row r="3424" spans="1:11" s="44" customFormat="1">
      <c r="A3424" s="49"/>
      <c r="E3424" s="50"/>
      <c r="F3424" s="51"/>
      <c r="G3424" s="51"/>
      <c r="H3424" s="51"/>
      <c r="I3424" s="52"/>
      <c r="J3424" s="46"/>
      <c r="K3424" s="47"/>
    </row>
    <row r="3425" spans="1:11" s="44" customFormat="1">
      <c r="A3425" s="49"/>
      <c r="E3425" s="50"/>
      <c r="F3425" s="51"/>
      <c r="G3425" s="51"/>
      <c r="H3425" s="51"/>
      <c r="I3425" s="52"/>
      <c r="J3425" s="46"/>
      <c r="K3425" s="45"/>
    </row>
    <row r="3426" spans="1:11" s="44" customFormat="1">
      <c r="A3426" s="49"/>
      <c r="E3426" s="50"/>
      <c r="F3426" s="51"/>
      <c r="G3426" s="51"/>
      <c r="H3426" s="51"/>
      <c r="I3426" s="52"/>
      <c r="J3426" s="46"/>
      <c r="K3426" s="45"/>
    </row>
    <row r="3427" spans="1:11" s="45" customFormat="1">
      <c r="A3427" s="49"/>
      <c r="B3427" s="44"/>
      <c r="C3427" s="44"/>
      <c r="D3427" s="44"/>
      <c r="E3427" s="50"/>
      <c r="F3427" s="51"/>
      <c r="G3427" s="51"/>
      <c r="H3427" s="51"/>
      <c r="I3427" s="52"/>
      <c r="J3427" s="46"/>
    </row>
    <row r="3428" spans="1:11" s="45" customFormat="1">
      <c r="A3428" s="49"/>
      <c r="B3428" s="44"/>
      <c r="C3428" s="44"/>
      <c r="D3428" s="44"/>
      <c r="E3428" s="50"/>
      <c r="F3428" s="51"/>
      <c r="G3428" s="51"/>
      <c r="H3428" s="51"/>
      <c r="I3428" s="52"/>
      <c r="J3428" s="46"/>
    </row>
    <row r="3429" spans="1:11" s="45" customFormat="1">
      <c r="A3429" s="49"/>
      <c r="B3429" s="44"/>
      <c r="C3429" s="44"/>
      <c r="D3429" s="44"/>
      <c r="E3429" s="50"/>
      <c r="F3429" s="51"/>
      <c r="G3429" s="51"/>
      <c r="H3429" s="51"/>
      <c r="I3429" s="52"/>
      <c r="J3429" s="46"/>
    </row>
    <row r="3430" spans="1:11" s="45" customFormat="1">
      <c r="A3430" s="49"/>
      <c r="B3430" s="44"/>
      <c r="C3430" s="44"/>
      <c r="D3430" s="44"/>
      <c r="E3430" s="50"/>
      <c r="F3430" s="51"/>
      <c r="G3430" s="51"/>
      <c r="H3430" s="51"/>
      <c r="I3430" s="52"/>
      <c r="J3430" s="46"/>
    </row>
    <row r="3431" spans="1:11" s="45" customFormat="1">
      <c r="A3431" s="49"/>
      <c r="B3431" s="44"/>
      <c r="C3431" s="44"/>
      <c r="D3431" s="44"/>
      <c r="E3431" s="50"/>
      <c r="F3431" s="51"/>
      <c r="G3431" s="51"/>
      <c r="H3431" s="51"/>
      <c r="I3431" s="52"/>
      <c r="J3431" s="46"/>
    </row>
    <row r="3432" spans="1:11" s="45" customFormat="1">
      <c r="A3432" s="49"/>
      <c r="B3432" s="44"/>
      <c r="C3432" s="44"/>
      <c r="D3432" s="44"/>
      <c r="E3432" s="50"/>
      <c r="F3432" s="51"/>
      <c r="G3432" s="51"/>
      <c r="H3432" s="51"/>
      <c r="I3432" s="52"/>
      <c r="J3432" s="46"/>
    </row>
    <row r="3433" spans="1:11" s="45" customFormat="1">
      <c r="A3433" s="49"/>
      <c r="B3433" s="44"/>
      <c r="C3433" s="44"/>
      <c r="D3433" s="44"/>
      <c r="E3433" s="50"/>
      <c r="F3433" s="51"/>
      <c r="G3433" s="51"/>
      <c r="H3433" s="51"/>
      <c r="I3433" s="52"/>
      <c r="J3433" s="46"/>
    </row>
    <row r="3434" spans="1:11" s="45" customFormat="1">
      <c r="A3434" s="49"/>
      <c r="B3434" s="44"/>
      <c r="C3434" s="44"/>
      <c r="D3434" s="44"/>
      <c r="E3434" s="50"/>
      <c r="F3434" s="51"/>
      <c r="G3434" s="51"/>
      <c r="H3434" s="51"/>
      <c r="I3434" s="52"/>
      <c r="J3434" s="46"/>
    </row>
    <row r="3435" spans="1:11" s="45" customFormat="1">
      <c r="A3435" s="49"/>
      <c r="B3435" s="44"/>
      <c r="C3435" s="44"/>
      <c r="D3435" s="44"/>
      <c r="E3435" s="50"/>
      <c r="F3435" s="51"/>
      <c r="G3435" s="51"/>
      <c r="H3435" s="51"/>
      <c r="I3435" s="52"/>
      <c r="J3435" s="46"/>
    </row>
    <row r="3436" spans="1:11" s="45" customFormat="1">
      <c r="A3436" s="49"/>
      <c r="B3436" s="44"/>
      <c r="C3436" s="44"/>
      <c r="D3436" s="44"/>
      <c r="E3436" s="50"/>
      <c r="F3436" s="51"/>
      <c r="G3436" s="51"/>
      <c r="H3436" s="51"/>
      <c r="I3436" s="52"/>
      <c r="J3436" s="46"/>
    </row>
    <row r="3437" spans="1:11" s="45" customFormat="1">
      <c r="A3437" s="49"/>
      <c r="B3437" s="44"/>
      <c r="C3437" s="44"/>
      <c r="D3437" s="44"/>
      <c r="E3437" s="50"/>
      <c r="F3437" s="51"/>
      <c r="G3437" s="51"/>
      <c r="H3437" s="51"/>
      <c r="I3437" s="52"/>
      <c r="J3437" s="46"/>
    </row>
    <row r="3438" spans="1:11" s="45" customFormat="1">
      <c r="A3438" s="49"/>
      <c r="B3438" s="44"/>
      <c r="C3438" s="44"/>
      <c r="D3438" s="44"/>
      <c r="E3438" s="50"/>
      <c r="F3438" s="51"/>
      <c r="G3438" s="51"/>
      <c r="H3438" s="51"/>
      <c r="I3438" s="52"/>
      <c r="J3438" s="46"/>
    </row>
    <row r="3439" spans="1:11" s="45" customFormat="1">
      <c r="A3439" s="49"/>
      <c r="B3439" s="44"/>
      <c r="C3439" s="44"/>
      <c r="D3439" s="44"/>
      <c r="E3439" s="50"/>
      <c r="F3439" s="51"/>
      <c r="G3439" s="51"/>
      <c r="H3439" s="51"/>
      <c r="I3439" s="52"/>
      <c r="J3439" s="46"/>
    </row>
    <row r="3440" spans="1:11" s="45" customFormat="1">
      <c r="A3440" s="49"/>
      <c r="B3440" s="44"/>
      <c r="C3440" s="44"/>
      <c r="D3440" s="44"/>
      <c r="E3440" s="50"/>
      <c r="F3440" s="51"/>
      <c r="G3440" s="51"/>
      <c r="H3440" s="51"/>
      <c r="I3440" s="52"/>
      <c r="J3440" s="46"/>
    </row>
    <row r="3441" spans="1:11" s="45" customFormat="1">
      <c r="A3441" s="49"/>
      <c r="B3441" s="44"/>
      <c r="C3441" s="44"/>
      <c r="D3441" s="44"/>
      <c r="E3441" s="50"/>
      <c r="F3441" s="51"/>
      <c r="G3441" s="51"/>
      <c r="H3441" s="51"/>
      <c r="I3441" s="52"/>
      <c r="J3441" s="46"/>
    </row>
    <row r="3442" spans="1:11" s="45" customFormat="1">
      <c r="A3442" s="49"/>
      <c r="B3442" s="44"/>
      <c r="C3442" s="44"/>
      <c r="D3442" s="44"/>
      <c r="E3442" s="50"/>
      <c r="F3442" s="51"/>
      <c r="G3442" s="51"/>
      <c r="H3442" s="51"/>
      <c r="I3442" s="52"/>
      <c r="J3442" s="46"/>
    </row>
    <row r="3443" spans="1:11" s="44" customFormat="1">
      <c r="A3443" s="49"/>
      <c r="E3443" s="50"/>
      <c r="F3443" s="51"/>
      <c r="G3443" s="51"/>
      <c r="H3443" s="51"/>
      <c r="I3443" s="52"/>
      <c r="J3443" s="46"/>
      <c r="K3443" s="45"/>
    </row>
    <row r="3444" spans="1:11" s="44" customFormat="1">
      <c r="A3444" s="49"/>
      <c r="E3444" s="50"/>
      <c r="F3444" s="51"/>
      <c r="G3444" s="51"/>
      <c r="H3444" s="51"/>
      <c r="I3444" s="52"/>
      <c r="J3444" s="46"/>
      <c r="K3444" s="45"/>
    </row>
    <row r="3445" spans="1:11" s="44" customFormat="1">
      <c r="A3445" s="49"/>
      <c r="E3445" s="50"/>
      <c r="F3445" s="51"/>
      <c r="G3445" s="51"/>
      <c r="H3445" s="51"/>
      <c r="I3445" s="52"/>
      <c r="J3445" s="46"/>
      <c r="K3445" s="45"/>
    </row>
    <row r="3446" spans="1:11" s="44" customFormat="1">
      <c r="A3446" s="49"/>
      <c r="E3446" s="50"/>
      <c r="F3446" s="51"/>
      <c r="G3446" s="51"/>
      <c r="H3446" s="51"/>
      <c r="I3446" s="52"/>
      <c r="J3446" s="46"/>
      <c r="K3446" s="45"/>
    </row>
    <row r="3447" spans="1:11" s="44" customFormat="1">
      <c r="A3447" s="49"/>
      <c r="E3447" s="50"/>
      <c r="F3447" s="51"/>
      <c r="G3447" s="51"/>
      <c r="H3447" s="51"/>
      <c r="I3447" s="52"/>
      <c r="J3447" s="46"/>
      <c r="K3447" s="45"/>
    </row>
    <row r="3448" spans="1:11" s="44" customFormat="1">
      <c r="A3448" s="49"/>
      <c r="E3448" s="50"/>
      <c r="F3448" s="51"/>
      <c r="G3448" s="51"/>
      <c r="H3448" s="51"/>
      <c r="I3448" s="52"/>
      <c r="J3448" s="46"/>
      <c r="K3448" s="45"/>
    </row>
    <row r="3449" spans="1:11" s="44" customFormat="1">
      <c r="A3449" s="49"/>
      <c r="E3449" s="50"/>
      <c r="F3449" s="51"/>
      <c r="G3449" s="51"/>
      <c r="H3449" s="51"/>
      <c r="I3449" s="52"/>
      <c r="J3449" s="46"/>
      <c r="K3449" s="45"/>
    </row>
    <row r="3450" spans="1:11" s="44" customFormat="1">
      <c r="A3450" s="49"/>
      <c r="E3450" s="50"/>
      <c r="F3450" s="51"/>
      <c r="G3450" s="51"/>
      <c r="H3450" s="51"/>
      <c r="I3450" s="52"/>
      <c r="J3450" s="46"/>
      <c r="K3450" s="45"/>
    </row>
    <row r="3451" spans="1:11" s="44" customFormat="1">
      <c r="A3451" s="49"/>
      <c r="E3451" s="50"/>
      <c r="F3451" s="51"/>
      <c r="G3451" s="51"/>
      <c r="H3451" s="51"/>
      <c r="I3451" s="52"/>
      <c r="J3451" s="46"/>
      <c r="K3451" s="45"/>
    </row>
    <row r="3452" spans="1:11" s="44" customFormat="1">
      <c r="A3452" s="49"/>
      <c r="E3452" s="50"/>
      <c r="F3452" s="51"/>
      <c r="G3452" s="51"/>
      <c r="H3452" s="51"/>
      <c r="I3452" s="52"/>
      <c r="J3452" s="46"/>
      <c r="K3452" s="45"/>
    </row>
    <row r="3453" spans="1:11" s="44" customFormat="1">
      <c r="A3453" s="49"/>
      <c r="E3453" s="50"/>
      <c r="F3453" s="51"/>
      <c r="G3453" s="51"/>
      <c r="H3453" s="51"/>
      <c r="I3453" s="52"/>
      <c r="J3453" s="46"/>
      <c r="K3453" s="45"/>
    </row>
    <row r="3454" spans="1:11" s="44" customFormat="1">
      <c r="A3454" s="49"/>
      <c r="E3454" s="50"/>
      <c r="F3454" s="51"/>
      <c r="G3454" s="51"/>
      <c r="H3454" s="51"/>
      <c r="I3454" s="52"/>
      <c r="J3454" s="46"/>
      <c r="K3454" s="47"/>
    </row>
    <row r="3455" spans="1:11" s="44" customFormat="1">
      <c r="A3455" s="49"/>
      <c r="E3455" s="50"/>
      <c r="F3455" s="51"/>
      <c r="G3455" s="51"/>
      <c r="H3455" s="51"/>
      <c r="I3455" s="52"/>
      <c r="J3455" s="46"/>
      <c r="K3455" s="45"/>
    </row>
    <row r="3456" spans="1:11" s="44" customFormat="1">
      <c r="A3456" s="49"/>
      <c r="E3456" s="50"/>
      <c r="F3456" s="51"/>
      <c r="G3456" s="51"/>
      <c r="H3456" s="51"/>
      <c r="I3456" s="52"/>
      <c r="J3456" s="46"/>
      <c r="K3456" s="45"/>
    </row>
    <row r="3457" spans="1:11" s="44" customFormat="1">
      <c r="A3457" s="49"/>
      <c r="E3457" s="50"/>
      <c r="F3457" s="51"/>
      <c r="G3457" s="51"/>
      <c r="H3457" s="51"/>
      <c r="I3457" s="52"/>
      <c r="J3457" s="46"/>
      <c r="K3457" s="45"/>
    </row>
    <row r="3458" spans="1:11" s="44" customFormat="1">
      <c r="A3458" s="49"/>
      <c r="E3458" s="50"/>
      <c r="F3458" s="51"/>
      <c r="G3458" s="51"/>
      <c r="H3458" s="51"/>
      <c r="I3458" s="52"/>
      <c r="J3458" s="46"/>
      <c r="K3458" s="45"/>
    </row>
    <row r="3459" spans="1:11" s="45" customFormat="1">
      <c r="A3459" s="49"/>
      <c r="B3459" s="44"/>
      <c r="C3459" s="44"/>
      <c r="D3459" s="44"/>
      <c r="E3459" s="50"/>
      <c r="F3459" s="51"/>
      <c r="G3459" s="51"/>
      <c r="H3459" s="51"/>
      <c r="I3459" s="52"/>
      <c r="J3459" s="46"/>
    </row>
    <row r="3460" spans="1:11" s="45" customFormat="1">
      <c r="A3460" s="49"/>
      <c r="B3460" s="44"/>
      <c r="C3460" s="44"/>
      <c r="D3460" s="44"/>
      <c r="E3460" s="50"/>
      <c r="F3460" s="51"/>
      <c r="G3460" s="51"/>
      <c r="H3460" s="51"/>
      <c r="I3460" s="52"/>
      <c r="J3460" s="46"/>
    </row>
    <row r="3461" spans="1:11" s="45" customFormat="1">
      <c r="A3461" s="49"/>
      <c r="B3461" s="44"/>
      <c r="C3461" s="44"/>
      <c r="D3461" s="44"/>
      <c r="E3461" s="50"/>
      <c r="F3461" s="51"/>
      <c r="G3461" s="51"/>
      <c r="H3461" s="51"/>
      <c r="I3461" s="52"/>
      <c r="J3461" s="46"/>
    </row>
    <row r="3462" spans="1:11" s="45" customFormat="1">
      <c r="A3462" s="49"/>
      <c r="B3462" s="44"/>
      <c r="C3462" s="44"/>
      <c r="D3462" s="44"/>
      <c r="E3462" s="50"/>
      <c r="F3462" s="51"/>
      <c r="G3462" s="51"/>
      <c r="H3462" s="51"/>
      <c r="I3462" s="52"/>
      <c r="J3462" s="46"/>
    </row>
    <row r="3463" spans="1:11" s="45" customFormat="1">
      <c r="A3463" s="49"/>
      <c r="B3463" s="44"/>
      <c r="C3463" s="44"/>
      <c r="D3463" s="44"/>
      <c r="E3463" s="50"/>
      <c r="F3463" s="51"/>
      <c r="G3463" s="51"/>
      <c r="H3463" s="51"/>
      <c r="I3463" s="52"/>
      <c r="J3463" s="46"/>
    </row>
    <row r="3464" spans="1:11" s="45" customFormat="1">
      <c r="A3464" s="49"/>
      <c r="B3464" s="44"/>
      <c r="C3464" s="44"/>
      <c r="D3464" s="44"/>
      <c r="E3464" s="50"/>
      <c r="F3464" s="51"/>
      <c r="G3464" s="51"/>
      <c r="H3464" s="51"/>
      <c r="I3464" s="52"/>
      <c r="J3464" s="46"/>
    </row>
    <row r="3465" spans="1:11" s="45" customFormat="1">
      <c r="A3465" s="49"/>
      <c r="B3465" s="44"/>
      <c r="C3465" s="44"/>
      <c r="D3465" s="44"/>
      <c r="E3465" s="50"/>
      <c r="F3465" s="51"/>
      <c r="G3465" s="51"/>
      <c r="H3465" s="51"/>
      <c r="I3465" s="52"/>
      <c r="J3465" s="46"/>
    </row>
    <row r="3466" spans="1:11" s="45" customFormat="1">
      <c r="A3466" s="49"/>
      <c r="B3466" s="44"/>
      <c r="C3466" s="44"/>
      <c r="D3466" s="44"/>
      <c r="E3466" s="50"/>
      <c r="F3466" s="51"/>
      <c r="G3466" s="51"/>
      <c r="H3466" s="51"/>
      <c r="I3466" s="52"/>
      <c r="J3466" s="46"/>
    </row>
    <row r="3467" spans="1:11" s="45" customFormat="1">
      <c r="A3467" s="49"/>
      <c r="B3467" s="44"/>
      <c r="C3467" s="44"/>
      <c r="D3467" s="44"/>
      <c r="E3467" s="50"/>
      <c r="F3467" s="51"/>
      <c r="G3467" s="51"/>
      <c r="H3467" s="51"/>
      <c r="I3467" s="52"/>
      <c r="J3467" s="46"/>
    </row>
    <row r="3468" spans="1:11" s="45" customFormat="1">
      <c r="A3468" s="49"/>
      <c r="B3468" s="44"/>
      <c r="C3468" s="44"/>
      <c r="D3468" s="44"/>
      <c r="E3468" s="50"/>
      <c r="F3468" s="51"/>
      <c r="G3468" s="51"/>
      <c r="H3468" s="51"/>
      <c r="I3468" s="52"/>
      <c r="J3468" s="46"/>
    </row>
    <row r="3469" spans="1:11" s="45" customFormat="1">
      <c r="A3469" s="49"/>
      <c r="B3469" s="44"/>
      <c r="C3469" s="44"/>
      <c r="D3469" s="44"/>
      <c r="E3469" s="50"/>
      <c r="F3469" s="51"/>
      <c r="G3469" s="51"/>
      <c r="H3469" s="51"/>
      <c r="I3469" s="52"/>
      <c r="J3469" s="46"/>
    </row>
    <row r="3470" spans="1:11" s="45" customFormat="1">
      <c r="A3470" s="49"/>
      <c r="B3470" s="44"/>
      <c r="C3470" s="44"/>
      <c r="D3470" s="44"/>
      <c r="E3470" s="50"/>
      <c r="F3470" s="51"/>
      <c r="G3470" s="51"/>
      <c r="H3470" s="51"/>
      <c r="I3470" s="52"/>
      <c r="J3470" s="46"/>
    </row>
    <row r="3471" spans="1:11" s="45" customFormat="1">
      <c r="A3471" s="49"/>
      <c r="B3471" s="44"/>
      <c r="C3471" s="44"/>
      <c r="D3471" s="44"/>
      <c r="E3471" s="50"/>
      <c r="F3471" s="51"/>
      <c r="G3471" s="51"/>
      <c r="H3471" s="51"/>
      <c r="I3471" s="52"/>
      <c r="J3471" s="46"/>
    </row>
    <row r="3472" spans="1:11" s="45" customFormat="1">
      <c r="A3472" s="49"/>
      <c r="B3472" s="44"/>
      <c r="C3472" s="44"/>
      <c r="D3472" s="44"/>
      <c r="E3472" s="50"/>
      <c r="F3472" s="51"/>
      <c r="G3472" s="51"/>
      <c r="H3472" s="51"/>
      <c r="I3472" s="52"/>
      <c r="J3472" s="46"/>
    </row>
    <row r="3473" spans="1:11" s="45" customFormat="1">
      <c r="A3473" s="49"/>
      <c r="B3473" s="44"/>
      <c r="C3473" s="44"/>
      <c r="D3473" s="44"/>
      <c r="E3473" s="50"/>
      <c r="F3473" s="51"/>
      <c r="G3473" s="51"/>
      <c r="H3473" s="51"/>
      <c r="I3473" s="52"/>
      <c r="J3473" s="46"/>
    </row>
    <row r="3474" spans="1:11" s="45" customFormat="1">
      <c r="A3474" s="49"/>
      <c r="B3474" s="44"/>
      <c r="C3474" s="44"/>
      <c r="D3474" s="44"/>
      <c r="E3474" s="50"/>
      <c r="F3474" s="51"/>
      <c r="G3474" s="51"/>
      <c r="H3474" s="51"/>
      <c r="I3474" s="52"/>
      <c r="J3474" s="46"/>
    </row>
    <row r="3475" spans="1:11" s="45" customFormat="1">
      <c r="A3475" s="49"/>
      <c r="B3475" s="44"/>
      <c r="C3475" s="44"/>
      <c r="D3475" s="44"/>
      <c r="E3475" s="50"/>
      <c r="F3475" s="51"/>
      <c r="G3475" s="51"/>
      <c r="H3475" s="51"/>
      <c r="I3475" s="52"/>
      <c r="J3475" s="46"/>
    </row>
    <row r="3476" spans="1:11" s="45" customFormat="1">
      <c r="A3476" s="49"/>
      <c r="B3476" s="44"/>
      <c r="C3476" s="44"/>
      <c r="D3476" s="44"/>
      <c r="E3476" s="50"/>
      <c r="F3476" s="51"/>
      <c r="G3476" s="51"/>
      <c r="H3476" s="51"/>
      <c r="I3476" s="52"/>
      <c r="J3476" s="46"/>
    </row>
    <row r="3477" spans="1:11" s="45" customFormat="1">
      <c r="A3477" s="49"/>
      <c r="B3477" s="44"/>
      <c r="C3477" s="44"/>
      <c r="D3477" s="44"/>
      <c r="E3477" s="50"/>
      <c r="F3477" s="51"/>
      <c r="G3477" s="51"/>
      <c r="H3477" s="51"/>
      <c r="I3477" s="52"/>
      <c r="J3477" s="46"/>
    </row>
    <row r="3478" spans="1:11" s="45" customFormat="1">
      <c r="A3478" s="49"/>
      <c r="B3478" s="44"/>
      <c r="C3478" s="44"/>
      <c r="D3478" s="44"/>
      <c r="E3478" s="50"/>
      <c r="F3478" s="51"/>
      <c r="G3478" s="51"/>
      <c r="H3478" s="51"/>
      <c r="I3478" s="52"/>
      <c r="J3478" s="46"/>
    </row>
    <row r="3479" spans="1:11" s="45" customFormat="1">
      <c r="A3479" s="49"/>
      <c r="B3479" s="44"/>
      <c r="C3479" s="44"/>
      <c r="D3479" s="44"/>
      <c r="E3479" s="50"/>
      <c r="F3479" s="51"/>
      <c r="G3479" s="51"/>
      <c r="H3479" s="51"/>
      <c r="I3479" s="52"/>
      <c r="J3479" s="46"/>
    </row>
    <row r="3480" spans="1:11" s="45" customFormat="1">
      <c r="A3480" s="49"/>
      <c r="B3480" s="44"/>
      <c r="C3480" s="44"/>
      <c r="D3480" s="44"/>
      <c r="E3480" s="50"/>
      <c r="F3480" s="51"/>
      <c r="G3480" s="51"/>
      <c r="H3480" s="51"/>
      <c r="I3480" s="52"/>
      <c r="J3480" s="46"/>
    </row>
    <row r="3481" spans="1:11" s="45" customFormat="1">
      <c r="A3481" s="49"/>
      <c r="B3481" s="44"/>
      <c r="C3481" s="44"/>
      <c r="D3481" s="44"/>
      <c r="E3481" s="50"/>
      <c r="F3481" s="51"/>
      <c r="G3481" s="51"/>
      <c r="H3481" s="51"/>
      <c r="I3481" s="52"/>
      <c r="J3481" s="46"/>
    </row>
    <row r="3482" spans="1:11" s="45" customFormat="1">
      <c r="A3482" s="49"/>
      <c r="B3482" s="44"/>
      <c r="C3482" s="44"/>
      <c r="D3482" s="44"/>
      <c r="E3482" s="50"/>
      <c r="F3482" s="51"/>
      <c r="G3482" s="51"/>
      <c r="H3482" s="51"/>
      <c r="I3482" s="52"/>
      <c r="J3482" s="46"/>
    </row>
    <row r="3483" spans="1:11" s="45" customFormat="1">
      <c r="A3483" s="49"/>
      <c r="B3483" s="44"/>
      <c r="C3483" s="44"/>
      <c r="D3483" s="44"/>
      <c r="E3483" s="50"/>
      <c r="F3483" s="51"/>
      <c r="G3483" s="51"/>
      <c r="H3483" s="51"/>
      <c r="I3483" s="52"/>
      <c r="J3483" s="46"/>
    </row>
    <row r="3484" spans="1:11" s="45" customFormat="1">
      <c r="A3484" s="49"/>
      <c r="B3484" s="44"/>
      <c r="C3484" s="44"/>
      <c r="D3484" s="44"/>
      <c r="E3484" s="50"/>
      <c r="F3484" s="51"/>
      <c r="G3484" s="51"/>
      <c r="H3484" s="51"/>
      <c r="I3484" s="52"/>
      <c r="J3484" s="46"/>
    </row>
    <row r="3485" spans="1:11" s="45" customFormat="1">
      <c r="A3485" s="49"/>
      <c r="B3485" s="44"/>
      <c r="C3485" s="44"/>
      <c r="D3485" s="44"/>
      <c r="E3485" s="50"/>
      <c r="F3485" s="51"/>
      <c r="G3485" s="51"/>
      <c r="H3485" s="51"/>
      <c r="I3485" s="52"/>
      <c r="J3485" s="46"/>
      <c r="K3485" s="47"/>
    </row>
    <row r="3486" spans="1:11" s="45" customFormat="1">
      <c r="A3486" s="49"/>
      <c r="B3486" s="44"/>
      <c r="C3486" s="44"/>
      <c r="D3486" s="44"/>
      <c r="E3486" s="50"/>
      <c r="F3486" s="51"/>
      <c r="G3486" s="51"/>
      <c r="H3486" s="51"/>
      <c r="I3486" s="52"/>
      <c r="J3486" s="46"/>
    </row>
    <row r="3487" spans="1:11" s="45" customFormat="1">
      <c r="A3487" s="49"/>
      <c r="B3487" s="44"/>
      <c r="C3487" s="44"/>
      <c r="D3487" s="44"/>
      <c r="E3487" s="50"/>
      <c r="F3487" s="51"/>
      <c r="G3487" s="51"/>
      <c r="H3487" s="51"/>
      <c r="I3487" s="52"/>
      <c r="J3487" s="46"/>
    </row>
    <row r="3488" spans="1:11" s="45" customFormat="1">
      <c r="A3488" s="49"/>
      <c r="B3488" s="44"/>
      <c r="C3488" s="44"/>
      <c r="D3488" s="44"/>
      <c r="E3488" s="50"/>
      <c r="F3488" s="51"/>
      <c r="G3488" s="51"/>
      <c r="H3488" s="51"/>
      <c r="I3488" s="52"/>
      <c r="J3488" s="46"/>
    </row>
    <row r="3489" spans="1:11" s="45" customFormat="1">
      <c r="A3489" s="49"/>
      <c r="B3489" s="44"/>
      <c r="C3489" s="44"/>
      <c r="D3489" s="44"/>
      <c r="E3489" s="50"/>
      <c r="F3489" s="51"/>
      <c r="G3489" s="51"/>
      <c r="H3489" s="51"/>
      <c r="I3489" s="52"/>
      <c r="J3489" s="46"/>
    </row>
    <row r="3490" spans="1:11" s="45" customFormat="1">
      <c r="A3490" s="49"/>
      <c r="B3490" s="44"/>
      <c r="C3490" s="44"/>
      <c r="D3490" s="44"/>
      <c r="E3490" s="50"/>
      <c r="F3490" s="51"/>
      <c r="G3490" s="51"/>
      <c r="H3490" s="51"/>
      <c r="I3490" s="52"/>
      <c r="J3490" s="46"/>
    </row>
    <row r="3491" spans="1:11" s="44" customFormat="1">
      <c r="A3491" s="49"/>
      <c r="E3491" s="50"/>
      <c r="F3491" s="51"/>
      <c r="G3491" s="51"/>
      <c r="H3491" s="51"/>
      <c r="I3491" s="52"/>
      <c r="J3491" s="46"/>
      <c r="K3491" s="45"/>
    </row>
    <row r="3492" spans="1:11" s="44" customFormat="1">
      <c r="A3492" s="49"/>
      <c r="E3492" s="50"/>
      <c r="F3492" s="51"/>
      <c r="G3492" s="51"/>
      <c r="H3492" s="51"/>
      <c r="I3492" s="52"/>
      <c r="J3492" s="46"/>
      <c r="K3492" s="45"/>
    </row>
    <row r="3493" spans="1:11" s="44" customFormat="1">
      <c r="A3493" s="49"/>
      <c r="E3493" s="50"/>
      <c r="F3493" s="51"/>
      <c r="G3493" s="51"/>
      <c r="H3493" s="51"/>
      <c r="I3493" s="52"/>
      <c r="J3493" s="46"/>
      <c r="K3493" s="45"/>
    </row>
    <row r="3494" spans="1:11" s="44" customFormat="1">
      <c r="A3494" s="49"/>
      <c r="E3494" s="50"/>
      <c r="F3494" s="51"/>
      <c r="G3494" s="51"/>
      <c r="H3494" s="51"/>
      <c r="I3494" s="52"/>
      <c r="J3494" s="46"/>
      <c r="K3494" s="45"/>
    </row>
    <row r="3495" spans="1:11" s="44" customFormat="1">
      <c r="A3495" s="49"/>
      <c r="E3495" s="50"/>
      <c r="F3495" s="51"/>
      <c r="G3495" s="51"/>
      <c r="H3495" s="51"/>
      <c r="I3495" s="52"/>
      <c r="J3495" s="46"/>
      <c r="K3495" s="45"/>
    </row>
    <row r="3496" spans="1:11" s="44" customFormat="1">
      <c r="A3496" s="49"/>
      <c r="E3496" s="50"/>
      <c r="F3496" s="51"/>
      <c r="G3496" s="51"/>
      <c r="H3496" s="51"/>
      <c r="I3496" s="52"/>
      <c r="J3496" s="46"/>
      <c r="K3496" s="45"/>
    </row>
    <row r="3497" spans="1:11" s="44" customFormat="1">
      <c r="A3497" s="49"/>
      <c r="E3497" s="50"/>
      <c r="F3497" s="51"/>
      <c r="G3497" s="51"/>
      <c r="H3497" s="51"/>
      <c r="I3497" s="52"/>
      <c r="J3497" s="46"/>
      <c r="K3497" s="45"/>
    </row>
    <row r="3498" spans="1:11" s="44" customFormat="1">
      <c r="A3498" s="49"/>
      <c r="E3498" s="50"/>
      <c r="F3498" s="51"/>
      <c r="G3498" s="51"/>
      <c r="H3498" s="51"/>
      <c r="I3498" s="52"/>
      <c r="J3498" s="46"/>
      <c r="K3498" s="45"/>
    </row>
    <row r="3499" spans="1:11" s="44" customFormat="1">
      <c r="A3499" s="49"/>
      <c r="E3499" s="50"/>
      <c r="F3499" s="51"/>
      <c r="G3499" s="51"/>
      <c r="H3499" s="51"/>
      <c r="I3499" s="52"/>
      <c r="J3499" s="46"/>
      <c r="K3499" s="45"/>
    </row>
    <row r="3500" spans="1:11" s="44" customFormat="1">
      <c r="A3500" s="49"/>
      <c r="E3500" s="50"/>
      <c r="F3500" s="51"/>
      <c r="G3500" s="51"/>
      <c r="H3500" s="51"/>
      <c r="I3500" s="52"/>
      <c r="J3500" s="46"/>
      <c r="K3500" s="45"/>
    </row>
    <row r="3501" spans="1:11" s="44" customFormat="1">
      <c r="A3501" s="49"/>
      <c r="E3501" s="50"/>
      <c r="F3501" s="51"/>
      <c r="G3501" s="51"/>
      <c r="H3501" s="51"/>
      <c r="I3501" s="52"/>
      <c r="J3501" s="46"/>
      <c r="K3501" s="45"/>
    </row>
    <row r="3502" spans="1:11" s="44" customFormat="1">
      <c r="A3502" s="49"/>
      <c r="E3502" s="50"/>
      <c r="F3502" s="51"/>
      <c r="G3502" s="51"/>
      <c r="H3502" s="51"/>
      <c r="I3502" s="52"/>
      <c r="J3502" s="46"/>
      <c r="K3502" s="45"/>
    </row>
    <row r="3503" spans="1:11" s="44" customFormat="1">
      <c r="A3503" s="49"/>
      <c r="E3503" s="50"/>
      <c r="F3503" s="51"/>
      <c r="G3503" s="51"/>
      <c r="H3503" s="51"/>
      <c r="I3503" s="52"/>
      <c r="J3503" s="46"/>
      <c r="K3503" s="45"/>
    </row>
    <row r="3504" spans="1:11" s="44" customFormat="1">
      <c r="A3504" s="49"/>
      <c r="E3504" s="50"/>
      <c r="F3504" s="51"/>
      <c r="G3504" s="51"/>
      <c r="H3504" s="51"/>
      <c r="I3504" s="52"/>
      <c r="J3504" s="46"/>
      <c r="K3504" s="45"/>
    </row>
    <row r="3505" spans="1:11" s="44" customFormat="1">
      <c r="A3505" s="49"/>
      <c r="E3505" s="50"/>
      <c r="F3505" s="51"/>
      <c r="G3505" s="51"/>
      <c r="H3505" s="51"/>
      <c r="I3505" s="52"/>
      <c r="J3505" s="46"/>
      <c r="K3505" s="45"/>
    </row>
    <row r="3506" spans="1:11" s="44" customFormat="1">
      <c r="A3506" s="49"/>
      <c r="E3506" s="50"/>
      <c r="F3506" s="51"/>
      <c r="G3506" s="51"/>
      <c r="H3506" s="51"/>
      <c r="I3506" s="52"/>
      <c r="J3506" s="46"/>
      <c r="K3506" s="45"/>
    </row>
    <row r="3507" spans="1:11" s="45" customFormat="1">
      <c r="A3507" s="49"/>
      <c r="B3507" s="44"/>
      <c r="C3507" s="44"/>
      <c r="D3507" s="44"/>
      <c r="E3507" s="50"/>
      <c r="F3507" s="51"/>
      <c r="G3507" s="51"/>
      <c r="H3507" s="51"/>
      <c r="I3507" s="52"/>
      <c r="J3507" s="46"/>
    </row>
    <row r="3508" spans="1:11" s="45" customFormat="1">
      <c r="A3508" s="49"/>
      <c r="B3508" s="44"/>
      <c r="C3508" s="44"/>
      <c r="D3508" s="44"/>
      <c r="E3508" s="50"/>
      <c r="F3508" s="51"/>
      <c r="G3508" s="51"/>
      <c r="H3508" s="51"/>
      <c r="I3508" s="52"/>
      <c r="J3508" s="46"/>
    </row>
    <row r="3509" spans="1:11" s="45" customFormat="1">
      <c r="A3509" s="49"/>
      <c r="B3509" s="44"/>
      <c r="C3509" s="44"/>
      <c r="D3509" s="44"/>
      <c r="E3509" s="50"/>
      <c r="F3509" s="51"/>
      <c r="G3509" s="51"/>
      <c r="H3509" s="51"/>
      <c r="I3509" s="52"/>
      <c r="J3509" s="46"/>
    </row>
    <row r="3510" spans="1:11" s="45" customFormat="1">
      <c r="A3510" s="49"/>
      <c r="B3510" s="44"/>
      <c r="C3510" s="44"/>
      <c r="D3510" s="44"/>
      <c r="E3510" s="50"/>
      <c r="F3510" s="51"/>
      <c r="G3510" s="51"/>
      <c r="H3510" s="51"/>
      <c r="I3510" s="52"/>
      <c r="J3510" s="46"/>
    </row>
    <row r="3511" spans="1:11" s="45" customFormat="1">
      <c r="A3511" s="49"/>
      <c r="B3511" s="44"/>
      <c r="C3511" s="44"/>
      <c r="D3511" s="44"/>
      <c r="E3511" s="50"/>
      <c r="F3511" s="51"/>
      <c r="G3511" s="51"/>
      <c r="H3511" s="51"/>
      <c r="I3511" s="52"/>
      <c r="J3511" s="46"/>
    </row>
    <row r="3512" spans="1:11" s="45" customFormat="1">
      <c r="A3512" s="49"/>
      <c r="B3512" s="44"/>
      <c r="C3512" s="44"/>
      <c r="D3512" s="44"/>
      <c r="E3512" s="50"/>
      <c r="F3512" s="51"/>
      <c r="G3512" s="51"/>
      <c r="H3512" s="51"/>
      <c r="I3512" s="52"/>
      <c r="J3512" s="46"/>
    </row>
    <row r="3513" spans="1:11" s="45" customFormat="1">
      <c r="A3513" s="49"/>
      <c r="B3513" s="44"/>
      <c r="C3513" s="44"/>
      <c r="D3513" s="44"/>
      <c r="E3513" s="50"/>
      <c r="F3513" s="51"/>
      <c r="G3513" s="51"/>
      <c r="H3513" s="51"/>
      <c r="I3513" s="52"/>
      <c r="J3513" s="46"/>
    </row>
    <row r="3514" spans="1:11" s="45" customFormat="1">
      <c r="A3514" s="49"/>
      <c r="B3514" s="44"/>
      <c r="C3514" s="44"/>
      <c r="D3514" s="44"/>
      <c r="E3514" s="50"/>
      <c r="F3514" s="51"/>
      <c r="G3514" s="51"/>
      <c r="H3514" s="51"/>
      <c r="I3514" s="52"/>
      <c r="J3514" s="46"/>
    </row>
    <row r="3515" spans="1:11" s="45" customFormat="1">
      <c r="A3515" s="49"/>
      <c r="B3515" s="44"/>
      <c r="C3515" s="44"/>
      <c r="D3515" s="44"/>
      <c r="E3515" s="50"/>
      <c r="F3515" s="51"/>
      <c r="G3515" s="51"/>
      <c r="H3515" s="51"/>
      <c r="I3515" s="52"/>
      <c r="J3515" s="46"/>
    </row>
    <row r="3516" spans="1:11" s="45" customFormat="1">
      <c r="A3516" s="49"/>
      <c r="B3516" s="44"/>
      <c r="C3516" s="44"/>
      <c r="D3516" s="44"/>
      <c r="E3516" s="50"/>
      <c r="F3516" s="51"/>
      <c r="G3516" s="51"/>
      <c r="H3516" s="51"/>
      <c r="I3516" s="52"/>
      <c r="J3516" s="46"/>
    </row>
    <row r="3517" spans="1:11" s="45" customFormat="1">
      <c r="A3517" s="49"/>
      <c r="B3517" s="44"/>
      <c r="C3517" s="44"/>
      <c r="D3517" s="44"/>
      <c r="E3517" s="50"/>
      <c r="F3517" s="51"/>
      <c r="G3517" s="51"/>
      <c r="H3517" s="51"/>
      <c r="I3517" s="52"/>
      <c r="J3517" s="46"/>
    </row>
    <row r="3518" spans="1:11" s="45" customFormat="1">
      <c r="A3518" s="49"/>
      <c r="B3518" s="44"/>
      <c r="C3518" s="44"/>
      <c r="D3518" s="44"/>
      <c r="E3518" s="50"/>
      <c r="F3518" s="51"/>
      <c r="G3518" s="51"/>
      <c r="H3518" s="51"/>
      <c r="I3518" s="52"/>
      <c r="J3518" s="46"/>
    </row>
    <row r="3519" spans="1:11" s="45" customFormat="1">
      <c r="A3519" s="49"/>
      <c r="B3519" s="44"/>
      <c r="C3519" s="44"/>
      <c r="D3519" s="44"/>
      <c r="E3519" s="50"/>
      <c r="F3519" s="51"/>
      <c r="G3519" s="51"/>
      <c r="H3519" s="51"/>
      <c r="I3519" s="52"/>
      <c r="J3519" s="46"/>
    </row>
    <row r="3520" spans="1:11" s="45" customFormat="1">
      <c r="A3520" s="49"/>
      <c r="B3520" s="44"/>
      <c r="C3520" s="44"/>
      <c r="D3520" s="44"/>
      <c r="E3520" s="50"/>
      <c r="F3520" s="51"/>
      <c r="G3520" s="51"/>
      <c r="H3520" s="51"/>
      <c r="I3520" s="52"/>
      <c r="J3520" s="46"/>
    </row>
    <row r="3521" spans="1:11" s="45" customFormat="1">
      <c r="A3521" s="49"/>
      <c r="B3521" s="44"/>
      <c r="C3521" s="44"/>
      <c r="D3521" s="44"/>
      <c r="E3521" s="50"/>
      <c r="F3521" s="51"/>
      <c r="G3521" s="51"/>
      <c r="H3521" s="51"/>
      <c r="I3521" s="52"/>
      <c r="J3521" s="46"/>
    </row>
    <row r="3522" spans="1:11" s="45" customFormat="1">
      <c r="A3522" s="49"/>
      <c r="B3522" s="44"/>
      <c r="C3522" s="44"/>
      <c r="D3522" s="44"/>
      <c r="E3522" s="50"/>
      <c r="F3522" s="51"/>
      <c r="G3522" s="51"/>
      <c r="H3522" s="51"/>
      <c r="I3522" s="52"/>
      <c r="J3522" s="46"/>
    </row>
    <row r="3523" spans="1:11" s="44" customFormat="1">
      <c r="A3523" s="49"/>
      <c r="E3523" s="50"/>
      <c r="F3523" s="51"/>
      <c r="G3523" s="51"/>
      <c r="H3523" s="51"/>
      <c r="I3523" s="52"/>
      <c r="J3523" s="46"/>
      <c r="K3523" s="45"/>
    </row>
    <row r="3524" spans="1:11" s="44" customFormat="1">
      <c r="A3524" s="49"/>
      <c r="E3524" s="50"/>
      <c r="F3524" s="51"/>
      <c r="G3524" s="51"/>
      <c r="H3524" s="51"/>
      <c r="I3524" s="52"/>
      <c r="J3524" s="46"/>
      <c r="K3524" s="45"/>
    </row>
    <row r="3525" spans="1:11" s="44" customFormat="1">
      <c r="A3525" s="49"/>
      <c r="E3525" s="50"/>
      <c r="F3525" s="51"/>
      <c r="G3525" s="51"/>
      <c r="H3525" s="51"/>
      <c r="I3525" s="52"/>
      <c r="J3525" s="46"/>
      <c r="K3525" s="45"/>
    </row>
    <row r="3526" spans="1:11" s="44" customFormat="1">
      <c r="A3526" s="49"/>
      <c r="E3526" s="50"/>
      <c r="F3526" s="51"/>
      <c r="G3526" s="51"/>
      <c r="H3526" s="51"/>
      <c r="I3526" s="52"/>
      <c r="J3526" s="46"/>
      <c r="K3526" s="45"/>
    </row>
    <row r="3527" spans="1:11" s="44" customFormat="1">
      <c r="A3527" s="49"/>
      <c r="E3527" s="50"/>
      <c r="F3527" s="51"/>
      <c r="G3527" s="51"/>
      <c r="H3527" s="51"/>
      <c r="I3527" s="52"/>
      <c r="J3527" s="46"/>
      <c r="K3527" s="45"/>
    </row>
    <row r="3528" spans="1:11" s="44" customFormat="1">
      <c r="A3528" s="49"/>
      <c r="E3528" s="50"/>
      <c r="F3528" s="51"/>
      <c r="G3528" s="51"/>
      <c r="H3528" s="51"/>
      <c r="I3528" s="52"/>
      <c r="J3528" s="46"/>
      <c r="K3528" s="45"/>
    </row>
    <row r="3529" spans="1:11" s="44" customFormat="1">
      <c r="A3529" s="49"/>
      <c r="E3529" s="50"/>
      <c r="F3529" s="51"/>
      <c r="G3529" s="51"/>
      <c r="H3529" s="51"/>
      <c r="I3529" s="52"/>
      <c r="J3529" s="46"/>
      <c r="K3529" s="45"/>
    </row>
    <row r="3530" spans="1:11" s="44" customFormat="1">
      <c r="A3530" s="49"/>
      <c r="E3530" s="50"/>
      <c r="F3530" s="51"/>
      <c r="G3530" s="51"/>
      <c r="H3530" s="51"/>
      <c r="I3530" s="52"/>
      <c r="J3530" s="46"/>
      <c r="K3530" s="45"/>
    </row>
    <row r="3531" spans="1:11" s="44" customFormat="1">
      <c r="A3531" s="49"/>
      <c r="E3531" s="50"/>
      <c r="F3531" s="51"/>
      <c r="G3531" s="51"/>
      <c r="H3531" s="51"/>
      <c r="I3531" s="52"/>
      <c r="J3531" s="46"/>
      <c r="K3531" s="45"/>
    </row>
    <row r="3532" spans="1:11" s="44" customFormat="1">
      <c r="A3532" s="49"/>
      <c r="E3532" s="50"/>
      <c r="F3532" s="51"/>
      <c r="G3532" s="51"/>
      <c r="H3532" s="51"/>
      <c r="I3532" s="52"/>
      <c r="J3532" s="46"/>
      <c r="K3532" s="45"/>
    </row>
    <row r="3533" spans="1:11" s="44" customFormat="1">
      <c r="A3533" s="49"/>
      <c r="E3533" s="50"/>
      <c r="F3533" s="51"/>
      <c r="G3533" s="51"/>
      <c r="H3533" s="51"/>
      <c r="I3533" s="52"/>
      <c r="J3533" s="46"/>
      <c r="K3533" s="45"/>
    </row>
    <row r="3534" spans="1:11" s="44" customFormat="1">
      <c r="A3534" s="49"/>
      <c r="E3534" s="50"/>
      <c r="F3534" s="51"/>
      <c r="G3534" s="51"/>
      <c r="H3534" s="51"/>
      <c r="I3534" s="52"/>
      <c r="J3534" s="46"/>
      <c r="K3534" s="47"/>
    </row>
    <row r="3535" spans="1:11" s="44" customFormat="1">
      <c r="A3535" s="49"/>
      <c r="E3535" s="50"/>
      <c r="F3535" s="51"/>
      <c r="G3535" s="51"/>
      <c r="H3535" s="51"/>
      <c r="I3535" s="52"/>
      <c r="J3535" s="46"/>
      <c r="K3535" s="45"/>
    </row>
    <row r="3536" spans="1:11" s="44" customFormat="1">
      <c r="A3536" s="49"/>
      <c r="E3536" s="50"/>
      <c r="F3536" s="51"/>
      <c r="G3536" s="51"/>
      <c r="H3536" s="51"/>
      <c r="I3536" s="52"/>
      <c r="J3536" s="46"/>
      <c r="K3536" s="45"/>
    </row>
    <row r="3537" spans="1:12" s="44" customFormat="1">
      <c r="A3537" s="49"/>
      <c r="E3537" s="50"/>
      <c r="F3537" s="51"/>
      <c r="G3537" s="51"/>
      <c r="H3537" s="51"/>
      <c r="I3537" s="52"/>
      <c r="J3537" s="46"/>
      <c r="K3537" s="45"/>
    </row>
    <row r="3538" spans="1:12" s="44" customFormat="1">
      <c r="A3538" s="49"/>
      <c r="E3538" s="50"/>
      <c r="F3538" s="51"/>
      <c r="G3538" s="51"/>
      <c r="H3538" s="51"/>
      <c r="I3538" s="52"/>
      <c r="J3538" s="46"/>
      <c r="K3538" s="45"/>
      <c r="L3538" s="48"/>
    </row>
    <row r="3539" spans="1:12" s="45" customFormat="1">
      <c r="A3539" s="49"/>
      <c r="B3539" s="44"/>
      <c r="C3539" s="44"/>
      <c r="D3539" s="44"/>
      <c r="E3539" s="50"/>
      <c r="F3539" s="51"/>
      <c r="G3539" s="51"/>
      <c r="H3539" s="51"/>
      <c r="I3539" s="52"/>
      <c r="J3539" s="46"/>
    </row>
    <row r="3540" spans="1:12" s="45" customFormat="1">
      <c r="A3540" s="49"/>
      <c r="B3540" s="44"/>
      <c r="C3540" s="44"/>
      <c r="D3540" s="44"/>
      <c r="E3540" s="50"/>
      <c r="F3540" s="51"/>
      <c r="G3540" s="51"/>
      <c r="H3540" s="51"/>
      <c r="I3540" s="52"/>
      <c r="J3540" s="46"/>
    </row>
    <row r="3541" spans="1:12" s="45" customFormat="1">
      <c r="A3541" s="49"/>
      <c r="B3541" s="44"/>
      <c r="C3541" s="44"/>
      <c r="D3541" s="44"/>
      <c r="E3541" s="50"/>
      <c r="F3541" s="51"/>
      <c r="G3541" s="51"/>
      <c r="H3541" s="51"/>
      <c r="I3541" s="52"/>
      <c r="J3541" s="46"/>
    </row>
    <row r="3542" spans="1:12" s="45" customFormat="1">
      <c r="A3542" s="49"/>
      <c r="B3542" s="44"/>
      <c r="C3542" s="44"/>
      <c r="D3542" s="44"/>
      <c r="E3542" s="50"/>
      <c r="F3542" s="51"/>
      <c r="G3542" s="51"/>
      <c r="H3542" s="51"/>
      <c r="I3542" s="52"/>
      <c r="J3542" s="46"/>
    </row>
    <row r="3543" spans="1:12" s="45" customFormat="1">
      <c r="A3543" s="49"/>
      <c r="B3543" s="44"/>
      <c r="C3543" s="44"/>
      <c r="D3543" s="44"/>
      <c r="E3543" s="50"/>
      <c r="F3543" s="51"/>
      <c r="G3543" s="51"/>
      <c r="H3543" s="51"/>
      <c r="I3543" s="52"/>
      <c r="J3543" s="46"/>
    </row>
    <row r="3544" spans="1:12" s="45" customFormat="1">
      <c r="A3544" s="49"/>
      <c r="B3544" s="44"/>
      <c r="C3544" s="44"/>
      <c r="D3544" s="44"/>
      <c r="E3544" s="50"/>
      <c r="F3544" s="51"/>
      <c r="G3544" s="51"/>
      <c r="H3544" s="51"/>
      <c r="I3544" s="52"/>
      <c r="J3544" s="46"/>
    </row>
    <row r="3545" spans="1:12" s="45" customFormat="1">
      <c r="A3545" s="49"/>
      <c r="B3545" s="44"/>
      <c r="C3545" s="44"/>
      <c r="D3545" s="44"/>
      <c r="E3545" s="50"/>
      <c r="F3545" s="51"/>
      <c r="G3545" s="51"/>
      <c r="H3545" s="51"/>
      <c r="I3545" s="52"/>
      <c r="J3545" s="46"/>
    </row>
    <row r="3546" spans="1:12" s="45" customFormat="1">
      <c r="A3546" s="49"/>
      <c r="B3546" s="44"/>
      <c r="C3546" s="44"/>
      <c r="D3546" s="44"/>
      <c r="E3546" s="50"/>
      <c r="F3546" s="51"/>
      <c r="G3546" s="51"/>
      <c r="H3546" s="51"/>
      <c r="I3546" s="52"/>
      <c r="J3546" s="46"/>
    </row>
    <row r="3547" spans="1:12" s="45" customFormat="1">
      <c r="A3547" s="49"/>
      <c r="B3547" s="44"/>
      <c r="C3547" s="44"/>
      <c r="D3547" s="44"/>
      <c r="E3547" s="50"/>
      <c r="F3547" s="51"/>
      <c r="G3547" s="51"/>
      <c r="H3547" s="51"/>
      <c r="I3547" s="52"/>
      <c r="J3547" s="46"/>
    </row>
    <row r="3548" spans="1:12" s="45" customFormat="1">
      <c r="A3548" s="49"/>
      <c r="B3548" s="44"/>
      <c r="C3548" s="44"/>
      <c r="D3548" s="44"/>
      <c r="E3548" s="50"/>
      <c r="F3548" s="51"/>
      <c r="G3548" s="51"/>
      <c r="H3548" s="51"/>
      <c r="I3548" s="52"/>
      <c r="J3548" s="46"/>
    </row>
    <row r="3549" spans="1:12" s="45" customFormat="1">
      <c r="A3549" s="49"/>
      <c r="B3549" s="44"/>
      <c r="C3549" s="44"/>
      <c r="D3549" s="44"/>
      <c r="E3549" s="50"/>
      <c r="F3549" s="51"/>
      <c r="G3549" s="51"/>
      <c r="H3549" s="51"/>
      <c r="I3549" s="52"/>
      <c r="J3549" s="46"/>
    </row>
    <row r="3550" spans="1:12" s="45" customFormat="1">
      <c r="A3550" s="49"/>
      <c r="B3550" s="44"/>
      <c r="C3550" s="44"/>
      <c r="D3550" s="44"/>
      <c r="E3550" s="50"/>
      <c r="F3550" s="51"/>
      <c r="G3550" s="51"/>
      <c r="H3550" s="51"/>
      <c r="I3550" s="52"/>
      <c r="J3550" s="46"/>
    </row>
    <row r="3551" spans="1:12" s="45" customFormat="1">
      <c r="A3551" s="49"/>
      <c r="B3551" s="44"/>
      <c r="C3551" s="44"/>
      <c r="D3551" s="44"/>
      <c r="E3551" s="50"/>
      <c r="F3551" s="51"/>
      <c r="G3551" s="51"/>
      <c r="H3551" s="51"/>
      <c r="I3551" s="52"/>
      <c r="J3551" s="46"/>
    </row>
    <row r="3552" spans="1:12" s="45" customFormat="1">
      <c r="A3552" s="49"/>
      <c r="B3552" s="44"/>
      <c r="C3552" s="44"/>
      <c r="D3552" s="44"/>
      <c r="E3552" s="50"/>
      <c r="F3552" s="51"/>
      <c r="G3552" s="51"/>
      <c r="H3552" s="51"/>
      <c r="I3552" s="52"/>
      <c r="J3552" s="46"/>
    </row>
    <row r="3553" spans="1:12" s="45" customFormat="1">
      <c r="A3553" s="49"/>
      <c r="B3553" s="44"/>
      <c r="C3553" s="44"/>
      <c r="D3553" s="44"/>
      <c r="E3553" s="50"/>
      <c r="F3553" s="51"/>
      <c r="G3553" s="51"/>
      <c r="H3553" s="51"/>
      <c r="I3553" s="52"/>
      <c r="J3553" s="46"/>
    </row>
    <row r="3554" spans="1:12" s="45" customFormat="1">
      <c r="A3554" s="49"/>
      <c r="B3554" s="44"/>
      <c r="C3554" s="44"/>
      <c r="D3554" s="44"/>
      <c r="E3554" s="50"/>
      <c r="F3554" s="51"/>
      <c r="G3554" s="51"/>
      <c r="H3554" s="51"/>
      <c r="I3554" s="52"/>
      <c r="J3554" s="46"/>
      <c r="K3554" s="47"/>
    </row>
    <row r="3555" spans="1:12" s="44" customFormat="1">
      <c r="A3555" s="49"/>
      <c r="E3555" s="50"/>
      <c r="F3555" s="51"/>
      <c r="G3555" s="51"/>
      <c r="H3555" s="51"/>
      <c r="I3555" s="52"/>
      <c r="J3555" s="46"/>
      <c r="K3555" s="45"/>
    </row>
    <row r="3556" spans="1:12" s="44" customFormat="1">
      <c r="A3556" s="49"/>
      <c r="E3556" s="50"/>
      <c r="F3556" s="51"/>
      <c r="G3556" s="51"/>
      <c r="H3556" s="51"/>
      <c r="I3556" s="52"/>
      <c r="J3556" s="46"/>
      <c r="K3556" s="45"/>
    </row>
    <row r="3557" spans="1:12" s="44" customFormat="1">
      <c r="A3557" s="49"/>
      <c r="E3557" s="50"/>
      <c r="F3557" s="51"/>
      <c r="G3557" s="51"/>
      <c r="H3557" s="51"/>
      <c r="I3557" s="52"/>
      <c r="J3557" s="46"/>
      <c r="K3557" s="45"/>
    </row>
    <row r="3558" spans="1:12" s="44" customFormat="1">
      <c r="A3558" s="49"/>
      <c r="E3558" s="50"/>
      <c r="F3558" s="51"/>
      <c r="G3558" s="51"/>
      <c r="H3558" s="51"/>
      <c r="I3558" s="52"/>
      <c r="J3558" s="46"/>
      <c r="K3558" s="45"/>
    </row>
    <row r="3559" spans="1:12" s="44" customFormat="1">
      <c r="A3559" s="49"/>
      <c r="E3559" s="50"/>
      <c r="F3559" s="51"/>
      <c r="G3559" s="51"/>
      <c r="H3559" s="51"/>
      <c r="I3559" s="52"/>
      <c r="J3559" s="46"/>
      <c r="K3559" s="45"/>
    </row>
    <row r="3560" spans="1:12" s="44" customFormat="1">
      <c r="A3560" s="49"/>
      <c r="E3560" s="50"/>
      <c r="F3560" s="51"/>
      <c r="G3560" s="51"/>
      <c r="H3560" s="51"/>
      <c r="I3560" s="52"/>
      <c r="J3560" s="46"/>
      <c r="K3560" s="45"/>
    </row>
    <row r="3561" spans="1:12" s="44" customFormat="1">
      <c r="A3561" s="49"/>
      <c r="E3561" s="50"/>
      <c r="F3561" s="51"/>
      <c r="G3561" s="51"/>
      <c r="H3561" s="51"/>
      <c r="I3561" s="52"/>
      <c r="J3561" s="46"/>
      <c r="K3561" s="45"/>
    </row>
    <row r="3562" spans="1:12" s="44" customFormat="1">
      <c r="A3562" s="49"/>
      <c r="E3562" s="50"/>
      <c r="F3562" s="51"/>
      <c r="G3562" s="51"/>
      <c r="H3562" s="51"/>
      <c r="I3562" s="52"/>
      <c r="J3562" s="46"/>
      <c r="K3562" s="45"/>
    </row>
    <row r="3563" spans="1:12" s="44" customFormat="1">
      <c r="A3563" s="49"/>
      <c r="E3563" s="50"/>
      <c r="F3563" s="51"/>
      <c r="G3563" s="51"/>
      <c r="H3563" s="51"/>
      <c r="I3563" s="52"/>
      <c r="J3563" s="46"/>
      <c r="K3563" s="45"/>
    </row>
    <row r="3564" spans="1:12" s="44" customFormat="1">
      <c r="A3564" s="49"/>
      <c r="E3564" s="50"/>
      <c r="F3564" s="51"/>
      <c r="G3564" s="51"/>
      <c r="H3564" s="51"/>
      <c r="I3564" s="52"/>
      <c r="J3564" s="46"/>
      <c r="K3564" s="45"/>
    </row>
    <row r="3565" spans="1:12" s="44" customFormat="1">
      <c r="A3565" s="49"/>
      <c r="E3565" s="50"/>
      <c r="F3565" s="51"/>
      <c r="G3565" s="51"/>
      <c r="H3565" s="51"/>
      <c r="I3565" s="52"/>
      <c r="J3565" s="46"/>
      <c r="K3565" s="45"/>
    </row>
    <row r="3566" spans="1:12" s="44" customFormat="1">
      <c r="A3566" s="49"/>
      <c r="E3566" s="50"/>
      <c r="F3566" s="51"/>
      <c r="G3566" s="51"/>
      <c r="H3566" s="51"/>
      <c r="I3566" s="52"/>
      <c r="J3566" s="46"/>
      <c r="K3566" s="45"/>
      <c r="L3566" s="48"/>
    </row>
    <row r="3567" spans="1:12" s="44" customFormat="1">
      <c r="A3567" s="49"/>
      <c r="E3567" s="50"/>
      <c r="F3567" s="51"/>
      <c r="G3567" s="51"/>
      <c r="H3567" s="51"/>
      <c r="I3567" s="52"/>
      <c r="J3567" s="46"/>
      <c r="K3567" s="45"/>
    </row>
    <row r="3568" spans="1:12" s="44" customFormat="1">
      <c r="A3568" s="49"/>
      <c r="E3568" s="50"/>
      <c r="F3568" s="51"/>
      <c r="G3568" s="51"/>
      <c r="H3568" s="51"/>
      <c r="I3568" s="52"/>
      <c r="J3568" s="46"/>
      <c r="K3568" s="45"/>
    </row>
    <row r="3569" spans="1:11" s="44" customFormat="1">
      <c r="A3569" s="49"/>
      <c r="E3569" s="50"/>
      <c r="F3569" s="51"/>
      <c r="G3569" s="51"/>
      <c r="H3569" s="51"/>
      <c r="I3569" s="52"/>
      <c r="J3569" s="46"/>
      <c r="K3569" s="45"/>
    </row>
    <row r="3570" spans="1:11" s="44" customFormat="1">
      <c r="A3570" s="49"/>
      <c r="E3570" s="50"/>
      <c r="F3570" s="51"/>
      <c r="G3570" s="51"/>
      <c r="H3570" s="51"/>
      <c r="I3570" s="52"/>
      <c r="J3570" s="46"/>
      <c r="K3570" s="45"/>
    </row>
    <row r="3571" spans="1:11" s="44" customFormat="1">
      <c r="A3571" s="49"/>
      <c r="E3571" s="50"/>
      <c r="F3571" s="51"/>
      <c r="G3571" s="51"/>
      <c r="H3571" s="51"/>
      <c r="I3571" s="52"/>
      <c r="J3571" s="46"/>
      <c r="K3571" s="45"/>
    </row>
    <row r="3572" spans="1:11" s="44" customFormat="1">
      <c r="A3572" s="49"/>
      <c r="E3572" s="50"/>
      <c r="F3572" s="51"/>
      <c r="G3572" s="51"/>
      <c r="H3572" s="51"/>
      <c r="I3572" s="52"/>
      <c r="J3572" s="46"/>
      <c r="K3572" s="45"/>
    </row>
    <row r="3573" spans="1:11" s="44" customFormat="1">
      <c r="A3573" s="49"/>
      <c r="E3573" s="50"/>
      <c r="F3573" s="51"/>
      <c r="G3573" s="51"/>
      <c r="H3573" s="51"/>
      <c r="I3573" s="52"/>
      <c r="J3573" s="46"/>
      <c r="K3573" s="45"/>
    </row>
    <row r="3574" spans="1:11" s="44" customFormat="1">
      <c r="A3574" s="49"/>
      <c r="E3574" s="50"/>
      <c r="F3574" s="51"/>
      <c r="G3574" s="51"/>
      <c r="H3574" s="51"/>
      <c r="I3574" s="52"/>
      <c r="J3574" s="46"/>
      <c r="K3574" s="45"/>
    </row>
    <row r="3575" spans="1:11" s="44" customFormat="1">
      <c r="A3575" s="49"/>
      <c r="E3575" s="50"/>
      <c r="F3575" s="51"/>
      <c r="G3575" s="51"/>
      <c r="H3575" s="51"/>
      <c r="I3575" s="52"/>
      <c r="J3575" s="46"/>
      <c r="K3575" s="45"/>
    </row>
    <row r="3576" spans="1:11" s="44" customFormat="1">
      <c r="A3576" s="49"/>
      <c r="E3576" s="50"/>
      <c r="F3576" s="51"/>
      <c r="G3576" s="51"/>
      <c r="H3576" s="51"/>
      <c r="I3576" s="52"/>
      <c r="J3576" s="46"/>
      <c r="K3576" s="45"/>
    </row>
    <row r="3577" spans="1:11" s="44" customFormat="1">
      <c r="A3577" s="49"/>
      <c r="E3577" s="50"/>
      <c r="F3577" s="51"/>
      <c r="G3577" s="51"/>
      <c r="H3577" s="51"/>
      <c r="I3577" s="52"/>
      <c r="J3577" s="46"/>
      <c r="K3577" s="45"/>
    </row>
    <row r="3578" spans="1:11" s="44" customFormat="1">
      <c r="A3578" s="49"/>
      <c r="E3578" s="50"/>
      <c r="F3578" s="51"/>
      <c r="G3578" s="51"/>
      <c r="H3578" s="51"/>
      <c r="I3578" s="52"/>
      <c r="J3578" s="46"/>
      <c r="K3578" s="45"/>
    </row>
    <row r="3579" spans="1:11" s="44" customFormat="1">
      <c r="A3579" s="49"/>
      <c r="E3579" s="50"/>
      <c r="F3579" s="51"/>
      <c r="G3579" s="51"/>
      <c r="H3579" s="51"/>
      <c r="I3579" s="52"/>
      <c r="J3579" s="46"/>
      <c r="K3579" s="45"/>
    </row>
    <row r="3580" spans="1:11" s="44" customFormat="1">
      <c r="A3580" s="49"/>
      <c r="E3580" s="50"/>
      <c r="F3580" s="51"/>
      <c r="G3580" s="51"/>
      <c r="H3580" s="51"/>
      <c r="I3580" s="52"/>
      <c r="J3580" s="46"/>
      <c r="K3580" s="45"/>
    </row>
    <row r="3581" spans="1:11" s="44" customFormat="1">
      <c r="A3581" s="49"/>
      <c r="E3581" s="50"/>
      <c r="F3581" s="51"/>
      <c r="G3581" s="51"/>
      <c r="H3581" s="51"/>
      <c r="I3581" s="52"/>
      <c r="J3581" s="46"/>
      <c r="K3581" s="45"/>
    </row>
    <row r="3582" spans="1:11" s="44" customFormat="1">
      <c r="A3582" s="49"/>
      <c r="E3582" s="50"/>
      <c r="F3582" s="51"/>
      <c r="G3582" s="51"/>
      <c r="H3582" s="51"/>
      <c r="I3582" s="52"/>
      <c r="J3582" s="46"/>
      <c r="K3582" s="45"/>
    </row>
    <row r="3583" spans="1:11" s="44" customFormat="1">
      <c r="A3583" s="49"/>
      <c r="E3583" s="50"/>
      <c r="F3583" s="51"/>
      <c r="G3583" s="51"/>
      <c r="H3583" s="51"/>
      <c r="I3583" s="52"/>
      <c r="J3583" s="46"/>
      <c r="K3583" s="45"/>
    </row>
    <row r="3584" spans="1:11" s="44" customFormat="1">
      <c r="A3584" s="49"/>
      <c r="E3584" s="50"/>
      <c r="F3584" s="51"/>
      <c r="G3584" s="51"/>
      <c r="H3584" s="51"/>
      <c r="I3584" s="52"/>
      <c r="J3584" s="46"/>
      <c r="K3584" s="45"/>
    </row>
    <row r="3585" spans="1:11" s="44" customFormat="1">
      <c r="A3585" s="49"/>
      <c r="E3585" s="50"/>
      <c r="F3585" s="51"/>
      <c r="G3585" s="51"/>
      <c r="H3585" s="51"/>
      <c r="I3585" s="52"/>
      <c r="J3585" s="46"/>
      <c r="K3585" s="45"/>
    </row>
    <row r="3586" spans="1:11" s="44" customFormat="1">
      <c r="A3586" s="49"/>
      <c r="E3586" s="50"/>
      <c r="F3586" s="51"/>
      <c r="G3586" s="51"/>
      <c r="H3586" s="51"/>
      <c r="I3586" s="52"/>
      <c r="J3586" s="46"/>
      <c r="K3586" s="45"/>
    </row>
    <row r="3587" spans="1:11" s="45" customFormat="1">
      <c r="A3587" s="49"/>
      <c r="B3587" s="44"/>
      <c r="C3587" s="44"/>
      <c r="D3587" s="44"/>
      <c r="E3587" s="50"/>
      <c r="F3587" s="51"/>
      <c r="G3587" s="51"/>
      <c r="H3587" s="51"/>
      <c r="I3587" s="52"/>
      <c r="J3587" s="46"/>
      <c r="K3587" s="47"/>
    </row>
    <row r="3588" spans="1:11" s="45" customFormat="1">
      <c r="A3588" s="49"/>
      <c r="B3588" s="44"/>
      <c r="C3588" s="44"/>
      <c r="D3588" s="44"/>
      <c r="E3588" s="50"/>
      <c r="F3588" s="51"/>
      <c r="G3588" s="51"/>
      <c r="H3588" s="51"/>
      <c r="I3588" s="52"/>
      <c r="J3588" s="46"/>
    </row>
    <row r="3589" spans="1:11" s="45" customFormat="1">
      <c r="A3589" s="49"/>
      <c r="B3589" s="44"/>
      <c r="C3589" s="44"/>
      <c r="D3589" s="44"/>
      <c r="E3589" s="50"/>
      <c r="F3589" s="51"/>
      <c r="G3589" s="51"/>
      <c r="H3589" s="51"/>
      <c r="I3589" s="52"/>
      <c r="J3589" s="46"/>
    </row>
    <row r="3590" spans="1:11" s="45" customFormat="1">
      <c r="A3590" s="49"/>
      <c r="B3590" s="44"/>
      <c r="C3590" s="44"/>
      <c r="D3590" s="44"/>
      <c r="E3590" s="50"/>
      <c r="F3590" s="51"/>
      <c r="G3590" s="51"/>
      <c r="H3590" s="51"/>
      <c r="I3590" s="52"/>
      <c r="J3590" s="46"/>
    </row>
    <row r="3591" spans="1:11" s="45" customFormat="1">
      <c r="A3591" s="49"/>
      <c r="B3591" s="44"/>
      <c r="C3591" s="44"/>
      <c r="D3591" s="44"/>
      <c r="E3591" s="50"/>
      <c r="F3591" s="51"/>
      <c r="G3591" s="51"/>
      <c r="H3591" s="51"/>
      <c r="I3591" s="52"/>
      <c r="J3591" s="46"/>
    </row>
    <row r="3592" spans="1:11" s="45" customFormat="1">
      <c r="A3592" s="49"/>
      <c r="B3592" s="44"/>
      <c r="C3592" s="44"/>
      <c r="D3592" s="44"/>
      <c r="E3592" s="50"/>
      <c r="F3592" s="51"/>
      <c r="G3592" s="51"/>
      <c r="H3592" s="51"/>
      <c r="I3592" s="52"/>
      <c r="J3592" s="46"/>
    </row>
    <row r="3593" spans="1:11" s="45" customFormat="1">
      <c r="A3593" s="49"/>
      <c r="B3593" s="44"/>
      <c r="C3593" s="44"/>
      <c r="D3593" s="44"/>
      <c r="E3593" s="50"/>
      <c r="F3593" s="51"/>
      <c r="G3593" s="51"/>
      <c r="H3593" s="51"/>
      <c r="I3593" s="52"/>
      <c r="J3593" s="46"/>
      <c r="K3593" s="47"/>
    </row>
    <row r="3594" spans="1:11" s="45" customFormat="1">
      <c r="A3594" s="49"/>
      <c r="B3594" s="44"/>
      <c r="C3594" s="44"/>
      <c r="D3594" s="44"/>
      <c r="E3594" s="50"/>
      <c r="F3594" s="51"/>
      <c r="G3594" s="51"/>
      <c r="H3594" s="51"/>
      <c r="I3594" s="52"/>
      <c r="J3594" s="46"/>
      <c r="K3594" s="47"/>
    </row>
    <row r="3595" spans="1:11" s="45" customFormat="1">
      <c r="A3595" s="49"/>
      <c r="B3595" s="44"/>
      <c r="C3595" s="44"/>
      <c r="D3595" s="44"/>
      <c r="E3595" s="50"/>
      <c r="F3595" s="51"/>
      <c r="G3595" s="51"/>
      <c r="H3595" s="51"/>
      <c r="I3595" s="52"/>
      <c r="J3595" s="46"/>
    </row>
    <row r="3596" spans="1:11" s="45" customFormat="1">
      <c r="A3596" s="49"/>
      <c r="B3596" s="44"/>
      <c r="C3596" s="44"/>
      <c r="D3596" s="44"/>
      <c r="E3596" s="50"/>
      <c r="F3596" s="51"/>
      <c r="G3596" s="51"/>
      <c r="H3596" s="51"/>
      <c r="I3596" s="52"/>
      <c r="J3596" s="46"/>
    </row>
    <row r="3597" spans="1:11" s="45" customFormat="1">
      <c r="A3597" s="49"/>
      <c r="B3597" s="44"/>
      <c r="C3597" s="44"/>
      <c r="D3597" s="44"/>
      <c r="E3597" s="50"/>
      <c r="F3597" s="51"/>
      <c r="G3597" s="51"/>
      <c r="H3597" s="51"/>
      <c r="I3597" s="52"/>
      <c r="J3597" s="46"/>
    </row>
    <row r="3598" spans="1:11" s="45" customFormat="1">
      <c r="A3598" s="49"/>
      <c r="B3598" s="44"/>
      <c r="C3598" s="44"/>
      <c r="D3598" s="44"/>
      <c r="E3598" s="50"/>
      <c r="F3598" s="51"/>
      <c r="G3598" s="51"/>
      <c r="H3598" s="51"/>
      <c r="I3598" s="52"/>
      <c r="J3598" s="46"/>
    </row>
    <row r="3599" spans="1:11" s="45" customFormat="1">
      <c r="A3599" s="49"/>
      <c r="B3599" s="44"/>
      <c r="C3599" s="44"/>
      <c r="D3599" s="44"/>
      <c r="E3599" s="50"/>
      <c r="F3599" s="51"/>
      <c r="G3599" s="51"/>
      <c r="H3599" s="51"/>
      <c r="I3599" s="52"/>
      <c r="J3599" s="46"/>
      <c r="K3599" s="47"/>
    </row>
    <row r="3600" spans="1:11" s="45" customFormat="1">
      <c r="A3600" s="49"/>
      <c r="B3600" s="44"/>
      <c r="C3600" s="44"/>
      <c r="D3600" s="44"/>
      <c r="E3600" s="50"/>
      <c r="F3600" s="51"/>
      <c r="G3600" s="51"/>
      <c r="H3600" s="51"/>
      <c r="I3600" s="52"/>
      <c r="J3600" s="46"/>
      <c r="K3600" s="47"/>
    </row>
    <row r="3601" spans="1:10" s="45" customFormat="1">
      <c r="A3601" s="49"/>
      <c r="B3601" s="44"/>
      <c r="C3601" s="44"/>
      <c r="D3601" s="44"/>
      <c r="E3601" s="50"/>
      <c r="F3601" s="51"/>
      <c r="G3601" s="51"/>
      <c r="H3601" s="51"/>
      <c r="I3601" s="52"/>
      <c r="J3601" s="46"/>
    </row>
    <row r="3602" spans="1:10" s="45" customFormat="1">
      <c r="A3602" s="49"/>
      <c r="B3602" s="44"/>
      <c r="C3602" s="44"/>
      <c r="D3602" s="44"/>
      <c r="E3602" s="50"/>
      <c r="F3602" s="51"/>
      <c r="G3602" s="51"/>
      <c r="H3602" s="51"/>
      <c r="I3602" s="52"/>
      <c r="J3602" s="46"/>
    </row>
    <row r="3603" spans="1:10" s="45" customFormat="1">
      <c r="A3603" s="49"/>
      <c r="B3603" s="44"/>
      <c r="C3603" s="44"/>
      <c r="D3603" s="44"/>
      <c r="E3603" s="50"/>
      <c r="F3603" s="51"/>
      <c r="G3603" s="51"/>
      <c r="H3603" s="51"/>
      <c r="I3603" s="52"/>
      <c r="J3603" s="46"/>
    </row>
    <row r="3604" spans="1:10" s="45" customFormat="1">
      <c r="A3604" s="49"/>
      <c r="B3604" s="44"/>
      <c r="C3604" s="44"/>
      <c r="D3604" s="44"/>
      <c r="E3604" s="50"/>
      <c r="F3604" s="51"/>
      <c r="G3604" s="51"/>
      <c r="H3604" s="51"/>
      <c r="I3604" s="52"/>
      <c r="J3604" s="46"/>
    </row>
    <row r="3605" spans="1:10" s="45" customFormat="1">
      <c r="A3605" s="49"/>
      <c r="B3605" s="44"/>
      <c r="C3605" s="44"/>
      <c r="D3605" s="44"/>
      <c r="E3605" s="50"/>
      <c r="F3605" s="51"/>
      <c r="G3605" s="51"/>
      <c r="H3605" s="51"/>
      <c r="I3605" s="52"/>
      <c r="J3605" s="46"/>
    </row>
    <row r="3606" spans="1:10" s="45" customFormat="1">
      <c r="A3606" s="49"/>
      <c r="B3606" s="44"/>
      <c r="C3606" s="44"/>
      <c r="D3606" s="44"/>
      <c r="E3606" s="50"/>
      <c r="F3606" s="51"/>
      <c r="G3606" s="51"/>
      <c r="H3606" s="51"/>
      <c r="I3606" s="52"/>
      <c r="J3606" s="46"/>
    </row>
    <row r="3607" spans="1:10" s="45" customFormat="1">
      <c r="A3607" s="49"/>
      <c r="B3607" s="44"/>
      <c r="C3607" s="44"/>
      <c r="D3607" s="44"/>
      <c r="E3607" s="50"/>
      <c r="F3607" s="51"/>
      <c r="G3607" s="51"/>
      <c r="H3607" s="51"/>
      <c r="I3607" s="52"/>
      <c r="J3607" s="46"/>
    </row>
    <row r="3608" spans="1:10" s="45" customFormat="1">
      <c r="A3608" s="49"/>
      <c r="B3608" s="44"/>
      <c r="C3608" s="44"/>
      <c r="D3608" s="44"/>
      <c r="E3608" s="50"/>
      <c r="F3608" s="51"/>
      <c r="G3608" s="51"/>
      <c r="H3608" s="51"/>
      <c r="I3608" s="52"/>
      <c r="J3608" s="46"/>
    </row>
    <row r="3609" spans="1:10" s="45" customFormat="1">
      <c r="A3609" s="49"/>
      <c r="B3609" s="44"/>
      <c r="C3609" s="44"/>
      <c r="D3609" s="44"/>
      <c r="E3609" s="50"/>
      <c r="F3609" s="51"/>
      <c r="G3609" s="51"/>
      <c r="H3609" s="51"/>
      <c r="I3609" s="52"/>
      <c r="J3609" s="46"/>
    </row>
    <row r="3610" spans="1:10" s="45" customFormat="1">
      <c r="A3610" s="49"/>
      <c r="B3610" s="44"/>
      <c r="C3610" s="44"/>
      <c r="D3610" s="44"/>
      <c r="E3610" s="50"/>
      <c r="F3610" s="51"/>
      <c r="G3610" s="51"/>
      <c r="H3610" s="51"/>
      <c r="I3610" s="52"/>
      <c r="J3610" s="46"/>
    </row>
    <row r="3611" spans="1:10" s="45" customFormat="1">
      <c r="A3611" s="49"/>
      <c r="B3611" s="44"/>
      <c r="C3611" s="44"/>
      <c r="D3611" s="44"/>
      <c r="E3611" s="50"/>
      <c r="F3611" s="51"/>
      <c r="G3611" s="51"/>
      <c r="H3611" s="51"/>
      <c r="I3611" s="52"/>
      <c r="J3611" s="46"/>
    </row>
    <row r="3612" spans="1:10" s="45" customFormat="1">
      <c r="A3612" s="49"/>
      <c r="B3612" s="44"/>
      <c r="C3612" s="44"/>
      <c r="D3612" s="44"/>
      <c r="E3612" s="50"/>
      <c r="F3612" s="51"/>
      <c r="G3612" s="51"/>
      <c r="H3612" s="51"/>
      <c r="I3612" s="52"/>
      <c r="J3612" s="46"/>
    </row>
    <row r="3613" spans="1:10" s="45" customFormat="1">
      <c r="A3613" s="49"/>
      <c r="B3613" s="44"/>
      <c r="C3613" s="44"/>
      <c r="D3613" s="44"/>
      <c r="E3613" s="50"/>
      <c r="F3613" s="51"/>
      <c r="G3613" s="51"/>
      <c r="H3613" s="51"/>
      <c r="I3613" s="52"/>
      <c r="J3613" s="46"/>
    </row>
    <row r="3614" spans="1:10" s="45" customFormat="1">
      <c r="A3614" s="49"/>
      <c r="B3614" s="44"/>
      <c r="C3614" s="44"/>
      <c r="D3614" s="44"/>
      <c r="E3614" s="50"/>
      <c r="F3614" s="51"/>
      <c r="G3614" s="51"/>
      <c r="H3614" s="51"/>
      <c r="I3614" s="52"/>
      <c r="J3614" s="46"/>
    </row>
    <row r="3615" spans="1:10" s="45" customFormat="1">
      <c r="A3615" s="49"/>
      <c r="B3615" s="44"/>
      <c r="C3615" s="44"/>
      <c r="D3615" s="44"/>
      <c r="E3615" s="50"/>
      <c r="F3615" s="51"/>
      <c r="G3615" s="51"/>
      <c r="H3615" s="51"/>
      <c r="I3615" s="52"/>
      <c r="J3615" s="46"/>
    </row>
    <row r="3616" spans="1:10" s="45" customFormat="1">
      <c r="A3616" s="49"/>
      <c r="B3616" s="44"/>
      <c r="C3616" s="44"/>
      <c r="D3616" s="44"/>
      <c r="E3616" s="50"/>
      <c r="F3616" s="51"/>
      <c r="G3616" s="51"/>
      <c r="H3616" s="51"/>
      <c r="I3616" s="52"/>
      <c r="J3616" s="46"/>
    </row>
    <row r="3617" spans="1:10" s="45" customFormat="1">
      <c r="A3617" s="49"/>
      <c r="B3617" s="44"/>
      <c r="C3617" s="44"/>
      <c r="D3617" s="44"/>
      <c r="E3617" s="50"/>
      <c r="F3617" s="51"/>
      <c r="G3617" s="51"/>
      <c r="H3617" s="51"/>
      <c r="I3617" s="52"/>
      <c r="J3617" s="46"/>
    </row>
    <row r="3618" spans="1:10" s="45" customFormat="1">
      <c r="A3618" s="49"/>
      <c r="B3618" s="44"/>
      <c r="C3618" s="44"/>
      <c r="D3618" s="44"/>
      <c r="E3618" s="50"/>
      <c r="F3618" s="51"/>
      <c r="G3618" s="51"/>
      <c r="H3618" s="51"/>
      <c r="I3618" s="52"/>
      <c r="J3618" s="46"/>
    </row>
    <row r="3619" spans="1:10" s="45" customFormat="1">
      <c r="A3619" s="49"/>
      <c r="B3619" s="44"/>
      <c r="C3619" s="44"/>
      <c r="D3619" s="44"/>
      <c r="E3619" s="50"/>
      <c r="F3619" s="51"/>
      <c r="G3619" s="51"/>
      <c r="H3619" s="51"/>
      <c r="I3619" s="52"/>
      <c r="J3619" s="46"/>
    </row>
    <row r="3620" spans="1:10" s="45" customFormat="1">
      <c r="A3620" s="49"/>
      <c r="B3620" s="44"/>
      <c r="C3620" s="44"/>
      <c r="D3620" s="44"/>
      <c r="E3620" s="50"/>
      <c r="F3620" s="51"/>
      <c r="G3620" s="51"/>
      <c r="H3620" s="51"/>
      <c r="I3620" s="52"/>
      <c r="J3620" s="46"/>
    </row>
    <row r="3621" spans="1:10" s="45" customFormat="1">
      <c r="A3621" s="49"/>
      <c r="B3621" s="44"/>
      <c r="C3621" s="44"/>
      <c r="D3621" s="44"/>
      <c r="E3621" s="50"/>
      <c r="F3621" s="51"/>
      <c r="G3621" s="51"/>
      <c r="H3621" s="51"/>
      <c r="I3621" s="52"/>
      <c r="J3621" s="46"/>
    </row>
    <row r="3622" spans="1:10" s="45" customFormat="1">
      <c r="A3622" s="49"/>
      <c r="B3622" s="44"/>
      <c r="C3622" s="44"/>
      <c r="D3622" s="44"/>
      <c r="E3622" s="50"/>
      <c r="F3622" s="51"/>
      <c r="G3622" s="51"/>
      <c r="H3622" s="51"/>
      <c r="I3622" s="52"/>
      <c r="J3622" s="46"/>
    </row>
    <row r="3623" spans="1:10" s="45" customFormat="1">
      <c r="A3623" s="49"/>
      <c r="B3623" s="44"/>
      <c r="C3623" s="44"/>
      <c r="D3623" s="44"/>
      <c r="E3623" s="50"/>
      <c r="F3623" s="51"/>
      <c r="G3623" s="51"/>
      <c r="H3623" s="51"/>
      <c r="I3623" s="52"/>
      <c r="J3623" s="46"/>
    </row>
    <row r="3624" spans="1:10" s="45" customFormat="1">
      <c r="A3624" s="49"/>
      <c r="B3624" s="44"/>
      <c r="C3624" s="44"/>
      <c r="D3624" s="44"/>
      <c r="E3624" s="50"/>
      <c r="F3624" s="51"/>
      <c r="G3624" s="51"/>
      <c r="H3624" s="51"/>
      <c r="I3624" s="52"/>
      <c r="J3624" s="46"/>
    </row>
    <row r="3625" spans="1:10" s="45" customFormat="1">
      <c r="A3625" s="49"/>
      <c r="B3625" s="44"/>
      <c r="C3625" s="44"/>
      <c r="D3625" s="44"/>
      <c r="E3625" s="50"/>
      <c r="F3625" s="51"/>
      <c r="G3625" s="51"/>
      <c r="H3625" s="51"/>
      <c r="I3625" s="52"/>
      <c r="J3625" s="46"/>
    </row>
    <row r="3626" spans="1:10" s="45" customFormat="1">
      <c r="A3626" s="49"/>
      <c r="B3626" s="44"/>
      <c r="C3626" s="44"/>
      <c r="D3626" s="44"/>
      <c r="E3626" s="50"/>
      <c r="F3626" s="51"/>
      <c r="G3626" s="51"/>
      <c r="H3626" s="51"/>
      <c r="I3626" s="52"/>
      <c r="J3626" s="46"/>
    </row>
    <row r="3627" spans="1:10" s="45" customFormat="1">
      <c r="A3627" s="49"/>
      <c r="B3627" s="44"/>
      <c r="C3627" s="44"/>
      <c r="D3627" s="44"/>
      <c r="E3627" s="50"/>
      <c r="F3627" s="51"/>
      <c r="G3627" s="51"/>
      <c r="H3627" s="51"/>
      <c r="I3627" s="52"/>
      <c r="J3627" s="46"/>
    </row>
    <row r="3628" spans="1:10" s="45" customFormat="1">
      <c r="A3628" s="49"/>
      <c r="B3628" s="44"/>
      <c r="C3628" s="44"/>
      <c r="D3628" s="44"/>
      <c r="E3628" s="50"/>
      <c r="F3628" s="51"/>
      <c r="G3628" s="51"/>
      <c r="H3628" s="51"/>
      <c r="I3628" s="52"/>
      <c r="J3628" s="46"/>
    </row>
    <row r="3629" spans="1:10" s="45" customFormat="1">
      <c r="A3629" s="49"/>
      <c r="B3629" s="44"/>
      <c r="C3629" s="44"/>
      <c r="D3629" s="44"/>
      <c r="E3629" s="50"/>
      <c r="F3629" s="51"/>
      <c r="G3629" s="51"/>
      <c r="H3629" s="51"/>
      <c r="I3629" s="52"/>
      <c r="J3629" s="46"/>
    </row>
    <row r="3630" spans="1:10" s="45" customFormat="1">
      <c r="A3630" s="49"/>
      <c r="B3630" s="44"/>
      <c r="C3630" s="44"/>
      <c r="D3630" s="44"/>
      <c r="E3630" s="50"/>
      <c r="F3630" s="51"/>
      <c r="G3630" s="51"/>
      <c r="H3630" s="51"/>
      <c r="I3630" s="52"/>
      <c r="J3630" s="46"/>
    </row>
    <row r="3631" spans="1:10" s="45" customFormat="1">
      <c r="A3631" s="49"/>
      <c r="B3631" s="44"/>
      <c r="C3631" s="44"/>
      <c r="D3631" s="44"/>
      <c r="E3631" s="50"/>
      <c r="F3631" s="51"/>
      <c r="G3631" s="51"/>
      <c r="H3631" s="51"/>
      <c r="I3631" s="52"/>
      <c r="J3631" s="46"/>
    </row>
    <row r="3632" spans="1:10" s="45" customFormat="1">
      <c r="A3632" s="49"/>
      <c r="B3632" s="44"/>
      <c r="C3632" s="44"/>
      <c r="D3632" s="44"/>
      <c r="E3632" s="50"/>
      <c r="F3632" s="51"/>
      <c r="G3632" s="51"/>
      <c r="H3632" s="51"/>
      <c r="I3632" s="52"/>
      <c r="J3632" s="46"/>
    </row>
    <row r="3633" spans="1:10" s="45" customFormat="1">
      <c r="A3633" s="49"/>
      <c r="B3633" s="44"/>
      <c r="C3633" s="44"/>
      <c r="D3633" s="44"/>
      <c r="E3633" s="50"/>
      <c r="F3633" s="51"/>
      <c r="G3633" s="51"/>
      <c r="H3633" s="51"/>
      <c r="I3633" s="52"/>
      <c r="J3633" s="46"/>
    </row>
    <row r="3634" spans="1:10" s="45" customFormat="1">
      <c r="A3634" s="49"/>
      <c r="B3634" s="44"/>
      <c r="C3634" s="44"/>
      <c r="D3634" s="44"/>
      <c r="E3634" s="50"/>
      <c r="F3634" s="51"/>
      <c r="G3634" s="51"/>
      <c r="H3634" s="51"/>
      <c r="I3634" s="52"/>
      <c r="J3634" s="46"/>
    </row>
    <row r="3635" spans="1:10" s="45" customFormat="1">
      <c r="A3635" s="49"/>
      <c r="B3635" s="44"/>
      <c r="C3635" s="44"/>
      <c r="D3635" s="44"/>
      <c r="E3635" s="50"/>
      <c r="F3635" s="51"/>
      <c r="G3635" s="51"/>
      <c r="H3635" s="51"/>
      <c r="I3635" s="52"/>
      <c r="J3635" s="46"/>
    </row>
    <row r="3636" spans="1:10" s="45" customFormat="1">
      <c r="A3636" s="49"/>
      <c r="B3636" s="44"/>
      <c r="C3636" s="44"/>
      <c r="D3636" s="44"/>
      <c r="E3636" s="50"/>
      <c r="F3636" s="51"/>
      <c r="G3636" s="51"/>
      <c r="H3636" s="51"/>
      <c r="I3636" s="52"/>
      <c r="J3636" s="46"/>
    </row>
    <row r="3637" spans="1:10" s="45" customFormat="1">
      <c r="A3637" s="49"/>
      <c r="B3637" s="44"/>
      <c r="C3637" s="44"/>
      <c r="D3637" s="44"/>
      <c r="E3637" s="50"/>
      <c r="F3637" s="51"/>
      <c r="G3637" s="51"/>
      <c r="H3637" s="51"/>
      <c r="I3637" s="52"/>
      <c r="J3637" s="46"/>
    </row>
    <row r="3638" spans="1:10" s="45" customFormat="1">
      <c r="A3638" s="49"/>
      <c r="B3638" s="44"/>
      <c r="C3638" s="44"/>
      <c r="D3638" s="44"/>
      <c r="E3638" s="50"/>
      <c r="F3638" s="51"/>
      <c r="G3638" s="51"/>
      <c r="H3638" s="51"/>
      <c r="I3638" s="52"/>
      <c r="J3638" s="46"/>
    </row>
    <row r="3639" spans="1:10" s="45" customFormat="1">
      <c r="A3639" s="49"/>
      <c r="B3639" s="44"/>
      <c r="C3639" s="44"/>
      <c r="D3639" s="44"/>
      <c r="E3639" s="50"/>
      <c r="F3639" s="51"/>
      <c r="G3639" s="51"/>
      <c r="H3639" s="51"/>
      <c r="I3639" s="52"/>
      <c r="J3639" s="46"/>
    </row>
    <row r="3640" spans="1:10" s="45" customFormat="1">
      <c r="A3640" s="49"/>
      <c r="B3640" s="44"/>
      <c r="C3640" s="44"/>
      <c r="D3640" s="44"/>
      <c r="E3640" s="50"/>
      <c r="F3640" s="51"/>
      <c r="G3640" s="51"/>
      <c r="H3640" s="51"/>
      <c r="I3640" s="52"/>
      <c r="J3640" s="46"/>
    </row>
    <row r="3641" spans="1:10" s="45" customFormat="1">
      <c r="A3641" s="49"/>
      <c r="B3641" s="44"/>
      <c r="C3641" s="44"/>
      <c r="D3641" s="44"/>
      <c r="E3641" s="50"/>
      <c r="F3641" s="51"/>
      <c r="G3641" s="51"/>
      <c r="H3641" s="51"/>
      <c r="I3641" s="52"/>
      <c r="J3641" s="46"/>
    </row>
    <row r="3642" spans="1:10" s="45" customFormat="1">
      <c r="A3642" s="49"/>
      <c r="B3642" s="44"/>
      <c r="C3642" s="44"/>
      <c r="D3642" s="44"/>
      <c r="E3642" s="50"/>
      <c r="F3642" s="51"/>
      <c r="G3642" s="51"/>
      <c r="H3642" s="51"/>
      <c r="I3642" s="52"/>
      <c r="J3642" s="46"/>
    </row>
    <row r="3643" spans="1:10" s="45" customFormat="1">
      <c r="A3643" s="49"/>
      <c r="B3643" s="44"/>
      <c r="C3643" s="44"/>
      <c r="D3643" s="44"/>
      <c r="E3643" s="50"/>
      <c r="F3643" s="51"/>
      <c r="G3643" s="51"/>
      <c r="H3643" s="51"/>
      <c r="I3643" s="52"/>
      <c r="J3643" s="46"/>
    </row>
    <row r="3644" spans="1:10" s="45" customFormat="1">
      <c r="A3644" s="49"/>
      <c r="B3644" s="44"/>
      <c r="C3644" s="44"/>
      <c r="D3644" s="44"/>
      <c r="E3644" s="50"/>
      <c r="F3644" s="51"/>
      <c r="G3644" s="51"/>
      <c r="H3644" s="51"/>
      <c r="I3644" s="52"/>
      <c r="J3644" s="46"/>
    </row>
    <row r="3645" spans="1:10" s="45" customFormat="1">
      <c r="A3645" s="49"/>
      <c r="B3645" s="44"/>
      <c r="C3645" s="44"/>
      <c r="D3645" s="44"/>
      <c r="E3645" s="50"/>
      <c r="F3645" s="51"/>
      <c r="G3645" s="51"/>
      <c r="H3645" s="51"/>
      <c r="I3645" s="52"/>
      <c r="J3645" s="46"/>
    </row>
    <row r="3646" spans="1:10" s="45" customFormat="1">
      <c r="A3646" s="49"/>
      <c r="B3646" s="44"/>
      <c r="C3646" s="44"/>
      <c r="D3646" s="44"/>
      <c r="E3646" s="50"/>
      <c r="F3646" s="51"/>
      <c r="G3646" s="51"/>
      <c r="H3646" s="51"/>
      <c r="I3646" s="52"/>
      <c r="J3646" s="46"/>
    </row>
    <row r="3647" spans="1:10" s="45" customFormat="1">
      <c r="A3647" s="49"/>
      <c r="B3647" s="44"/>
      <c r="C3647" s="44"/>
      <c r="D3647" s="44"/>
      <c r="E3647" s="50"/>
      <c r="F3647" s="51"/>
      <c r="G3647" s="51"/>
      <c r="H3647" s="51"/>
      <c r="I3647" s="52"/>
      <c r="J3647" s="46"/>
    </row>
    <row r="3648" spans="1:10" s="45" customFormat="1">
      <c r="A3648" s="49"/>
      <c r="B3648" s="44"/>
      <c r="C3648" s="44"/>
      <c r="D3648" s="44"/>
      <c r="E3648" s="50"/>
      <c r="F3648" s="51"/>
      <c r="G3648" s="51"/>
      <c r="H3648" s="51"/>
      <c r="I3648" s="52"/>
      <c r="J3648" s="46"/>
    </row>
    <row r="3649" spans="1:10" s="45" customFormat="1">
      <c r="A3649" s="49"/>
      <c r="B3649" s="44"/>
      <c r="C3649" s="44"/>
      <c r="D3649" s="44"/>
      <c r="E3649" s="50"/>
      <c r="F3649" s="51"/>
      <c r="G3649" s="51"/>
      <c r="H3649" s="51"/>
      <c r="I3649" s="52"/>
      <c r="J3649" s="46"/>
    </row>
    <row r="3650" spans="1:10" s="45" customFormat="1">
      <c r="A3650" s="49"/>
      <c r="B3650" s="44"/>
      <c r="C3650" s="44"/>
      <c r="D3650" s="44"/>
      <c r="E3650" s="50"/>
      <c r="F3650" s="51"/>
      <c r="G3650" s="51"/>
      <c r="H3650" s="51"/>
      <c r="I3650" s="52"/>
      <c r="J3650" s="46"/>
    </row>
    <row r="3651" spans="1:10" s="45" customFormat="1">
      <c r="A3651" s="49"/>
      <c r="B3651" s="44"/>
      <c r="C3651" s="44"/>
      <c r="D3651" s="44"/>
      <c r="E3651" s="50"/>
      <c r="F3651" s="51"/>
      <c r="G3651" s="51"/>
      <c r="H3651" s="51"/>
      <c r="I3651" s="52"/>
      <c r="J3651" s="46"/>
    </row>
    <row r="3652" spans="1:10" s="45" customFormat="1">
      <c r="A3652" s="49"/>
      <c r="B3652" s="44"/>
      <c r="C3652" s="44"/>
      <c r="D3652" s="44"/>
      <c r="E3652" s="50"/>
      <c r="F3652" s="51"/>
      <c r="G3652" s="51"/>
      <c r="H3652" s="51"/>
      <c r="I3652" s="52"/>
      <c r="J3652" s="46"/>
    </row>
    <row r="3653" spans="1:10" s="45" customFormat="1">
      <c r="A3653" s="49"/>
      <c r="B3653" s="44"/>
      <c r="C3653" s="44"/>
      <c r="D3653" s="44"/>
      <c r="E3653" s="50"/>
      <c r="F3653" s="51"/>
      <c r="G3653" s="51"/>
      <c r="H3653" s="51"/>
      <c r="I3653" s="52"/>
      <c r="J3653" s="46"/>
    </row>
    <row r="3654" spans="1:10" s="45" customFormat="1">
      <c r="A3654" s="49"/>
      <c r="B3654" s="44"/>
      <c r="C3654" s="44"/>
      <c r="D3654" s="44"/>
      <c r="E3654" s="50"/>
      <c r="F3654" s="51"/>
      <c r="G3654" s="51"/>
      <c r="H3654" s="51"/>
      <c r="I3654" s="52"/>
      <c r="J3654" s="46"/>
    </row>
    <row r="3655" spans="1:10" s="45" customFormat="1">
      <c r="A3655" s="49"/>
      <c r="B3655" s="44"/>
      <c r="C3655" s="44"/>
      <c r="D3655" s="44"/>
      <c r="E3655" s="50"/>
      <c r="F3655" s="51"/>
      <c r="G3655" s="51"/>
      <c r="H3655" s="51"/>
      <c r="I3655" s="52"/>
      <c r="J3655" s="46"/>
    </row>
    <row r="3656" spans="1:10" s="45" customFormat="1">
      <c r="A3656" s="49"/>
      <c r="B3656" s="44"/>
      <c r="C3656" s="44"/>
      <c r="D3656" s="44"/>
      <c r="E3656" s="50"/>
      <c r="F3656" s="51"/>
      <c r="G3656" s="51"/>
      <c r="H3656" s="51"/>
      <c r="I3656" s="52"/>
      <c r="J3656" s="46"/>
    </row>
    <row r="3657" spans="1:10" s="45" customFormat="1">
      <c r="A3657" s="49"/>
      <c r="B3657" s="44"/>
      <c r="C3657" s="44"/>
      <c r="D3657" s="44"/>
      <c r="E3657" s="50"/>
      <c r="F3657" s="51"/>
      <c r="G3657" s="51"/>
      <c r="H3657" s="51"/>
      <c r="I3657" s="52"/>
      <c r="J3657" s="46"/>
    </row>
    <row r="3658" spans="1:10" s="45" customFormat="1">
      <c r="A3658" s="49"/>
      <c r="B3658" s="44"/>
      <c r="C3658" s="44"/>
      <c r="D3658" s="44"/>
      <c r="E3658" s="50"/>
      <c r="F3658" s="51"/>
      <c r="G3658" s="51"/>
      <c r="H3658" s="51"/>
      <c r="I3658" s="52"/>
      <c r="J3658" s="46"/>
    </row>
    <row r="3659" spans="1:10" s="45" customFormat="1">
      <c r="A3659" s="49"/>
      <c r="B3659" s="44"/>
      <c r="C3659" s="44"/>
      <c r="D3659" s="44"/>
      <c r="E3659" s="50"/>
      <c r="F3659" s="51"/>
      <c r="G3659" s="51"/>
      <c r="H3659" s="51"/>
      <c r="I3659" s="52"/>
      <c r="J3659" s="46"/>
    </row>
    <row r="3660" spans="1:10" s="45" customFormat="1">
      <c r="A3660" s="49"/>
      <c r="B3660" s="44"/>
      <c r="C3660" s="44"/>
      <c r="D3660" s="44"/>
      <c r="E3660" s="50"/>
      <c r="F3660" s="51"/>
      <c r="G3660" s="51"/>
      <c r="H3660" s="51"/>
      <c r="I3660" s="52"/>
      <c r="J3660" s="46"/>
    </row>
    <row r="3661" spans="1:10" s="45" customFormat="1">
      <c r="A3661" s="49"/>
      <c r="B3661" s="44"/>
      <c r="C3661" s="44"/>
      <c r="D3661" s="44"/>
      <c r="E3661" s="50"/>
      <c r="F3661" s="51"/>
      <c r="G3661" s="51"/>
      <c r="H3661" s="51"/>
      <c r="I3661" s="52"/>
      <c r="J3661" s="46"/>
    </row>
    <row r="3662" spans="1:10" s="45" customFormat="1">
      <c r="A3662" s="49"/>
      <c r="B3662" s="44"/>
      <c r="C3662" s="44"/>
      <c r="D3662" s="44"/>
      <c r="E3662" s="50"/>
      <c r="F3662" s="51"/>
      <c r="G3662" s="51"/>
      <c r="H3662" s="51"/>
      <c r="I3662" s="52"/>
      <c r="J3662" s="46"/>
    </row>
    <row r="3663" spans="1:10" s="45" customFormat="1">
      <c r="A3663" s="49"/>
      <c r="B3663" s="44"/>
      <c r="C3663" s="44"/>
      <c r="D3663" s="44"/>
      <c r="E3663" s="50"/>
      <c r="F3663" s="51"/>
      <c r="G3663" s="51"/>
      <c r="H3663" s="51"/>
      <c r="I3663" s="52"/>
      <c r="J3663" s="46"/>
    </row>
    <row r="3664" spans="1:10" s="45" customFormat="1">
      <c r="A3664" s="49"/>
      <c r="B3664" s="44"/>
      <c r="C3664" s="44"/>
      <c r="D3664" s="44"/>
      <c r="E3664" s="50"/>
      <c r="F3664" s="51"/>
      <c r="G3664" s="51"/>
      <c r="H3664" s="51"/>
      <c r="I3664" s="52"/>
      <c r="J3664" s="46"/>
    </row>
    <row r="3665" spans="1:10" s="45" customFormat="1">
      <c r="A3665" s="49"/>
      <c r="B3665" s="44"/>
      <c r="C3665" s="44"/>
      <c r="D3665" s="44"/>
      <c r="E3665" s="50"/>
      <c r="F3665" s="51"/>
      <c r="G3665" s="51"/>
      <c r="H3665" s="51"/>
      <c r="I3665" s="52"/>
      <c r="J3665" s="46"/>
    </row>
    <row r="3666" spans="1:10" s="45" customFormat="1">
      <c r="A3666" s="49"/>
      <c r="B3666" s="44"/>
      <c r="C3666" s="44"/>
      <c r="D3666" s="44"/>
      <c r="E3666" s="50"/>
      <c r="F3666" s="51"/>
      <c r="G3666" s="51"/>
      <c r="H3666" s="51"/>
      <c r="I3666" s="52"/>
      <c r="J3666" s="46"/>
    </row>
    <row r="3667" spans="1:10" s="45" customFormat="1">
      <c r="A3667" s="49"/>
      <c r="B3667" s="44"/>
      <c r="C3667" s="44"/>
      <c r="D3667" s="44"/>
      <c r="E3667" s="50"/>
      <c r="F3667" s="51"/>
      <c r="G3667" s="51"/>
      <c r="H3667" s="51"/>
      <c r="I3667" s="52"/>
      <c r="J3667" s="46"/>
    </row>
    <row r="3668" spans="1:10" s="45" customFormat="1">
      <c r="A3668" s="49"/>
      <c r="B3668" s="44"/>
      <c r="C3668" s="44"/>
      <c r="D3668" s="44"/>
      <c r="E3668" s="50"/>
      <c r="F3668" s="51"/>
      <c r="G3668" s="51"/>
      <c r="H3668" s="51"/>
      <c r="I3668" s="52"/>
      <c r="J3668" s="46"/>
    </row>
    <row r="3669" spans="1:10" s="45" customFormat="1">
      <c r="A3669" s="49"/>
      <c r="B3669" s="44"/>
      <c r="C3669" s="44"/>
      <c r="D3669" s="44"/>
      <c r="E3669" s="50"/>
      <c r="F3669" s="51"/>
      <c r="G3669" s="51"/>
      <c r="H3669" s="51"/>
      <c r="I3669" s="52"/>
      <c r="J3669" s="46"/>
    </row>
    <row r="3670" spans="1:10" s="45" customFormat="1">
      <c r="A3670" s="49"/>
      <c r="B3670" s="44"/>
      <c r="C3670" s="44"/>
      <c r="D3670" s="44"/>
      <c r="E3670" s="50"/>
      <c r="F3670" s="51"/>
      <c r="G3670" s="51"/>
      <c r="H3670" s="51"/>
      <c r="I3670" s="52"/>
      <c r="J3670" s="46"/>
    </row>
    <row r="3671" spans="1:10" s="45" customFormat="1">
      <c r="A3671" s="49"/>
      <c r="B3671" s="44"/>
      <c r="C3671" s="44"/>
      <c r="D3671" s="44"/>
      <c r="E3671" s="50"/>
      <c r="F3671" s="51"/>
      <c r="G3671" s="51"/>
      <c r="H3671" s="51"/>
      <c r="I3671" s="52"/>
      <c r="J3671" s="46"/>
    </row>
    <row r="3672" spans="1:10" s="45" customFormat="1">
      <c r="A3672" s="49"/>
      <c r="B3672" s="44"/>
      <c r="C3672" s="44"/>
      <c r="D3672" s="44"/>
      <c r="E3672" s="50"/>
      <c r="F3672" s="51"/>
      <c r="G3672" s="51"/>
      <c r="H3672" s="51"/>
      <c r="I3672" s="52"/>
      <c r="J3672" s="46"/>
    </row>
    <row r="3673" spans="1:10" s="45" customFormat="1">
      <c r="A3673" s="49"/>
      <c r="B3673" s="44"/>
      <c r="C3673" s="44"/>
      <c r="D3673" s="44"/>
      <c r="E3673" s="50"/>
      <c r="F3673" s="51"/>
      <c r="G3673" s="51"/>
      <c r="H3673" s="51"/>
      <c r="I3673" s="52"/>
      <c r="J3673" s="46"/>
    </row>
    <row r="3674" spans="1:10" s="45" customFormat="1">
      <c r="A3674" s="49"/>
      <c r="B3674" s="44"/>
      <c r="C3674" s="44"/>
      <c r="D3674" s="44"/>
      <c r="E3674" s="50"/>
      <c r="F3674" s="51"/>
      <c r="G3674" s="51"/>
      <c r="H3674" s="51"/>
      <c r="I3674" s="52"/>
      <c r="J3674" s="46"/>
    </row>
    <row r="3675" spans="1:10" s="45" customFormat="1">
      <c r="A3675" s="49"/>
      <c r="B3675" s="44"/>
      <c r="C3675" s="44"/>
      <c r="D3675" s="44"/>
      <c r="E3675" s="50"/>
      <c r="F3675" s="51"/>
      <c r="G3675" s="51"/>
      <c r="H3675" s="51"/>
      <c r="I3675" s="52"/>
      <c r="J3675" s="46"/>
    </row>
    <row r="3676" spans="1:10" s="45" customFormat="1">
      <c r="A3676" s="49"/>
      <c r="B3676" s="44"/>
      <c r="C3676" s="44"/>
      <c r="D3676" s="44"/>
      <c r="E3676" s="50"/>
      <c r="F3676" s="51"/>
      <c r="G3676" s="51"/>
      <c r="H3676" s="51"/>
      <c r="I3676" s="52"/>
      <c r="J3676" s="46"/>
    </row>
    <row r="3677" spans="1:10" s="45" customFormat="1">
      <c r="A3677" s="49"/>
      <c r="B3677" s="44"/>
      <c r="C3677" s="44"/>
      <c r="D3677" s="44"/>
      <c r="E3677" s="50"/>
      <c r="F3677" s="51"/>
      <c r="G3677" s="51"/>
      <c r="H3677" s="51"/>
      <c r="I3677" s="52"/>
      <c r="J3677" s="46"/>
    </row>
    <row r="3678" spans="1:10" s="45" customFormat="1">
      <c r="A3678" s="49"/>
      <c r="B3678" s="44"/>
      <c r="C3678" s="44"/>
      <c r="D3678" s="44"/>
      <c r="E3678" s="50"/>
      <c r="F3678" s="51"/>
      <c r="G3678" s="51"/>
      <c r="H3678" s="51"/>
      <c r="I3678" s="52"/>
      <c r="J3678" s="46"/>
    </row>
    <row r="3679" spans="1:10" s="45" customFormat="1">
      <c r="A3679" s="49"/>
      <c r="B3679" s="44"/>
      <c r="C3679" s="44"/>
      <c r="D3679" s="44"/>
      <c r="E3679" s="50"/>
      <c r="F3679" s="51"/>
      <c r="G3679" s="51"/>
      <c r="H3679" s="51"/>
      <c r="I3679" s="52"/>
      <c r="J3679" s="46"/>
    </row>
    <row r="3680" spans="1:10" s="45" customFormat="1">
      <c r="A3680" s="49"/>
      <c r="B3680" s="44"/>
      <c r="C3680" s="44"/>
      <c r="D3680" s="44"/>
      <c r="E3680" s="50"/>
      <c r="F3680" s="51"/>
      <c r="G3680" s="51"/>
      <c r="H3680" s="51"/>
      <c r="I3680" s="52"/>
      <c r="J3680" s="46"/>
    </row>
    <row r="3681" spans="1:10" s="45" customFormat="1">
      <c r="A3681" s="49"/>
      <c r="B3681" s="44"/>
      <c r="C3681" s="44"/>
      <c r="D3681" s="44"/>
      <c r="E3681" s="50"/>
      <c r="F3681" s="51"/>
      <c r="G3681" s="51"/>
      <c r="H3681" s="51"/>
      <c r="I3681" s="52"/>
      <c r="J3681" s="46"/>
    </row>
    <row r="3682" spans="1:10" s="45" customFormat="1">
      <c r="A3682" s="49"/>
      <c r="B3682" s="44"/>
      <c r="C3682" s="44"/>
      <c r="D3682" s="44"/>
      <c r="E3682" s="50"/>
      <c r="F3682" s="51"/>
      <c r="G3682" s="51"/>
      <c r="H3682" s="51"/>
      <c r="I3682" s="52"/>
      <c r="J3682" s="46"/>
    </row>
    <row r="3683" spans="1:10" s="45" customFormat="1">
      <c r="A3683" s="49"/>
      <c r="B3683" s="44"/>
      <c r="C3683" s="44"/>
      <c r="D3683" s="44"/>
      <c r="E3683" s="50"/>
      <c r="F3683" s="51"/>
      <c r="G3683" s="51"/>
      <c r="H3683" s="51"/>
      <c r="I3683" s="52"/>
      <c r="J3683" s="46"/>
    </row>
    <row r="3684" spans="1:10" s="45" customFormat="1">
      <c r="A3684" s="49"/>
      <c r="B3684" s="44"/>
      <c r="C3684" s="44"/>
      <c r="D3684" s="44"/>
      <c r="E3684" s="50"/>
      <c r="F3684" s="51"/>
      <c r="G3684" s="51"/>
      <c r="H3684" s="51"/>
      <c r="I3684" s="52"/>
      <c r="J3684" s="46"/>
    </row>
    <row r="3685" spans="1:10" s="45" customFormat="1">
      <c r="A3685" s="49"/>
      <c r="B3685" s="44"/>
      <c r="C3685" s="44"/>
      <c r="D3685" s="44"/>
      <c r="E3685" s="50"/>
      <c r="F3685" s="51"/>
      <c r="G3685" s="51"/>
      <c r="H3685" s="51"/>
      <c r="I3685" s="52"/>
      <c r="J3685" s="46"/>
    </row>
    <row r="3686" spans="1:10" s="45" customFormat="1">
      <c r="A3686" s="49"/>
      <c r="B3686" s="44"/>
      <c r="C3686" s="44"/>
      <c r="D3686" s="44"/>
      <c r="E3686" s="50"/>
      <c r="F3686" s="51"/>
      <c r="G3686" s="51"/>
      <c r="H3686" s="51"/>
      <c r="I3686" s="52"/>
      <c r="J3686" s="46"/>
    </row>
    <row r="3687" spans="1:10" s="45" customFormat="1">
      <c r="A3687" s="49"/>
      <c r="B3687" s="44"/>
      <c r="C3687" s="44"/>
      <c r="D3687" s="44"/>
      <c r="E3687" s="50"/>
      <c r="F3687" s="51"/>
      <c r="G3687" s="51"/>
      <c r="H3687" s="51"/>
      <c r="I3687" s="52"/>
      <c r="J3687" s="46"/>
    </row>
    <row r="3688" spans="1:10" s="45" customFormat="1">
      <c r="A3688" s="49"/>
      <c r="B3688" s="44"/>
      <c r="C3688" s="44"/>
      <c r="D3688" s="44"/>
      <c r="E3688" s="50"/>
      <c r="F3688" s="51"/>
      <c r="G3688" s="51"/>
      <c r="H3688" s="51"/>
      <c r="I3688" s="52"/>
      <c r="J3688" s="46"/>
    </row>
    <row r="3689" spans="1:10" s="45" customFormat="1">
      <c r="A3689" s="49"/>
      <c r="B3689" s="44"/>
      <c r="C3689" s="44"/>
      <c r="D3689" s="44"/>
      <c r="E3689" s="50"/>
      <c r="F3689" s="51"/>
      <c r="G3689" s="51"/>
      <c r="H3689" s="51"/>
      <c r="I3689" s="52"/>
      <c r="J3689" s="46"/>
    </row>
    <row r="3690" spans="1:10" s="45" customFormat="1">
      <c r="A3690" s="49"/>
      <c r="B3690" s="44"/>
      <c r="C3690" s="44"/>
      <c r="D3690" s="44"/>
      <c r="E3690" s="50"/>
      <c r="F3690" s="51"/>
      <c r="G3690" s="51"/>
      <c r="H3690" s="51"/>
      <c r="I3690" s="52"/>
      <c r="J3690" s="46"/>
    </row>
    <row r="3691" spans="1:10" s="45" customFormat="1">
      <c r="A3691" s="49"/>
      <c r="B3691" s="44"/>
      <c r="C3691" s="44"/>
      <c r="D3691" s="44"/>
      <c r="E3691" s="50"/>
      <c r="F3691" s="51"/>
      <c r="G3691" s="51"/>
      <c r="H3691" s="51"/>
      <c r="I3691" s="52"/>
      <c r="J3691" s="46"/>
    </row>
    <row r="3692" spans="1:10" s="45" customFormat="1">
      <c r="A3692" s="49"/>
      <c r="B3692" s="44"/>
      <c r="C3692" s="44"/>
      <c r="D3692" s="44"/>
      <c r="E3692" s="50"/>
      <c r="F3692" s="51"/>
      <c r="G3692" s="51"/>
      <c r="H3692" s="51"/>
      <c r="I3692" s="52"/>
      <c r="J3692" s="46"/>
    </row>
    <row r="3693" spans="1:10" s="45" customFormat="1">
      <c r="A3693" s="49"/>
      <c r="B3693" s="44"/>
      <c r="C3693" s="44"/>
      <c r="D3693" s="44"/>
      <c r="E3693" s="50"/>
      <c r="F3693" s="51"/>
      <c r="G3693" s="51"/>
      <c r="H3693" s="51"/>
      <c r="I3693" s="52"/>
      <c r="J3693" s="46"/>
    </row>
    <row r="3694" spans="1:10" s="45" customFormat="1">
      <c r="A3694" s="49"/>
      <c r="B3694" s="44"/>
      <c r="C3694" s="44"/>
      <c r="D3694" s="44"/>
      <c r="E3694" s="50"/>
      <c r="F3694" s="51"/>
      <c r="G3694" s="51"/>
      <c r="H3694" s="51"/>
      <c r="I3694" s="52"/>
      <c r="J3694" s="46"/>
    </row>
    <row r="3695" spans="1:10" s="45" customFormat="1">
      <c r="A3695" s="49"/>
      <c r="B3695" s="44"/>
      <c r="C3695" s="44"/>
      <c r="D3695" s="44"/>
      <c r="E3695" s="50"/>
      <c r="F3695" s="51"/>
      <c r="G3695" s="51"/>
      <c r="H3695" s="51"/>
      <c r="I3695" s="52"/>
      <c r="J3695" s="46"/>
    </row>
    <row r="3696" spans="1:10" s="45" customFormat="1">
      <c r="A3696" s="49"/>
      <c r="B3696" s="44"/>
      <c r="C3696" s="44"/>
      <c r="D3696" s="44"/>
      <c r="E3696" s="50"/>
      <c r="F3696" s="51"/>
      <c r="G3696" s="51"/>
      <c r="H3696" s="51"/>
      <c r="I3696" s="52"/>
      <c r="J3696" s="46"/>
    </row>
    <row r="3697" spans="1:11" s="45" customFormat="1">
      <c r="A3697" s="49"/>
      <c r="B3697" s="44"/>
      <c r="C3697" s="44"/>
      <c r="D3697" s="44"/>
      <c r="E3697" s="50"/>
      <c r="F3697" s="51"/>
      <c r="G3697" s="51"/>
      <c r="H3697" s="51"/>
      <c r="I3697" s="52"/>
      <c r="J3697" s="46"/>
    </row>
    <row r="3698" spans="1:11" s="45" customFormat="1">
      <c r="A3698" s="49"/>
      <c r="B3698" s="44"/>
      <c r="C3698" s="44"/>
      <c r="D3698" s="44"/>
      <c r="E3698" s="50"/>
      <c r="F3698" s="51"/>
      <c r="G3698" s="51"/>
      <c r="H3698" s="51"/>
      <c r="I3698" s="52"/>
      <c r="J3698" s="46"/>
    </row>
    <row r="3699" spans="1:11" s="44" customFormat="1">
      <c r="A3699" s="49"/>
      <c r="E3699" s="50"/>
      <c r="F3699" s="51"/>
      <c r="G3699" s="51"/>
      <c r="H3699" s="51"/>
      <c r="I3699" s="52"/>
      <c r="J3699" s="46"/>
      <c r="K3699" s="45"/>
    </row>
    <row r="3700" spans="1:11" s="44" customFormat="1">
      <c r="A3700" s="49"/>
      <c r="E3700" s="50"/>
      <c r="F3700" s="51"/>
      <c r="G3700" s="51"/>
      <c r="H3700" s="51"/>
      <c r="I3700" s="52"/>
      <c r="J3700" s="46"/>
      <c r="K3700" s="45"/>
    </row>
    <row r="3701" spans="1:11" s="44" customFormat="1">
      <c r="A3701" s="49"/>
      <c r="E3701" s="50"/>
      <c r="F3701" s="51"/>
      <c r="G3701" s="51"/>
      <c r="H3701" s="51"/>
      <c r="I3701" s="52"/>
      <c r="J3701" s="46"/>
      <c r="K3701" s="45"/>
    </row>
    <row r="3702" spans="1:11" s="44" customFormat="1">
      <c r="A3702" s="49"/>
      <c r="E3702" s="50"/>
      <c r="F3702" s="51"/>
      <c r="G3702" s="51"/>
      <c r="H3702" s="51"/>
      <c r="I3702" s="52"/>
      <c r="J3702" s="46"/>
      <c r="K3702" s="45"/>
    </row>
    <row r="3703" spans="1:11" s="44" customFormat="1">
      <c r="A3703" s="49"/>
      <c r="E3703" s="50"/>
      <c r="F3703" s="51"/>
      <c r="G3703" s="51"/>
      <c r="H3703" s="51"/>
      <c r="I3703" s="52"/>
      <c r="J3703" s="46"/>
      <c r="K3703" s="45"/>
    </row>
    <row r="3704" spans="1:11" s="44" customFormat="1">
      <c r="A3704" s="49"/>
      <c r="E3704" s="50"/>
      <c r="F3704" s="51"/>
      <c r="G3704" s="51"/>
      <c r="H3704" s="51"/>
      <c r="I3704" s="52"/>
      <c r="J3704" s="46"/>
      <c r="K3704" s="45"/>
    </row>
    <row r="3705" spans="1:11" s="44" customFormat="1">
      <c r="A3705" s="49"/>
      <c r="E3705" s="50"/>
      <c r="F3705" s="51"/>
      <c r="G3705" s="51"/>
      <c r="H3705" s="51"/>
      <c r="I3705" s="52"/>
      <c r="J3705" s="46"/>
      <c r="K3705" s="45"/>
    </row>
    <row r="3706" spans="1:11" s="44" customFormat="1">
      <c r="A3706" s="49"/>
      <c r="E3706" s="50"/>
      <c r="F3706" s="51"/>
      <c r="G3706" s="51"/>
      <c r="H3706" s="51"/>
      <c r="I3706" s="52"/>
      <c r="J3706" s="46"/>
      <c r="K3706" s="45"/>
    </row>
    <row r="3707" spans="1:11" s="44" customFormat="1">
      <c r="A3707" s="49"/>
      <c r="E3707" s="50"/>
      <c r="F3707" s="51"/>
      <c r="G3707" s="51"/>
      <c r="H3707" s="51"/>
      <c r="I3707" s="52"/>
      <c r="J3707" s="46"/>
      <c r="K3707" s="45"/>
    </row>
    <row r="3708" spans="1:11" s="44" customFormat="1">
      <c r="A3708" s="49"/>
      <c r="E3708" s="50"/>
      <c r="F3708" s="51"/>
      <c r="G3708" s="51"/>
      <c r="H3708" s="51"/>
      <c r="I3708" s="52"/>
      <c r="J3708" s="46"/>
      <c r="K3708" s="45"/>
    </row>
    <row r="3709" spans="1:11" s="44" customFormat="1">
      <c r="A3709" s="49"/>
      <c r="E3709" s="50"/>
      <c r="F3709" s="51"/>
      <c r="G3709" s="51"/>
      <c r="H3709" s="51"/>
      <c r="I3709" s="52"/>
      <c r="J3709" s="46"/>
      <c r="K3709" s="45"/>
    </row>
    <row r="3710" spans="1:11" s="44" customFormat="1">
      <c r="A3710" s="49"/>
      <c r="E3710" s="50"/>
      <c r="F3710" s="51"/>
      <c r="G3710" s="51"/>
      <c r="H3710" s="51"/>
      <c r="I3710" s="52"/>
      <c r="J3710" s="46"/>
      <c r="K3710" s="45"/>
    </row>
    <row r="3711" spans="1:11" s="44" customFormat="1">
      <c r="A3711" s="49"/>
      <c r="E3711" s="50"/>
      <c r="F3711" s="51"/>
      <c r="G3711" s="51"/>
      <c r="H3711" s="51"/>
      <c r="I3711" s="52"/>
      <c r="J3711" s="46"/>
      <c r="K3711" s="45"/>
    </row>
    <row r="3712" spans="1:11" s="44" customFormat="1">
      <c r="A3712" s="49"/>
      <c r="E3712" s="50"/>
      <c r="F3712" s="51"/>
      <c r="G3712" s="51"/>
      <c r="H3712" s="51"/>
      <c r="I3712" s="52"/>
      <c r="J3712" s="46"/>
      <c r="K3712" s="45"/>
    </row>
    <row r="3713" spans="1:11" s="44" customFormat="1">
      <c r="A3713" s="49"/>
      <c r="E3713" s="50"/>
      <c r="F3713" s="51"/>
      <c r="G3713" s="51"/>
      <c r="H3713" s="51"/>
      <c r="I3713" s="52"/>
      <c r="J3713" s="46"/>
      <c r="K3713" s="45"/>
    </row>
    <row r="3714" spans="1:11" s="44" customFormat="1">
      <c r="A3714" s="49"/>
      <c r="E3714" s="50"/>
      <c r="F3714" s="51"/>
      <c r="G3714" s="51"/>
      <c r="H3714" s="51"/>
      <c r="I3714" s="52"/>
      <c r="J3714" s="46"/>
      <c r="K3714" s="45"/>
    </row>
    <row r="3715" spans="1:11" s="44" customFormat="1">
      <c r="A3715" s="49"/>
      <c r="E3715" s="50"/>
      <c r="F3715" s="51"/>
      <c r="G3715" s="51"/>
      <c r="H3715" s="51"/>
      <c r="I3715" s="52"/>
      <c r="J3715" s="46"/>
      <c r="K3715" s="45"/>
    </row>
    <row r="3716" spans="1:11" s="44" customFormat="1">
      <c r="A3716" s="49"/>
      <c r="E3716" s="50"/>
      <c r="F3716" s="51"/>
      <c r="G3716" s="51"/>
      <c r="H3716" s="51"/>
      <c r="I3716" s="52"/>
      <c r="J3716" s="46"/>
      <c r="K3716" s="45"/>
    </row>
    <row r="3717" spans="1:11" s="44" customFormat="1">
      <c r="A3717" s="49"/>
      <c r="E3717" s="50"/>
      <c r="F3717" s="51"/>
      <c r="G3717" s="51"/>
      <c r="H3717" s="51"/>
      <c r="I3717" s="52"/>
      <c r="J3717" s="46"/>
      <c r="K3717" s="45"/>
    </row>
    <row r="3718" spans="1:11" s="44" customFormat="1">
      <c r="A3718" s="49"/>
      <c r="E3718" s="50"/>
      <c r="F3718" s="51"/>
      <c r="G3718" s="51"/>
      <c r="H3718" s="51"/>
      <c r="I3718" s="52"/>
      <c r="J3718" s="46"/>
      <c r="K3718" s="45"/>
    </row>
    <row r="3719" spans="1:11" s="44" customFormat="1">
      <c r="A3719" s="49"/>
      <c r="E3719" s="50"/>
      <c r="F3719" s="51"/>
      <c r="G3719" s="51"/>
      <c r="H3719" s="51"/>
      <c r="I3719" s="52"/>
      <c r="J3719" s="46"/>
      <c r="K3719" s="45"/>
    </row>
    <row r="3720" spans="1:11" s="44" customFormat="1">
      <c r="A3720" s="49"/>
      <c r="E3720" s="50"/>
      <c r="F3720" s="51"/>
      <c r="G3720" s="51"/>
      <c r="H3720" s="51"/>
      <c r="I3720" s="52"/>
      <c r="J3720" s="46"/>
      <c r="K3720" s="45"/>
    </row>
    <row r="3721" spans="1:11" s="44" customFormat="1">
      <c r="A3721" s="49"/>
      <c r="E3721" s="50"/>
      <c r="F3721" s="51"/>
      <c r="G3721" s="51"/>
      <c r="H3721" s="51"/>
      <c r="I3721" s="52"/>
      <c r="J3721" s="46"/>
      <c r="K3721" s="45"/>
    </row>
    <row r="3722" spans="1:11" s="44" customFormat="1">
      <c r="A3722" s="49"/>
      <c r="E3722" s="50"/>
      <c r="F3722" s="51"/>
      <c r="G3722" s="51"/>
      <c r="H3722" s="51"/>
      <c r="I3722" s="52"/>
      <c r="J3722" s="46"/>
      <c r="K3722" s="45"/>
    </row>
    <row r="3723" spans="1:11" s="44" customFormat="1">
      <c r="A3723" s="49"/>
      <c r="E3723" s="50"/>
      <c r="F3723" s="51"/>
      <c r="G3723" s="51"/>
      <c r="H3723" s="51"/>
      <c r="I3723" s="52"/>
      <c r="J3723" s="46"/>
      <c r="K3723" s="45"/>
    </row>
    <row r="3724" spans="1:11" s="44" customFormat="1">
      <c r="A3724" s="49"/>
      <c r="E3724" s="50"/>
      <c r="F3724" s="51"/>
      <c r="G3724" s="51"/>
      <c r="H3724" s="51"/>
      <c r="I3724" s="52"/>
      <c r="J3724" s="46"/>
      <c r="K3724" s="45"/>
    </row>
    <row r="3725" spans="1:11" s="44" customFormat="1">
      <c r="A3725" s="49"/>
      <c r="E3725" s="50"/>
      <c r="F3725" s="51"/>
      <c r="G3725" s="51"/>
      <c r="H3725" s="51"/>
      <c r="I3725" s="52"/>
      <c r="J3725" s="46"/>
      <c r="K3725" s="45"/>
    </row>
    <row r="3726" spans="1:11" s="44" customFormat="1">
      <c r="A3726" s="49"/>
      <c r="E3726" s="50"/>
      <c r="F3726" s="51"/>
      <c r="G3726" s="51"/>
      <c r="H3726" s="51"/>
      <c r="I3726" s="52"/>
      <c r="J3726" s="46"/>
      <c r="K3726" s="45"/>
    </row>
    <row r="3727" spans="1:11" s="44" customFormat="1">
      <c r="A3727" s="49"/>
      <c r="E3727" s="50"/>
      <c r="F3727" s="51"/>
      <c r="G3727" s="51"/>
      <c r="H3727" s="51"/>
      <c r="I3727" s="52"/>
      <c r="J3727" s="46"/>
      <c r="K3727" s="45"/>
    </row>
    <row r="3728" spans="1:11" s="44" customFormat="1">
      <c r="A3728" s="49"/>
      <c r="E3728" s="50"/>
      <c r="F3728" s="51"/>
      <c r="G3728" s="51"/>
      <c r="H3728" s="51"/>
      <c r="I3728" s="52"/>
      <c r="J3728" s="46"/>
      <c r="K3728" s="45"/>
    </row>
    <row r="3729" spans="1:11" s="44" customFormat="1">
      <c r="A3729" s="49"/>
      <c r="E3729" s="50"/>
      <c r="F3729" s="51"/>
      <c r="G3729" s="51"/>
      <c r="H3729" s="51"/>
      <c r="I3729" s="52"/>
      <c r="J3729" s="46"/>
      <c r="K3729" s="45"/>
    </row>
    <row r="3730" spans="1:11" s="44" customFormat="1">
      <c r="A3730" s="49"/>
      <c r="E3730" s="50"/>
      <c r="F3730" s="51"/>
      <c r="G3730" s="51"/>
      <c r="H3730" s="51"/>
      <c r="I3730" s="52"/>
      <c r="J3730" s="46"/>
      <c r="K3730" s="45"/>
    </row>
    <row r="3731" spans="1:11" s="44" customFormat="1">
      <c r="A3731" s="49"/>
      <c r="E3731" s="50"/>
      <c r="F3731" s="51"/>
      <c r="G3731" s="51"/>
      <c r="H3731" s="51"/>
      <c r="I3731" s="52"/>
      <c r="J3731" s="46"/>
      <c r="K3731" s="45"/>
    </row>
    <row r="3732" spans="1:11" s="44" customFormat="1">
      <c r="A3732" s="49"/>
      <c r="E3732" s="50"/>
      <c r="F3732" s="51"/>
      <c r="G3732" s="51"/>
      <c r="H3732" s="51"/>
      <c r="I3732" s="52"/>
      <c r="J3732" s="46"/>
      <c r="K3732" s="45"/>
    </row>
    <row r="3733" spans="1:11" s="44" customFormat="1">
      <c r="A3733" s="49"/>
      <c r="E3733" s="50"/>
      <c r="F3733" s="51"/>
      <c r="G3733" s="51"/>
      <c r="H3733" s="51"/>
      <c r="I3733" s="52"/>
      <c r="J3733" s="46"/>
      <c r="K3733" s="45"/>
    </row>
    <row r="3734" spans="1:11" s="44" customFormat="1">
      <c r="A3734" s="49"/>
      <c r="E3734" s="50"/>
      <c r="F3734" s="51"/>
      <c r="G3734" s="51"/>
      <c r="H3734" s="51"/>
      <c r="I3734" s="52"/>
      <c r="J3734" s="46"/>
      <c r="K3734" s="45"/>
    </row>
    <row r="3735" spans="1:11" s="44" customFormat="1">
      <c r="A3735" s="49"/>
      <c r="E3735" s="50"/>
      <c r="F3735" s="51"/>
      <c r="G3735" s="51"/>
      <c r="H3735" s="51"/>
      <c r="I3735" s="52"/>
      <c r="J3735" s="46"/>
      <c r="K3735" s="45"/>
    </row>
    <row r="3736" spans="1:11" s="44" customFormat="1">
      <c r="A3736" s="49"/>
      <c r="E3736" s="50"/>
      <c r="F3736" s="51"/>
      <c r="G3736" s="51"/>
      <c r="H3736" s="51"/>
      <c r="I3736" s="52"/>
      <c r="J3736" s="46"/>
      <c r="K3736" s="45"/>
    </row>
    <row r="3737" spans="1:11" s="44" customFormat="1">
      <c r="A3737" s="49"/>
      <c r="E3737" s="50"/>
      <c r="F3737" s="51"/>
      <c r="G3737" s="51"/>
      <c r="H3737" s="51"/>
      <c r="I3737" s="52"/>
      <c r="J3737" s="46"/>
      <c r="K3737" s="45"/>
    </row>
    <row r="3738" spans="1:11" s="44" customFormat="1">
      <c r="A3738" s="49"/>
      <c r="E3738" s="50"/>
      <c r="F3738" s="51"/>
      <c r="G3738" s="51"/>
      <c r="H3738" s="51"/>
      <c r="I3738" s="52"/>
      <c r="J3738" s="46"/>
      <c r="K3738" s="45"/>
    </row>
    <row r="3739" spans="1:11" s="44" customFormat="1">
      <c r="A3739" s="49"/>
      <c r="E3739" s="50"/>
      <c r="F3739" s="51"/>
      <c r="G3739" s="51"/>
      <c r="H3739" s="51"/>
      <c r="I3739" s="52"/>
      <c r="J3739" s="46"/>
      <c r="K3739" s="47"/>
    </row>
    <row r="3740" spans="1:11" s="44" customFormat="1">
      <c r="A3740" s="49"/>
      <c r="E3740" s="50"/>
      <c r="F3740" s="51"/>
      <c r="G3740" s="51"/>
      <c r="H3740" s="51"/>
      <c r="I3740" s="52"/>
      <c r="J3740" s="46"/>
      <c r="K3740" s="45"/>
    </row>
    <row r="3741" spans="1:11" s="44" customFormat="1">
      <c r="A3741" s="49"/>
      <c r="E3741" s="50"/>
      <c r="F3741" s="51"/>
      <c r="G3741" s="51"/>
      <c r="H3741" s="51"/>
      <c r="I3741" s="52"/>
      <c r="J3741" s="46"/>
      <c r="K3741" s="45"/>
    </row>
    <row r="3742" spans="1:11" s="44" customFormat="1">
      <c r="A3742" s="49"/>
      <c r="E3742" s="50"/>
      <c r="F3742" s="51"/>
      <c r="G3742" s="51"/>
      <c r="H3742" s="51"/>
      <c r="I3742" s="52"/>
      <c r="J3742" s="46"/>
      <c r="K3742" s="45"/>
    </row>
    <row r="3743" spans="1:11" s="44" customFormat="1">
      <c r="A3743" s="49"/>
      <c r="E3743" s="50"/>
      <c r="F3743" s="51"/>
      <c r="G3743" s="51"/>
      <c r="H3743" s="51"/>
      <c r="I3743" s="52"/>
      <c r="J3743" s="46"/>
      <c r="K3743" s="45"/>
    </row>
    <row r="3744" spans="1:11" s="44" customFormat="1">
      <c r="A3744" s="49"/>
      <c r="E3744" s="50"/>
      <c r="F3744" s="51"/>
      <c r="G3744" s="51"/>
      <c r="H3744" s="51"/>
      <c r="I3744" s="52"/>
      <c r="J3744" s="46"/>
      <c r="K3744" s="45"/>
    </row>
    <row r="3745" spans="1:11" s="44" customFormat="1">
      <c r="A3745" s="49"/>
      <c r="E3745" s="50"/>
      <c r="F3745" s="51"/>
      <c r="G3745" s="51"/>
      <c r="H3745" s="51"/>
      <c r="I3745" s="52"/>
      <c r="J3745" s="46"/>
      <c r="K3745" s="45"/>
    </row>
    <row r="3746" spans="1:11" s="44" customFormat="1">
      <c r="A3746" s="49"/>
      <c r="E3746" s="50"/>
      <c r="F3746" s="51"/>
      <c r="G3746" s="51"/>
      <c r="H3746" s="51"/>
      <c r="I3746" s="52"/>
      <c r="J3746" s="46"/>
      <c r="K3746" s="45"/>
    </row>
    <row r="3747" spans="1:11" s="44" customFormat="1">
      <c r="A3747" s="49"/>
      <c r="E3747" s="50"/>
      <c r="F3747" s="51"/>
      <c r="G3747" s="51"/>
      <c r="H3747" s="51"/>
      <c r="I3747" s="52"/>
      <c r="J3747" s="46"/>
      <c r="K3747" s="45"/>
    </row>
    <row r="3748" spans="1:11" s="44" customFormat="1">
      <c r="A3748" s="49"/>
      <c r="E3748" s="50"/>
      <c r="F3748" s="51"/>
      <c r="G3748" s="51"/>
      <c r="H3748" s="51"/>
      <c r="I3748" s="52"/>
      <c r="J3748" s="46"/>
      <c r="K3748" s="45"/>
    </row>
    <row r="3749" spans="1:11" s="44" customFormat="1">
      <c r="A3749" s="49"/>
      <c r="E3749" s="50"/>
      <c r="F3749" s="51"/>
      <c r="G3749" s="51"/>
      <c r="H3749" s="51"/>
      <c r="I3749" s="52"/>
      <c r="J3749" s="46"/>
      <c r="K3749" s="45"/>
    </row>
    <row r="3750" spans="1:11" s="44" customFormat="1">
      <c r="A3750" s="49"/>
      <c r="E3750" s="50"/>
      <c r="F3750" s="51"/>
      <c r="G3750" s="51"/>
      <c r="H3750" s="51"/>
      <c r="I3750" s="52"/>
      <c r="J3750" s="46"/>
      <c r="K3750" s="45"/>
    </row>
    <row r="3751" spans="1:11" s="44" customFormat="1">
      <c r="A3751" s="49"/>
      <c r="E3751" s="50"/>
      <c r="F3751" s="51"/>
      <c r="G3751" s="51"/>
      <c r="H3751" s="51"/>
      <c r="I3751" s="52"/>
      <c r="J3751" s="46"/>
      <c r="K3751" s="45"/>
    </row>
    <row r="3752" spans="1:11" s="44" customFormat="1">
      <c r="A3752" s="49"/>
      <c r="E3752" s="50"/>
      <c r="F3752" s="51"/>
      <c r="G3752" s="51"/>
      <c r="H3752" s="51"/>
      <c r="I3752" s="52"/>
      <c r="J3752" s="46"/>
      <c r="K3752" s="45"/>
    </row>
    <row r="3753" spans="1:11" s="44" customFormat="1">
      <c r="A3753" s="49"/>
      <c r="E3753" s="50"/>
      <c r="F3753" s="51"/>
      <c r="G3753" s="51"/>
      <c r="H3753" s="51"/>
      <c r="I3753" s="52"/>
      <c r="J3753" s="46"/>
      <c r="K3753" s="45"/>
    </row>
    <row r="3754" spans="1:11" s="44" customFormat="1">
      <c r="A3754" s="49"/>
      <c r="E3754" s="50"/>
      <c r="F3754" s="51"/>
      <c r="G3754" s="51"/>
      <c r="H3754" s="51"/>
      <c r="I3754" s="52"/>
      <c r="J3754" s="46"/>
      <c r="K3754" s="45"/>
    </row>
    <row r="3755" spans="1:11" s="44" customFormat="1">
      <c r="A3755" s="49"/>
      <c r="E3755" s="50"/>
      <c r="F3755" s="51"/>
      <c r="G3755" s="51"/>
      <c r="H3755" s="51"/>
      <c r="I3755" s="52"/>
      <c r="J3755" s="46"/>
      <c r="K3755" s="45"/>
    </row>
    <row r="3756" spans="1:11" s="44" customFormat="1">
      <c r="A3756" s="49"/>
      <c r="E3756" s="50"/>
      <c r="F3756" s="51"/>
      <c r="G3756" s="51"/>
      <c r="H3756" s="51"/>
      <c r="I3756" s="52"/>
      <c r="J3756" s="46"/>
      <c r="K3756" s="45"/>
    </row>
    <row r="3757" spans="1:11" s="44" customFormat="1">
      <c r="A3757" s="49"/>
      <c r="E3757" s="50"/>
      <c r="F3757" s="51"/>
      <c r="G3757" s="51"/>
      <c r="H3757" s="51"/>
      <c r="I3757" s="52"/>
      <c r="J3757" s="46"/>
      <c r="K3757" s="45"/>
    </row>
    <row r="3758" spans="1:11" s="44" customFormat="1">
      <c r="A3758" s="49"/>
      <c r="E3758" s="50"/>
      <c r="F3758" s="51"/>
      <c r="G3758" s="51"/>
      <c r="H3758" s="51"/>
      <c r="I3758" s="52"/>
      <c r="J3758" s="46"/>
      <c r="K3758" s="47"/>
    </row>
    <row r="3759" spans="1:11" s="44" customFormat="1">
      <c r="A3759" s="49"/>
      <c r="E3759" s="50"/>
      <c r="F3759" s="51"/>
      <c r="G3759" s="51"/>
      <c r="H3759" s="51"/>
      <c r="I3759" s="52"/>
      <c r="J3759" s="46"/>
      <c r="K3759" s="45"/>
    </row>
    <row r="3760" spans="1:11" s="44" customFormat="1">
      <c r="A3760" s="49"/>
      <c r="E3760" s="50"/>
      <c r="F3760" s="51"/>
      <c r="G3760" s="51"/>
      <c r="H3760" s="51"/>
      <c r="I3760" s="52"/>
      <c r="J3760" s="46"/>
      <c r="K3760" s="45"/>
    </row>
    <row r="3761" spans="1:11" s="44" customFormat="1">
      <c r="A3761" s="49"/>
      <c r="E3761" s="50"/>
      <c r="F3761" s="51"/>
      <c r="G3761" s="51"/>
      <c r="H3761" s="51"/>
      <c r="I3761" s="52"/>
      <c r="J3761" s="46"/>
      <c r="K3761" s="45"/>
    </row>
    <row r="3762" spans="1:11" s="44" customFormat="1">
      <c r="A3762" s="49"/>
      <c r="E3762" s="50"/>
      <c r="F3762" s="51"/>
      <c r="G3762" s="51"/>
      <c r="H3762" s="51"/>
      <c r="I3762" s="52"/>
      <c r="J3762" s="46"/>
      <c r="K3762" s="45"/>
    </row>
    <row r="3763" spans="1:11" s="44" customFormat="1">
      <c r="A3763" s="49"/>
      <c r="E3763" s="50"/>
      <c r="F3763" s="51"/>
      <c r="G3763" s="51"/>
      <c r="H3763" s="51"/>
      <c r="I3763" s="52"/>
      <c r="J3763" s="46"/>
      <c r="K3763" s="47"/>
    </row>
    <row r="3764" spans="1:11" s="44" customFormat="1">
      <c r="A3764" s="49"/>
      <c r="E3764" s="50"/>
      <c r="F3764" s="51"/>
      <c r="G3764" s="51"/>
      <c r="H3764" s="51"/>
      <c r="I3764" s="52"/>
      <c r="J3764" s="46"/>
      <c r="K3764" s="45"/>
    </row>
    <row r="3765" spans="1:11" s="44" customFormat="1">
      <c r="A3765" s="49"/>
      <c r="E3765" s="50"/>
      <c r="F3765" s="51"/>
      <c r="G3765" s="51"/>
      <c r="H3765" s="51"/>
      <c r="I3765" s="52"/>
      <c r="J3765" s="46"/>
      <c r="K3765" s="45"/>
    </row>
    <row r="3766" spans="1:11" s="44" customFormat="1">
      <c r="A3766" s="49"/>
      <c r="E3766" s="50"/>
      <c r="F3766" s="51"/>
      <c r="G3766" s="51"/>
      <c r="H3766" s="51"/>
      <c r="I3766" s="52"/>
      <c r="J3766" s="46"/>
      <c r="K3766" s="45"/>
    </row>
    <row r="3767" spans="1:11" s="44" customFormat="1">
      <c r="A3767" s="49"/>
      <c r="E3767" s="50"/>
      <c r="F3767" s="51"/>
      <c r="G3767" s="51"/>
      <c r="H3767" s="51"/>
      <c r="I3767" s="52"/>
      <c r="J3767" s="46"/>
      <c r="K3767" s="45"/>
    </row>
    <row r="3768" spans="1:11" s="44" customFormat="1">
      <c r="A3768" s="49"/>
      <c r="E3768" s="50"/>
      <c r="F3768" s="51"/>
      <c r="G3768" s="51"/>
      <c r="H3768" s="51"/>
      <c r="I3768" s="52"/>
      <c r="J3768" s="46"/>
      <c r="K3768" s="45"/>
    </row>
    <row r="3769" spans="1:11" s="44" customFormat="1">
      <c r="A3769" s="49"/>
      <c r="E3769" s="50"/>
      <c r="F3769" s="51"/>
      <c r="G3769" s="51"/>
      <c r="H3769" s="51"/>
      <c r="I3769" s="52"/>
      <c r="J3769" s="46"/>
      <c r="K3769" s="47"/>
    </row>
    <row r="3770" spans="1:11" s="44" customFormat="1">
      <c r="A3770" s="49"/>
      <c r="E3770" s="50"/>
      <c r="F3770" s="51"/>
      <c r="G3770" s="51"/>
      <c r="H3770" s="51"/>
      <c r="I3770" s="52"/>
      <c r="J3770" s="46"/>
      <c r="K3770" s="45"/>
    </row>
    <row r="3771" spans="1:11" s="44" customFormat="1">
      <c r="A3771" s="49"/>
      <c r="E3771" s="50"/>
      <c r="F3771" s="51"/>
      <c r="G3771" s="51"/>
      <c r="H3771" s="51"/>
      <c r="I3771" s="52"/>
      <c r="J3771" s="46"/>
      <c r="K3771" s="45"/>
    </row>
    <row r="3772" spans="1:11" s="44" customFormat="1">
      <c r="A3772" s="49"/>
      <c r="E3772" s="50"/>
      <c r="F3772" s="51"/>
      <c r="G3772" s="51"/>
      <c r="H3772" s="51"/>
      <c r="I3772" s="52"/>
      <c r="J3772" s="46"/>
      <c r="K3772" s="45"/>
    </row>
    <row r="3773" spans="1:11" s="44" customFormat="1">
      <c r="A3773" s="49"/>
      <c r="E3773" s="50"/>
      <c r="F3773" s="51"/>
      <c r="G3773" s="51"/>
      <c r="H3773" s="51"/>
      <c r="I3773" s="52"/>
      <c r="J3773" s="46"/>
      <c r="K3773" s="45"/>
    </row>
    <row r="3774" spans="1:11" s="44" customFormat="1">
      <c r="A3774" s="49"/>
      <c r="E3774" s="50"/>
      <c r="F3774" s="51"/>
      <c r="G3774" s="51"/>
      <c r="H3774" s="51"/>
      <c r="I3774" s="52"/>
      <c r="J3774" s="46"/>
      <c r="K3774" s="45"/>
    </row>
    <row r="3775" spans="1:11" s="44" customFormat="1">
      <c r="A3775" s="49"/>
      <c r="E3775" s="50"/>
      <c r="F3775" s="51"/>
      <c r="G3775" s="51"/>
      <c r="H3775" s="51"/>
      <c r="I3775" s="52"/>
      <c r="J3775" s="46"/>
      <c r="K3775" s="45"/>
    </row>
    <row r="3776" spans="1:11" s="44" customFormat="1">
      <c r="A3776" s="49"/>
      <c r="E3776" s="50"/>
      <c r="F3776" s="51"/>
      <c r="G3776" s="51"/>
      <c r="H3776" s="51"/>
      <c r="I3776" s="52"/>
      <c r="J3776" s="46"/>
      <c r="K3776" s="47"/>
    </row>
    <row r="3777" spans="1:11" s="44" customFormat="1">
      <c r="A3777" s="49"/>
      <c r="E3777" s="50"/>
      <c r="F3777" s="51"/>
      <c r="G3777" s="51"/>
      <c r="H3777" s="51"/>
      <c r="I3777" s="52"/>
      <c r="J3777" s="46"/>
      <c r="K3777" s="45"/>
    </row>
    <row r="3778" spans="1:11" s="44" customFormat="1">
      <c r="A3778" s="49"/>
      <c r="E3778" s="50"/>
      <c r="F3778" s="51"/>
      <c r="G3778" s="51"/>
      <c r="H3778" s="51"/>
      <c r="I3778" s="52"/>
      <c r="J3778" s="46"/>
      <c r="K3778" s="45"/>
    </row>
    <row r="3779" spans="1:11" s="44" customFormat="1">
      <c r="A3779" s="49"/>
      <c r="E3779" s="50"/>
      <c r="F3779" s="51"/>
      <c r="G3779" s="51"/>
      <c r="H3779" s="51"/>
      <c r="I3779" s="52"/>
      <c r="J3779" s="46"/>
      <c r="K3779" s="47"/>
    </row>
    <row r="3780" spans="1:11" s="44" customFormat="1">
      <c r="A3780" s="49"/>
      <c r="E3780" s="50"/>
      <c r="F3780" s="51"/>
      <c r="G3780" s="51"/>
      <c r="H3780" s="51"/>
      <c r="I3780" s="52"/>
      <c r="J3780" s="46"/>
      <c r="K3780" s="45"/>
    </row>
    <row r="3781" spans="1:11" s="44" customFormat="1">
      <c r="A3781" s="49"/>
      <c r="E3781" s="50"/>
      <c r="F3781" s="51"/>
      <c r="G3781" s="51"/>
      <c r="H3781" s="51"/>
      <c r="I3781" s="52"/>
      <c r="J3781" s="46"/>
      <c r="K3781" s="47"/>
    </row>
    <row r="3782" spans="1:11" s="44" customFormat="1">
      <c r="A3782" s="49"/>
      <c r="E3782" s="50"/>
      <c r="F3782" s="51"/>
      <c r="G3782" s="51"/>
      <c r="H3782" s="51"/>
      <c r="I3782" s="52"/>
      <c r="J3782" s="46"/>
      <c r="K3782" s="47"/>
    </row>
    <row r="3783" spans="1:11" s="44" customFormat="1">
      <c r="A3783" s="49"/>
      <c r="E3783" s="50"/>
      <c r="F3783" s="51"/>
      <c r="G3783" s="51"/>
      <c r="H3783" s="51"/>
      <c r="I3783" s="52"/>
      <c r="J3783" s="46"/>
      <c r="K3783" s="45"/>
    </row>
    <row r="3784" spans="1:11" s="44" customFormat="1">
      <c r="A3784" s="49"/>
      <c r="E3784" s="50"/>
      <c r="F3784" s="51"/>
      <c r="G3784" s="51"/>
      <c r="H3784" s="51"/>
      <c r="I3784" s="52"/>
      <c r="J3784" s="46"/>
      <c r="K3784" s="45"/>
    </row>
    <row r="3785" spans="1:11" s="44" customFormat="1">
      <c r="A3785" s="49"/>
      <c r="E3785" s="50"/>
      <c r="F3785" s="51"/>
      <c r="G3785" s="51"/>
      <c r="H3785" s="51"/>
      <c r="I3785" s="52"/>
      <c r="J3785" s="46"/>
      <c r="K3785" s="45"/>
    </row>
    <row r="3786" spans="1:11" s="44" customFormat="1">
      <c r="A3786" s="49"/>
      <c r="E3786" s="50"/>
      <c r="F3786" s="51"/>
      <c r="G3786" s="51"/>
      <c r="H3786" s="51"/>
      <c r="I3786" s="52"/>
      <c r="J3786" s="46"/>
      <c r="K3786" s="47"/>
    </row>
    <row r="3787" spans="1:11" s="44" customFormat="1">
      <c r="A3787" s="49"/>
      <c r="E3787" s="50"/>
      <c r="F3787" s="51"/>
      <c r="G3787" s="51"/>
      <c r="H3787" s="51"/>
      <c r="I3787" s="52"/>
      <c r="J3787" s="46"/>
      <c r="K3787" s="45"/>
    </row>
    <row r="3788" spans="1:11" s="44" customFormat="1">
      <c r="A3788" s="49"/>
      <c r="E3788" s="50"/>
      <c r="F3788" s="51"/>
      <c r="G3788" s="51"/>
      <c r="H3788" s="51"/>
      <c r="I3788" s="52"/>
      <c r="J3788" s="46"/>
      <c r="K3788" s="45"/>
    </row>
    <row r="3789" spans="1:11" s="44" customFormat="1">
      <c r="A3789" s="49"/>
      <c r="E3789" s="50"/>
      <c r="F3789" s="51"/>
      <c r="G3789" s="51"/>
      <c r="H3789" s="51"/>
      <c r="I3789" s="52"/>
      <c r="J3789" s="46"/>
      <c r="K3789" s="45"/>
    </row>
    <row r="3790" spans="1:11" s="44" customFormat="1">
      <c r="A3790" s="49"/>
      <c r="E3790" s="50"/>
      <c r="F3790" s="51"/>
      <c r="G3790" s="51"/>
      <c r="H3790" s="51"/>
      <c r="I3790" s="52"/>
      <c r="J3790" s="46"/>
      <c r="K3790" s="45"/>
    </row>
    <row r="3791" spans="1:11" s="44" customFormat="1">
      <c r="A3791" s="49"/>
      <c r="E3791" s="50"/>
      <c r="F3791" s="51"/>
      <c r="G3791" s="51"/>
      <c r="H3791" s="51"/>
      <c r="I3791" s="52"/>
      <c r="J3791" s="46"/>
      <c r="K3791" s="45"/>
    </row>
    <row r="3792" spans="1:11" s="44" customFormat="1">
      <c r="A3792" s="49"/>
      <c r="E3792" s="50"/>
      <c r="F3792" s="51"/>
      <c r="G3792" s="51"/>
      <c r="H3792" s="51"/>
      <c r="I3792" s="52"/>
      <c r="J3792" s="46"/>
      <c r="K3792" s="45"/>
    </row>
    <row r="3793" spans="1:11" s="44" customFormat="1">
      <c r="A3793" s="49"/>
      <c r="E3793" s="50"/>
      <c r="F3793" s="51"/>
      <c r="G3793" s="51"/>
      <c r="H3793" s="51"/>
      <c r="I3793" s="52"/>
      <c r="J3793" s="46"/>
      <c r="K3793" s="45"/>
    </row>
    <row r="3794" spans="1:11" s="44" customFormat="1">
      <c r="A3794" s="49"/>
      <c r="E3794" s="50"/>
      <c r="F3794" s="51"/>
      <c r="G3794" s="51"/>
      <c r="H3794" s="51"/>
      <c r="I3794" s="52"/>
      <c r="J3794" s="46"/>
      <c r="K3794" s="45"/>
    </row>
    <row r="3795" spans="1:11" s="44" customFormat="1">
      <c r="A3795" s="49"/>
      <c r="E3795" s="50"/>
      <c r="F3795" s="51"/>
      <c r="G3795" s="51"/>
      <c r="H3795" s="51"/>
      <c r="I3795" s="52"/>
      <c r="J3795" s="46"/>
      <c r="K3795" s="45"/>
    </row>
    <row r="3796" spans="1:11" s="44" customFormat="1">
      <c r="A3796" s="49"/>
      <c r="E3796" s="50"/>
      <c r="F3796" s="51"/>
      <c r="G3796" s="51"/>
      <c r="H3796" s="51"/>
      <c r="I3796" s="52"/>
      <c r="J3796" s="46"/>
      <c r="K3796" s="45"/>
    </row>
    <row r="3797" spans="1:11" s="44" customFormat="1">
      <c r="A3797" s="49"/>
      <c r="E3797" s="50"/>
      <c r="F3797" s="51"/>
      <c r="G3797" s="51"/>
      <c r="H3797" s="51"/>
      <c r="I3797" s="52"/>
      <c r="J3797" s="46"/>
      <c r="K3797" s="45"/>
    </row>
    <row r="3798" spans="1:11" s="44" customFormat="1">
      <c r="A3798" s="49"/>
      <c r="E3798" s="50"/>
      <c r="F3798" s="51"/>
      <c r="G3798" s="51"/>
      <c r="H3798" s="51"/>
      <c r="I3798" s="52"/>
      <c r="J3798" s="46"/>
      <c r="K3798" s="45"/>
    </row>
    <row r="3799" spans="1:11" s="44" customFormat="1">
      <c r="A3799" s="49"/>
      <c r="E3799" s="50"/>
      <c r="F3799" s="51"/>
      <c r="G3799" s="51"/>
      <c r="H3799" s="51"/>
      <c r="I3799" s="52"/>
      <c r="J3799" s="46"/>
      <c r="K3799" s="47"/>
    </row>
    <row r="3800" spans="1:11" s="44" customFormat="1">
      <c r="A3800" s="49"/>
      <c r="E3800" s="50"/>
      <c r="F3800" s="51"/>
      <c r="G3800" s="51"/>
      <c r="H3800" s="51"/>
      <c r="I3800" s="52"/>
      <c r="J3800" s="46"/>
      <c r="K3800" s="47"/>
    </row>
    <row r="3801" spans="1:11" s="44" customFormat="1">
      <c r="A3801" s="49"/>
      <c r="E3801" s="50"/>
      <c r="F3801" s="51"/>
      <c r="G3801" s="51"/>
      <c r="H3801" s="51"/>
      <c r="I3801" s="52"/>
      <c r="J3801" s="46"/>
      <c r="K3801" s="47"/>
    </row>
    <row r="3802" spans="1:11" s="44" customFormat="1">
      <c r="A3802" s="49"/>
      <c r="E3802" s="50"/>
      <c r="F3802" s="51"/>
      <c r="G3802" s="51"/>
      <c r="H3802" s="51"/>
      <c r="I3802" s="52"/>
      <c r="J3802" s="46"/>
      <c r="K3802" s="45"/>
    </row>
    <row r="3803" spans="1:11" s="44" customFormat="1">
      <c r="A3803" s="49"/>
      <c r="E3803" s="50"/>
      <c r="F3803" s="51"/>
      <c r="G3803" s="51"/>
      <c r="H3803" s="51"/>
      <c r="I3803" s="52"/>
      <c r="J3803" s="46"/>
      <c r="K3803" s="47"/>
    </row>
    <row r="3804" spans="1:11" s="44" customFormat="1">
      <c r="A3804" s="49"/>
      <c r="E3804" s="50"/>
      <c r="F3804" s="51"/>
      <c r="G3804" s="51"/>
      <c r="H3804" s="51"/>
      <c r="I3804" s="52"/>
      <c r="J3804" s="46"/>
      <c r="K3804" s="45"/>
    </row>
    <row r="3805" spans="1:11" s="44" customFormat="1">
      <c r="A3805" s="49"/>
      <c r="E3805" s="50"/>
      <c r="F3805" s="51"/>
      <c r="G3805" s="51"/>
      <c r="H3805" s="51"/>
      <c r="I3805" s="52"/>
      <c r="J3805" s="46"/>
      <c r="K3805" s="45"/>
    </row>
    <row r="3806" spans="1:11" s="44" customFormat="1">
      <c r="A3806" s="49"/>
      <c r="E3806" s="50"/>
      <c r="F3806" s="51"/>
      <c r="G3806" s="51"/>
      <c r="H3806" s="51"/>
      <c r="I3806" s="52"/>
      <c r="J3806" s="46"/>
      <c r="K3806" s="45"/>
    </row>
    <row r="3807" spans="1:11" s="44" customFormat="1">
      <c r="A3807" s="49"/>
      <c r="E3807" s="50"/>
      <c r="F3807" s="51"/>
      <c r="G3807" s="51"/>
      <c r="H3807" s="51"/>
      <c r="I3807" s="52"/>
      <c r="J3807" s="46"/>
      <c r="K3807" s="47"/>
    </row>
    <row r="3808" spans="1:11" s="44" customFormat="1">
      <c r="A3808" s="49"/>
      <c r="E3808" s="50"/>
      <c r="F3808" s="51"/>
      <c r="G3808" s="51"/>
      <c r="H3808" s="51"/>
      <c r="I3808" s="52"/>
      <c r="J3808" s="46"/>
      <c r="K3808" s="47"/>
    </row>
    <row r="3809" spans="1:11" s="44" customFormat="1">
      <c r="A3809" s="49"/>
      <c r="E3809" s="50"/>
      <c r="F3809" s="51"/>
      <c r="G3809" s="51"/>
      <c r="H3809" s="51"/>
      <c r="I3809" s="52"/>
      <c r="J3809" s="46"/>
      <c r="K3809" s="45"/>
    </row>
    <row r="3810" spans="1:11" s="44" customFormat="1">
      <c r="A3810" s="49"/>
      <c r="E3810" s="50"/>
      <c r="F3810" s="51"/>
      <c r="G3810" s="51"/>
      <c r="H3810" s="51"/>
      <c r="I3810" s="52"/>
      <c r="J3810" s="46"/>
      <c r="K3810" s="45"/>
    </row>
    <row r="3811" spans="1:11" s="44" customFormat="1">
      <c r="A3811" s="49"/>
      <c r="E3811" s="50"/>
      <c r="F3811" s="51"/>
      <c r="G3811" s="51"/>
      <c r="H3811" s="51"/>
      <c r="I3811" s="52"/>
      <c r="J3811" s="46"/>
      <c r="K3811" s="45"/>
    </row>
    <row r="3812" spans="1:11" s="44" customFormat="1">
      <c r="A3812" s="49"/>
      <c r="E3812" s="50"/>
      <c r="F3812" s="51"/>
      <c r="G3812" s="51"/>
      <c r="H3812" s="51"/>
      <c r="I3812" s="52"/>
      <c r="J3812" s="46"/>
      <c r="K3812" s="45"/>
    </row>
    <row r="3813" spans="1:11" s="44" customFormat="1">
      <c r="A3813" s="49"/>
      <c r="E3813" s="50"/>
      <c r="F3813" s="51"/>
      <c r="G3813" s="51"/>
      <c r="H3813" s="51"/>
      <c r="I3813" s="52"/>
      <c r="J3813" s="46"/>
      <c r="K3813" s="45"/>
    </row>
    <row r="3814" spans="1:11" s="44" customFormat="1">
      <c r="A3814" s="49"/>
      <c r="E3814" s="50"/>
      <c r="F3814" s="51"/>
      <c r="G3814" s="51"/>
      <c r="H3814" s="51"/>
      <c r="I3814" s="52"/>
      <c r="J3814" s="46"/>
      <c r="K3814" s="45"/>
    </row>
    <row r="3815" spans="1:11" s="44" customFormat="1">
      <c r="A3815" s="49"/>
      <c r="E3815" s="50"/>
      <c r="F3815" s="51"/>
      <c r="G3815" s="51"/>
      <c r="H3815" s="51"/>
      <c r="I3815" s="52"/>
      <c r="J3815" s="46"/>
      <c r="K3815" s="45"/>
    </row>
    <row r="3816" spans="1:11" s="44" customFormat="1">
      <c r="A3816" s="49"/>
      <c r="E3816" s="50"/>
      <c r="F3816" s="51"/>
      <c r="G3816" s="51"/>
      <c r="H3816" s="51"/>
      <c r="I3816" s="52"/>
      <c r="J3816" s="46"/>
      <c r="K3816" s="45"/>
    </row>
    <row r="3817" spans="1:11" s="44" customFormat="1">
      <c r="A3817" s="49"/>
      <c r="E3817" s="50"/>
      <c r="F3817" s="51"/>
      <c r="G3817" s="51"/>
      <c r="H3817" s="51"/>
      <c r="I3817" s="52"/>
      <c r="J3817" s="46"/>
      <c r="K3817" s="45"/>
    </row>
    <row r="3818" spans="1:11" s="44" customFormat="1">
      <c r="A3818" s="49"/>
      <c r="E3818" s="50"/>
      <c r="F3818" s="51"/>
      <c r="G3818" s="51"/>
      <c r="H3818" s="51"/>
      <c r="I3818" s="52"/>
      <c r="J3818" s="46"/>
      <c r="K3818" s="45"/>
    </row>
    <row r="3819" spans="1:11" s="44" customFormat="1">
      <c r="A3819" s="49"/>
      <c r="E3819" s="50"/>
      <c r="F3819" s="51"/>
      <c r="G3819" s="51"/>
      <c r="H3819" s="51"/>
      <c r="I3819" s="52"/>
      <c r="J3819" s="46"/>
      <c r="K3819" s="45"/>
    </row>
    <row r="3820" spans="1:11" s="44" customFormat="1">
      <c r="A3820" s="49"/>
      <c r="E3820" s="50"/>
      <c r="F3820" s="51"/>
      <c r="G3820" s="51"/>
      <c r="H3820" s="51"/>
      <c r="I3820" s="52"/>
      <c r="J3820" s="46"/>
      <c r="K3820" s="45"/>
    </row>
    <row r="3821" spans="1:11" s="44" customFormat="1">
      <c r="A3821" s="49"/>
      <c r="E3821" s="50"/>
      <c r="F3821" s="51"/>
      <c r="G3821" s="51"/>
      <c r="H3821" s="51"/>
      <c r="I3821" s="52"/>
      <c r="J3821" s="46"/>
      <c r="K3821" s="45"/>
    </row>
    <row r="3822" spans="1:11" s="44" customFormat="1">
      <c r="A3822" s="49"/>
      <c r="E3822" s="50"/>
      <c r="F3822" s="51"/>
      <c r="G3822" s="51"/>
      <c r="H3822" s="51"/>
      <c r="I3822" s="52"/>
      <c r="J3822" s="46"/>
      <c r="K3822" s="45"/>
    </row>
    <row r="3823" spans="1:11" s="44" customFormat="1">
      <c r="A3823" s="49"/>
      <c r="E3823" s="50"/>
      <c r="F3823" s="51"/>
      <c r="G3823" s="51"/>
      <c r="H3823" s="51"/>
      <c r="I3823" s="52"/>
      <c r="J3823" s="46"/>
      <c r="K3823" s="45"/>
    </row>
    <row r="3824" spans="1:11" s="44" customFormat="1">
      <c r="A3824" s="49"/>
      <c r="E3824" s="50"/>
      <c r="F3824" s="51"/>
      <c r="G3824" s="51"/>
      <c r="H3824" s="51"/>
      <c r="I3824" s="52"/>
      <c r="J3824" s="46"/>
      <c r="K3824" s="45"/>
    </row>
    <row r="3825" spans="1:11" s="44" customFormat="1">
      <c r="A3825" s="49"/>
      <c r="E3825" s="50"/>
      <c r="F3825" s="51"/>
      <c r="G3825" s="51"/>
      <c r="H3825" s="51"/>
      <c r="I3825" s="52"/>
      <c r="J3825" s="46"/>
      <c r="K3825" s="45"/>
    </row>
    <row r="3826" spans="1:11" s="44" customFormat="1">
      <c r="A3826" s="49"/>
      <c r="E3826" s="50"/>
      <c r="F3826" s="51"/>
      <c r="G3826" s="51"/>
      <c r="H3826" s="51"/>
      <c r="I3826" s="52"/>
      <c r="J3826" s="46"/>
      <c r="K3826" s="45"/>
    </row>
    <row r="3827" spans="1:11" s="44" customFormat="1">
      <c r="A3827" s="49"/>
      <c r="E3827" s="50"/>
      <c r="F3827" s="51"/>
      <c r="G3827" s="51"/>
      <c r="H3827" s="51"/>
      <c r="I3827" s="52"/>
      <c r="J3827" s="46"/>
      <c r="K3827" s="45"/>
    </row>
    <row r="3828" spans="1:11" s="44" customFormat="1">
      <c r="A3828" s="49"/>
      <c r="E3828" s="50"/>
      <c r="F3828" s="51"/>
      <c r="G3828" s="51"/>
      <c r="H3828" s="51"/>
      <c r="I3828" s="52"/>
      <c r="J3828" s="46"/>
      <c r="K3828" s="45"/>
    </row>
    <row r="3829" spans="1:11" s="44" customFormat="1">
      <c r="A3829" s="49"/>
      <c r="E3829" s="50"/>
      <c r="F3829" s="51"/>
      <c r="G3829" s="51"/>
      <c r="H3829" s="51"/>
      <c r="I3829" s="52"/>
      <c r="J3829" s="46"/>
      <c r="K3829" s="45"/>
    </row>
    <row r="3830" spans="1:11" s="44" customFormat="1">
      <c r="A3830" s="49"/>
      <c r="E3830" s="50"/>
      <c r="F3830" s="51"/>
      <c r="G3830" s="51"/>
      <c r="H3830" s="51"/>
      <c r="I3830" s="52"/>
      <c r="J3830" s="46"/>
      <c r="K3830" s="45"/>
    </row>
    <row r="3831" spans="1:11" s="44" customFormat="1">
      <c r="A3831" s="49"/>
      <c r="E3831" s="50"/>
      <c r="F3831" s="51"/>
      <c r="G3831" s="51"/>
      <c r="H3831" s="51"/>
      <c r="I3831" s="52"/>
      <c r="J3831" s="46"/>
      <c r="K3831" s="45"/>
    </row>
    <row r="3832" spans="1:11" s="44" customFormat="1">
      <c r="A3832" s="49"/>
      <c r="E3832" s="50"/>
      <c r="F3832" s="51"/>
      <c r="G3832" s="51"/>
      <c r="H3832" s="51"/>
      <c r="I3832" s="52"/>
      <c r="J3832" s="46"/>
      <c r="K3832" s="45"/>
    </row>
    <row r="3833" spans="1:11" s="44" customFormat="1">
      <c r="A3833" s="49"/>
      <c r="E3833" s="50"/>
      <c r="F3833" s="51"/>
      <c r="G3833" s="51"/>
      <c r="H3833" s="51"/>
      <c r="I3833" s="52"/>
      <c r="J3833" s="46"/>
      <c r="K3833" s="47"/>
    </row>
    <row r="3834" spans="1:11" s="44" customFormat="1">
      <c r="A3834" s="49"/>
      <c r="E3834" s="50"/>
      <c r="F3834" s="51"/>
      <c r="G3834" s="51"/>
      <c r="H3834" s="51"/>
      <c r="I3834" s="52"/>
      <c r="J3834" s="46"/>
      <c r="K3834" s="47"/>
    </row>
    <row r="3835" spans="1:11" s="44" customFormat="1">
      <c r="A3835" s="49"/>
      <c r="E3835" s="50"/>
      <c r="F3835" s="51"/>
      <c r="G3835" s="51"/>
      <c r="H3835" s="51"/>
      <c r="I3835" s="52"/>
      <c r="J3835" s="46"/>
      <c r="K3835" s="45"/>
    </row>
    <row r="3836" spans="1:11" s="44" customFormat="1">
      <c r="A3836" s="49"/>
      <c r="E3836" s="50"/>
      <c r="F3836" s="51"/>
      <c r="G3836" s="51"/>
      <c r="H3836" s="51"/>
      <c r="I3836" s="52"/>
      <c r="J3836" s="46"/>
      <c r="K3836" s="45"/>
    </row>
    <row r="3837" spans="1:11" s="44" customFormat="1">
      <c r="A3837" s="49"/>
      <c r="E3837" s="50"/>
      <c r="F3837" s="51"/>
      <c r="G3837" s="51"/>
      <c r="H3837" s="51"/>
      <c r="I3837" s="52"/>
      <c r="J3837" s="46"/>
      <c r="K3837" s="45"/>
    </row>
    <row r="3838" spans="1:11" s="44" customFormat="1">
      <c r="A3838" s="49"/>
      <c r="E3838" s="50"/>
      <c r="F3838" s="51"/>
      <c r="G3838" s="51"/>
      <c r="H3838" s="51"/>
      <c r="I3838" s="52"/>
      <c r="J3838" s="46"/>
      <c r="K3838" s="45"/>
    </row>
    <row r="3839" spans="1:11" s="44" customFormat="1">
      <c r="A3839" s="49"/>
      <c r="E3839" s="50"/>
      <c r="F3839" s="51"/>
      <c r="G3839" s="51"/>
      <c r="H3839" s="51"/>
      <c r="I3839" s="52"/>
      <c r="J3839" s="46"/>
      <c r="K3839" s="45"/>
    </row>
    <row r="3840" spans="1:11" s="44" customFormat="1">
      <c r="A3840" s="49"/>
      <c r="E3840" s="50"/>
      <c r="F3840" s="51"/>
      <c r="G3840" s="51"/>
      <c r="H3840" s="51"/>
      <c r="I3840" s="52"/>
      <c r="J3840" s="46"/>
      <c r="K3840" s="45"/>
    </row>
    <row r="3841" spans="1:11" s="44" customFormat="1">
      <c r="A3841" s="49"/>
      <c r="E3841" s="50"/>
      <c r="F3841" s="51"/>
      <c r="G3841" s="51"/>
      <c r="H3841" s="51"/>
      <c r="I3841" s="52"/>
      <c r="J3841" s="46"/>
      <c r="K3841" s="45"/>
    </row>
    <row r="3842" spans="1:11" s="44" customFormat="1">
      <c r="A3842" s="49"/>
      <c r="E3842" s="50"/>
      <c r="F3842" s="51"/>
      <c r="G3842" s="51"/>
      <c r="H3842" s="51"/>
      <c r="I3842" s="52"/>
      <c r="J3842" s="46"/>
      <c r="K3842" s="45"/>
    </row>
    <row r="3843" spans="1:11" s="44" customFormat="1">
      <c r="A3843" s="49"/>
      <c r="E3843" s="50"/>
      <c r="F3843" s="51"/>
      <c r="G3843" s="51"/>
      <c r="H3843" s="51"/>
      <c r="I3843" s="52"/>
      <c r="J3843" s="46"/>
      <c r="K3843" s="45"/>
    </row>
    <row r="3844" spans="1:11" s="44" customFormat="1">
      <c r="A3844" s="49"/>
      <c r="E3844" s="50"/>
      <c r="F3844" s="51"/>
      <c r="G3844" s="51"/>
      <c r="H3844" s="51"/>
      <c r="I3844" s="52"/>
      <c r="J3844" s="46"/>
      <c r="K3844" s="45"/>
    </row>
    <row r="3845" spans="1:11" s="44" customFormat="1">
      <c r="A3845" s="49"/>
      <c r="E3845" s="50"/>
      <c r="F3845" s="51"/>
      <c r="G3845" s="51"/>
      <c r="H3845" s="51"/>
      <c r="I3845" s="52"/>
      <c r="J3845" s="46"/>
      <c r="K3845" s="45"/>
    </row>
    <row r="3846" spans="1:11" s="44" customFormat="1">
      <c r="A3846" s="49"/>
      <c r="E3846" s="50"/>
      <c r="F3846" s="51"/>
      <c r="G3846" s="51"/>
      <c r="H3846" s="51"/>
      <c r="I3846" s="52"/>
      <c r="J3846" s="46"/>
      <c r="K3846" s="45"/>
    </row>
    <row r="3847" spans="1:11" s="44" customFormat="1">
      <c r="A3847" s="49"/>
      <c r="E3847" s="50"/>
      <c r="F3847" s="51"/>
      <c r="G3847" s="51"/>
      <c r="H3847" s="51"/>
      <c r="I3847" s="52"/>
      <c r="J3847" s="46"/>
      <c r="K3847" s="45"/>
    </row>
    <row r="3848" spans="1:11" s="44" customFormat="1">
      <c r="A3848" s="49"/>
      <c r="E3848" s="50"/>
      <c r="F3848" s="51"/>
      <c r="G3848" s="51"/>
      <c r="H3848" s="51"/>
      <c r="I3848" s="52"/>
      <c r="J3848" s="46"/>
      <c r="K3848" s="45"/>
    </row>
    <row r="3849" spans="1:11" s="44" customFormat="1">
      <c r="A3849" s="49"/>
      <c r="E3849" s="50"/>
      <c r="F3849" s="51"/>
      <c r="G3849" s="51"/>
      <c r="H3849" s="51"/>
      <c r="I3849" s="52"/>
      <c r="J3849" s="46"/>
      <c r="K3849" s="45"/>
    </row>
    <row r="3850" spans="1:11" s="44" customFormat="1">
      <c r="A3850" s="49"/>
      <c r="E3850" s="50"/>
      <c r="F3850" s="51"/>
      <c r="G3850" s="51"/>
      <c r="H3850" s="51"/>
      <c r="I3850" s="52"/>
      <c r="J3850" s="46"/>
      <c r="K3850" s="45"/>
    </row>
    <row r="3851" spans="1:11" s="44" customFormat="1">
      <c r="A3851" s="49"/>
      <c r="E3851" s="50"/>
      <c r="F3851" s="51"/>
      <c r="G3851" s="51"/>
      <c r="H3851" s="51"/>
      <c r="I3851" s="52"/>
      <c r="J3851" s="46"/>
      <c r="K3851" s="45"/>
    </row>
    <row r="3852" spans="1:11" s="44" customFormat="1">
      <c r="A3852" s="49"/>
      <c r="E3852" s="50"/>
      <c r="F3852" s="51"/>
      <c r="G3852" s="51"/>
      <c r="H3852" s="51"/>
      <c r="I3852" s="52"/>
      <c r="J3852" s="46"/>
      <c r="K3852" s="45"/>
    </row>
    <row r="3853" spans="1:11" s="44" customFormat="1">
      <c r="A3853" s="49"/>
      <c r="E3853" s="50"/>
      <c r="F3853" s="51"/>
      <c r="G3853" s="51"/>
      <c r="H3853" s="51"/>
      <c r="I3853" s="52"/>
      <c r="J3853" s="46"/>
      <c r="K3853" s="45"/>
    </row>
    <row r="3854" spans="1:11" s="44" customFormat="1">
      <c r="A3854" s="49"/>
      <c r="E3854" s="50"/>
      <c r="F3854" s="51"/>
      <c r="G3854" s="51"/>
      <c r="H3854" s="51"/>
      <c r="I3854" s="52"/>
      <c r="J3854" s="46"/>
      <c r="K3854" s="45"/>
    </row>
    <row r="3855" spans="1:11" s="44" customFormat="1">
      <c r="A3855" s="49"/>
      <c r="E3855" s="50"/>
      <c r="F3855" s="51"/>
      <c r="G3855" s="51"/>
      <c r="H3855" s="51"/>
      <c r="I3855" s="52"/>
      <c r="J3855" s="46"/>
      <c r="K3855" s="47"/>
    </row>
    <row r="3856" spans="1:11" s="44" customFormat="1">
      <c r="A3856" s="49"/>
      <c r="E3856" s="50"/>
      <c r="F3856" s="51"/>
      <c r="G3856" s="51"/>
      <c r="H3856" s="51"/>
      <c r="I3856" s="52"/>
      <c r="J3856" s="46"/>
      <c r="K3856" s="45"/>
    </row>
    <row r="3857" spans="1:11" s="44" customFormat="1">
      <c r="A3857" s="49"/>
      <c r="E3857" s="50"/>
      <c r="F3857" s="51"/>
      <c r="G3857" s="51"/>
      <c r="H3857" s="51"/>
      <c r="I3857" s="52"/>
      <c r="J3857" s="46"/>
      <c r="K3857" s="45"/>
    </row>
    <row r="3858" spans="1:11" s="44" customFormat="1">
      <c r="A3858" s="49"/>
      <c r="E3858" s="50"/>
      <c r="F3858" s="51"/>
      <c r="G3858" s="51"/>
      <c r="H3858" s="51"/>
      <c r="I3858" s="52"/>
      <c r="J3858" s="46"/>
      <c r="K3858" s="45"/>
    </row>
    <row r="3859" spans="1:11" s="45" customFormat="1">
      <c r="A3859" s="49"/>
      <c r="B3859" s="44"/>
      <c r="C3859" s="44"/>
      <c r="D3859" s="44"/>
      <c r="E3859" s="50"/>
      <c r="F3859" s="51"/>
      <c r="G3859" s="51"/>
      <c r="H3859" s="51"/>
      <c r="I3859" s="52"/>
      <c r="J3859" s="46"/>
    </row>
    <row r="3860" spans="1:11" s="45" customFormat="1">
      <c r="A3860" s="49"/>
      <c r="B3860" s="44"/>
      <c r="C3860" s="44"/>
      <c r="D3860" s="44"/>
      <c r="E3860" s="50"/>
      <c r="F3860" s="51"/>
      <c r="G3860" s="51"/>
      <c r="H3860" s="51"/>
      <c r="I3860" s="52"/>
      <c r="J3860" s="46"/>
      <c r="K3860" s="47"/>
    </row>
    <row r="3861" spans="1:11" s="45" customFormat="1">
      <c r="A3861" s="49"/>
      <c r="B3861" s="44"/>
      <c r="C3861" s="44"/>
      <c r="D3861" s="44"/>
      <c r="E3861" s="50"/>
      <c r="F3861" s="51"/>
      <c r="G3861" s="51"/>
      <c r="H3861" s="51"/>
      <c r="I3861" s="52"/>
      <c r="J3861" s="46"/>
      <c r="K3861" s="47"/>
    </row>
    <row r="3862" spans="1:11" s="45" customFormat="1">
      <c r="A3862" s="49"/>
      <c r="B3862" s="44"/>
      <c r="C3862" s="44"/>
      <c r="D3862" s="44"/>
      <c r="E3862" s="50"/>
      <c r="F3862" s="51"/>
      <c r="G3862" s="51"/>
      <c r="H3862" s="51"/>
      <c r="I3862" s="52"/>
      <c r="J3862" s="46"/>
    </row>
    <row r="3863" spans="1:11" s="45" customFormat="1">
      <c r="A3863" s="49"/>
      <c r="B3863" s="44"/>
      <c r="C3863" s="44"/>
      <c r="D3863" s="44"/>
      <c r="E3863" s="50"/>
      <c r="F3863" s="51"/>
      <c r="G3863" s="51"/>
      <c r="H3863" s="51"/>
      <c r="I3863" s="52"/>
      <c r="J3863" s="46"/>
    </row>
    <row r="3864" spans="1:11" s="45" customFormat="1">
      <c r="A3864" s="49"/>
      <c r="B3864" s="44"/>
      <c r="C3864" s="44"/>
      <c r="D3864" s="44"/>
      <c r="E3864" s="50"/>
      <c r="F3864" s="51"/>
      <c r="G3864" s="51"/>
      <c r="H3864" s="51"/>
      <c r="I3864" s="52"/>
      <c r="J3864" s="46"/>
    </row>
    <row r="3865" spans="1:11" s="45" customFormat="1">
      <c r="A3865" s="49"/>
      <c r="B3865" s="44"/>
      <c r="C3865" s="44"/>
      <c r="D3865" s="44"/>
      <c r="E3865" s="50"/>
      <c r="F3865" s="51"/>
      <c r="G3865" s="51"/>
      <c r="H3865" s="51"/>
      <c r="I3865" s="52"/>
      <c r="J3865" s="46"/>
    </row>
    <row r="3866" spans="1:11" s="45" customFormat="1">
      <c r="A3866" s="49"/>
      <c r="B3866" s="44"/>
      <c r="C3866" s="44"/>
      <c r="D3866" s="44"/>
      <c r="E3866" s="50"/>
      <c r="F3866" s="51"/>
      <c r="G3866" s="51"/>
      <c r="H3866" s="51"/>
      <c r="I3866" s="52"/>
      <c r="J3866" s="46"/>
      <c r="K3866" s="47"/>
    </row>
    <row r="3867" spans="1:11" s="45" customFormat="1">
      <c r="A3867" s="49"/>
      <c r="B3867" s="44"/>
      <c r="C3867" s="44"/>
      <c r="D3867" s="44"/>
      <c r="E3867" s="50"/>
      <c r="F3867" s="51"/>
      <c r="G3867" s="51"/>
      <c r="H3867" s="51"/>
      <c r="I3867" s="52"/>
      <c r="J3867" s="46"/>
    </row>
    <row r="3868" spans="1:11" s="45" customFormat="1">
      <c r="A3868" s="49"/>
      <c r="B3868" s="44"/>
      <c r="C3868" s="44"/>
      <c r="D3868" s="44"/>
      <c r="E3868" s="50"/>
      <c r="F3868" s="51"/>
      <c r="G3868" s="51"/>
      <c r="H3868" s="51"/>
      <c r="I3868" s="52"/>
      <c r="J3868" s="46"/>
    </row>
    <row r="3869" spans="1:11" s="45" customFormat="1">
      <c r="A3869" s="49"/>
      <c r="B3869" s="44"/>
      <c r="C3869" s="44"/>
      <c r="D3869" s="44"/>
      <c r="E3869" s="50"/>
      <c r="F3869" s="51"/>
      <c r="G3869" s="51"/>
      <c r="H3869" s="51"/>
      <c r="I3869" s="52"/>
      <c r="J3869" s="46"/>
    </row>
    <row r="3870" spans="1:11" s="45" customFormat="1">
      <c r="A3870" s="49"/>
      <c r="B3870" s="44"/>
      <c r="C3870" s="44"/>
      <c r="D3870" s="44"/>
      <c r="E3870" s="50"/>
      <c r="F3870" s="51"/>
      <c r="G3870" s="51"/>
      <c r="H3870" s="51"/>
      <c r="I3870" s="52"/>
      <c r="J3870" s="46"/>
    </row>
    <row r="3871" spans="1:11" s="45" customFormat="1">
      <c r="A3871" s="49"/>
      <c r="B3871" s="44"/>
      <c r="C3871" s="44"/>
      <c r="D3871" s="44"/>
      <c r="E3871" s="50"/>
      <c r="F3871" s="51"/>
      <c r="G3871" s="51"/>
      <c r="H3871" s="51"/>
      <c r="I3871" s="52"/>
      <c r="J3871" s="46"/>
    </row>
    <row r="3872" spans="1:11" s="45" customFormat="1">
      <c r="A3872" s="49"/>
      <c r="B3872" s="44"/>
      <c r="C3872" s="44"/>
      <c r="D3872" s="44"/>
      <c r="E3872" s="50"/>
      <c r="F3872" s="51"/>
      <c r="G3872" s="51"/>
      <c r="H3872" s="51"/>
      <c r="I3872" s="52"/>
      <c r="J3872" s="46"/>
    </row>
    <row r="3873" spans="1:11" s="45" customFormat="1">
      <c r="A3873" s="49"/>
      <c r="B3873" s="44"/>
      <c r="C3873" s="44"/>
      <c r="D3873" s="44"/>
      <c r="E3873" s="50"/>
      <c r="F3873" s="51"/>
      <c r="G3873" s="51"/>
      <c r="H3873" s="51"/>
      <c r="I3873" s="52"/>
      <c r="J3873" s="46"/>
    </row>
    <row r="3874" spans="1:11" s="45" customFormat="1">
      <c r="A3874" s="49"/>
      <c r="B3874" s="44"/>
      <c r="C3874" s="44"/>
      <c r="D3874" s="44"/>
      <c r="E3874" s="50"/>
      <c r="F3874" s="51"/>
      <c r="G3874" s="51"/>
      <c r="H3874" s="51"/>
      <c r="I3874" s="52"/>
      <c r="J3874" s="46"/>
    </row>
    <row r="3875" spans="1:11" s="45" customFormat="1">
      <c r="A3875" s="49"/>
      <c r="B3875" s="44"/>
      <c r="C3875" s="44"/>
      <c r="D3875" s="44"/>
      <c r="E3875" s="50"/>
      <c r="F3875" s="51"/>
      <c r="G3875" s="51"/>
      <c r="H3875" s="51"/>
      <c r="I3875" s="52"/>
      <c r="J3875" s="46"/>
      <c r="K3875" s="47"/>
    </row>
    <row r="3876" spans="1:11" s="45" customFormat="1">
      <c r="A3876" s="49"/>
      <c r="B3876" s="44"/>
      <c r="C3876" s="44"/>
      <c r="D3876" s="44"/>
      <c r="E3876" s="50"/>
      <c r="F3876" s="51"/>
      <c r="G3876" s="51"/>
      <c r="H3876" s="51"/>
      <c r="I3876" s="52"/>
      <c r="J3876" s="46"/>
    </row>
    <row r="3877" spans="1:11" s="45" customFormat="1">
      <c r="A3877" s="49"/>
      <c r="B3877" s="44"/>
      <c r="C3877" s="44"/>
      <c r="D3877" s="44"/>
      <c r="E3877" s="50"/>
      <c r="F3877" s="51"/>
      <c r="G3877" s="51"/>
      <c r="H3877" s="51"/>
      <c r="I3877" s="52"/>
      <c r="J3877" s="46"/>
    </row>
    <row r="3878" spans="1:11" s="45" customFormat="1">
      <c r="A3878" s="49"/>
      <c r="B3878" s="44"/>
      <c r="C3878" s="44"/>
      <c r="D3878" s="44"/>
      <c r="E3878" s="50"/>
      <c r="F3878" s="51"/>
      <c r="G3878" s="51"/>
      <c r="H3878" s="51"/>
      <c r="I3878" s="52"/>
      <c r="J3878" s="46"/>
    </row>
    <row r="3879" spans="1:11" s="45" customFormat="1">
      <c r="A3879" s="49"/>
      <c r="B3879" s="44"/>
      <c r="C3879" s="44"/>
      <c r="D3879" s="44"/>
      <c r="E3879" s="50"/>
      <c r="F3879" s="51"/>
      <c r="G3879" s="51"/>
      <c r="H3879" s="51"/>
      <c r="I3879" s="52"/>
      <c r="J3879" s="46"/>
    </row>
    <row r="3880" spans="1:11" s="45" customFormat="1">
      <c r="A3880" s="49"/>
      <c r="B3880" s="44"/>
      <c r="C3880" s="44"/>
      <c r="D3880" s="44"/>
      <c r="E3880" s="50"/>
      <c r="F3880" s="51"/>
      <c r="G3880" s="51"/>
      <c r="H3880" s="51"/>
      <c r="I3880" s="52"/>
      <c r="J3880" s="46"/>
    </row>
    <row r="3881" spans="1:11" s="45" customFormat="1">
      <c r="A3881" s="49"/>
      <c r="B3881" s="44"/>
      <c r="C3881" s="44"/>
      <c r="D3881" s="44"/>
      <c r="E3881" s="50"/>
      <c r="F3881" s="51"/>
      <c r="G3881" s="51"/>
      <c r="H3881" s="51"/>
      <c r="I3881" s="52"/>
      <c r="J3881" s="46"/>
    </row>
    <row r="3882" spans="1:11" s="45" customFormat="1">
      <c r="A3882" s="49"/>
      <c r="B3882" s="44"/>
      <c r="C3882" s="44"/>
      <c r="D3882" s="44"/>
      <c r="E3882" s="50"/>
      <c r="F3882" s="51"/>
      <c r="G3882" s="51"/>
      <c r="H3882" s="51"/>
      <c r="I3882" s="52"/>
      <c r="J3882" s="46"/>
    </row>
    <row r="3883" spans="1:11" s="45" customFormat="1">
      <c r="A3883" s="49"/>
      <c r="B3883" s="44"/>
      <c r="C3883" s="44"/>
      <c r="D3883" s="44"/>
      <c r="E3883" s="50"/>
      <c r="F3883" s="51"/>
      <c r="G3883" s="51"/>
      <c r="H3883" s="51"/>
      <c r="I3883" s="52"/>
      <c r="J3883" s="46"/>
    </row>
    <row r="3884" spans="1:11" s="45" customFormat="1">
      <c r="A3884" s="49"/>
      <c r="B3884" s="44"/>
      <c r="C3884" s="44"/>
      <c r="D3884" s="44"/>
      <c r="E3884" s="50"/>
      <c r="F3884" s="51"/>
      <c r="G3884" s="51"/>
      <c r="H3884" s="51"/>
      <c r="I3884" s="52"/>
      <c r="J3884" s="46"/>
    </row>
    <row r="3885" spans="1:11" s="45" customFormat="1">
      <c r="A3885" s="49"/>
      <c r="B3885" s="44"/>
      <c r="C3885" s="44"/>
      <c r="D3885" s="44"/>
      <c r="E3885" s="50"/>
      <c r="F3885" s="51"/>
      <c r="G3885" s="51"/>
      <c r="H3885" s="51"/>
      <c r="I3885" s="52"/>
      <c r="J3885" s="46"/>
    </row>
    <row r="3886" spans="1:11" s="45" customFormat="1">
      <c r="A3886" s="49"/>
      <c r="B3886" s="44"/>
      <c r="C3886" s="44"/>
      <c r="D3886" s="44"/>
      <c r="E3886" s="50"/>
      <c r="F3886" s="51"/>
      <c r="G3886" s="51"/>
      <c r="H3886" s="51"/>
      <c r="I3886" s="52"/>
      <c r="J3886" s="46"/>
    </row>
    <row r="3887" spans="1:11" s="45" customFormat="1">
      <c r="A3887" s="49"/>
      <c r="B3887" s="44"/>
      <c r="C3887" s="44"/>
      <c r="D3887" s="44"/>
      <c r="E3887" s="50"/>
      <c r="F3887" s="51"/>
      <c r="G3887" s="51"/>
      <c r="H3887" s="51"/>
      <c r="I3887" s="52"/>
      <c r="J3887" s="46"/>
    </row>
    <row r="3888" spans="1:11" s="45" customFormat="1">
      <c r="A3888" s="49"/>
      <c r="B3888" s="44"/>
      <c r="C3888" s="44"/>
      <c r="D3888" s="44"/>
      <c r="E3888" s="50"/>
      <c r="F3888" s="51"/>
      <c r="G3888" s="51"/>
      <c r="H3888" s="51"/>
      <c r="I3888" s="52"/>
      <c r="J3888" s="46"/>
    </row>
    <row r="3889" spans="1:10" s="45" customFormat="1">
      <c r="A3889" s="49"/>
      <c r="B3889" s="44"/>
      <c r="C3889" s="44"/>
      <c r="D3889" s="44"/>
      <c r="E3889" s="50"/>
      <c r="F3889" s="51"/>
      <c r="G3889" s="51"/>
      <c r="H3889" s="51"/>
      <c r="I3889" s="52"/>
      <c r="J3889" s="46"/>
    </row>
    <row r="3890" spans="1:10" s="45" customFormat="1">
      <c r="A3890" s="49"/>
      <c r="B3890" s="44"/>
      <c r="C3890" s="44"/>
      <c r="D3890" s="44"/>
      <c r="E3890" s="50"/>
      <c r="F3890" s="51"/>
      <c r="G3890" s="51"/>
      <c r="H3890" s="51"/>
      <c r="I3890" s="52"/>
      <c r="J3890" s="46"/>
    </row>
    <row r="3891" spans="1:10" s="45" customFormat="1">
      <c r="A3891" s="49"/>
      <c r="B3891" s="44"/>
      <c r="C3891" s="44"/>
      <c r="D3891" s="44"/>
      <c r="E3891" s="50"/>
      <c r="F3891" s="51"/>
      <c r="G3891" s="51"/>
      <c r="H3891" s="51"/>
      <c r="I3891" s="52"/>
      <c r="J3891" s="46"/>
    </row>
    <row r="3892" spans="1:10" s="45" customFormat="1">
      <c r="A3892" s="49"/>
      <c r="B3892" s="44"/>
      <c r="C3892" s="44"/>
      <c r="D3892" s="44"/>
      <c r="E3892" s="50"/>
      <c r="F3892" s="51"/>
      <c r="G3892" s="51"/>
      <c r="H3892" s="51"/>
      <c r="I3892" s="52"/>
      <c r="J3892" s="46"/>
    </row>
    <row r="3893" spans="1:10" s="45" customFormat="1">
      <c r="A3893" s="49"/>
      <c r="B3893" s="44"/>
      <c r="C3893" s="44"/>
      <c r="D3893" s="44"/>
      <c r="E3893" s="50"/>
      <c r="F3893" s="51"/>
      <c r="G3893" s="51"/>
      <c r="H3893" s="51"/>
      <c r="I3893" s="52"/>
      <c r="J3893" s="46"/>
    </row>
    <row r="3894" spans="1:10" s="45" customFormat="1">
      <c r="A3894" s="49"/>
      <c r="B3894" s="44"/>
      <c r="C3894" s="44"/>
      <c r="D3894" s="44"/>
      <c r="E3894" s="50"/>
      <c r="F3894" s="51"/>
      <c r="G3894" s="51"/>
      <c r="H3894" s="51"/>
      <c r="I3894" s="52"/>
      <c r="J3894" s="46"/>
    </row>
    <row r="3895" spans="1:10" s="45" customFormat="1">
      <c r="A3895" s="49"/>
      <c r="B3895" s="44"/>
      <c r="C3895" s="44"/>
      <c r="D3895" s="44"/>
      <c r="E3895" s="50"/>
      <c r="F3895" s="51"/>
      <c r="G3895" s="51"/>
      <c r="H3895" s="51"/>
      <c r="I3895" s="52"/>
      <c r="J3895" s="46"/>
    </row>
    <row r="3896" spans="1:10" s="45" customFormat="1">
      <c r="A3896" s="49"/>
      <c r="B3896" s="44"/>
      <c r="C3896" s="44"/>
      <c r="D3896" s="44"/>
      <c r="E3896" s="50"/>
      <c r="F3896" s="51"/>
      <c r="G3896" s="51"/>
      <c r="H3896" s="51"/>
      <c r="I3896" s="52"/>
      <c r="J3896" s="46"/>
    </row>
    <row r="3897" spans="1:10" s="45" customFormat="1">
      <c r="A3897" s="49"/>
      <c r="B3897" s="44"/>
      <c r="C3897" s="44"/>
      <c r="D3897" s="44"/>
      <c r="E3897" s="50"/>
      <c r="F3897" s="51"/>
      <c r="G3897" s="51"/>
      <c r="H3897" s="51"/>
      <c r="I3897" s="52"/>
      <c r="J3897" s="46"/>
    </row>
    <row r="3898" spans="1:10" s="45" customFormat="1">
      <c r="A3898" s="49"/>
      <c r="B3898" s="44"/>
      <c r="C3898" s="44"/>
      <c r="D3898" s="44"/>
      <c r="E3898" s="50"/>
      <c r="F3898" s="51"/>
      <c r="G3898" s="51"/>
      <c r="H3898" s="51"/>
      <c r="I3898" s="52"/>
      <c r="J3898" s="46"/>
    </row>
    <row r="3899" spans="1:10" s="45" customFormat="1">
      <c r="A3899" s="49"/>
      <c r="B3899" s="44"/>
      <c r="C3899" s="44"/>
      <c r="D3899" s="44"/>
      <c r="E3899" s="50"/>
      <c r="F3899" s="51"/>
      <c r="G3899" s="51"/>
      <c r="H3899" s="51"/>
      <c r="I3899" s="52"/>
      <c r="J3899" s="46"/>
    </row>
    <row r="3900" spans="1:10" s="45" customFormat="1">
      <c r="A3900" s="49"/>
      <c r="B3900" s="44"/>
      <c r="C3900" s="44"/>
      <c r="D3900" s="44"/>
      <c r="E3900" s="50"/>
      <c r="F3900" s="51"/>
      <c r="G3900" s="51"/>
      <c r="H3900" s="51"/>
      <c r="I3900" s="52"/>
      <c r="J3900" s="46"/>
    </row>
    <row r="3901" spans="1:10" s="45" customFormat="1">
      <c r="A3901" s="49"/>
      <c r="B3901" s="44"/>
      <c r="C3901" s="44"/>
      <c r="D3901" s="44"/>
      <c r="E3901" s="50"/>
      <c r="F3901" s="51"/>
      <c r="G3901" s="51"/>
      <c r="H3901" s="51"/>
      <c r="I3901" s="52"/>
      <c r="J3901" s="46"/>
    </row>
    <row r="3902" spans="1:10" s="45" customFormat="1">
      <c r="A3902" s="49"/>
      <c r="B3902" s="44"/>
      <c r="C3902" s="44"/>
      <c r="D3902" s="44"/>
      <c r="E3902" s="50"/>
      <c r="F3902" s="51"/>
      <c r="G3902" s="51"/>
      <c r="H3902" s="51"/>
      <c r="I3902" s="52"/>
      <c r="J3902" s="46"/>
    </row>
    <row r="3903" spans="1:10" s="45" customFormat="1">
      <c r="A3903" s="49"/>
      <c r="B3903" s="44"/>
      <c r="C3903" s="44"/>
      <c r="D3903" s="44"/>
      <c r="E3903" s="50"/>
      <c r="F3903" s="51"/>
      <c r="G3903" s="51"/>
      <c r="H3903" s="51"/>
      <c r="I3903" s="52"/>
      <c r="J3903" s="46"/>
    </row>
    <row r="3904" spans="1:10" s="45" customFormat="1">
      <c r="A3904" s="49"/>
      <c r="B3904" s="44"/>
      <c r="C3904" s="44"/>
      <c r="D3904" s="44"/>
      <c r="E3904" s="50"/>
      <c r="F3904" s="51"/>
      <c r="G3904" s="51"/>
      <c r="H3904" s="51"/>
      <c r="I3904" s="52"/>
      <c r="J3904" s="46"/>
    </row>
    <row r="3905" spans="1:10" s="45" customFormat="1">
      <c r="A3905" s="49"/>
      <c r="B3905" s="44"/>
      <c r="C3905" s="44"/>
      <c r="D3905" s="44"/>
      <c r="E3905" s="50"/>
      <c r="F3905" s="51"/>
      <c r="G3905" s="51"/>
      <c r="H3905" s="51"/>
      <c r="I3905" s="52"/>
      <c r="J3905" s="46"/>
    </row>
    <row r="3906" spans="1:10" s="45" customFormat="1">
      <c r="A3906" s="49"/>
      <c r="B3906" s="44"/>
      <c r="C3906" s="44"/>
      <c r="D3906" s="44"/>
      <c r="E3906" s="50"/>
      <c r="F3906" s="51"/>
      <c r="G3906" s="51"/>
      <c r="H3906" s="51"/>
      <c r="I3906" s="52"/>
      <c r="J3906" s="46"/>
    </row>
    <row r="3907" spans="1:10" s="45" customFormat="1">
      <c r="A3907" s="49"/>
      <c r="B3907" s="44"/>
      <c r="C3907" s="44"/>
      <c r="D3907" s="44"/>
      <c r="E3907" s="50"/>
      <c r="F3907" s="51"/>
      <c r="G3907" s="51"/>
      <c r="H3907" s="51"/>
      <c r="I3907" s="52"/>
      <c r="J3907" s="46"/>
    </row>
    <row r="3908" spans="1:10" s="45" customFormat="1">
      <c r="A3908" s="49"/>
      <c r="B3908" s="44"/>
      <c r="C3908" s="44"/>
      <c r="D3908" s="44"/>
      <c r="E3908" s="50"/>
      <c r="F3908" s="51"/>
      <c r="G3908" s="51"/>
      <c r="H3908" s="51"/>
      <c r="I3908" s="52"/>
      <c r="J3908" s="46"/>
    </row>
    <row r="3909" spans="1:10" s="45" customFormat="1">
      <c r="A3909" s="49"/>
      <c r="B3909" s="44"/>
      <c r="C3909" s="44"/>
      <c r="D3909" s="44"/>
      <c r="E3909" s="50"/>
      <c r="F3909" s="51"/>
      <c r="G3909" s="51"/>
      <c r="H3909" s="51"/>
      <c r="I3909" s="52"/>
      <c r="J3909" s="46"/>
    </row>
    <row r="3910" spans="1:10" s="45" customFormat="1">
      <c r="A3910" s="49"/>
      <c r="B3910" s="44"/>
      <c r="C3910" s="44"/>
      <c r="D3910" s="44"/>
      <c r="E3910" s="50"/>
      <c r="F3910" s="51"/>
      <c r="G3910" s="51"/>
      <c r="H3910" s="51"/>
      <c r="I3910" s="52"/>
      <c r="J3910" s="46"/>
    </row>
    <row r="3911" spans="1:10" s="45" customFormat="1">
      <c r="A3911" s="49"/>
      <c r="B3911" s="44"/>
      <c r="C3911" s="44"/>
      <c r="D3911" s="44"/>
      <c r="E3911" s="50"/>
      <c r="F3911" s="51"/>
      <c r="G3911" s="51"/>
      <c r="H3911" s="51"/>
      <c r="I3911" s="52"/>
      <c r="J3911" s="46"/>
    </row>
    <row r="3912" spans="1:10" s="45" customFormat="1">
      <c r="A3912" s="49"/>
      <c r="B3912" s="44"/>
      <c r="C3912" s="44"/>
      <c r="D3912" s="44"/>
      <c r="E3912" s="50"/>
      <c r="F3912" s="51"/>
      <c r="G3912" s="51"/>
      <c r="H3912" s="51"/>
      <c r="I3912" s="52"/>
      <c r="J3912" s="46"/>
    </row>
    <row r="3913" spans="1:10" s="45" customFormat="1">
      <c r="A3913" s="49"/>
      <c r="B3913" s="44"/>
      <c r="C3913" s="44"/>
      <c r="D3913" s="44"/>
      <c r="E3913" s="50"/>
      <c r="F3913" s="51"/>
      <c r="G3913" s="51"/>
      <c r="H3913" s="51"/>
      <c r="I3913" s="52"/>
      <c r="J3913" s="46"/>
    </row>
    <row r="3914" spans="1:10" s="45" customFormat="1">
      <c r="A3914" s="49"/>
      <c r="B3914" s="44"/>
      <c r="C3914" s="44"/>
      <c r="D3914" s="44"/>
      <c r="E3914" s="50"/>
      <c r="F3914" s="51"/>
      <c r="G3914" s="51"/>
      <c r="H3914" s="51"/>
      <c r="I3914" s="52"/>
      <c r="J3914" s="46"/>
    </row>
    <row r="3915" spans="1:10" s="45" customFormat="1">
      <c r="A3915" s="49"/>
      <c r="B3915" s="44"/>
      <c r="C3915" s="44"/>
      <c r="D3915" s="44"/>
      <c r="E3915" s="50"/>
      <c r="F3915" s="51"/>
      <c r="G3915" s="51"/>
      <c r="H3915" s="51"/>
      <c r="I3915" s="52"/>
      <c r="J3915" s="46"/>
    </row>
    <row r="3916" spans="1:10" s="45" customFormat="1">
      <c r="A3916" s="49"/>
      <c r="B3916" s="44"/>
      <c r="C3916" s="44"/>
      <c r="D3916" s="44"/>
      <c r="E3916" s="50"/>
      <c r="F3916" s="51"/>
      <c r="G3916" s="51"/>
      <c r="H3916" s="51"/>
      <c r="I3916" s="52"/>
      <c r="J3916" s="46"/>
    </row>
    <row r="3917" spans="1:10" s="45" customFormat="1">
      <c r="A3917" s="49"/>
      <c r="B3917" s="44"/>
      <c r="C3917" s="44"/>
      <c r="D3917" s="44"/>
      <c r="E3917" s="50"/>
      <c r="F3917" s="51"/>
      <c r="G3917" s="51"/>
      <c r="H3917" s="51"/>
      <c r="I3917" s="52"/>
      <c r="J3917" s="46"/>
    </row>
    <row r="3918" spans="1:10" s="45" customFormat="1">
      <c r="A3918" s="49"/>
      <c r="B3918" s="44"/>
      <c r="C3918" s="44"/>
      <c r="D3918" s="44"/>
      <c r="E3918" s="50"/>
      <c r="F3918" s="51"/>
      <c r="G3918" s="51"/>
      <c r="H3918" s="51"/>
      <c r="I3918" s="52"/>
      <c r="J3918" s="46"/>
    </row>
    <row r="3919" spans="1:10" s="45" customFormat="1">
      <c r="A3919" s="49"/>
      <c r="B3919" s="44"/>
      <c r="C3919" s="44"/>
      <c r="D3919" s="44"/>
      <c r="E3919" s="50"/>
      <c r="F3919" s="51"/>
      <c r="G3919" s="51"/>
      <c r="H3919" s="51"/>
      <c r="I3919" s="52"/>
      <c r="J3919" s="46"/>
    </row>
    <row r="3920" spans="1:10" s="45" customFormat="1">
      <c r="A3920" s="49"/>
      <c r="B3920" s="44"/>
      <c r="C3920" s="44"/>
      <c r="D3920" s="44"/>
      <c r="E3920" s="50"/>
      <c r="F3920" s="51"/>
      <c r="G3920" s="51"/>
      <c r="H3920" s="51"/>
      <c r="I3920" s="52"/>
      <c r="J3920" s="46"/>
    </row>
    <row r="3921" spans="1:10" s="45" customFormat="1">
      <c r="A3921" s="49"/>
      <c r="B3921" s="44"/>
      <c r="C3921" s="44"/>
      <c r="D3921" s="44"/>
      <c r="E3921" s="50"/>
      <c r="F3921" s="51"/>
      <c r="G3921" s="51"/>
      <c r="H3921" s="51"/>
      <c r="I3921" s="52"/>
      <c r="J3921" s="46"/>
    </row>
    <row r="3922" spans="1:10" s="45" customFormat="1">
      <c r="A3922" s="49"/>
      <c r="B3922" s="44"/>
      <c r="C3922" s="44"/>
      <c r="D3922" s="44"/>
      <c r="E3922" s="50"/>
      <c r="F3922" s="51"/>
      <c r="G3922" s="51"/>
      <c r="H3922" s="51"/>
      <c r="I3922" s="52"/>
      <c r="J3922" s="46"/>
    </row>
    <row r="3923" spans="1:10" s="45" customFormat="1">
      <c r="A3923" s="49"/>
      <c r="B3923" s="44"/>
      <c r="C3923" s="44"/>
      <c r="D3923" s="44"/>
      <c r="E3923" s="50"/>
      <c r="F3923" s="51"/>
      <c r="G3923" s="51"/>
      <c r="H3923" s="51"/>
      <c r="I3923" s="52"/>
      <c r="J3923" s="46"/>
    </row>
    <row r="3924" spans="1:10" s="45" customFormat="1">
      <c r="A3924" s="49"/>
      <c r="B3924" s="44"/>
      <c r="C3924" s="44"/>
      <c r="D3924" s="44"/>
      <c r="E3924" s="50"/>
      <c r="F3924" s="51"/>
      <c r="G3924" s="51"/>
      <c r="H3924" s="51"/>
      <c r="I3924" s="52"/>
      <c r="J3924" s="46"/>
    </row>
    <row r="3925" spans="1:10" s="45" customFormat="1">
      <c r="A3925" s="49"/>
      <c r="B3925" s="44"/>
      <c r="C3925" s="44"/>
      <c r="D3925" s="44"/>
      <c r="E3925" s="50"/>
      <c r="F3925" s="51"/>
      <c r="G3925" s="51"/>
      <c r="H3925" s="51"/>
      <c r="I3925" s="52"/>
      <c r="J3925" s="46"/>
    </row>
    <row r="3926" spans="1:10" s="45" customFormat="1">
      <c r="A3926" s="49"/>
      <c r="B3926" s="44"/>
      <c r="C3926" s="44"/>
      <c r="D3926" s="44"/>
      <c r="E3926" s="50"/>
      <c r="F3926" s="51"/>
      <c r="G3926" s="51"/>
      <c r="H3926" s="51"/>
      <c r="I3926" s="52"/>
      <c r="J3926" s="46"/>
    </row>
    <row r="3927" spans="1:10" s="45" customFormat="1">
      <c r="A3927" s="49"/>
      <c r="B3927" s="44"/>
      <c r="C3927" s="44"/>
      <c r="D3927" s="44"/>
      <c r="E3927" s="50"/>
      <c r="F3927" s="51"/>
      <c r="G3927" s="51"/>
      <c r="H3927" s="51"/>
      <c r="I3927" s="52"/>
      <c r="J3927" s="46"/>
    </row>
    <row r="3928" spans="1:10" s="45" customFormat="1">
      <c r="A3928" s="49"/>
      <c r="B3928" s="44"/>
      <c r="C3928" s="44"/>
      <c r="D3928" s="44"/>
      <c r="E3928" s="50"/>
      <c r="F3928" s="51"/>
      <c r="G3928" s="51"/>
      <c r="H3928" s="51"/>
      <c r="I3928" s="52"/>
      <c r="J3928" s="46"/>
    </row>
    <row r="3929" spans="1:10" s="45" customFormat="1">
      <c r="A3929" s="49"/>
      <c r="B3929" s="44"/>
      <c r="C3929" s="44"/>
      <c r="D3929" s="44"/>
      <c r="E3929" s="50"/>
      <c r="F3929" s="51"/>
      <c r="G3929" s="51"/>
      <c r="H3929" s="51"/>
      <c r="I3929" s="52"/>
      <c r="J3929" s="46"/>
    </row>
    <row r="3930" spans="1:10" s="45" customFormat="1">
      <c r="A3930" s="49"/>
      <c r="B3930" s="44"/>
      <c r="C3930" s="44"/>
      <c r="D3930" s="44"/>
      <c r="E3930" s="50"/>
      <c r="F3930" s="51"/>
      <c r="G3930" s="51"/>
      <c r="H3930" s="51"/>
      <c r="I3930" s="52"/>
      <c r="J3930" s="46"/>
    </row>
    <row r="3931" spans="1:10" s="45" customFormat="1">
      <c r="A3931" s="49"/>
      <c r="B3931" s="44"/>
      <c r="C3931" s="44"/>
      <c r="D3931" s="44"/>
      <c r="E3931" s="50"/>
      <c r="F3931" s="51"/>
      <c r="G3931" s="51"/>
      <c r="H3931" s="51"/>
      <c r="I3931" s="52"/>
      <c r="J3931" s="46"/>
    </row>
    <row r="3932" spans="1:10" s="45" customFormat="1">
      <c r="A3932" s="49"/>
      <c r="B3932" s="44"/>
      <c r="C3932" s="44"/>
      <c r="D3932" s="44"/>
      <c r="E3932" s="50"/>
      <c r="F3932" s="51"/>
      <c r="G3932" s="51"/>
      <c r="H3932" s="51"/>
      <c r="I3932" s="52"/>
      <c r="J3932" s="46"/>
    </row>
    <row r="3933" spans="1:10" s="45" customFormat="1">
      <c r="A3933" s="49"/>
      <c r="B3933" s="44"/>
      <c r="C3933" s="44"/>
      <c r="D3933" s="44"/>
      <c r="E3933" s="50"/>
      <c r="F3933" s="51"/>
      <c r="G3933" s="51"/>
      <c r="H3933" s="51"/>
      <c r="I3933" s="52"/>
      <c r="J3933" s="46"/>
    </row>
    <row r="3934" spans="1:10" s="45" customFormat="1">
      <c r="A3934" s="49"/>
      <c r="B3934" s="44"/>
      <c r="C3934" s="44"/>
      <c r="D3934" s="44"/>
      <c r="E3934" s="50"/>
      <c r="F3934" s="51"/>
      <c r="G3934" s="51"/>
      <c r="H3934" s="51"/>
      <c r="I3934" s="52"/>
      <c r="J3934" s="46"/>
    </row>
    <row r="3935" spans="1:10" s="45" customFormat="1">
      <c r="A3935" s="49"/>
      <c r="B3935" s="44"/>
      <c r="C3935" s="44"/>
      <c r="D3935" s="44"/>
      <c r="E3935" s="50"/>
      <c r="F3935" s="51"/>
      <c r="G3935" s="51"/>
      <c r="H3935" s="51"/>
      <c r="I3935" s="52"/>
      <c r="J3935" s="46"/>
    </row>
    <row r="3936" spans="1:10" s="45" customFormat="1">
      <c r="A3936" s="49"/>
      <c r="B3936" s="44"/>
      <c r="C3936" s="44"/>
      <c r="D3936" s="44"/>
      <c r="E3936" s="50"/>
      <c r="F3936" s="51"/>
      <c r="G3936" s="51"/>
      <c r="H3936" s="51"/>
      <c r="I3936" s="52"/>
      <c r="J3936" s="46"/>
    </row>
    <row r="3937" spans="1:11" s="45" customFormat="1">
      <c r="A3937" s="49"/>
      <c r="B3937" s="44"/>
      <c r="C3937" s="44"/>
      <c r="D3937" s="44"/>
      <c r="E3937" s="50"/>
      <c r="F3937" s="51"/>
      <c r="G3937" s="51"/>
      <c r="H3937" s="51"/>
      <c r="I3937" s="52"/>
      <c r="J3937" s="46"/>
    </row>
    <row r="3938" spans="1:11" s="45" customFormat="1">
      <c r="A3938" s="49"/>
      <c r="B3938" s="44"/>
      <c r="C3938" s="44"/>
      <c r="D3938" s="44"/>
      <c r="E3938" s="50"/>
      <c r="F3938" s="51"/>
      <c r="G3938" s="51"/>
      <c r="H3938" s="51"/>
      <c r="I3938" s="52"/>
      <c r="J3938" s="46"/>
    </row>
    <row r="3939" spans="1:11" s="44" customFormat="1">
      <c r="A3939" s="49"/>
      <c r="E3939" s="50"/>
      <c r="F3939" s="51"/>
      <c r="G3939" s="51"/>
      <c r="H3939" s="51"/>
      <c r="I3939" s="52"/>
      <c r="J3939" s="46"/>
      <c r="K3939" s="45"/>
    </row>
    <row r="3940" spans="1:11">
      <c r="A3940" s="49"/>
      <c r="B3940" s="44"/>
      <c r="C3940" s="44"/>
      <c r="D3940" s="44"/>
      <c r="E3940" s="50"/>
      <c r="F3940" s="51"/>
      <c r="G3940" s="51"/>
      <c r="H3940" s="51"/>
      <c r="I3940" s="52"/>
      <c r="J3940" s="46"/>
      <c r="K3940" s="45"/>
    </row>
    <row r="3941" spans="1:11" s="44" customFormat="1">
      <c r="A3941" s="49"/>
      <c r="E3941" s="50"/>
      <c r="F3941" s="51"/>
      <c r="G3941" s="51"/>
      <c r="H3941" s="51"/>
      <c r="I3941" s="52"/>
      <c r="J3941" s="46"/>
      <c r="K3941" s="45"/>
    </row>
    <row r="3942" spans="1:11" s="44" customFormat="1">
      <c r="A3942" s="49"/>
      <c r="E3942" s="50"/>
      <c r="F3942" s="51"/>
      <c r="G3942" s="51"/>
      <c r="H3942" s="51"/>
      <c r="I3942" s="52"/>
      <c r="J3942" s="46"/>
      <c r="K3942" s="45"/>
    </row>
    <row r="3943" spans="1:11" s="44" customFormat="1">
      <c r="A3943" s="49"/>
      <c r="E3943" s="50"/>
      <c r="F3943" s="51"/>
      <c r="G3943" s="51"/>
      <c r="H3943" s="51"/>
      <c r="I3943" s="52"/>
      <c r="J3943" s="46"/>
      <c r="K3943" s="45"/>
    </row>
    <row r="3944" spans="1:11" s="44" customFormat="1">
      <c r="A3944" s="49"/>
      <c r="E3944" s="50"/>
      <c r="F3944" s="51"/>
      <c r="G3944" s="51"/>
      <c r="H3944" s="51"/>
      <c r="I3944" s="52"/>
      <c r="J3944" s="46"/>
      <c r="K3944" s="45"/>
    </row>
    <row r="3945" spans="1:11" s="44" customFormat="1">
      <c r="A3945" s="49"/>
      <c r="E3945" s="50"/>
      <c r="F3945" s="51"/>
      <c r="G3945" s="51"/>
      <c r="H3945" s="51"/>
      <c r="I3945" s="52"/>
      <c r="J3945" s="46"/>
      <c r="K3945" s="45"/>
    </row>
    <row r="3946" spans="1:11" s="44" customFormat="1">
      <c r="A3946" s="49"/>
      <c r="E3946" s="50"/>
      <c r="F3946" s="51"/>
      <c r="G3946" s="51"/>
      <c r="H3946" s="51"/>
      <c r="I3946" s="52"/>
      <c r="J3946" s="46"/>
      <c r="K3946" s="45"/>
    </row>
    <row r="3947" spans="1:11" s="44" customFormat="1">
      <c r="A3947" s="49"/>
      <c r="E3947" s="50"/>
      <c r="F3947" s="51"/>
      <c r="G3947" s="51"/>
      <c r="H3947" s="51"/>
      <c r="I3947" s="52"/>
      <c r="J3947" s="46"/>
      <c r="K3947" s="45"/>
    </row>
    <row r="3948" spans="1:11" s="44" customFormat="1">
      <c r="A3948" s="49"/>
      <c r="E3948" s="50"/>
      <c r="F3948" s="51"/>
      <c r="G3948" s="51"/>
      <c r="H3948" s="51"/>
      <c r="I3948" s="52"/>
      <c r="J3948" s="46"/>
      <c r="K3948" s="45"/>
    </row>
    <row r="3949" spans="1:11" s="44" customFormat="1">
      <c r="A3949" s="49"/>
      <c r="E3949" s="50"/>
      <c r="F3949" s="51"/>
      <c r="G3949" s="51"/>
      <c r="H3949" s="51"/>
      <c r="I3949" s="52"/>
      <c r="J3949" s="46"/>
      <c r="K3949" s="45"/>
    </row>
    <row r="3950" spans="1:11" s="44" customFormat="1">
      <c r="A3950" s="49"/>
      <c r="E3950" s="50"/>
      <c r="F3950" s="51"/>
      <c r="G3950" s="51"/>
      <c r="H3950" s="51"/>
      <c r="I3950" s="52"/>
      <c r="J3950" s="46"/>
      <c r="K3950" s="45"/>
    </row>
    <row r="3951" spans="1:11" s="44" customFormat="1">
      <c r="A3951" s="49"/>
      <c r="E3951" s="50"/>
      <c r="F3951" s="51"/>
      <c r="G3951" s="51"/>
      <c r="H3951" s="51"/>
      <c r="I3951" s="52"/>
      <c r="J3951" s="46"/>
      <c r="K3951" s="45"/>
    </row>
    <row r="3952" spans="1:11" s="44" customFormat="1">
      <c r="A3952" s="49"/>
      <c r="E3952" s="50"/>
      <c r="F3952" s="51"/>
      <c r="G3952" s="51"/>
      <c r="H3952" s="51"/>
      <c r="I3952" s="52"/>
      <c r="J3952" s="46"/>
      <c r="K3952" s="45"/>
    </row>
    <row r="3953" spans="1:11" s="44" customFormat="1">
      <c r="A3953" s="49"/>
      <c r="E3953" s="50"/>
      <c r="F3953" s="51"/>
      <c r="G3953" s="51"/>
      <c r="H3953" s="51"/>
      <c r="I3953" s="52"/>
      <c r="J3953" s="46"/>
      <c r="K3953" s="45"/>
    </row>
    <row r="3954" spans="1:11" s="44" customFormat="1">
      <c r="A3954" s="49"/>
      <c r="E3954" s="50"/>
      <c r="F3954" s="51"/>
      <c r="G3954" s="51"/>
      <c r="H3954" s="51"/>
      <c r="I3954" s="52"/>
      <c r="J3954" s="46"/>
      <c r="K3954" s="45"/>
    </row>
    <row r="3955" spans="1:11" s="45" customFormat="1">
      <c r="A3955" s="49"/>
      <c r="B3955" s="44"/>
      <c r="C3955" s="44"/>
      <c r="D3955" s="44"/>
      <c r="E3955" s="50"/>
      <c r="F3955" s="51"/>
      <c r="G3955" s="51"/>
      <c r="H3955" s="51"/>
      <c r="I3955" s="52"/>
      <c r="J3955" s="46"/>
    </row>
    <row r="3956" spans="1:11" s="45" customFormat="1">
      <c r="A3956" s="49"/>
      <c r="B3956" s="44"/>
      <c r="C3956" s="44"/>
      <c r="D3956" s="44"/>
      <c r="E3956" s="50"/>
      <c r="F3956" s="51"/>
      <c r="G3956" s="51"/>
      <c r="H3956" s="51"/>
      <c r="I3956" s="52"/>
      <c r="J3956" s="46"/>
    </row>
    <row r="3957" spans="1:11" s="45" customFormat="1">
      <c r="A3957" s="49"/>
      <c r="B3957" s="44"/>
      <c r="C3957" s="44"/>
      <c r="D3957" s="44"/>
      <c r="E3957" s="50"/>
      <c r="F3957" s="51"/>
      <c r="G3957" s="51"/>
      <c r="H3957" s="51"/>
      <c r="I3957" s="52"/>
      <c r="J3957" s="46"/>
    </row>
    <row r="3958" spans="1:11" s="45" customFormat="1">
      <c r="A3958" s="49"/>
      <c r="B3958" s="44"/>
      <c r="C3958" s="44"/>
      <c r="D3958" s="44"/>
      <c r="E3958" s="50"/>
      <c r="F3958" s="51"/>
      <c r="G3958" s="51"/>
      <c r="H3958" s="51"/>
      <c r="I3958" s="52"/>
      <c r="J3958" s="46"/>
    </row>
    <row r="3959" spans="1:11" s="45" customFormat="1">
      <c r="A3959" s="49"/>
      <c r="B3959" s="44"/>
      <c r="C3959" s="44"/>
      <c r="D3959" s="44"/>
      <c r="E3959" s="50"/>
      <c r="F3959" s="51"/>
      <c r="G3959" s="51"/>
      <c r="H3959" s="51"/>
      <c r="I3959" s="52"/>
      <c r="J3959" s="46"/>
    </row>
    <row r="3960" spans="1:11" s="45" customFormat="1">
      <c r="A3960" s="49"/>
      <c r="B3960" s="44"/>
      <c r="C3960" s="44"/>
      <c r="D3960" s="44"/>
      <c r="E3960" s="50"/>
      <c r="F3960" s="51"/>
      <c r="G3960" s="51"/>
      <c r="H3960" s="51"/>
      <c r="I3960" s="52"/>
      <c r="J3960" s="46"/>
    </row>
    <row r="3961" spans="1:11" s="45" customFormat="1">
      <c r="A3961" s="49"/>
      <c r="B3961" s="44"/>
      <c r="C3961" s="44"/>
      <c r="D3961" s="44"/>
      <c r="E3961" s="50"/>
      <c r="F3961" s="51"/>
      <c r="G3961" s="51"/>
      <c r="H3961" s="51"/>
      <c r="I3961" s="52"/>
      <c r="J3961" s="46"/>
    </row>
    <row r="3962" spans="1:11" s="45" customFormat="1">
      <c r="A3962" s="49"/>
      <c r="B3962" s="44"/>
      <c r="C3962" s="44"/>
      <c r="D3962" s="44"/>
      <c r="E3962" s="50"/>
      <c r="F3962" s="51"/>
      <c r="G3962" s="51"/>
      <c r="H3962" s="51"/>
      <c r="I3962" s="52"/>
      <c r="J3962" s="46"/>
    </row>
    <row r="3963" spans="1:11" s="45" customFormat="1">
      <c r="A3963" s="49"/>
      <c r="B3963" s="44"/>
      <c r="C3963" s="44"/>
      <c r="D3963" s="44"/>
      <c r="E3963" s="50"/>
      <c r="F3963" s="51"/>
      <c r="G3963" s="51"/>
      <c r="H3963" s="51"/>
      <c r="I3963" s="52"/>
      <c r="J3963" s="46"/>
    </row>
    <row r="3964" spans="1:11" s="45" customFormat="1">
      <c r="A3964" s="49"/>
      <c r="B3964" s="44"/>
      <c r="C3964" s="44"/>
      <c r="D3964" s="44"/>
      <c r="E3964" s="50"/>
      <c r="F3964" s="51"/>
      <c r="G3964" s="51"/>
      <c r="H3964" s="51"/>
      <c r="I3964" s="52"/>
      <c r="J3964" s="46"/>
    </row>
    <row r="3965" spans="1:11" s="45" customFormat="1">
      <c r="A3965" s="49"/>
      <c r="B3965" s="44"/>
      <c r="C3965" s="44"/>
      <c r="D3965" s="44"/>
      <c r="E3965" s="50"/>
      <c r="F3965" s="51"/>
      <c r="G3965" s="51"/>
      <c r="H3965" s="51"/>
      <c r="I3965" s="52"/>
      <c r="J3965" s="46"/>
    </row>
    <row r="3966" spans="1:11" s="45" customFormat="1">
      <c r="A3966" s="49"/>
      <c r="B3966" s="44"/>
      <c r="C3966" s="44"/>
      <c r="D3966" s="44"/>
      <c r="E3966" s="50"/>
      <c r="F3966" s="51"/>
      <c r="G3966" s="51"/>
      <c r="H3966" s="51"/>
      <c r="I3966" s="52"/>
      <c r="J3966" s="46"/>
    </row>
    <row r="3967" spans="1:11" s="45" customFormat="1">
      <c r="A3967" s="49"/>
      <c r="B3967" s="44"/>
      <c r="C3967" s="44"/>
      <c r="D3967" s="44"/>
      <c r="E3967" s="50"/>
      <c r="F3967" s="51"/>
      <c r="G3967" s="51"/>
      <c r="H3967" s="51"/>
      <c r="I3967" s="52"/>
      <c r="J3967" s="46"/>
    </row>
    <row r="3968" spans="1:11" s="45" customFormat="1">
      <c r="A3968" s="49"/>
      <c r="B3968" s="44"/>
      <c r="C3968" s="44"/>
      <c r="D3968" s="44"/>
      <c r="E3968" s="50"/>
      <c r="F3968" s="51"/>
      <c r="G3968" s="51"/>
      <c r="H3968" s="51"/>
      <c r="I3968" s="52"/>
      <c r="J3968" s="46"/>
    </row>
    <row r="3969" spans="1:11" s="45" customFormat="1">
      <c r="A3969" s="49"/>
      <c r="B3969" s="44"/>
      <c r="C3969" s="44"/>
      <c r="D3969" s="44"/>
      <c r="E3969" s="50"/>
      <c r="F3969" s="51"/>
      <c r="G3969" s="51"/>
      <c r="H3969" s="51"/>
      <c r="I3969" s="52"/>
      <c r="J3969" s="46"/>
      <c r="K3969" s="47"/>
    </row>
    <row r="3970" spans="1:11" s="45" customFormat="1">
      <c r="A3970" s="49"/>
      <c r="B3970" s="44"/>
      <c r="C3970" s="44"/>
      <c r="D3970" s="44"/>
      <c r="E3970" s="50"/>
      <c r="F3970" s="51"/>
      <c r="G3970" s="51"/>
      <c r="H3970" s="51"/>
      <c r="I3970" s="52"/>
      <c r="J3970" s="46"/>
    </row>
    <row r="3971" spans="1:11" s="45" customFormat="1">
      <c r="A3971" s="49"/>
      <c r="B3971" s="44"/>
      <c r="C3971" s="44"/>
      <c r="D3971" s="44"/>
      <c r="E3971" s="50"/>
      <c r="F3971" s="51"/>
      <c r="G3971" s="51"/>
      <c r="H3971" s="51"/>
      <c r="I3971" s="52"/>
      <c r="J3971" s="46"/>
    </row>
    <row r="3972" spans="1:11" s="45" customFormat="1">
      <c r="A3972" s="49"/>
      <c r="B3972" s="44"/>
      <c r="C3972" s="44"/>
      <c r="D3972" s="44"/>
      <c r="E3972" s="50"/>
      <c r="F3972" s="51"/>
      <c r="G3972" s="51"/>
      <c r="H3972" s="51"/>
      <c r="I3972" s="52"/>
      <c r="J3972" s="46"/>
    </row>
    <row r="3973" spans="1:11" s="45" customFormat="1">
      <c r="A3973" s="49"/>
      <c r="B3973" s="44"/>
      <c r="C3973" s="44"/>
      <c r="D3973" s="44"/>
      <c r="E3973" s="50"/>
      <c r="F3973" s="51"/>
      <c r="G3973" s="51"/>
      <c r="H3973" s="51"/>
      <c r="I3973" s="52"/>
      <c r="J3973" s="46"/>
    </row>
    <row r="3974" spans="1:11" s="45" customFormat="1">
      <c r="A3974" s="49"/>
      <c r="B3974" s="44"/>
      <c r="C3974" s="44"/>
      <c r="D3974" s="44"/>
      <c r="E3974" s="50"/>
      <c r="F3974" s="51"/>
      <c r="G3974" s="51"/>
      <c r="H3974" s="51"/>
      <c r="I3974" s="52"/>
      <c r="J3974" s="46"/>
    </row>
    <row r="3975" spans="1:11" s="45" customFormat="1">
      <c r="A3975" s="49"/>
      <c r="B3975" s="44"/>
      <c r="C3975" s="44"/>
      <c r="D3975" s="44"/>
      <c r="E3975" s="50"/>
      <c r="F3975" s="51"/>
      <c r="G3975" s="51"/>
      <c r="H3975" s="51"/>
      <c r="I3975" s="52"/>
      <c r="J3975" s="46"/>
    </row>
    <row r="3976" spans="1:11" s="45" customFormat="1">
      <c r="A3976" s="49"/>
      <c r="B3976" s="44"/>
      <c r="C3976" s="44"/>
      <c r="D3976" s="44"/>
      <c r="E3976" s="50"/>
      <c r="F3976" s="51"/>
      <c r="G3976" s="51"/>
      <c r="H3976" s="51"/>
      <c r="I3976" s="52"/>
      <c r="J3976" s="46"/>
    </row>
    <row r="3977" spans="1:11" s="45" customFormat="1">
      <c r="A3977" s="49"/>
      <c r="B3977" s="44"/>
      <c r="C3977" s="44"/>
      <c r="D3977" s="44"/>
      <c r="E3977" s="50"/>
      <c r="F3977" s="51"/>
      <c r="G3977" s="51"/>
      <c r="H3977" s="51"/>
      <c r="I3977" s="52"/>
      <c r="J3977" s="46"/>
    </row>
    <row r="3978" spans="1:11" s="45" customFormat="1">
      <c r="A3978" s="49"/>
      <c r="B3978" s="44"/>
      <c r="C3978" s="44"/>
      <c r="D3978" s="44"/>
      <c r="E3978" s="50"/>
      <c r="F3978" s="51"/>
      <c r="G3978" s="51"/>
      <c r="H3978" s="51"/>
      <c r="I3978" s="52"/>
      <c r="J3978" s="46"/>
    </row>
    <row r="3979" spans="1:11" s="45" customFormat="1">
      <c r="A3979" s="49"/>
      <c r="B3979" s="44"/>
      <c r="C3979" s="44"/>
      <c r="D3979" s="44"/>
      <c r="E3979" s="50"/>
      <c r="F3979" s="51"/>
      <c r="G3979" s="51"/>
      <c r="H3979" s="51"/>
      <c r="I3979" s="52"/>
      <c r="J3979" s="46"/>
    </row>
    <row r="3980" spans="1:11" s="45" customFormat="1">
      <c r="A3980" s="49"/>
      <c r="B3980" s="44"/>
      <c r="C3980" s="44"/>
      <c r="D3980" s="44"/>
      <c r="E3980" s="50"/>
      <c r="F3980" s="51"/>
      <c r="G3980" s="51"/>
      <c r="H3980" s="51"/>
      <c r="I3980" s="52"/>
      <c r="J3980" s="46"/>
    </row>
    <row r="3981" spans="1:11" s="45" customFormat="1">
      <c r="A3981" s="49"/>
      <c r="B3981" s="44"/>
      <c r="C3981" s="44"/>
      <c r="D3981" s="44"/>
      <c r="E3981" s="50"/>
      <c r="F3981" s="51"/>
      <c r="G3981" s="51"/>
      <c r="H3981" s="51"/>
      <c r="I3981" s="52"/>
      <c r="J3981" s="46"/>
    </row>
    <row r="3982" spans="1:11" s="45" customFormat="1">
      <c r="A3982" s="49"/>
      <c r="B3982" s="44"/>
      <c r="C3982" s="44"/>
      <c r="D3982" s="44"/>
      <c r="E3982" s="50"/>
      <c r="F3982" s="51"/>
      <c r="G3982" s="51"/>
      <c r="H3982" s="51"/>
      <c r="I3982" s="52"/>
      <c r="J3982" s="46"/>
    </row>
    <row r="3983" spans="1:11" s="45" customFormat="1">
      <c r="A3983" s="49"/>
      <c r="B3983" s="44"/>
      <c r="C3983" s="44"/>
      <c r="D3983" s="44"/>
      <c r="E3983" s="50"/>
      <c r="F3983" s="51"/>
      <c r="G3983" s="51"/>
      <c r="H3983" s="51"/>
      <c r="I3983" s="52"/>
      <c r="J3983" s="46"/>
    </row>
    <row r="3984" spans="1:11" s="45" customFormat="1">
      <c r="A3984" s="49"/>
      <c r="B3984" s="44"/>
      <c r="C3984" s="44"/>
      <c r="D3984" s="44"/>
      <c r="E3984" s="50"/>
      <c r="F3984" s="51"/>
      <c r="G3984" s="51"/>
      <c r="H3984" s="51"/>
      <c r="I3984" s="52"/>
      <c r="J3984" s="46"/>
    </row>
    <row r="3985" spans="1:10" s="45" customFormat="1">
      <c r="A3985" s="49"/>
      <c r="B3985" s="44"/>
      <c r="C3985" s="44"/>
      <c r="D3985" s="44"/>
      <c r="E3985" s="50"/>
      <c r="F3985" s="51"/>
      <c r="G3985" s="51"/>
      <c r="H3985" s="51"/>
      <c r="I3985" s="52"/>
      <c r="J3985" s="46"/>
    </row>
    <row r="3986" spans="1:10" s="45" customFormat="1">
      <c r="A3986" s="49"/>
      <c r="B3986" s="44"/>
      <c r="C3986" s="44"/>
      <c r="D3986" s="44"/>
      <c r="E3986" s="50"/>
      <c r="F3986" s="51"/>
      <c r="G3986" s="51"/>
      <c r="H3986" s="51"/>
      <c r="I3986" s="52"/>
      <c r="J3986" s="46"/>
    </row>
    <row r="3987" spans="1:10" s="45" customFormat="1">
      <c r="A3987" s="49"/>
      <c r="B3987" s="44"/>
      <c r="C3987" s="44"/>
      <c r="D3987" s="44"/>
      <c r="E3987" s="50"/>
      <c r="F3987" s="51"/>
      <c r="G3987" s="51"/>
      <c r="H3987" s="51"/>
      <c r="I3987" s="52"/>
      <c r="J3987" s="46"/>
    </row>
    <row r="3988" spans="1:10" s="45" customFormat="1">
      <c r="A3988" s="49"/>
      <c r="B3988" s="44"/>
      <c r="C3988" s="44"/>
      <c r="D3988" s="44"/>
      <c r="E3988" s="50"/>
      <c r="F3988" s="51"/>
      <c r="G3988" s="51"/>
      <c r="H3988" s="51"/>
      <c r="I3988" s="52"/>
      <c r="J3988" s="46"/>
    </row>
    <row r="3989" spans="1:10" s="45" customFormat="1">
      <c r="A3989" s="49"/>
      <c r="B3989" s="44"/>
      <c r="C3989" s="44"/>
      <c r="D3989" s="44"/>
      <c r="E3989" s="50"/>
      <c r="F3989" s="51"/>
      <c r="G3989" s="51"/>
      <c r="H3989" s="51"/>
      <c r="I3989" s="52"/>
      <c r="J3989" s="46"/>
    </row>
    <row r="3990" spans="1:10" s="45" customFormat="1">
      <c r="A3990" s="49"/>
      <c r="B3990" s="44"/>
      <c r="C3990" s="44"/>
      <c r="D3990" s="44"/>
      <c r="E3990" s="50"/>
      <c r="F3990" s="51"/>
      <c r="G3990" s="51"/>
      <c r="H3990" s="51"/>
      <c r="I3990" s="52"/>
      <c r="J3990" s="46"/>
    </row>
    <row r="3991" spans="1:10" s="45" customFormat="1">
      <c r="A3991" s="49"/>
      <c r="B3991" s="44"/>
      <c r="C3991" s="44"/>
      <c r="D3991" s="44"/>
      <c r="E3991" s="50"/>
      <c r="F3991" s="51"/>
      <c r="G3991" s="51"/>
      <c r="H3991" s="51"/>
      <c r="I3991" s="52"/>
      <c r="J3991" s="46"/>
    </row>
    <row r="3992" spans="1:10" s="45" customFormat="1">
      <c r="A3992" s="49"/>
      <c r="B3992" s="44"/>
      <c r="C3992" s="44"/>
      <c r="D3992" s="44"/>
      <c r="E3992" s="50"/>
      <c r="F3992" s="51"/>
      <c r="G3992" s="51"/>
      <c r="H3992" s="51"/>
      <c r="I3992" s="52"/>
      <c r="J3992" s="46"/>
    </row>
    <row r="3993" spans="1:10" s="45" customFormat="1">
      <c r="A3993" s="49"/>
      <c r="B3993" s="44"/>
      <c r="C3993" s="44"/>
      <c r="D3993" s="44"/>
      <c r="E3993" s="50"/>
      <c r="F3993" s="51"/>
      <c r="G3993" s="51"/>
      <c r="H3993" s="51"/>
      <c r="I3993" s="52"/>
      <c r="J3993" s="46"/>
    </row>
    <row r="3994" spans="1:10" s="45" customFormat="1">
      <c r="A3994" s="49"/>
      <c r="B3994" s="44"/>
      <c r="C3994" s="44"/>
      <c r="D3994" s="44"/>
      <c r="E3994" s="50"/>
      <c r="F3994" s="51"/>
      <c r="G3994" s="51"/>
      <c r="H3994" s="51"/>
      <c r="I3994" s="52"/>
      <c r="J3994" s="46"/>
    </row>
    <row r="3995" spans="1:10" s="45" customFormat="1">
      <c r="A3995" s="49"/>
      <c r="B3995" s="44"/>
      <c r="C3995" s="44"/>
      <c r="D3995" s="44"/>
      <c r="E3995" s="50"/>
      <c r="F3995" s="51"/>
      <c r="G3995" s="51"/>
      <c r="H3995" s="51"/>
      <c r="I3995" s="52"/>
      <c r="J3995" s="46"/>
    </row>
    <row r="3996" spans="1:10" s="45" customFormat="1">
      <c r="A3996" s="49"/>
      <c r="B3996" s="44"/>
      <c r="C3996" s="44"/>
      <c r="D3996" s="44"/>
      <c r="E3996" s="50"/>
      <c r="F3996" s="51"/>
      <c r="G3996" s="51"/>
      <c r="H3996" s="51"/>
      <c r="I3996" s="52"/>
      <c r="J3996" s="46"/>
    </row>
    <row r="3997" spans="1:10" s="45" customFormat="1">
      <c r="A3997" s="49"/>
      <c r="B3997" s="44"/>
      <c r="C3997" s="44"/>
      <c r="D3997" s="44"/>
      <c r="E3997" s="50"/>
      <c r="F3997" s="51"/>
      <c r="G3997" s="51"/>
      <c r="H3997" s="51"/>
      <c r="I3997" s="52"/>
      <c r="J3997" s="46"/>
    </row>
    <row r="3998" spans="1:10" s="45" customFormat="1">
      <c r="A3998" s="49"/>
      <c r="B3998" s="44"/>
      <c r="C3998" s="44"/>
      <c r="D3998" s="44"/>
      <c r="E3998" s="50"/>
      <c r="F3998" s="51"/>
      <c r="G3998" s="51"/>
      <c r="H3998" s="51"/>
      <c r="I3998" s="52"/>
      <c r="J3998" s="46"/>
    </row>
    <row r="3999" spans="1:10" s="45" customFormat="1">
      <c r="A3999" s="49"/>
      <c r="B3999" s="44"/>
      <c r="C3999" s="44"/>
      <c r="D3999" s="44"/>
      <c r="E3999" s="50"/>
      <c r="F3999" s="51"/>
      <c r="G3999" s="51"/>
      <c r="H3999" s="51"/>
      <c r="I3999" s="52"/>
      <c r="J3999" s="46"/>
    </row>
    <row r="4000" spans="1:10" s="45" customFormat="1">
      <c r="A4000" s="49"/>
      <c r="B4000" s="44"/>
      <c r="C4000" s="44"/>
      <c r="D4000" s="44"/>
      <c r="E4000" s="50"/>
      <c r="F4000" s="51"/>
      <c r="G4000" s="51"/>
      <c r="H4000" s="51"/>
      <c r="I4000" s="52"/>
      <c r="J4000" s="46"/>
    </row>
    <row r="4001" spans="1:10" s="45" customFormat="1">
      <c r="A4001" s="49"/>
      <c r="B4001" s="44"/>
      <c r="C4001" s="44"/>
      <c r="D4001" s="44"/>
      <c r="E4001" s="50"/>
      <c r="F4001" s="51"/>
      <c r="G4001" s="51"/>
      <c r="H4001" s="51"/>
      <c r="I4001" s="52"/>
      <c r="J4001" s="46"/>
    </row>
    <row r="4002" spans="1:10" s="45" customFormat="1">
      <c r="A4002" s="49"/>
      <c r="B4002" s="44"/>
      <c r="C4002" s="44"/>
      <c r="D4002" s="44"/>
      <c r="E4002" s="50"/>
      <c r="F4002" s="51"/>
      <c r="G4002" s="51"/>
      <c r="H4002" s="51"/>
      <c r="I4002" s="52"/>
      <c r="J4002" s="46"/>
    </row>
    <row r="4003" spans="1:10" s="45" customFormat="1">
      <c r="A4003" s="49"/>
      <c r="B4003" s="44"/>
      <c r="C4003" s="44"/>
      <c r="D4003" s="44"/>
      <c r="E4003" s="50"/>
      <c r="F4003" s="51"/>
      <c r="G4003" s="51"/>
      <c r="H4003" s="51"/>
      <c r="I4003" s="52"/>
      <c r="J4003" s="46"/>
    </row>
    <row r="4004" spans="1:10" s="45" customFormat="1">
      <c r="A4004" s="49"/>
      <c r="B4004" s="44"/>
      <c r="C4004" s="44"/>
      <c r="D4004" s="44"/>
      <c r="E4004" s="50"/>
      <c r="F4004" s="51"/>
      <c r="G4004" s="51"/>
      <c r="H4004" s="51"/>
      <c r="I4004" s="52"/>
      <c r="J4004" s="46"/>
    </row>
    <row r="4005" spans="1:10" s="45" customFormat="1">
      <c r="A4005" s="49"/>
      <c r="B4005" s="44"/>
      <c r="C4005" s="44"/>
      <c r="D4005" s="44"/>
      <c r="E4005" s="50"/>
      <c r="F4005" s="51"/>
      <c r="G4005" s="51"/>
      <c r="H4005" s="51"/>
      <c r="I4005" s="52"/>
      <c r="J4005" s="46"/>
    </row>
    <row r="4006" spans="1:10" s="45" customFormat="1">
      <c r="A4006" s="49"/>
      <c r="B4006" s="44"/>
      <c r="C4006" s="44"/>
      <c r="D4006" s="44"/>
      <c r="E4006" s="50"/>
      <c r="F4006" s="51"/>
      <c r="G4006" s="51"/>
      <c r="H4006" s="51"/>
      <c r="I4006" s="52"/>
      <c r="J4006" s="46"/>
    </row>
    <row r="4007" spans="1:10" s="45" customFormat="1">
      <c r="A4007" s="49"/>
      <c r="B4007" s="44"/>
      <c r="C4007" s="44"/>
      <c r="D4007" s="44"/>
      <c r="E4007" s="50"/>
      <c r="F4007" s="51"/>
      <c r="G4007" s="51"/>
      <c r="H4007" s="51"/>
      <c r="I4007" s="52"/>
      <c r="J4007" s="46"/>
    </row>
    <row r="4008" spans="1:10" s="45" customFormat="1">
      <c r="A4008" s="49"/>
      <c r="B4008" s="44"/>
      <c r="C4008" s="44"/>
      <c r="D4008" s="44"/>
      <c r="E4008" s="50"/>
      <c r="F4008" s="51"/>
      <c r="G4008" s="51"/>
      <c r="H4008" s="51"/>
      <c r="I4008" s="52"/>
      <c r="J4008" s="46"/>
    </row>
    <row r="4009" spans="1:10" s="45" customFormat="1">
      <c r="A4009" s="49"/>
      <c r="B4009" s="44"/>
      <c r="C4009" s="44"/>
      <c r="D4009" s="44"/>
      <c r="E4009" s="50"/>
      <c r="F4009" s="51"/>
      <c r="G4009" s="51"/>
      <c r="H4009" s="51"/>
      <c r="I4009" s="52"/>
      <c r="J4009" s="46"/>
    </row>
    <row r="4010" spans="1:10" s="45" customFormat="1">
      <c r="A4010" s="49"/>
      <c r="B4010" s="44"/>
      <c r="C4010" s="44"/>
      <c r="D4010" s="44"/>
      <c r="E4010" s="50"/>
      <c r="F4010" s="51"/>
      <c r="G4010" s="51"/>
      <c r="H4010" s="51"/>
      <c r="I4010" s="52"/>
      <c r="J4010" s="46"/>
    </row>
    <row r="4011" spans="1:10" s="45" customFormat="1">
      <c r="A4011" s="49"/>
      <c r="B4011" s="44"/>
      <c r="C4011" s="44"/>
      <c r="D4011" s="44"/>
      <c r="E4011" s="50"/>
      <c r="F4011" s="51"/>
      <c r="G4011" s="51"/>
      <c r="H4011" s="51"/>
      <c r="I4011" s="52"/>
      <c r="J4011" s="46"/>
    </row>
    <row r="4012" spans="1:10" s="45" customFormat="1">
      <c r="A4012" s="49"/>
      <c r="B4012" s="44"/>
      <c r="C4012" s="44"/>
      <c r="D4012" s="44"/>
      <c r="E4012" s="50"/>
      <c r="F4012" s="51"/>
      <c r="G4012" s="51"/>
      <c r="H4012" s="51"/>
      <c r="I4012" s="52"/>
      <c r="J4012" s="46"/>
    </row>
    <row r="4013" spans="1:10" s="45" customFormat="1">
      <c r="A4013" s="49"/>
      <c r="B4013" s="44"/>
      <c r="C4013" s="44"/>
      <c r="D4013" s="44"/>
      <c r="E4013" s="50"/>
      <c r="F4013" s="51"/>
      <c r="G4013" s="51"/>
      <c r="H4013" s="51"/>
      <c r="I4013" s="52"/>
      <c r="J4013" s="46"/>
    </row>
    <row r="4014" spans="1:10" s="45" customFormat="1">
      <c r="A4014" s="49"/>
      <c r="B4014" s="44"/>
      <c r="C4014" s="44"/>
      <c r="D4014" s="44"/>
      <c r="E4014" s="50"/>
      <c r="F4014" s="51"/>
      <c r="G4014" s="51"/>
      <c r="H4014" s="51"/>
      <c r="I4014" s="52"/>
      <c r="J4014" s="46"/>
    </row>
    <row r="4015" spans="1:10" s="45" customFormat="1">
      <c r="A4015" s="49"/>
      <c r="B4015" s="44"/>
      <c r="C4015" s="44"/>
      <c r="D4015" s="44"/>
      <c r="E4015" s="50"/>
      <c r="F4015" s="51"/>
      <c r="G4015" s="51"/>
      <c r="H4015" s="51"/>
      <c r="I4015" s="52"/>
      <c r="J4015" s="46"/>
    </row>
    <row r="4016" spans="1:10" s="45" customFormat="1">
      <c r="A4016" s="49"/>
      <c r="B4016" s="44"/>
      <c r="C4016" s="44"/>
      <c r="D4016" s="44"/>
      <c r="E4016" s="50"/>
      <c r="F4016" s="51"/>
      <c r="G4016" s="51"/>
      <c r="H4016" s="51"/>
      <c r="I4016" s="52"/>
      <c r="J4016" s="46"/>
    </row>
    <row r="4017" spans="1:10" s="45" customFormat="1">
      <c r="A4017" s="49"/>
      <c r="B4017" s="44"/>
      <c r="C4017" s="44"/>
      <c r="D4017" s="44"/>
      <c r="E4017" s="50"/>
      <c r="F4017" s="51"/>
      <c r="G4017" s="51"/>
      <c r="H4017" s="51"/>
      <c r="I4017" s="52"/>
      <c r="J4017" s="46"/>
    </row>
    <row r="4018" spans="1:10" s="45" customFormat="1">
      <c r="A4018" s="49"/>
      <c r="B4018" s="44"/>
      <c r="C4018" s="44"/>
      <c r="D4018" s="44"/>
      <c r="E4018" s="50"/>
      <c r="F4018" s="51"/>
      <c r="G4018" s="51"/>
      <c r="H4018" s="51"/>
      <c r="I4018" s="52"/>
      <c r="J4018" s="46"/>
    </row>
    <row r="4019" spans="1:10" s="45" customFormat="1">
      <c r="A4019" s="49"/>
      <c r="B4019" s="44"/>
      <c r="C4019" s="44"/>
      <c r="D4019" s="44"/>
      <c r="E4019" s="50"/>
      <c r="F4019" s="51"/>
      <c r="G4019" s="51"/>
      <c r="H4019" s="51"/>
      <c r="I4019" s="52"/>
      <c r="J4019" s="46"/>
    </row>
    <row r="4020" spans="1:10" s="45" customFormat="1">
      <c r="A4020" s="49"/>
      <c r="B4020" s="44"/>
      <c r="C4020" s="44"/>
      <c r="D4020" s="44"/>
      <c r="E4020" s="50"/>
      <c r="F4020" s="51"/>
      <c r="G4020" s="51"/>
      <c r="H4020" s="51"/>
      <c r="I4020" s="52"/>
      <c r="J4020" s="46"/>
    </row>
    <row r="4021" spans="1:10" s="45" customFormat="1">
      <c r="A4021" s="49"/>
      <c r="B4021" s="44"/>
      <c r="C4021" s="44"/>
      <c r="D4021" s="44"/>
      <c r="E4021" s="50"/>
      <c r="F4021" s="51"/>
      <c r="G4021" s="51"/>
      <c r="H4021" s="51"/>
      <c r="I4021" s="52"/>
      <c r="J4021" s="46"/>
    </row>
    <row r="4022" spans="1:10" s="45" customFormat="1">
      <c r="A4022" s="49"/>
      <c r="B4022" s="44"/>
      <c r="C4022" s="44"/>
      <c r="D4022" s="44"/>
      <c r="E4022" s="50"/>
      <c r="F4022" s="51"/>
      <c r="G4022" s="51"/>
      <c r="H4022" s="51"/>
      <c r="I4022" s="52"/>
      <c r="J4022" s="46"/>
    </row>
    <row r="4023" spans="1:10" s="45" customFormat="1">
      <c r="A4023" s="49"/>
      <c r="B4023" s="44"/>
      <c r="C4023" s="44"/>
      <c r="D4023" s="44"/>
      <c r="E4023" s="50"/>
      <c r="F4023" s="51"/>
      <c r="G4023" s="51"/>
      <c r="H4023" s="51"/>
      <c r="I4023" s="52"/>
      <c r="J4023" s="46"/>
    </row>
    <row r="4024" spans="1:10" s="45" customFormat="1">
      <c r="A4024" s="49"/>
      <c r="B4024" s="44"/>
      <c r="C4024" s="44"/>
      <c r="D4024" s="44"/>
      <c r="E4024" s="50"/>
      <c r="F4024" s="51"/>
      <c r="G4024" s="51"/>
      <c r="H4024" s="51"/>
      <c r="I4024" s="52"/>
      <c r="J4024" s="46"/>
    </row>
    <row r="4025" spans="1:10" s="45" customFormat="1">
      <c r="A4025" s="49"/>
      <c r="B4025" s="44"/>
      <c r="C4025" s="44"/>
      <c r="D4025" s="44"/>
      <c r="E4025" s="50"/>
      <c r="F4025" s="51"/>
      <c r="G4025" s="51"/>
      <c r="H4025" s="51"/>
      <c r="I4025" s="52"/>
      <c r="J4025" s="46"/>
    </row>
    <row r="4026" spans="1:10" s="45" customFormat="1">
      <c r="A4026" s="49"/>
      <c r="B4026" s="44"/>
      <c r="C4026" s="44"/>
      <c r="D4026" s="44"/>
      <c r="E4026" s="50"/>
      <c r="F4026" s="51"/>
      <c r="G4026" s="51"/>
      <c r="H4026" s="51"/>
      <c r="I4026" s="52"/>
      <c r="J4026" s="46"/>
    </row>
    <row r="4027" spans="1:10" s="45" customFormat="1">
      <c r="A4027" s="49"/>
      <c r="B4027" s="44"/>
      <c r="C4027" s="44"/>
      <c r="D4027" s="44"/>
      <c r="E4027" s="50"/>
      <c r="F4027" s="51"/>
      <c r="G4027" s="51"/>
      <c r="H4027" s="51"/>
      <c r="I4027" s="52"/>
      <c r="J4027" s="46"/>
    </row>
    <row r="4028" spans="1:10" s="45" customFormat="1">
      <c r="A4028" s="49"/>
      <c r="B4028" s="44"/>
      <c r="C4028" s="44"/>
      <c r="D4028" s="44"/>
      <c r="E4028" s="50"/>
      <c r="F4028" s="51"/>
      <c r="G4028" s="51"/>
      <c r="H4028" s="51"/>
      <c r="I4028" s="52"/>
      <c r="J4028" s="46"/>
    </row>
    <row r="4029" spans="1:10" s="45" customFormat="1">
      <c r="A4029" s="49"/>
      <c r="B4029" s="44"/>
      <c r="C4029" s="44"/>
      <c r="D4029" s="44"/>
      <c r="E4029" s="50"/>
      <c r="F4029" s="51"/>
      <c r="G4029" s="51"/>
      <c r="H4029" s="51"/>
      <c r="I4029" s="52"/>
      <c r="J4029" s="46"/>
    </row>
    <row r="4030" spans="1:10" s="45" customFormat="1">
      <c r="A4030" s="49"/>
      <c r="B4030" s="44"/>
      <c r="C4030" s="44"/>
      <c r="D4030" s="44"/>
      <c r="E4030" s="50"/>
      <c r="F4030" s="51"/>
      <c r="G4030" s="51"/>
      <c r="H4030" s="51"/>
      <c r="I4030" s="52"/>
      <c r="J4030" s="46"/>
    </row>
    <row r="4031" spans="1:10" s="45" customFormat="1">
      <c r="A4031" s="49"/>
      <c r="B4031" s="44"/>
      <c r="C4031" s="44"/>
      <c r="D4031" s="44"/>
      <c r="E4031" s="50"/>
      <c r="F4031" s="51"/>
      <c r="G4031" s="51"/>
      <c r="H4031" s="51"/>
      <c r="I4031" s="52"/>
      <c r="J4031" s="46"/>
    </row>
    <row r="4032" spans="1:10" s="45" customFormat="1">
      <c r="A4032" s="49"/>
      <c r="B4032" s="44"/>
      <c r="C4032" s="44"/>
      <c r="D4032" s="44"/>
      <c r="E4032" s="50"/>
      <c r="F4032" s="51"/>
      <c r="G4032" s="51"/>
      <c r="H4032" s="51"/>
      <c r="I4032" s="52"/>
      <c r="J4032" s="46"/>
    </row>
    <row r="4033" spans="1:11" s="45" customFormat="1">
      <c r="A4033" s="49"/>
      <c r="B4033" s="44"/>
      <c r="C4033" s="44"/>
      <c r="D4033" s="44"/>
      <c r="E4033" s="50"/>
      <c r="F4033" s="51"/>
      <c r="G4033" s="51"/>
      <c r="H4033" s="51"/>
      <c r="I4033" s="52"/>
      <c r="J4033" s="46"/>
    </row>
    <row r="4034" spans="1:11" s="45" customFormat="1">
      <c r="A4034" s="49"/>
      <c r="B4034" s="44"/>
      <c r="C4034" s="44"/>
      <c r="D4034" s="44"/>
      <c r="E4034" s="50"/>
      <c r="F4034" s="51"/>
      <c r="G4034" s="51"/>
      <c r="H4034" s="51"/>
      <c r="I4034" s="52"/>
      <c r="J4034" s="46"/>
    </row>
    <row r="4035" spans="1:11" s="44" customFormat="1">
      <c r="A4035" s="49"/>
      <c r="E4035" s="50"/>
      <c r="F4035" s="51"/>
      <c r="G4035" s="51"/>
      <c r="H4035" s="51"/>
      <c r="I4035" s="52"/>
      <c r="J4035" s="46"/>
      <c r="K4035" s="45"/>
    </row>
    <row r="4036" spans="1:11" s="44" customFormat="1">
      <c r="A4036" s="49"/>
      <c r="E4036" s="50"/>
      <c r="F4036" s="51"/>
      <c r="G4036" s="51"/>
      <c r="H4036" s="51"/>
      <c r="I4036" s="52"/>
      <c r="J4036" s="46"/>
      <c r="K4036" s="45"/>
    </row>
    <row r="4037" spans="1:11" s="44" customFormat="1">
      <c r="A4037" s="49"/>
      <c r="E4037" s="50"/>
      <c r="F4037" s="51"/>
      <c r="G4037" s="51"/>
      <c r="H4037" s="51"/>
      <c r="I4037" s="52"/>
      <c r="J4037" s="46"/>
      <c r="K4037" s="45"/>
    </row>
    <row r="4038" spans="1:11" s="44" customFormat="1">
      <c r="A4038" s="49"/>
      <c r="E4038" s="50"/>
      <c r="F4038" s="51"/>
      <c r="G4038" s="51"/>
      <c r="H4038" s="51"/>
      <c r="I4038" s="52"/>
      <c r="J4038" s="46"/>
      <c r="K4038" s="45"/>
    </row>
    <row r="4039" spans="1:11" s="44" customFormat="1">
      <c r="A4039" s="49"/>
      <c r="E4039" s="50"/>
      <c r="F4039" s="51"/>
      <c r="G4039" s="51"/>
      <c r="H4039" s="51"/>
      <c r="I4039" s="52"/>
      <c r="J4039" s="46"/>
      <c r="K4039" s="45"/>
    </row>
    <row r="4040" spans="1:11" s="44" customFormat="1">
      <c r="A4040" s="49"/>
      <c r="E4040" s="50"/>
      <c r="F4040" s="51"/>
      <c r="G4040" s="51"/>
      <c r="H4040" s="51"/>
      <c r="I4040" s="52"/>
      <c r="J4040" s="46"/>
      <c r="K4040" s="45"/>
    </row>
    <row r="4041" spans="1:11" s="44" customFormat="1">
      <c r="A4041" s="49"/>
      <c r="E4041" s="50"/>
      <c r="F4041" s="51"/>
      <c r="G4041" s="51"/>
      <c r="H4041" s="51"/>
      <c r="I4041" s="52"/>
      <c r="J4041" s="46"/>
      <c r="K4041" s="45"/>
    </row>
    <row r="4042" spans="1:11" s="44" customFormat="1">
      <c r="A4042" s="49"/>
      <c r="E4042" s="50"/>
      <c r="F4042" s="51"/>
      <c r="G4042" s="51"/>
      <c r="H4042" s="51"/>
      <c r="I4042" s="52"/>
      <c r="J4042" s="46"/>
      <c r="K4042" s="45"/>
    </row>
    <row r="4043" spans="1:11" s="44" customFormat="1">
      <c r="A4043" s="49"/>
      <c r="E4043" s="50"/>
      <c r="F4043" s="51"/>
      <c r="G4043" s="51"/>
      <c r="H4043" s="51"/>
      <c r="I4043" s="52"/>
      <c r="J4043" s="46"/>
      <c r="K4043" s="45"/>
    </row>
    <row r="4044" spans="1:11" s="44" customFormat="1">
      <c r="A4044" s="49"/>
      <c r="E4044" s="50"/>
      <c r="F4044" s="51"/>
      <c r="G4044" s="51"/>
      <c r="H4044" s="51"/>
      <c r="I4044" s="52"/>
      <c r="J4044" s="46"/>
      <c r="K4044" s="45"/>
    </row>
    <row r="4045" spans="1:11" s="44" customFormat="1">
      <c r="A4045" s="49"/>
      <c r="E4045" s="50"/>
      <c r="F4045" s="51"/>
      <c r="G4045" s="51"/>
      <c r="H4045" s="51"/>
      <c r="I4045" s="52"/>
      <c r="J4045" s="46"/>
      <c r="K4045" s="45"/>
    </row>
    <row r="4046" spans="1:11" s="44" customFormat="1">
      <c r="A4046" s="49"/>
      <c r="E4046" s="50"/>
      <c r="F4046" s="51"/>
      <c r="G4046" s="51"/>
      <c r="H4046" s="51"/>
      <c r="I4046" s="52"/>
      <c r="J4046" s="46"/>
      <c r="K4046" s="45"/>
    </row>
    <row r="4047" spans="1:11" s="44" customFormat="1">
      <c r="A4047" s="49"/>
      <c r="E4047" s="50"/>
      <c r="F4047" s="51"/>
      <c r="G4047" s="51"/>
      <c r="H4047" s="51"/>
      <c r="I4047" s="52"/>
      <c r="J4047" s="46"/>
      <c r="K4047" s="45"/>
    </row>
    <row r="4048" spans="1:11" s="44" customFormat="1">
      <c r="A4048" s="49"/>
      <c r="E4048" s="50"/>
      <c r="F4048" s="51"/>
      <c r="G4048" s="51"/>
      <c r="H4048" s="51"/>
      <c r="I4048" s="52"/>
      <c r="J4048" s="46"/>
      <c r="K4048" s="45"/>
    </row>
    <row r="4049" spans="1:11" s="44" customFormat="1">
      <c r="A4049" s="49"/>
      <c r="E4049" s="50"/>
      <c r="F4049" s="51"/>
      <c r="G4049" s="51"/>
      <c r="H4049" s="51"/>
      <c r="I4049" s="52"/>
      <c r="J4049" s="46"/>
      <c r="K4049" s="45"/>
    </row>
    <row r="4050" spans="1:11" s="44" customFormat="1">
      <c r="A4050" s="49"/>
      <c r="E4050" s="50"/>
      <c r="F4050" s="51"/>
      <c r="G4050" s="51"/>
      <c r="H4050" s="51"/>
      <c r="I4050" s="52"/>
      <c r="J4050" s="46"/>
      <c r="K4050" s="45"/>
    </row>
    <row r="4051" spans="1:11" s="45" customFormat="1">
      <c r="A4051" s="49"/>
      <c r="B4051" s="44"/>
      <c r="C4051" s="44"/>
      <c r="D4051" s="44"/>
      <c r="E4051" s="50"/>
      <c r="F4051" s="51"/>
      <c r="G4051" s="51"/>
      <c r="H4051" s="51"/>
      <c r="I4051" s="52"/>
      <c r="J4051" s="46"/>
    </row>
    <row r="4052" spans="1:11" s="45" customFormat="1">
      <c r="A4052" s="49"/>
      <c r="B4052" s="44"/>
      <c r="C4052" s="44"/>
      <c r="D4052" s="44"/>
      <c r="E4052" s="50"/>
      <c r="F4052" s="51"/>
      <c r="G4052" s="51"/>
      <c r="H4052" s="51"/>
      <c r="I4052" s="52"/>
      <c r="J4052" s="46"/>
    </row>
    <row r="4053" spans="1:11" s="45" customFormat="1">
      <c r="A4053" s="49"/>
      <c r="B4053" s="44"/>
      <c r="C4053" s="44"/>
      <c r="D4053" s="44"/>
      <c r="E4053" s="50"/>
      <c r="F4053" s="51"/>
      <c r="G4053" s="51"/>
      <c r="H4053" s="51"/>
      <c r="I4053" s="52"/>
      <c r="J4053" s="46"/>
    </row>
    <row r="4054" spans="1:11" s="45" customFormat="1">
      <c r="A4054" s="49"/>
      <c r="B4054" s="44"/>
      <c r="C4054" s="44"/>
      <c r="D4054" s="44"/>
      <c r="E4054" s="50"/>
      <c r="F4054" s="51"/>
      <c r="G4054" s="51"/>
      <c r="H4054" s="51"/>
      <c r="I4054" s="52"/>
      <c r="J4054" s="46"/>
    </row>
    <row r="4055" spans="1:11" s="45" customFormat="1">
      <c r="A4055" s="49"/>
      <c r="B4055" s="44"/>
      <c r="C4055" s="44"/>
      <c r="D4055" s="44"/>
      <c r="E4055" s="50"/>
      <c r="F4055" s="51"/>
      <c r="G4055" s="51"/>
      <c r="H4055" s="51"/>
      <c r="I4055" s="52"/>
      <c r="J4055" s="46"/>
    </row>
    <row r="4056" spans="1:11" s="45" customFormat="1">
      <c r="A4056" s="49"/>
      <c r="B4056" s="44"/>
      <c r="C4056" s="44"/>
      <c r="D4056" s="44"/>
      <c r="E4056" s="50"/>
      <c r="F4056" s="51"/>
      <c r="G4056" s="51"/>
      <c r="H4056" s="51"/>
      <c r="I4056" s="52"/>
      <c r="J4056" s="46"/>
    </row>
    <row r="4057" spans="1:11" s="45" customFormat="1">
      <c r="A4057" s="49"/>
      <c r="B4057" s="44"/>
      <c r="C4057" s="44"/>
      <c r="D4057" s="44"/>
      <c r="E4057" s="50"/>
      <c r="F4057" s="51"/>
      <c r="G4057" s="51"/>
      <c r="H4057" s="51"/>
      <c r="I4057" s="52"/>
      <c r="J4057" s="46"/>
    </row>
    <row r="4058" spans="1:11" s="45" customFormat="1">
      <c r="A4058" s="49"/>
      <c r="B4058" s="44"/>
      <c r="C4058" s="44"/>
      <c r="D4058" s="44"/>
      <c r="E4058" s="50"/>
      <c r="F4058" s="51"/>
      <c r="G4058" s="51"/>
      <c r="H4058" s="51"/>
      <c r="I4058" s="52"/>
      <c r="J4058" s="46"/>
    </row>
    <row r="4059" spans="1:11" s="45" customFormat="1">
      <c r="A4059" s="49"/>
      <c r="B4059" s="44"/>
      <c r="C4059" s="44"/>
      <c r="D4059" s="44"/>
      <c r="E4059" s="50"/>
      <c r="F4059" s="51"/>
      <c r="G4059" s="51"/>
      <c r="H4059" s="51"/>
      <c r="I4059" s="52"/>
      <c r="J4059" s="46"/>
    </row>
    <row r="4060" spans="1:11" s="45" customFormat="1">
      <c r="A4060" s="49"/>
      <c r="B4060" s="44"/>
      <c r="C4060" s="44"/>
      <c r="D4060" s="44"/>
      <c r="E4060" s="50"/>
      <c r="F4060" s="51"/>
      <c r="G4060" s="51"/>
      <c r="H4060" s="51"/>
      <c r="I4060" s="52"/>
      <c r="J4060" s="46"/>
    </row>
    <row r="4061" spans="1:11" s="45" customFormat="1">
      <c r="A4061" s="49"/>
      <c r="B4061" s="44"/>
      <c r="C4061" s="44"/>
      <c r="D4061" s="44"/>
      <c r="E4061" s="50"/>
      <c r="F4061" s="51"/>
      <c r="G4061" s="51"/>
      <c r="H4061" s="51"/>
      <c r="I4061" s="52"/>
      <c r="J4061" s="46"/>
    </row>
    <row r="4062" spans="1:11" s="45" customFormat="1">
      <c r="A4062" s="49"/>
      <c r="B4062" s="44"/>
      <c r="C4062" s="44"/>
      <c r="D4062" s="44"/>
      <c r="E4062" s="50"/>
      <c r="F4062" s="51"/>
      <c r="G4062" s="51"/>
      <c r="H4062" s="51"/>
      <c r="I4062" s="52"/>
      <c r="J4062" s="46"/>
    </row>
    <row r="4063" spans="1:11" s="45" customFormat="1">
      <c r="A4063" s="49"/>
      <c r="B4063" s="44"/>
      <c r="C4063" s="44"/>
      <c r="D4063" s="44"/>
      <c r="E4063" s="50"/>
      <c r="F4063" s="51"/>
      <c r="G4063" s="51"/>
      <c r="H4063" s="51"/>
      <c r="I4063" s="52"/>
      <c r="J4063" s="46"/>
    </row>
    <row r="4064" spans="1:11" s="45" customFormat="1">
      <c r="A4064" s="49"/>
      <c r="B4064" s="44"/>
      <c r="C4064" s="44"/>
      <c r="D4064" s="44"/>
      <c r="E4064" s="50"/>
      <c r="F4064" s="51"/>
      <c r="G4064" s="51"/>
      <c r="H4064" s="51"/>
      <c r="I4064" s="52"/>
      <c r="J4064" s="46"/>
      <c r="K4064" s="47"/>
    </row>
    <row r="4065" spans="1:11" s="45" customFormat="1">
      <c r="A4065" s="49"/>
      <c r="B4065" s="44"/>
      <c r="C4065" s="44"/>
      <c r="D4065" s="44"/>
      <c r="E4065" s="50"/>
      <c r="F4065" s="51"/>
      <c r="G4065" s="51"/>
      <c r="H4065" s="51"/>
      <c r="I4065" s="52"/>
      <c r="J4065" s="46"/>
      <c r="K4065" s="47"/>
    </row>
    <row r="4066" spans="1:11" s="45" customFormat="1">
      <c r="A4066" s="49"/>
      <c r="B4066" s="44"/>
      <c r="C4066" s="44"/>
      <c r="D4066" s="44"/>
      <c r="E4066" s="50"/>
      <c r="F4066" s="51"/>
      <c r="G4066" s="51"/>
      <c r="H4066" s="51"/>
      <c r="I4066" s="52"/>
      <c r="J4066" s="46"/>
    </row>
    <row r="4067" spans="1:11" s="44" customFormat="1">
      <c r="A4067" s="49"/>
      <c r="E4067" s="50"/>
      <c r="F4067" s="51"/>
      <c r="G4067" s="51"/>
      <c r="H4067" s="51"/>
      <c r="I4067" s="52"/>
      <c r="J4067" s="46"/>
      <c r="K4067" s="45"/>
    </row>
    <row r="4068" spans="1:11" s="44" customFormat="1">
      <c r="A4068" s="49"/>
      <c r="E4068" s="50"/>
      <c r="F4068" s="51"/>
      <c r="G4068" s="51"/>
      <c r="H4068" s="51"/>
      <c r="I4068" s="52"/>
      <c r="J4068" s="46"/>
      <c r="K4068" s="45"/>
    </row>
    <row r="4069" spans="1:11" s="44" customFormat="1">
      <c r="A4069" s="49"/>
      <c r="E4069" s="50"/>
      <c r="F4069" s="51"/>
      <c r="G4069" s="51"/>
      <c r="H4069" s="51"/>
      <c r="I4069" s="52"/>
      <c r="J4069" s="46"/>
      <c r="K4069" s="45"/>
    </row>
    <row r="4070" spans="1:11" s="44" customFormat="1">
      <c r="A4070" s="49"/>
      <c r="E4070" s="50"/>
      <c r="F4070" s="51"/>
      <c r="G4070" s="51"/>
      <c r="H4070" s="51"/>
      <c r="I4070" s="52"/>
      <c r="J4070" s="46"/>
      <c r="K4070" s="45"/>
    </row>
    <row r="4071" spans="1:11" s="44" customFormat="1">
      <c r="A4071" s="49"/>
      <c r="E4071" s="50"/>
      <c r="F4071" s="51"/>
      <c r="G4071" s="51"/>
      <c r="H4071" s="51"/>
      <c r="I4071" s="52"/>
      <c r="J4071" s="46"/>
      <c r="K4071" s="45"/>
    </row>
    <row r="4072" spans="1:11" s="44" customFormat="1">
      <c r="A4072" s="49"/>
      <c r="E4072" s="50"/>
      <c r="F4072" s="51"/>
      <c r="G4072" s="51"/>
      <c r="H4072" s="51"/>
      <c r="I4072" s="52"/>
      <c r="J4072" s="46"/>
      <c r="K4072" s="45"/>
    </row>
    <row r="4073" spans="1:11" s="44" customFormat="1">
      <c r="A4073" s="49"/>
      <c r="E4073" s="50"/>
      <c r="F4073" s="51"/>
      <c r="G4073" s="51"/>
      <c r="H4073" s="51"/>
      <c r="I4073" s="52"/>
      <c r="J4073" s="46"/>
      <c r="K4073" s="45"/>
    </row>
    <row r="4074" spans="1:11" s="44" customFormat="1">
      <c r="A4074" s="49"/>
      <c r="E4074" s="50"/>
      <c r="F4074" s="51"/>
      <c r="G4074" s="51"/>
      <c r="H4074" s="51"/>
      <c r="I4074" s="52"/>
      <c r="J4074" s="46"/>
      <c r="K4074" s="45"/>
    </row>
    <row r="4075" spans="1:11" s="44" customFormat="1">
      <c r="A4075" s="49"/>
      <c r="E4075" s="50"/>
      <c r="F4075" s="51"/>
      <c r="G4075" s="51"/>
      <c r="H4075" s="51"/>
      <c r="I4075" s="52"/>
      <c r="J4075" s="46"/>
      <c r="K4075" s="45"/>
    </row>
    <row r="4076" spans="1:11" s="44" customFormat="1">
      <c r="A4076" s="49"/>
      <c r="E4076" s="50"/>
      <c r="F4076" s="51"/>
      <c r="G4076" s="51"/>
      <c r="H4076" s="51"/>
      <c r="I4076" s="52"/>
      <c r="J4076" s="46"/>
      <c r="K4076" s="45"/>
    </row>
    <row r="4077" spans="1:11" s="44" customFormat="1">
      <c r="A4077" s="49"/>
      <c r="E4077" s="50"/>
      <c r="F4077" s="51"/>
      <c r="G4077" s="51"/>
      <c r="H4077" s="51"/>
      <c r="I4077" s="52"/>
      <c r="J4077" s="46"/>
      <c r="K4077" s="45"/>
    </row>
    <row r="4078" spans="1:11" s="44" customFormat="1">
      <c r="A4078" s="49"/>
      <c r="E4078" s="50"/>
      <c r="F4078" s="51"/>
      <c r="G4078" s="51"/>
      <c r="H4078" s="51"/>
      <c r="I4078" s="52"/>
      <c r="J4078" s="46"/>
      <c r="K4078" s="45"/>
    </row>
    <row r="4079" spans="1:11" s="44" customFormat="1">
      <c r="A4079" s="49"/>
      <c r="E4079" s="50"/>
      <c r="F4079" s="51"/>
      <c r="G4079" s="51"/>
      <c r="H4079" s="51"/>
      <c r="I4079" s="52"/>
      <c r="J4079" s="46"/>
      <c r="K4079" s="45"/>
    </row>
    <row r="4080" spans="1:11" s="44" customFormat="1">
      <c r="A4080" s="49"/>
      <c r="E4080" s="50"/>
      <c r="F4080" s="51"/>
      <c r="G4080" s="51"/>
      <c r="H4080" s="51"/>
      <c r="I4080" s="52"/>
      <c r="J4080" s="46"/>
      <c r="K4080" s="45"/>
    </row>
    <row r="4081" spans="1:11" s="44" customFormat="1">
      <c r="A4081" s="49"/>
      <c r="E4081" s="50"/>
      <c r="F4081" s="51"/>
      <c r="G4081" s="51"/>
      <c r="H4081" s="51"/>
      <c r="I4081" s="52"/>
      <c r="J4081" s="46"/>
      <c r="K4081" s="45"/>
    </row>
    <row r="4082" spans="1:11" s="44" customFormat="1">
      <c r="A4082" s="49"/>
      <c r="E4082" s="50"/>
      <c r="F4082" s="51"/>
      <c r="G4082" s="51"/>
      <c r="H4082" s="51"/>
      <c r="I4082" s="52"/>
      <c r="J4082" s="46"/>
      <c r="K4082" s="45"/>
    </row>
    <row r="4083" spans="1:11" s="44" customFormat="1">
      <c r="A4083" s="49"/>
      <c r="E4083" s="50"/>
      <c r="F4083" s="51"/>
      <c r="G4083" s="51"/>
      <c r="H4083" s="51"/>
      <c r="I4083" s="52"/>
      <c r="J4083" s="46"/>
      <c r="K4083" s="45"/>
    </row>
    <row r="4084" spans="1:11" s="44" customFormat="1">
      <c r="A4084" s="49"/>
      <c r="E4084" s="50"/>
      <c r="F4084" s="51"/>
      <c r="G4084" s="51"/>
      <c r="H4084" s="51"/>
      <c r="I4084" s="52"/>
      <c r="J4084" s="46"/>
      <c r="K4084" s="45"/>
    </row>
    <row r="4085" spans="1:11" s="44" customFormat="1">
      <c r="A4085" s="49"/>
      <c r="E4085" s="50"/>
      <c r="F4085" s="51"/>
      <c r="G4085" s="51"/>
      <c r="H4085" s="51"/>
      <c r="I4085" s="52"/>
      <c r="J4085" s="46"/>
      <c r="K4085" s="45"/>
    </row>
    <row r="4086" spans="1:11" s="44" customFormat="1">
      <c r="A4086" s="49"/>
      <c r="E4086" s="50"/>
      <c r="F4086" s="51"/>
      <c r="G4086" s="51"/>
      <c r="H4086" s="51"/>
      <c r="I4086" s="52"/>
      <c r="J4086" s="46"/>
      <c r="K4086" s="45"/>
    </row>
    <row r="4087" spans="1:11" s="44" customFormat="1">
      <c r="A4087" s="49"/>
      <c r="E4087" s="50"/>
      <c r="F4087" s="51"/>
      <c r="G4087" s="51"/>
      <c r="H4087" s="51"/>
      <c r="I4087" s="52"/>
      <c r="J4087" s="46"/>
      <c r="K4087" s="45"/>
    </row>
    <row r="4088" spans="1:11" s="44" customFormat="1">
      <c r="A4088" s="49"/>
      <c r="E4088" s="50"/>
      <c r="F4088" s="51"/>
      <c r="G4088" s="51"/>
      <c r="H4088" s="51"/>
      <c r="I4088" s="52"/>
      <c r="J4088" s="46"/>
      <c r="K4088" s="45"/>
    </row>
    <row r="4089" spans="1:11" s="44" customFormat="1">
      <c r="A4089" s="49"/>
      <c r="E4089" s="50"/>
      <c r="F4089" s="51"/>
      <c r="G4089" s="51"/>
      <c r="H4089" s="51"/>
      <c r="I4089" s="52"/>
      <c r="J4089" s="46"/>
      <c r="K4089" s="45"/>
    </row>
    <row r="4090" spans="1:11" s="44" customFormat="1">
      <c r="A4090" s="49"/>
      <c r="E4090" s="50"/>
      <c r="F4090" s="51"/>
      <c r="G4090" s="51"/>
      <c r="H4090" s="51"/>
      <c r="I4090" s="52"/>
      <c r="J4090" s="46"/>
      <c r="K4090" s="45"/>
    </row>
    <row r="4091" spans="1:11" s="44" customFormat="1">
      <c r="A4091" s="49"/>
      <c r="E4091" s="50"/>
      <c r="F4091" s="51"/>
      <c r="G4091" s="51"/>
      <c r="H4091" s="51"/>
      <c r="I4091" s="52"/>
      <c r="J4091" s="46"/>
      <c r="K4091" s="45"/>
    </row>
    <row r="4092" spans="1:11">
      <c r="A4092" s="49"/>
      <c r="B4092" s="44"/>
      <c r="C4092" s="44"/>
      <c r="D4092" s="44"/>
      <c r="E4092" s="50"/>
      <c r="F4092" s="51"/>
      <c r="G4092" s="51"/>
      <c r="H4092" s="51"/>
      <c r="I4092" s="52"/>
      <c r="J4092" s="46"/>
      <c r="K4092" s="45"/>
    </row>
    <row r="4093" spans="1:11" s="44" customFormat="1">
      <c r="A4093" s="49"/>
      <c r="E4093" s="50"/>
      <c r="F4093" s="51"/>
      <c r="G4093" s="51"/>
      <c r="H4093" s="51"/>
      <c r="I4093" s="52"/>
      <c r="J4093" s="46"/>
      <c r="K4093" s="45"/>
    </row>
    <row r="4094" spans="1:11" s="44" customFormat="1">
      <c r="A4094" s="49"/>
      <c r="E4094" s="50"/>
      <c r="F4094" s="51"/>
      <c r="G4094" s="51"/>
      <c r="H4094" s="51"/>
      <c r="I4094" s="52"/>
      <c r="J4094" s="46"/>
      <c r="K4094" s="45"/>
    </row>
    <row r="4095" spans="1:11" s="44" customFormat="1">
      <c r="A4095" s="49"/>
      <c r="E4095" s="50"/>
      <c r="F4095" s="51"/>
      <c r="G4095" s="51"/>
      <c r="H4095" s="51"/>
      <c r="I4095" s="52"/>
      <c r="J4095" s="46"/>
      <c r="K4095" s="45"/>
    </row>
    <row r="4096" spans="1:11" s="44" customFormat="1">
      <c r="A4096" s="49"/>
      <c r="E4096" s="50"/>
      <c r="F4096" s="51"/>
      <c r="G4096" s="51"/>
      <c r="H4096" s="51"/>
      <c r="I4096" s="52"/>
      <c r="J4096" s="46"/>
      <c r="K4096" s="45"/>
    </row>
    <row r="4097" spans="1:11" s="44" customFormat="1">
      <c r="A4097" s="49"/>
      <c r="E4097" s="50"/>
      <c r="F4097" s="51"/>
      <c r="G4097" s="51"/>
      <c r="H4097" s="51"/>
      <c r="I4097" s="52"/>
      <c r="J4097" s="46"/>
      <c r="K4097" s="45"/>
    </row>
    <row r="4098" spans="1:11" s="44" customFormat="1">
      <c r="A4098" s="49"/>
      <c r="E4098" s="50"/>
      <c r="F4098" s="51"/>
      <c r="G4098" s="51"/>
      <c r="H4098" s="51"/>
      <c r="I4098" s="52"/>
      <c r="J4098" s="46"/>
      <c r="K4098" s="45"/>
    </row>
    <row r="4099" spans="1:11" s="45" customFormat="1">
      <c r="A4099" s="49"/>
      <c r="B4099" s="44"/>
      <c r="C4099" s="44"/>
      <c r="D4099" s="44"/>
      <c r="E4099" s="50"/>
      <c r="F4099" s="51"/>
      <c r="G4099" s="51"/>
      <c r="H4099" s="51"/>
      <c r="I4099" s="52"/>
      <c r="J4099" s="46"/>
      <c r="K4099" s="47"/>
    </row>
    <row r="4100" spans="1:11" s="45" customFormat="1">
      <c r="A4100" s="49"/>
      <c r="B4100" s="44"/>
      <c r="C4100" s="44"/>
      <c r="D4100" s="44"/>
      <c r="E4100" s="50"/>
      <c r="F4100" s="51"/>
      <c r="G4100" s="51"/>
      <c r="H4100" s="51"/>
      <c r="I4100" s="52"/>
      <c r="J4100" s="46"/>
      <c r="K4100" s="47"/>
    </row>
    <row r="4101" spans="1:11" s="45" customFormat="1">
      <c r="A4101" s="49"/>
      <c r="B4101" s="44"/>
      <c r="C4101" s="44"/>
      <c r="D4101" s="44"/>
      <c r="E4101" s="50"/>
      <c r="F4101" s="51"/>
      <c r="G4101" s="51"/>
      <c r="H4101" s="51"/>
      <c r="I4101" s="52"/>
      <c r="J4101" s="46"/>
    </row>
    <row r="4102" spans="1:11" s="45" customFormat="1">
      <c r="A4102" s="49"/>
      <c r="B4102" s="44"/>
      <c r="C4102" s="44"/>
      <c r="D4102" s="44"/>
      <c r="E4102" s="50"/>
      <c r="F4102" s="51"/>
      <c r="G4102" s="51"/>
      <c r="H4102" s="51"/>
      <c r="I4102" s="52"/>
      <c r="J4102" s="46"/>
    </row>
    <row r="4103" spans="1:11" s="45" customFormat="1">
      <c r="A4103" s="49"/>
      <c r="B4103" s="44"/>
      <c r="C4103" s="44"/>
      <c r="D4103" s="44"/>
      <c r="E4103" s="50"/>
      <c r="F4103" s="51"/>
      <c r="G4103" s="51"/>
      <c r="H4103" s="51"/>
      <c r="I4103" s="52"/>
      <c r="J4103" s="46"/>
    </row>
    <row r="4104" spans="1:11" s="45" customFormat="1">
      <c r="A4104" s="49"/>
      <c r="B4104" s="44"/>
      <c r="C4104" s="44"/>
      <c r="D4104" s="44"/>
      <c r="E4104" s="50"/>
      <c r="F4104" s="51"/>
      <c r="G4104" s="51"/>
      <c r="H4104" s="51"/>
      <c r="I4104" s="52"/>
      <c r="J4104" s="46"/>
    </row>
    <row r="4105" spans="1:11" s="45" customFormat="1">
      <c r="A4105" s="49"/>
      <c r="B4105" s="44"/>
      <c r="C4105" s="44"/>
      <c r="D4105" s="44"/>
      <c r="E4105" s="50"/>
      <c r="F4105" s="51"/>
      <c r="G4105" s="51"/>
      <c r="H4105" s="51"/>
      <c r="I4105" s="52"/>
      <c r="J4105" s="46"/>
    </row>
    <row r="4106" spans="1:11" s="45" customFormat="1">
      <c r="A4106" s="49"/>
      <c r="B4106" s="44"/>
      <c r="C4106" s="44"/>
      <c r="D4106" s="44"/>
      <c r="E4106" s="50"/>
      <c r="F4106" s="51"/>
      <c r="G4106" s="51"/>
      <c r="H4106" s="51"/>
      <c r="I4106" s="52"/>
      <c r="J4106" s="46"/>
    </row>
    <row r="4107" spans="1:11" s="45" customFormat="1">
      <c r="A4107" s="49"/>
      <c r="B4107" s="44"/>
      <c r="C4107" s="44"/>
      <c r="D4107" s="44"/>
      <c r="E4107" s="50"/>
      <c r="F4107" s="51"/>
      <c r="G4107" s="51"/>
      <c r="H4107" s="51"/>
      <c r="I4107" s="52"/>
      <c r="J4107" s="46"/>
    </row>
    <row r="4108" spans="1:11" s="45" customFormat="1">
      <c r="A4108" s="49"/>
      <c r="B4108" s="44"/>
      <c r="C4108" s="44"/>
      <c r="D4108" s="44"/>
      <c r="E4108" s="50"/>
      <c r="F4108" s="51"/>
      <c r="G4108" s="51"/>
      <c r="H4108" s="51"/>
      <c r="I4108" s="52"/>
      <c r="J4108" s="46"/>
    </row>
    <row r="4109" spans="1:11" s="45" customFormat="1">
      <c r="A4109" s="49"/>
      <c r="B4109" s="44"/>
      <c r="C4109" s="44"/>
      <c r="D4109" s="44"/>
      <c r="E4109" s="50"/>
      <c r="F4109" s="51"/>
      <c r="G4109" s="51"/>
      <c r="H4109" s="51"/>
      <c r="I4109" s="52"/>
      <c r="J4109" s="46"/>
    </row>
    <row r="4110" spans="1:11" s="45" customFormat="1">
      <c r="A4110" s="49"/>
      <c r="B4110" s="44"/>
      <c r="C4110" s="44"/>
      <c r="D4110" s="44"/>
      <c r="E4110" s="50"/>
      <c r="F4110" s="51"/>
      <c r="G4110" s="51"/>
      <c r="H4110" s="51"/>
      <c r="I4110" s="52"/>
      <c r="J4110" s="46"/>
    </row>
    <row r="4111" spans="1:11" s="45" customFormat="1">
      <c r="A4111" s="49"/>
      <c r="B4111" s="44"/>
      <c r="C4111" s="44"/>
      <c r="D4111" s="44"/>
      <c r="E4111" s="50"/>
      <c r="F4111" s="51"/>
      <c r="G4111" s="51"/>
      <c r="H4111" s="51"/>
      <c r="I4111" s="52"/>
      <c r="J4111" s="46"/>
    </row>
    <row r="4112" spans="1:11" s="45" customFormat="1">
      <c r="A4112" s="49"/>
      <c r="B4112" s="44"/>
      <c r="C4112" s="44"/>
      <c r="D4112" s="44"/>
      <c r="E4112" s="50"/>
      <c r="F4112" s="51"/>
      <c r="G4112" s="51"/>
      <c r="H4112" s="51"/>
      <c r="I4112" s="52"/>
      <c r="J4112" s="46"/>
    </row>
    <row r="4113" spans="1:11" s="45" customFormat="1">
      <c r="A4113" s="49"/>
      <c r="B4113" s="44"/>
      <c r="C4113" s="44"/>
      <c r="D4113" s="44"/>
      <c r="E4113" s="50"/>
      <c r="F4113" s="51"/>
      <c r="G4113" s="51"/>
      <c r="H4113" s="51"/>
      <c r="I4113" s="52"/>
      <c r="J4113" s="46"/>
    </row>
    <row r="4114" spans="1:11" s="45" customFormat="1">
      <c r="A4114" s="49"/>
      <c r="B4114" s="44"/>
      <c r="C4114" s="44"/>
      <c r="D4114" s="44"/>
      <c r="E4114" s="50"/>
      <c r="F4114" s="51"/>
      <c r="G4114" s="51"/>
      <c r="H4114" s="51"/>
      <c r="I4114" s="52"/>
      <c r="J4114" s="46"/>
    </row>
    <row r="4115" spans="1:11" s="44" customFormat="1">
      <c r="A4115" s="49"/>
      <c r="E4115" s="50"/>
      <c r="F4115" s="51"/>
      <c r="G4115" s="51"/>
      <c r="H4115" s="51"/>
      <c r="I4115" s="52"/>
      <c r="J4115" s="46"/>
      <c r="K4115" s="47"/>
    </row>
    <row r="4116" spans="1:11" s="44" customFormat="1">
      <c r="A4116" s="49"/>
      <c r="E4116" s="50"/>
      <c r="F4116" s="51"/>
      <c r="G4116" s="51"/>
      <c r="H4116" s="51"/>
      <c r="I4116" s="52"/>
      <c r="J4116" s="46"/>
      <c r="K4116" s="45"/>
    </row>
    <row r="4117" spans="1:11" s="44" customFormat="1">
      <c r="A4117" s="49"/>
      <c r="E4117" s="50"/>
      <c r="F4117" s="51"/>
      <c r="G4117" s="51"/>
      <c r="H4117" s="51"/>
      <c r="I4117" s="52"/>
      <c r="J4117" s="46"/>
      <c r="K4117" s="45"/>
    </row>
    <row r="4118" spans="1:11" s="44" customFormat="1">
      <c r="A4118" s="49"/>
      <c r="E4118" s="50"/>
      <c r="F4118" s="51"/>
      <c r="G4118" s="51"/>
      <c r="H4118" s="51"/>
      <c r="I4118" s="52"/>
      <c r="J4118" s="46"/>
      <c r="K4118" s="45"/>
    </row>
    <row r="4119" spans="1:11" s="44" customFormat="1">
      <c r="A4119" s="49"/>
      <c r="E4119" s="50"/>
      <c r="F4119" s="51"/>
      <c r="G4119" s="51"/>
      <c r="H4119" s="51"/>
      <c r="I4119" s="52"/>
      <c r="J4119" s="46"/>
      <c r="K4119" s="45"/>
    </row>
    <row r="4120" spans="1:11" s="44" customFormat="1">
      <c r="A4120" s="49"/>
      <c r="E4120" s="50"/>
      <c r="F4120" s="51"/>
      <c r="G4120" s="51"/>
      <c r="H4120" s="51"/>
      <c r="I4120" s="52"/>
      <c r="J4120" s="46"/>
      <c r="K4120" s="45"/>
    </row>
    <row r="4121" spans="1:11" s="44" customFormat="1">
      <c r="A4121" s="49"/>
      <c r="E4121" s="50"/>
      <c r="F4121" s="51"/>
      <c r="G4121" s="51"/>
      <c r="H4121" s="51"/>
      <c r="I4121" s="52"/>
      <c r="J4121" s="46"/>
      <c r="K4121" s="45"/>
    </row>
    <row r="4122" spans="1:11" s="44" customFormat="1">
      <c r="A4122" s="49"/>
      <c r="E4122" s="50"/>
      <c r="F4122" s="51"/>
      <c r="G4122" s="51"/>
      <c r="H4122" s="51"/>
      <c r="I4122" s="52"/>
      <c r="J4122" s="46"/>
      <c r="K4122" s="45"/>
    </row>
    <row r="4123" spans="1:11" s="44" customFormat="1">
      <c r="A4123" s="49"/>
      <c r="E4123" s="50"/>
      <c r="F4123" s="51"/>
      <c r="G4123" s="51"/>
      <c r="H4123" s="51"/>
      <c r="I4123" s="52"/>
      <c r="J4123" s="46"/>
      <c r="K4123" s="45"/>
    </row>
    <row r="4124" spans="1:11" s="44" customFormat="1">
      <c r="A4124" s="49"/>
      <c r="E4124" s="50"/>
      <c r="F4124" s="51"/>
      <c r="G4124" s="51"/>
      <c r="H4124" s="51"/>
      <c r="I4124" s="52"/>
      <c r="J4124" s="46"/>
      <c r="K4124" s="45"/>
    </row>
    <row r="4125" spans="1:11" s="44" customFormat="1">
      <c r="A4125" s="49"/>
      <c r="E4125" s="50"/>
      <c r="F4125" s="51"/>
      <c r="G4125" s="51"/>
      <c r="H4125" s="51"/>
      <c r="I4125" s="52"/>
      <c r="J4125" s="46"/>
      <c r="K4125" s="45"/>
    </row>
    <row r="4126" spans="1:11" s="44" customFormat="1">
      <c r="A4126" s="49"/>
      <c r="E4126" s="50"/>
      <c r="F4126" s="51"/>
      <c r="G4126" s="51"/>
      <c r="H4126" s="51"/>
      <c r="I4126" s="52"/>
      <c r="J4126" s="46"/>
      <c r="K4126" s="45"/>
    </row>
    <row r="4127" spans="1:11" s="44" customFormat="1">
      <c r="A4127" s="49"/>
      <c r="E4127" s="50"/>
      <c r="F4127" s="51"/>
      <c r="G4127" s="51"/>
      <c r="H4127" s="51"/>
      <c r="I4127" s="52"/>
      <c r="J4127" s="46"/>
      <c r="K4127" s="45"/>
    </row>
    <row r="4128" spans="1:11" s="44" customFormat="1">
      <c r="A4128" s="49"/>
      <c r="E4128" s="50"/>
      <c r="F4128" s="51"/>
      <c r="G4128" s="51"/>
      <c r="H4128" s="51"/>
      <c r="I4128" s="52"/>
      <c r="J4128" s="46"/>
      <c r="K4128" s="45"/>
    </row>
    <row r="4129" spans="1:11" s="44" customFormat="1">
      <c r="A4129" s="49"/>
      <c r="E4129" s="50"/>
      <c r="F4129" s="51"/>
      <c r="G4129" s="51"/>
      <c r="H4129" s="51"/>
      <c r="I4129" s="52"/>
      <c r="J4129" s="46"/>
      <c r="K4129" s="45"/>
    </row>
    <row r="4130" spans="1:11" s="44" customFormat="1">
      <c r="A4130" s="49"/>
      <c r="E4130" s="50"/>
      <c r="F4130" s="51"/>
      <c r="G4130" s="51"/>
      <c r="H4130" s="51"/>
      <c r="I4130" s="52"/>
      <c r="J4130" s="46"/>
      <c r="K4130" s="45"/>
    </row>
    <row r="4131" spans="1:11" s="45" customFormat="1">
      <c r="A4131" s="49"/>
      <c r="B4131" s="44"/>
      <c r="C4131" s="44"/>
      <c r="D4131" s="44"/>
      <c r="E4131" s="50"/>
      <c r="F4131" s="51"/>
      <c r="G4131" s="51"/>
      <c r="H4131" s="51"/>
      <c r="I4131" s="52"/>
      <c r="J4131" s="46"/>
    </row>
    <row r="4132" spans="1:11" s="45" customFormat="1">
      <c r="A4132" s="49"/>
      <c r="B4132" s="44"/>
      <c r="C4132" s="44"/>
      <c r="D4132" s="44"/>
      <c r="E4132" s="50"/>
      <c r="F4132" s="51"/>
      <c r="G4132" s="51"/>
      <c r="H4132" s="51"/>
      <c r="I4132" s="52"/>
      <c r="J4132" s="46"/>
    </row>
    <row r="4133" spans="1:11" s="45" customFormat="1">
      <c r="A4133" s="49"/>
      <c r="B4133" s="44"/>
      <c r="C4133" s="44"/>
      <c r="D4133" s="44"/>
      <c r="E4133" s="50"/>
      <c r="F4133" s="51"/>
      <c r="G4133" s="51"/>
      <c r="H4133" s="51"/>
      <c r="I4133" s="52"/>
      <c r="J4133" s="46"/>
    </row>
    <row r="4134" spans="1:11" s="45" customFormat="1">
      <c r="A4134" s="49"/>
      <c r="B4134" s="44"/>
      <c r="C4134" s="44"/>
      <c r="D4134" s="44"/>
      <c r="E4134" s="50"/>
      <c r="F4134" s="51"/>
      <c r="G4134" s="51"/>
      <c r="H4134" s="51"/>
      <c r="I4134" s="52"/>
      <c r="J4134" s="46"/>
    </row>
    <row r="4135" spans="1:11" s="45" customFormat="1">
      <c r="A4135" s="49"/>
      <c r="B4135" s="44"/>
      <c r="C4135" s="44"/>
      <c r="D4135" s="44"/>
      <c r="E4135" s="50"/>
      <c r="F4135" s="51"/>
      <c r="G4135" s="51"/>
      <c r="H4135" s="51"/>
      <c r="I4135" s="52"/>
      <c r="J4135" s="46"/>
    </row>
    <row r="4136" spans="1:11" s="45" customFormat="1">
      <c r="A4136" s="49"/>
      <c r="B4136" s="44"/>
      <c r="C4136" s="44"/>
      <c r="D4136" s="44"/>
      <c r="E4136" s="50"/>
      <c r="F4136" s="51"/>
      <c r="G4136" s="51"/>
      <c r="H4136" s="51"/>
      <c r="I4136" s="52"/>
      <c r="J4136" s="46"/>
    </row>
    <row r="4137" spans="1:11" s="45" customFormat="1">
      <c r="A4137" s="49"/>
      <c r="B4137" s="44"/>
      <c r="C4137" s="44"/>
      <c r="D4137" s="44"/>
      <c r="E4137" s="50"/>
      <c r="F4137" s="51"/>
      <c r="G4137" s="51"/>
      <c r="H4137" s="51"/>
      <c r="I4137" s="52"/>
      <c r="J4137" s="46"/>
    </row>
    <row r="4138" spans="1:11" s="45" customFormat="1">
      <c r="A4138" s="49"/>
      <c r="B4138" s="44"/>
      <c r="C4138" s="44"/>
      <c r="D4138" s="44"/>
      <c r="E4138" s="50"/>
      <c r="F4138" s="51"/>
      <c r="G4138" s="51"/>
      <c r="H4138" s="51"/>
      <c r="I4138" s="52"/>
      <c r="J4138" s="46"/>
    </row>
    <row r="4139" spans="1:11" s="45" customFormat="1">
      <c r="A4139" s="49"/>
      <c r="B4139" s="44"/>
      <c r="C4139" s="44"/>
      <c r="D4139" s="44"/>
      <c r="E4139" s="50"/>
      <c r="F4139" s="51"/>
      <c r="G4139" s="51"/>
      <c r="H4139" s="51"/>
      <c r="I4139" s="52"/>
      <c r="J4139" s="46"/>
    </row>
    <row r="4140" spans="1:11" s="45" customFormat="1">
      <c r="A4140" s="49"/>
      <c r="B4140" s="44"/>
      <c r="C4140" s="44"/>
      <c r="D4140" s="44"/>
      <c r="E4140" s="50"/>
      <c r="F4140" s="51"/>
      <c r="G4140" s="51"/>
      <c r="H4140" s="51"/>
      <c r="I4140" s="52"/>
      <c r="J4140" s="46"/>
    </row>
    <row r="4141" spans="1:11" s="45" customFormat="1">
      <c r="A4141" s="49"/>
      <c r="B4141" s="44"/>
      <c r="C4141" s="44"/>
      <c r="D4141" s="44"/>
      <c r="E4141" s="50"/>
      <c r="F4141" s="51"/>
      <c r="G4141" s="51"/>
      <c r="H4141" s="51"/>
      <c r="I4141" s="52"/>
      <c r="J4141" s="46"/>
    </row>
    <row r="4142" spans="1:11" s="45" customFormat="1">
      <c r="A4142" s="49"/>
      <c r="B4142" s="44"/>
      <c r="C4142" s="44"/>
      <c r="D4142" s="44"/>
      <c r="E4142" s="50"/>
      <c r="F4142" s="51"/>
      <c r="G4142" s="51"/>
      <c r="H4142" s="51"/>
      <c r="I4142" s="52"/>
      <c r="J4142" s="46"/>
    </row>
    <row r="4143" spans="1:11" s="45" customFormat="1">
      <c r="A4143" s="49"/>
      <c r="B4143" s="44"/>
      <c r="C4143" s="44"/>
      <c r="D4143" s="44"/>
      <c r="E4143" s="50"/>
      <c r="F4143" s="51"/>
      <c r="G4143" s="51"/>
      <c r="H4143" s="51"/>
      <c r="I4143" s="52"/>
      <c r="J4143" s="46"/>
    </row>
    <row r="4144" spans="1:11" s="45" customFormat="1">
      <c r="A4144" s="49"/>
      <c r="B4144" s="44"/>
      <c r="C4144" s="44"/>
      <c r="D4144" s="44"/>
      <c r="E4144" s="50"/>
      <c r="F4144" s="51"/>
      <c r="G4144" s="51"/>
      <c r="H4144" s="51"/>
      <c r="I4144" s="52"/>
      <c r="J4144" s="46"/>
    </row>
    <row r="4145" spans="1:11" s="45" customFormat="1">
      <c r="A4145" s="49"/>
      <c r="B4145" s="44"/>
      <c r="C4145" s="44"/>
      <c r="D4145" s="44"/>
      <c r="E4145" s="50"/>
      <c r="F4145" s="51"/>
      <c r="G4145" s="51"/>
      <c r="H4145" s="51"/>
      <c r="I4145" s="52"/>
      <c r="J4145" s="46"/>
    </row>
    <row r="4146" spans="1:11" s="45" customFormat="1">
      <c r="A4146" s="49"/>
      <c r="B4146" s="44"/>
      <c r="C4146" s="44"/>
      <c r="D4146" s="44"/>
      <c r="E4146" s="50"/>
      <c r="F4146" s="51"/>
      <c r="G4146" s="51"/>
      <c r="H4146" s="51"/>
      <c r="I4146" s="52"/>
      <c r="J4146" s="46"/>
    </row>
    <row r="4147" spans="1:11" s="45" customFormat="1">
      <c r="A4147" s="49"/>
      <c r="B4147" s="44"/>
      <c r="C4147" s="44"/>
      <c r="D4147" s="44"/>
      <c r="E4147" s="50"/>
      <c r="F4147" s="51"/>
      <c r="G4147" s="51"/>
      <c r="H4147" s="51"/>
      <c r="I4147" s="52"/>
      <c r="J4147" s="46"/>
    </row>
    <row r="4148" spans="1:11" s="45" customFormat="1">
      <c r="A4148" s="49"/>
      <c r="B4148" s="44"/>
      <c r="C4148" s="44"/>
      <c r="D4148" s="44"/>
      <c r="E4148" s="50"/>
      <c r="F4148" s="51"/>
      <c r="G4148" s="51"/>
      <c r="H4148" s="51"/>
      <c r="I4148" s="52"/>
      <c r="J4148" s="46"/>
    </row>
    <row r="4149" spans="1:11" s="45" customFormat="1">
      <c r="A4149" s="49"/>
      <c r="B4149" s="44"/>
      <c r="C4149" s="44"/>
      <c r="D4149" s="44"/>
      <c r="E4149" s="50"/>
      <c r="F4149" s="51"/>
      <c r="G4149" s="51"/>
      <c r="H4149" s="51"/>
      <c r="I4149" s="52"/>
      <c r="J4149" s="46"/>
    </row>
    <row r="4150" spans="1:11" s="45" customFormat="1">
      <c r="A4150" s="49"/>
      <c r="B4150" s="44"/>
      <c r="C4150" s="44"/>
      <c r="D4150" s="44"/>
      <c r="E4150" s="50"/>
      <c r="F4150" s="51"/>
      <c r="G4150" s="51"/>
      <c r="H4150" s="51"/>
      <c r="I4150" s="52"/>
      <c r="J4150" s="46"/>
    </row>
    <row r="4151" spans="1:11" s="45" customFormat="1">
      <c r="A4151" s="49"/>
      <c r="B4151" s="44"/>
      <c r="C4151" s="44"/>
      <c r="D4151" s="44"/>
      <c r="E4151" s="50"/>
      <c r="F4151" s="51"/>
      <c r="G4151" s="51"/>
      <c r="H4151" s="51"/>
      <c r="I4151" s="52"/>
      <c r="J4151" s="46"/>
    </row>
    <row r="4152" spans="1:11" s="45" customFormat="1">
      <c r="A4152" s="49"/>
      <c r="B4152" s="44"/>
      <c r="C4152" s="44"/>
      <c r="D4152" s="44"/>
      <c r="E4152" s="50"/>
      <c r="F4152" s="51"/>
      <c r="G4152" s="51"/>
      <c r="H4152" s="51"/>
      <c r="I4152" s="52"/>
      <c r="J4152" s="46"/>
    </row>
    <row r="4153" spans="1:11" s="45" customFormat="1">
      <c r="A4153" s="49"/>
      <c r="B4153" s="44"/>
      <c r="C4153" s="44"/>
      <c r="D4153" s="44"/>
      <c r="E4153" s="50"/>
      <c r="F4153" s="51"/>
      <c r="G4153" s="51"/>
      <c r="H4153" s="51"/>
      <c r="I4153" s="52"/>
      <c r="J4153" s="46"/>
    </row>
    <row r="4154" spans="1:11" s="45" customFormat="1">
      <c r="A4154" s="49"/>
      <c r="B4154" s="44"/>
      <c r="C4154" s="44"/>
      <c r="D4154" s="44"/>
      <c r="E4154" s="50"/>
      <c r="F4154" s="51"/>
      <c r="G4154" s="51"/>
      <c r="H4154" s="51"/>
      <c r="I4154" s="52"/>
      <c r="J4154" s="46"/>
    </row>
    <row r="4155" spans="1:11" s="45" customFormat="1">
      <c r="A4155" s="49"/>
      <c r="B4155" s="44"/>
      <c r="C4155" s="44"/>
      <c r="D4155" s="44"/>
      <c r="E4155" s="50"/>
      <c r="F4155" s="51"/>
      <c r="G4155" s="51"/>
      <c r="H4155" s="51"/>
      <c r="I4155" s="52"/>
      <c r="J4155" s="46"/>
      <c r="K4155" s="47"/>
    </row>
    <row r="4156" spans="1:11" s="45" customFormat="1">
      <c r="A4156" s="49"/>
      <c r="B4156" s="44"/>
      <c r="C4156" s="44"/>
      <c r="D4156" s="44"/>
      <c r="E4156" s="50"/>
      <c r="F4156" s="51"/>
      <c r="G4156" s="51"/>
      <c r="H4156" s="51"/>
      <c r="I4156" s="52"/>
      <c r="J4156" s="46"/>
    </row>
    <row r="4157" spans="1:11" s="45" customFormat="1">
      <c r="A4157" s="49"/>
      <c r="B4157" s="44"/>
      <c r="C4157" s="44"/>
      <c r="D4157" s="44"/>
      <c r="E4157" s="50"/>
      <c r="F4157" s="51"/>
      <c r="G4157" s="51"/>
      <c r="H4157" s="51"/>
      <c r="I4157" s="52"/>
      <c r="J4157" s="46"/>
    </row>
    <row r="4158" spans="1:11" s="45" customFormat="1">
      <c r="A4158" s="49"/>
      <c r="B4158" s="44"/>
      <c r="C4158" s="44"/>
      <c r="D4158" s="44"/>
      <c r="E4158" s="50"/>
      <c r="F4158" s="51"/>
      <c r="G4158" s="51"/>
      <c r="H4158" s="51"/>
      <c r="I4158" s="52"/>
      <c r="J4158" s="46"/>
    </row>
    <row r="4159" spans="1:11" s="45" customFormat="1">
      <c r="A4159" s="49"/>
      <c r="B4159" s="44"/>
      <c r="C4159" s="44"/>
      <c r="D4159" s="44"/>
      <c r="E4159" s="50"/>
      <c r="F4159" s="51"/>
      <c r="G4159" s="51"/>
      <c r="H4159" s="51"/>
      <c r="I4159" s="52"/>
      <c r="J4159" s="46"/>
    </row>
    <row r="4160" spans="1:11" s="45" customFormat="1">
      <c r="A4160" s="49"/>
      <c r="B4160" s="44"/>
      <c r="C4160" s="44"/>
      <c r="D4160" s="44"/>
      <c r="E4160" s="50"/>
      <c r="F4160" s="51"/>
      <c r="G4160" s="51"/>
      <c r="H4160" s="51"/>
      <c r="I4160" s="52"/>
      <c r="J4160" s="46"/>
    </row>
    <row r="4161" spans="1:10" s="45" customFormat="1">
      <c r="A4161" s="49"/>
      <c r="B4161" s="44"/>
      <c r="C4161" s="44"/>
      <c r="D4161" s="44"/>
      <c r="E4161" s="50"/>
      <c r="F4161" s="51"/>
      <c r="G4161" s="51"/>
      <c r="H4161" s="51"/>
      <c r="I4161" s="52"/>
      <c r="J4161" s="46"/>
    </row>
    <row r="4162" spans="1:10" s="45" customFormat="1">
      <c r="A4162" s="49"/>
      <c r="B4162" s="44"/>
      <c r="C4162" s="44"/>
      <c r="D4162" s="44"/>
      <c r="E4162" s="50"/>
      <c r="F4162" s="51"/>
      <c r="G4162" s="51"/>
      <c r="H4162" s="51"/>
      <c r="I4162" s="52"/>
      <c r="J4162" s="46"/>
    </row>
    <row r="4163" spans="1:10" s="45" customFormat="1">
      <c r="A4163" s="49"/>
      <c r="B4163" s="44"/>
      <c r="C4163" s="44"/>
      <c r="D4163" s="44"/>
      <c r="E4163" s="50"/>
      <c r="F4163" s="51"/>
      <c r="G4163" s="51"/>
      <c r="H4163" s="51"/>
      <c r="I4163" s="52"/>
      <c r="J4163" s="46"/>
    </row>
    <row r="4164" spans="1:10" s="45" customFormat="1">
      <c r="A4164" s="49"/>
      <c r="B4164" s="44"/>
      <c r="C4164" s="44"/>
      <c r="D4164" s="44"/>
      <c r="E4164" s="50"/>
      <c r="F4164" s="51"/>
      <c r="G4164" s="51"/>
      <c r="H4164" s="51"/>
      <c r="I4164" s="52"/>
      <c r="J4164" s="46"/>
    </row>
    <row r="4165" spans="1:10" s="45" customFormat="1">
      <c r="A4165" s="49"/>
      <c r="B4165" s="44"/>
      <c r="C4165" s="44"/>
      <c r="D4165" s="44"/>
      <c r="E4165" s="50"/>
      <c r="F4165" s="51"/>
      <c r="G4165" s="51"/>
      <c r="H4165" s="51"/>
      <c r="I4165" s="52"/>
      <c r="J4165" s="46"/>
    </row>
    <row r="4166" spans="1:10" s="45" customFormat="1">
      <c r="A4166" s="49"/>
      <c r="B4166" s="44"/>
      <c r="C4166" s="44"/>
      <c r="D4166" s="44"/>
      <c r="E4166" s="50"/>
      <c r="F4166" s="51"/>
      <c r="G4166" s="51"/>
      <c r="H4166" s="51"/>
      <c r="I4166" s="52"/>
      <c r="J4166" s="46"/>
    </row>
    <row r="4167" spans="1:10" s="45" customFormat="1">
      <c r="A4167" s="49"/>
      <c r="B4167" s="44"/>
      <c r="C4167" s="44"/>
      <c r="D4167" s="44"/>
      <c r="E4167" s="50"/>
      <c r="F4167" s="51"/>
      <c r="G4167" s="51"/>
      <c r="H4167" s="51"/>
      <c r="I4167" s="52"/>
      <c r="J4167" s="46"/>
    </row>
    <row r="4168" spans="1:10" s="45" customFormat="1">
      <c r="A4168" s="49"/>
      <c r="B4168" s="44"/>
      <c r="C4168" s="44"/>
      <c r="D4168" s="44"/>
      <c r="E4168" s="50"/>
      <c r="F4168" s="51"/>
      <c r="G4168" s="51"/>
      <c r="H4168" s="51"/>
      <c r="I4168" s="52"/>
      <c r="J4168" s="46"/>
    </row>
    <row r="4169" spans="1:10" s="45" customFormat="1">
      <c r="A4169" s="49"/>
      <c r="B4169" s="44"/>
      <c r="C4169" s="44"/>
      <c r="D4169" s="44"/>
      <c r="E4169" s="50"/>
      <c r="F4169" s="51"/>
      <c r="G4169" s="51"/>
      <c r="H4169" s="51"/>
      <c r="I4169" s="52"/>
      <c r="J4169" s="46"/>
    </row>
    <row r="4170" spans="1:10" s="45" customFormat="1">
      <c r="A4170" s="49"/>
      <c r="B4170" s="44"/>
      <c r="C4170" s="44"/>
      <c r="D4170" s="44"/>
      <c r="E4170" s="50"/>
      <c r="F4170" s="51"/>
      <c r="G4170" s="51"/>
      <c r="H4170" s="51"/>
      <c r="I4170" s="52"/>
      <c r="J4170" s="46"/>
    </row>
    <row r="4171" spans="1:10" s="45" customFormat="1">
      <c r="A4171" s="49"/>
      <c r="B4171" s="44"/>
      <c r="C4171" s="44"/>
      <c r="D4171" s="44"/>
      <c r="E4171" s="50"/>
      <c r="F4171" s="51"/>
      <c r="G4171" s="51"/>
      <c r="H4171" s="51"/>
      <c r="I4171" s="52"/>
      <c r="J4171" s="46"/>
    </row>
    <row r="4172" spans="1:10" s="45" customFormat="1">
      <c r="A4172" s="49"/>
      <c r="B4172" s="44"/>
      <c r="C4172" s="44"/>
      <c r="D4172" s="44"/>
      <c r="E4172" s="50"/>
      <c r="F4172" s="51"/>
      <c r="G4172" s="51"/>
      <c r="H4172" s="51"/>
      <c r="I4172" s="52"/>
      <c r="J4172" s="46"/>
    </row>
    <row r="4173" spans="1:10" s="45" customFormat="1">
      <c r="A4173" s="49"/>
      <c r="B4173" s="44"/>
      <c r="C4173" s="44"/>
      <c r="D4173" s="44"/>
      <c r="E4173" s="50"/>
      <c r="F4173" s="51"/>
      <c r="G4173" s="51"/>
      <c r="H4173" s="51"/>
      <c r="I4173" s="52"/>
      <c r="J4173" s="46"/>
    </row>
    <row r="4174" spans="1:10" s="45" customFormat="1">
      <c r="A4174" s="49"/>
      <c r="B4174" s="44"/>
      <c r="C4174" s="44"/>
      <c r="D4174" s="44"/>
      <c r="E4174" s="50"/>
      <c r="F4174" s="51"/>
      <c r="G4174" s="51"/>
      <c r="H4174" s="51"/>
      <c r="I4174" s="52"/>
      <c r="J4174" s="46"/>
    </row>
    <row r="4175" spans="1:10" s="45" customFormat="1">
      <c r="A4175" s="49"/>
      <c r="B4175" s="44"/>
      <c r="C4175" s="44"/>
      <c r="D4175" s="44"/>
      <c r="E4175" s="50"/>
      <c r="F4175" s="51"/>
      <c r="G4175" s="51"/>
      <c r="H4175" s="51"/>
      <c r="I4175" s="52"/>
      <c r="J4175" s="46"/>
    </row>
    <row r="4176" spans="1:10" s="45" customFormat="1">
      <c r="A4176" s="49"/>
      <c r="B4176" s="44"/>
      <c r="C4176" s="44"/>
      <c r="D4176" s="44"/>
      <c r="E4176" s="50"/>
      <c r="F4176" s="51"/>
      <c r="G4176" s="51"/>
      <c r="H4176" s="51"/>
      <c r="I4176" s="52"/>
      <c r="J4176" s="46"/>
    </row>
    <row r="4177" spans="1:11" s="45" customFormat="1">
      <c r="A4177" s="49"/>
      <c r="B4177" s="44"/>
      <c r="C4177" s="44"/>
      <c r="D4177" s="44"/>
      <c r="E4177" s="50"/>
      <c r="F4177" s="51"/>
      <c r="G4177" s="51"/>
      <c r="H4177" s="51"/>
      <c r="I4177" s="52"/>
      <c r="J4177" s="46"/>
    </row>
    <row r="4178" spans="1:11" s="45" customFormat="1">
      <c r="A4178" s="49"/>
      <c r="B4178" s="44"/>
      <c r="C4178" s="44"/>
      <c r="D4178" s="44"/>
      <c r="E4178" s="50"/>
      <c r="F4178" s="51"/>
      <c r="G4178" s="51"/>
      <c r="H4178" s="51"/>
      <c r="I4178" s="52"/>
      <c r="J4178" s="46"/>
    </row>
    <row r="4179" spans="1:11" s="44" customFormat="1">
      <c r="A4179" s="49"/>
      <c r="E4179" s="50"/>
      <c r="F4179" s="51"/>
      <c r="G4179" s="51"/>
      <c r="H4179" s="51"/>
      <c r="I4179" s="52"/>
      <c r="J4179" s="46"/>
      <c r="K4179" s="45"/>
    </row>
    <row r="4180" spans="1:11" s="44" customFormat="1">
      <c r="A4180" s="49"/>
      <c r="E4180" s="50"/>
      <c r="F4180" s="51"/>
      <c r="G4180" s="51"/>
      <c r="H4180" s="51"/>
      <c r="I4180" s="52"/>
      <c r="J4180" s="46"/>
      <c r="K4180" s="45"/>
    </row>
    <row r="4181" spans="1:11" s="44" customFormat="1">
      <c r="A4181" s="49"/>
      <c r="E4181" s="50"/>
      <c r="F4181" s="51"/>
      <c r="G4181" s="51"/>
      <c r="H4181" s="51"/>
      <c r="I4181" s="52"/>
      <c r="J4181" s="46"/>
      <c r="K4181" s="45"/>
    </row>
    <row r="4182" spans="1:11" s="44" customFormat="1">
      <c r="A4182" s="49"/>
      <c r="E4182" s="50"/>
      <c r="F4182" s="51"/>
      <c r="G4182" s="51"/>
      <c r="H4182" s="51"/>
      <c r="I4182" s="52"/>
      <c r="J4182" s="46"/>
      <c r="K4182" s="45"/>
    </row>
    <row r="4183" spans="1:11" s="44" customFormat="1">
      <c r="A4183" s="49"/>
      <c r="E4183" s="50"/>
      <c r="F4183" s="51"/>
      <c r="G4183" s="51"/>
      <c r="H4183" s="51"/>
      <c r="I4183" s="52"/>
      <c r="J4183" s="46"/>
      <c r="K4183" s="45"/>
    </row>
    <row r="4184" spans="1:11" s="44" customFormat="1">
      <c r="A4184" s="49"/>
      <c r="E4184" s="50"/>
      <c r="F4184" s="51"/>
      <c r="G4184" s="51"/>
      <c r="H4184" s="51"/>
      <c r="I4184" s="52"/>
      <c r="J4184" s="46"/>
      <c r="K4184" s="45"/>
    </row>
    <row r="4185" spans="1:11" s="44" customFormat="1">
      <c r="A4185" s="49"/>
      <c r="E4185" s="50"/>
      <c r="F4185" s="51"/>
      <c r="G4185" s="51"/>
      <c r="H4185" s="51"/>
      <c r="I4185" s="52"/>
      <c r="J4185" s="46"/>
      <c r="K4185" s="45"/>
    </row>
    <row r="4186" spans="1:11" s="44" customFormat="1">
      <c r="A4186" s="49"/>
      <c r="E4186" s="50"/>
      <c r="F4186" s="51"/>
      <c r="G4186" s="51"/>
      <c r="H4186" s="51"/>
      <c r="I4186" s="52"/>
      <c r="J4186" s="46"/>
      <c r="K4186" s="45"/>
    </row>
    <row r="4187" spans="1:11" s="44" customFormat="1">
      <c r="A4187" s="49"/>
      <c r="E4187" s="50"/>
      <c r="F4187" s="51"/>
      <c r="G4187" s="51"/>
      <c r="H4187" s="51"/>
      <c r="I4187" s="52"/>
      <c r="J4187" s="46"/>
      <c r="K4187" s="45"/>
    </row>
    <row r="4188" spans="1:11" s="44" customFormat="1">
      <c r="A4188" s="49"/>
      <c r="E4188" s="50"/>
      <c r="F4188" s="51"/>
      <c r="G4188" s="51"/>
      <c r="H4188" s="51"/>
      <c r="I4188" s="52"/>
      <c r="J4188" s="46"/>
      <c r="K4188" s="45"/>
    </row>
    <row r="4189" spans="1:11" s="44" customFormat="1">
      <c r="A4189" s="49"/>
      <c r="E4189" s="50"/>
      <c r="F4189" s="51"/>
      <c r="G4189" s="51"/>
      <c r="H4189" s="51"/>
      <c r="I4189" s="52"/>
      <c r="J4189" s="46"/>
      <c r="K4189" s="45"/>
    </row>
    <row r="4190" spans="1:11" s="44" customFormat="1">
      <c r="A4190" s="49"/>
      <c r="E4190" s="50"/>
      <c r="F4190" s="51"/>
      <c r="G4190" s="51"/>
      <c r="H4190" s="51"/>
      <c r="I4190" s="52"/>
      <c r="J4190" s="46"/>
      <c r="K4190" s="45"/>
    </row>
    <row r="4191" spans="1:11" s="44" customFormat="1">
      <c r="A4191" s="49"/>
      <c r="E4191" s="50"/>
      <c r="F4191" s="51"/>
      <c r="G4191" s="51"/>
      <c r="H4191" s="51"/>
      <c r="I4191" s="52"/>
      <c r="J4191" s="46"/>
      <c r="K4191" s="45"/>
    </row>
    <row r="4192" spans="1:11" s="44" customFormat="1">
      <c r="A4192" s="49"/>
      <c r="E4192" s="50"/>
      <c r="F4192" s="51"/>
      <c r="G4192" s="51"/>
      <c r="H4192" s="51"/>
      <c r="I4192" s="52"/>
      <c r="J4192" s="46"/>
      <c r="K4192" s="45"/>
    </row>
    <row r="4193" spans="1:11" s="44" customFormat="1">
      <c r="A4193" s="49"/>
      <c r="E4193" s="50"/>
      <c r="F4193" s="51"/>
      <c r="G4193" s="51"/>
      <c r="H4193" s="51"/>
      <c r="I4193" s="52"/>
      <c r="J4193" s="46"/>
      <c r="K4193" s="45"/>
    </row>
    <row r="4194" spans="1:11" s="44" customFormat="1">
      <c r="A4194" s="49"/>
      <c r="E4194" s="50"/>
      <c r="F4194" s="51"/>
      <c r="G4194" s="51"/>
      <c r="H4194" s="51"/>
      <c r="I4194" s="52"/>
      <c r="J4194" s="46"/>
      <c r="K4194" s="45"/>
    </row>
    <row r="4195" spans="1:11" s="45" customFormat="1">
      <c r="A4195" s="49"/>
      <c r="B4195" s="44"/>
      <c r="C4195" s="44"/>
      <c r="D4195" s="44"/>
      <c r="E4195" s="50"/>
      <c r="F4195" s="51"/>
      <c r="G4195" s="51"/>
      <c r="H4195" s="51"/>
      <c r="I4195" s="52"/>
      <c r="J4195" s="46"/>
    </row>
    <row r="4196" spans="1:11" s="45" customFormat="1">
      <c r="A4196" s="49"/>
      <c r="B4196" s="44"/>
      <c r="C4196" s="44"/>
      <c r="D4196" s="44"/>
      <c r="E4196" s="50"/>
      <c r="F4196" s="51"/>
      <c r="G4196" s="51"/>
      <c r="H4196" s="51"/>
      <c r="I4196" s="52"/>
      <c r="J4196" s="46"/>
    </row>
    <row r="4197" spans="1:11" s="45" customFormat="1">
      <c r="A4197" s="49"/>
      <c r="B4197" s="44"/>
      <c r="C4197" s="44"/>
      <c r="D4197" s="44"/>
      <c r="E4197" s="50"/>
      <c r="F4197" s="51"/>
      <c r="G4197" s="51"/>
      <c r="H4197" s="51"/>
      <c r="I4197" s="52"/>
      <c r="J4197" s="46"/>
    </row>
    <row r="4198" spans="1:11" s="45" customFormat="1">
      <c r="A4198" s="49"/>
      <c r="B4198" s="44"/>
      <c r="C4198" s="44"/>
      <c r="D4198" s="44"/>
      <c r="E4198" s="50"/>
      <c r="F4198" s="51"/>
      <c r="G4198" s="51"/>
      <c r="H4198" s="51"/>
      <c r="I4198" s="52"/>
      <c r="J4198" s="46"/>
    </row>
    <row r="4199" spans="1:11" s="45" customFormat="1">
      <c r="A4199" s="49"/>
      <c r="B4199" s="44"/>
      <c r="C4199" s="44"/>
      <c r="D4199" s="44"/>
      <c r="E4199" s="50"/>
      <c r="F4199" s="51"/>
      <c r="G4199" s="51"/>
      <c r="H4199" s="51"/>
      <c r="I4199" s="52"/>
      <c r="J4199" s="46"/>
    </row>
    <row r="4200" spans="1:11" s="45" customFormat="1">
      <c r="A4200" s="49"/>
      <c r="B4200" s="44"/>
      <c r="C4200" s="44"/>
      <c r="D4200" s="44"/>
      <c r="E4200" s="50"/>
      <c r="F4200" s="51"/>
      <c r="G4200" s="51"/>
      <c r="H4200" s="51"/>
      <c r="I4200" s="52"/>
      <c r="J4200" s="46"/>
    </row>
    <row r="4201" spans="1:11" s="45" customFormat="1">
      <c r="A4201" s="49"/>
      <c r="B4201" s="44"/>
      <c r="C4201" s="44"/>
      <c r="D4201" s="44"/>
      <c r="E4201" s="50"/>
      <c r="F4201" s="51"/>
      <c r="G4201" s="51"/>
      <c r="H4201" s="51"/>
      <c r="I4201" s="52"/>
      <c r="J4201" s="46"/>
    </row>
    <row r="4202" spans="1:11" s="45" customFormat="1">
      <c r="A4202" s="49"/>
      <c r="B4202" s="44"/>
      <c r="C4202" s="44"/>
      <c r="D4202" s="44"/>
      <c r="E4202" s="50"/>
      <c r="F4202" s="51"/>
      <c r="G4202" s="51"/>
      <c r="H4202" s="51"/>
      <c r="I4202" s="52"/>
      <c r="J4202" s="46"/>
    </row>
    <row r="4203" spans="1:11" s="45" customFormat="1">
      <c r="A4203" s="49"/>
      <c r="B4203" s="44"/>
      <c r="C4203" s="44"/>
      <c r="D4203" s="44"/>
      <c r="E4203" s="50"/>
      <c r="F4203" s="51"/>
      <c r="G4203" s="51"/>
      <c r="H4203" s="51"/>
      <c r="I4203" s="52"/>
      <c r="J4203" s="46"/>
    </row>
    <row r="4204" spans="1:11" s="45" customFormat="1">
      <c r="A4204" s="49"/>
      <c r="B4204" s="44"/>
      <c r="C4204" s="44"/>
      <c r="D4204" s="44"/>
      <c r="E4204" s="50"/>
      <c r="F4204" s="51"/>
      <c r="G4204" s="51"/>
      <c r="H4204" s="51"/>
      <c r="I4204" s="52"/>
      <c r="J4204" s="46"/>
    </row>
    <row r="4205" spans="1:11" s="45" customFormat="1">
      <c r="A4205" s="49"/>
      <c r="B4205" s="44"/>
      <c r="C4205" s="44"/>
      <c r="D4205" s="44"/>
      <c r="E4205" s="50"/>
      <c r="F4205" s="51"/>
      <c r="G4205" s="51"/>
      <c r="H4205" s="51"/>
      <c r="I4205" s="52"/>
      <c r="J4205" s="46"/>
    </row>
    <row r="4206" spans="1:11" s="45" customFormat="1">
      <c r="A4206" s="49"/>
      <c r="B4206" s="44"/>
      <c r="C4206" s="44"/>
      <c r="D4206" s="44"/>
      <c r="E4206" s="50"/>
      <c r="F4206" s="51"/>
      <c r="G4206" s="51"/>
      <c r="H4206" s="51"/>
      <c r="I4206" s="52"/>
      <c r="J4206" s="46"/>
    </row>
    <row r="4207" spans="1:11" s="45" customFormat="1">
      <c r="A4207" s="49"/>
      <c r="B4207" s="44"/>
      <c r="C4207" s="44"/>
      <c r="D4207" s="44"/>
      <c r="E4207" s="50"/>
      <c r="F4207" s="51"/>
      <c r="G4207" s="51"/>
      <c r="H4207" s="51"/>
      <c r="I4207" s="52"/>
      <c r="J4207" s="46"/>
    </row>
    <row r="4208" spans="1:11" s="45" customFormat="1">
      <c r="A4208" s="49"/>
      <c r="B4208" s="44"/>
      <c r="C4208" s="44"/>
      <c r="D4208" s="44"/>
      <c r="E4208" s="50"/>
      <c r="F4208" s="51"/>
      <c r="G4208" s="51"/>
      <c r="H4208" s="51"/>
      <c r="I4208" s="52"/>
      <c r="J4208" s="46"/>
    </row>
    <row r="4209" spans="1:11" s="45" customFormat="1">
      <c r="A4209" s="49"/>
      <c r="B4209" s="44"/>
      <c r="C4209" s="44"/>
      <c r="D4209" s="44"/>
      <c r="E4209" s="50"/>
      <c r="F4209" s="51"/>
      <c r="G4209" s="51"/>
      <c r="H4209" s="51"/>
      <c r="I4209" s="52"/>
      <c r="J4209" s="46"/>
    </row>
    <row r="4210" spans="1:11" s="45" customFormat="1">
      <c r="A4210" s="49"/>
      <c r="B4210" s="44"/>
      <c r="C4210" s="44"/>
      <c r="D4210" s="44"/>
      <c r="E4210" s="50"/>
      <c r="F4210" s="51"/>
      <c r="G4210" s="51"/>
      <c r="H4210" s="51"/>
      <c r="I4210" s="52"/>
      <c r="J4210" s="46"/>
      <c r="K4210" s="47"/>
    </row>
    <row r="4211" spans="1:11" s="45" customFormat="1">
      <c r="A4211" s="49"/>
      <c r="B4211" s="44"/>
      <c r="C4211" s="44"/>
      <c r="D4211" s="44"/>
      <c r="E4211" s="50"/>
      <c r="F4211" s="51"/>
      <c r="G4211" s="51"/>
      <c r="H4211" s="51"/>
      <c r="I4211" s="52"/>
      <c r="J4211" s="46"/>
    </row>
    <row r="4212" spans="1:11" s="45" customFormat="1">
      <c r="A4212" s="49"/>
      <c r="B4212" s="44"/>
      <c r="C4212" s="44"/>
      <c r="D4212" s="44"/>
      <c r="E4212" s="50"/>
      <c r="F4212" s="51"/>
      <c r="G4212" s="51"/>
      <c r="H4212" s="51"/>
      <c r="I4212" s="52"/>
      <c r="J4212" s="46"/>
    </row>
    <row r="4213" spans="1:11" s="45" customFormat="1">
      <c r="A4213" s="49"/>
      <c r="B4213" s="44"/>
      <c r="C4213" s="44"/>
      <c r="D4213" s="44"/>
      <c r="E4213" s="50"/>
      <c r="F4213" s="51"/>
      <c r="G4213" s="51"/>
      <c r="H4213" s="51"/>
      <c r="I4213" s="52"/>
      <c r="J4213" s="46"/>
    </row>
    <row r="4214" spans="1:11" s="45" customFormat="1">
      <c r="A4214" s="49"/>
      <c r="B4214" s="44"/>
      <c r="C4214" s="44"/>
      <c r="D4214" s="44"/>
      <c r="E4214" s="50"/>
      <c r="F4214" s="51"/>
      <c r="G4214" s="51"/>
      <c r="H4214" s="51"/>
      <c r="I4214" s="52"/>
      <c r="J4214" s="46"/>
    </row>
    <row r="4215" spans="1:11" s="45" customFormat="1">
      <c r="A4215" s="49"/>
      <c r="B4215" s="44"/>
      <c r="C4215" s="44"/>
      <c r="D4215" s="44"/>
      <c r="E4215" s="50"/>
      <c r="F4215" s="51"/>
      <c r="G4215" s="51"/>
      <c r="H4215" s="51"/>
      <c r="I4215" s="52"/>
      <c r="J4215" s="46"/>
    </row>
    <row r="4216" spans="1:11" s="45" customFormat="1">
      <c r="A4216" s="49"/>
      <c r="B4216" s="44"/>
      <c r="C4216" s="44"/>
      <c r="D4216" s="44"/>
      <c r="E4216" s="50"/>
      <c r="F4216" s="51"/>
      <c r="G4216" s="51"/>
      <c r="H4216" s="51"/>
      <c r="I4216" s="52"/>
      <c r="J4216" s="46"/>
    </row>
    <row r="4217" spans="1:11" s="45" customFormat="1">
      <c r="A4217" s="49"/>
      <c r="B4217" s="44"/>
      <c r="C4217" s="44"/>
      <c r="D4217" s="44"/>
      <c r="E4217" s="50"/>
      <c r="F4217" s="51"/>
      <c r="G4217" s="51"/>
      <c r="H4217" s="51"/>
      <c r="I4217" s="52"/>
      <c r="J4217" s="46"/>
    </row>
    <row r="4218" spans="1:11" s="45" customFormat="1">
      <c r="A4218" s="49"/>
      <c r="B4218" s="44"/>
      <c r="C4218" s="44"/>
      <c r="D4218" s="44"/>
      <c r="E4218" s="50"/>
      <c r="F4218" s="51"/>
      <c r="G4218" s="51"/>
      <c r="H4218" s="51"/>
      <c r="I4218" s="52"/>
      <c r="J4218" s="46"/>
    </row>
    <row r="4219" spans="1:11" s="45" customFormat="1">
      <c r="A4219" s="49"/>
      <c r="B4219" s="44"/>
      <c r="C4219" s="44"/>
      <c r="D4219" s="44"/>
      <c r="E4219" s="50"/>
      <c r="F4219" s="51"/>
      <c r="G4219" s="51"/>
      <c r="H4219" s="51"/>
      <c r="I4219" s="52"/>
      <c r="J4219" s="46"/>
    </row>
    <row r="4220" spans="1:11" s="45" customFormat="1">
      <c r="A4220" s="49"/>
      <c r="B4220" s="44"/>
      <c r="C4220" s="44"/>
      <c r="D4220" s="44"/>
      <c r="E4220" s="50"/>
      <c r="F4220" s="51"/>
      <c r="G4220" s="51"/>
      <c r="H4220" s="51"/>
      <c r="I4220" s="52"/>
      <c r="J4220" s="46"/>
    </row>
    <row r="4221" spans="1:11" s="45" customFormat="1">
      <c r="A4221" s="49"/>
      <c r="B4221" s="44"/>
      <c r="C4221" s="44"/>
      <c r="D4221" s="44"/>
      <c r="E4221" s="50"/>
      <c r="F4221" s="51"/>
      <c r="G4221" s="51"/>
      <c r="H4221" s="51"/>
      <c r="I4221" s="52"/>
      <c r="J4221" s="46"/>
    </row>
    <row r="4222" spans="1:11">
      <c r="A4222" s="49"/>
      <c r="B4222" s="44"/>
      <c r="C4222" s="44"/>
      <c r="D4222" s="44"/>
      <c r="E4222" s="50"/>
      <c r="F4222" s="51"/>
      <c r="G4222" s="51"/>
      <c r="H4222" s="51"/>
      <c r="I4222" s="52"/>
      <c r="J4222" s="46"/>
      <c r="K4222" s="45"/>
    </row>
    <row r="4223" spans="1:11" s="45" customFormat="1">
      <c r="A4223" s="49"/>
      <c r="B4223" s="44"/>
      <c r="C4223" s="44"/>
      <c r="D4223" s="44"/>
      <c r="E4223" s="50"/>
      <c r="F4223" s="51"/>
      <c r="G4223" s="51"/>
      <c r="H4223" s="51"/>
      <c r="I4223" s="52"/>
      <c r="J4223" s="46"/>
    </row>
    <row r="4224" spans="1:11" s="45" customFormat="1">
      <c r="A4224" s="49"/>
      <c r="B4224" s="44"/>
      <c r="C4224" s="44"/>
      <c r="D4224" s="44"/>
      <c r="E4224" s="50"/>
      <c r="F4224" s="51"/>
      <c r="G4224" s="51"/>
      <c r="H4224" s="51"/>
      <c r="I4224" s="52"/>
      <c r="J4224" s="46"/>
    </row>
    <row r="4225" spans="1:10" s="45" customFormat="1">
      <c r="A4225" s="49"/>
      <c r="B4225" s="44"/>
      <c r="C4225" s="44"/>
      <c r="D4225" s="44"/>
      <c r="E4225" s="50"/>
      <c r="F4225" s="51"/>
      <c r="G4225" s="51"/>
      <c r="H4225" s="51"/>
      <c r="I4225" s="52"/>
      <c r="J4225" s="46"/>
    </row>
    <row r="4226" spans="1:10" s="45" customFormat="1">
      <c r="A4226" s="49"/>
      <c r="B4226" s="44"/>
      <c r="C4226" s="44"/>
      <c r="D4226" s="44"/>
      <c r="E4226" s="50"/>
      <c r="F4226" s="51"/>
      <c r="G4226" s="51"/>
      <c r="H4226" s="51"/>
      <c r="I4226" s="52"/>
      <c r="J4226" s="46"/>
    </row>
    <row r="4227" spans="1:10" s="45" customFormat="1">
      <c r="A4227" s="49"/>
      <c r="B4227" s="44"/>
      <c r="C4227" s="44"/>
      <c r="D4227" s="44"/>
      <c r="E4227" s="50"/>
      <c r="F4227" s="51"/>
      <c r="G4227" s="51"/>
      <c r="H4227" s="51"/>
      <c r="I4227" s="52"/>
      <c r="J4227" s="46"/>
    </row>
    <row r="4228" spans="1:10" s="45" customFormat="1">
      <c r="A4228" s="49"/>
      <c r="B4228" s="44"/>
      <c r="C4228" s="44"/>
      <c r="D4228" s="44"/>
      <c r="E4228" s="50"/>
      <c r="F4228" s="51"/>
      <c r="G4228" s="51"/>
      <c r="H4228" s="51"/>
      <c r="I4228" s="52"/>
      <c r="J4228" s="46"/>
    </row>
    <row r="4229" spans="1:10" s="45" customFormat="1">
      <c r="A4229" s="49"/>
      <c r="B4229" s="44"/>
      <c r="C4229" s="44"/>
      <c r="D4229" s="44"/>
      <c r="E4229" s="50"/>
      <c r="F4229" s="51"/>
      <c r="G4229" s="51"/>
      <c r="H4229" s="51"/>
      <c r="I4229" s="52"/>
      <c r="J4229" s="46"/>
    </row>
    <row r="4230" spans="1:10" s="45" customFormat="1">
      <c r="A4230" s="49"/>
      <c r="B4230" s="44"/>
      <c r="C4230" s="44"/>
      <c r="D4230" s="44"/>
      <c r="E4230" s="50"/>
      <c r="F4230" s="51"/>
      <c r="G4230" s="51"/>
      <c r="H4230" s="51"/>
      <c r="I4230" s="52"/>
      <c r="J4230" s="46"/>
    </row>
    <row r="4231" spans="1:10" s="45" customFormat="1">
      <c r="A4231" s="49"/>
      <c r="B4231" s="44"/>
      <c r="C4231" s="44"/>
      <c r="D4231" s="44"/>
      <c r="E4231" s="50"/>
      <c r="F4231" s="51"/>
      <c r="G4231" s="51"/>
      <c r="H4231" s="51"/>
      <c r="I4231" s="52"/>
      <c r="J4231" s="46"/>
    </row>
    <row r="4232" spans="1:10" s="45" customFormat="1">
      <c r="A4232" s="49"/>
      <c r="B4232" s="44"/>
      <c r="C4232" s="44"/>
      <c r="D4232" s="44"/>
      <c r="E4232" s="50"/>
      <c r="F4232" s="51"/>
      <c r="G4232" s="51"/>
      <c r="H4232" s="51"/>
      <c r="I4232" s="52"/>
      <c r="J4232" s="46"/>
    </row>
    <row r="4233" spans="1:10" s="45" customFormat="1">
      <c r="A4233" s="49"/>
      <c r="B4233" s="44"/>
      <c r="C4233" s="44"/>
      <c r="D4233" s="44"/>
      <c r="E4233" s="50"/>
      <c r="F4233" s="51"/>
      <c r="G4233" s="51"/>
      <c r="H4233" s="51"/>
      <c r="I4233" s="52"/>
      <c r="J4233" s="46"/>
    </row>
    <row r="4234" spans="1:10" s="45" customFormat="1">
      <c r="A4234" s="49"/>
      <c r="B4234" s="44"/>
      <c r="C4234" s="44"/>
      <c r="D4234" s="44"/>
      <c r="E4234" s="50"/>
      <c r="F4234" s="51"/>
      <c r="G4234" s="51"/>
      <c r="H4234" s="51"/>
      <c r="I4234" s="52"/>
      <c r="J4234" s="46"/>
    </row>
    <row r="4235" spans="1:10" s="45" customFormat="1">
      <c r="A4235" s="49"/>
      <c r="B4235" s="44"/>
      <c r="C4235" s="44"/>
      <c r="D4235" s="44"/>
      <c r="E4235" s="50"/>
      <c r="F4235" s="51"/>
      <c r="G4235" s="51"/>
      <c r="H4235" s="51"/>
      <c r="I4235" s="52"/>
      <c r="J4235" s="46"/>
    </row>
    <row r="4236" spans="1:10" s="45" customFormat="1">
      <c r="A4236" s="49"/>
      <c r="B4236" s="44"/>
      <c r="C4236" s="44"/>
      <c r="D4236" s="44"/>
      <c r="E4236" s="50"/>
      <c r="F4236" s="51"/>
      <c r="G4236" s="51"/>
      <c r="H4236" s="51"/>
      <c r="I4236" s="52"/>
      <c r="J4236" s="46"/>
    </row>
    <row r="4237" spans="1:10" s="45" customFormat="1">
      <c r="A4237" s="49"/>
      <c r="B4237" s="44"/>
      <c r="C4237" s="44"/>
      <c r="D4237" s="44"/>
      <c r="E4237" s="50"/>
      <c r="F4237" s="51"/>
      <c r="G4237" s="51"/>
      <c r="H4237" s="51"/>
      <c r="I4237" s="52"/>
      <c r="J4237" s="46"/>
    </row>
    <row r="4238" spans="1:10" s="45" customFormat="1">
      <c r="A4238" s="49"/>
      <c r="B4238" s="44"/>
      <c r="C4238" s="44"/>
      <c r="D4238" s="44"/>
      <c r="E4238" s="50"/>
      <c r="F4238" s="51"/>
      <c r="G4238" s="51"/>
      <c r="H4238" s="51"/>
      <c r="I4238" s="52"/>
      <c r="J4238" s="46"/>
    </row>
    <row r="4239" spans="1:10" s="45" customFormat="1">
      <c r="A4239" s="49"/>
      <c r="B4239" s="44"/>
      <c r="C4239" s="44"/>
      <c r="D4239" s="44"/>
      <c r="E4239" s="50"/>
      <c r="F4239" s="51"/>
      <c r="G4239" s="51"/>
      <c r="H4239" s="51"/>
      <c r="I4239" s="52"/>
      <c r="J4239" s="46"/>
    </row>
    <row r="4240" spans="1:10" s="45" customFormat="1">
      <c r="A4240" s="49"/>
      <c r="B4240" s="44"/>
      <c r="C4240" s="44"/>
      <c r="D4240" s="44"/>
      <c r="E4240" s="50"/>
      <c r="F4240" s="51"/>
      <c r="G4240" s="51"/>
      <c r="H4240" s="51"/>
      <c r="I4240" s="52"/>
      <c r="J4240" s="46"/>
    </row>
    <row r="4241" spans="1:11" s="45" customFormat="1">
      <c r="A4241" s="49"/>
      <c r="B4241" s="44"/>
      <c r="C4241" s="44"/>
      <c r="D4241" s="44"/>
      <c r="E4241" s="50"/>
      <c r="F4241" s="51"/>
      <c r="G4241" s="51"/>
      <c r="H4241" s="51"/>
      <c r="I4241" s="52"/>
      <c r="J4241" s="46"/>
    </row>
    <row r="4242" spans="1:11" s="45" customFormat="1">
      <c r="A4242" s="49"/>
      <c r="B4242" s="44"/>
      <c r="C4242" s="44"/>
      <c r="D4242" s="44"/>
      <c r="E4242" s="50"/>
      <c r="F4242" s="51"/>
      <c r="G4242" s="51"/>
      <c r="H4242" s="51"/>
      <c r="I4242" s="52"/>
      <c r="J4242" s="46"/>
    </row>
    <row r="4243" spans="1:11" s="44" customFormat="1">
      <c r="A4243" s="49"/>
      <c r="E4243" s="50"/>
      <c r="F4243" s="51"/>
      <c r="G4243" s="51"/>
      <c r="H4243" s="51"/>
      <c r="I4243" s="52"/>
      <c r="J4243" s="46"/>
      <c r="K4243" s="45"/>
    </row>
    <row r="4244" spans="1:11" s="44" customFormat="1">
      <c r="A4244" s="49"/>
      <c r="E4244" s="50"/>
      <c r="F4244" s="51"/>
      <c r="G4244" s="51"/>
      <c r="H4244" s="51"/>
      <c r="I4244" s="52"/>
      <c r="J4244" s="46"/>
      <c r="K4244" s="45"/>
    </row>
    <row r="4245" spans="1:11" s="44" customFormat="1">
      <c r="A4245" s="49"/>
      <c r="E4245" s="50"/>
      <c r="F4245" s="51"/>
      <c r="G4245" s="51"/>
      <c r="H4245" s="51"/>
      <c r="I4245" s="52"/>
      <c r="J4245" s="46"/>
      <c r="K4245" s="45"/>
    </row>
    <row r="4246" spans="1:11" s="44" customFormat="1">
      <c r="A4246" s="49"/>
      <c r="E4246" s="50"/>
      <c r="F4246" s="51"/>
      <c r="G4246" s="51"/>
      <c r="H4246" s="51"/>
      <c r="I4246" s="52"/>
      <c r="J4246" s="46"/>
      <c r="K4246" s="45"/>
    </row>
    <row r="4247" spans="1:11" s="44" customFormat="1">
      <c r="A4247" s="49"/>
      <c r="E4247" s="50"/>
      <c r="F4247" s="51"/>
      <c r="G4247" s="51"/>
      <c r="H4247" s="51"/>
      <c r="I4247" s="52"/>
      <c r="J4247" s="46"/>
      <c r="K4247" s="45"/>
    </row>
    <row r="4248" spans="1:11" s="44" customFormat="1">
      <c r="A4248" s="49"/>
      <c r="E4248" s="50"/>
      <c r="F4248" s="51"/>
      <c r="G4248" s="51"/>
      <c r="H4248" s="51"/>
      <c r="I4248" s="52"/>
      <c r="J4248" s="46"/>
      <c r="K4248" s="45"/>
    </row>
    <row r="4249" spans="1:11" s="44" customFormat="1">
      <c r="A4249" s="49"/>
      <c r="E4249" s="50"/>
      <c r="F4249" s="51"/>
      <c r="G4249" s="51"/>
      <c r="H4249" s="51"/>
      <c r="I4249" s="52"/>
      <c r="J4249" s="46"/>
      <c r="K4249" s="45"/>
    </row>
    <row r="4250" spans="1:11" s="44" customFormat="1">
      <c r="A4250" s="49"/>
      <c r="E4250" s="50"/>
      <c r="F4250" s="51"/>
      <c r="G4250" s="51"/>
      <c r="H4250" s="51"/>
      <c r="I4250" s="52"/>
      <c r="J4250" s="46"/>
      <c r="K4250" s="45"/>
    </row>
    <row r="4251" spans="1:11" s="44" customFormat="1">
      <c r="A4251" s="49"/>
      <c r="E4251" s="50"/>
      <c r="F4251" s="51"/>
      <c r="G4251" s="51"/>
      <c r="H4251" s="51"/>
      <c r="I4251" s="52"/>
      <c r="J4251" s="46"/>
      <c r="K4251" s="45"/>
    </row>
    <row r="4252" spans="1:11" s="44" customFormat="1">
      <c r="A4252" s="49"/>
      <c r="E4252" s="50"/>
      <c r="F4252" s="51"/>
      <c r="G4252" s="51"/>
      <c r="H4252" s="51"/>
      <c r="I4252" s="52"/>
      <c r="J4252" s="46"/>
      <c r="K4252" s="45"/>
    </row>
    <row r="4253" spans="1:11" s="44" customFormat="1">
      <c r="A4253" s="49"/>
      <c r="E4253" s="50"/>
      <c r="F4253" s="51"/>
      <c r="G4253" s="51"/>
      <c r="H4253" s="51"/>
      <c r="I4253" s="52"/>
      <c r="J4253" s="46"/>
      <c r="K4253" s="45"/>
    </row>
    <row r="4254" spans="1:11" s="44" customFormat="1">
      <c r="A4254" s="49"/>
      <c r="E4254" s="50"/>
      <c r="F4254" s="51"/>
      <c r="G4254" s="51"/>
      <c r="H4254" s="51"/>
      <c r="I4254" s="52"/>
      <c r="J4254" s="46"/>
      <c r="K4254" s="45"/>
    </row>
    <row r="4255" spans="1:11" s="44" customFormat="1">
      <c r="A4255" s="49"/>
      <c r="E4255" s="50"/>
      <c r="F4255" s="51"/>
      <c r="G4255" s="51"/>
      <c r="H4255" s="51"/>
      <c r="I4255" s="52"/>
      <c r="J4255" s="46"/>
      <c r="K4255" s="45"/>
    </row>
    <row r="4256" spans="1:11" s="44" customFormat="1">
      <c r="A4256" s="49"/>
      <c r="E4256" s="50"/>
      <c r="F4256" s="51"/>
      <c r="G4256" s="51"/>
      <c r="H4256" s="51"/>
      <c r="I4256" s="52"/>
      <c r="J4256" s="46"/>
      <c r="K4256" s="45"/>
    </row>
    <row r="4257" spans="1:11" s="44" customFormat="1">
      <c r="A4257" s="49"/>
      <c r="E4257" s="50"/>
      <c r="F4257" s="51"/>
      <c r="G4257" s="51"/>
      <c r="H4257" s="51"/>
      <c r="I4257" s="52"/>
      <c r="J4257" s="46"/>
      <c r="K4257" s="45"/>
    </row>
    <row r="4258" spans="1:11" s="44" customFormat="1">
      <c r="A4258" s="49"/>
      <c r="E4258" s="50"/>
      <c r="F4258" s="51"/>
      <c r="G4258" s="51"/>
      <c r="H4258" s="51"/>
      <c r="I4258" s="52"/>
      <c r="J4258" s="46"/>
      <c r="K4258" s="45"/>
    </row>
    <row r="4259" spans="1:11" s="44" customFormat="1">
      <c r="A4259" s="49"/>
      <c r="E4259" s="50"/>
      <c r="F4259" s="51"/>
      <c r="G4259" s="51"/>
      <c r="H4259" s="51"/>
      <c r="I4259" s="52"/>
      <c r="J4259" s="46"/>
      <c r="K4259" s="45"/>
    </row>
    <row r="4260" spans="1:11" s="44" customFormat="1">
      <c r="A4260" s="49"/>
      <c r="E4260" s="50"/>
      <c r="F4260" s="51"/>
      <c r="G4260" s="51"/>
      <c r="H4260" s="51"/>
      <c r="I4260" s="52"/>
      <c r="J4260" s="46"/>
      <c r="K4260" s="45"/>
    </row>
    <row r="4261" spans="1:11" s="44" customFormat="1">
      <c r="A4261" s="49"/>
      <c r="E4261" s="50"/>
      <c r="F4261" s="51"/>
      <c r="G4261" s="51"/>
      <c r="H4261" s="51"/>
      <c r="I4261" s="52"/>
      <c r="J4261" s="46"/>
      <c r="K4261" s="45"/>
    </row>
    <row r="4262" spans="1:11" s="44" customFormat="1">
      <c r="A4262" s="49"/>
      <c r="E4262" s="50"/>
      <c r="F4262" s="51"/>
      <c r="G4262" s="51"/>
      <c r="H4262" s="51"/>
      <c r="I4262" s="52"/>
      <c r="J4262" s="46"/>
      <c r="K4262" s="45"/>
    </row>
    <row r="4263" spans="1:11" s="44" customFormat="1">
      <c r="A4263" s="49"/>
      <c r="E4263" s="50"/>
      <c r="F4263" s="51"/>
      <c r="G4263" s="51"/>
      <c r="H4263" s="51"/>
      <c r="I4263" s="52"/>
      <c r="J4263" s="46"/>
      <c r="K4263" s="45"/>
    </row>
    <row r="4264" spans="1:11" s="44" customFormat="1">
      <c r="A4264" s="49"/>
      <c r="E4264" s="50"/>
      <c r="F4264" s="51"/>
      <c r="G4264" s="51"/>
      <c r="H4264" s="51"/>
      <c r="I4264" s="52"/>
      <c r="J4264" s="46"/>
      <c r="K4264" s="45"/>
    </row>
    <row r="4265" spans="1:11" s="44" customFormat="1">
      <c r="A4265" s="49"/>
      <c r="E4265" s="50"/>
      <c r="F4265" s="51"/>
      <c r="G4265" s="51"/>
      <c r="H4265" s="51"/>
      <c r="I4265" s="52"/>
      <c r="J4265" s="46"/>
      <c r="K4265" s="45"/>
    </row>
    <row r="4266" spans="1:11" s="44" customFormat="1">
      <c r="A4266" s="49"/>
      <c r="E4266" s="50"/>
      <c r="F4266" s="51"/>
      <c r="G4266" s="51"/>
      <c r="H4266" s="51"/>
      <c r="I4266" s="52"/>
      <c r="J4266" s="46"/>
      <c r="K4266" s="45"/>
    </row>
    <row r="4267" spans="1:11" s="44" customFormat="1">
      <c r="A4267" s="49"/>
      <c r="E4267" s="50"/>
      <c r="F4267" s="51"/>
      <c r="G4267" s="51"/>
      <c r="H4267" s="51"/>
      <c r="I4267" s="52"/>
      <c r="J4267" s="46"/>
      <c r="K4267" s="45"/>
    </row>
    <row r="4268" spans="1:11" s="44" customFormat="1">
      <c r="A4268" s="49"/>
      <c r="E4268" s="50"/>
      <c r="F4268" s="51"/>
      <c r="G4268" s="51"/>
      <c r="H4268" s="51"/>
      <c r="I4268" s="52"/>
      <c r="J4268" s="46"/>
      <c r="K4268" s="45"/>
    </row>
    <row r="4269" spans="1:11" s="44" customFormat="1">
      <c r="A4269" s="49"/>
      <c r="E4269" s="50"/>
      <c r="F4269" s="51"/>
      <c r="G4269" s="51"/>
      <c r="H4269" s="51"/>
      <c r="I4269" s="52"/>
      <c r="J4269" s="46"/>
      <c r="K4269" s="45"/>
    </row>
    <row r="4270" spans="1:11" s="44" customFormat="1">
      <c r="A4270" s="49"/>
      <c r="E4270" s="50"/>
      <c r="F4270" s="51"/>
      <c r="G4270" s="51"/>
      <c r="H4270" s="51"/>
      <c r="I4270" s="52"/>
      <c r="J4270" s="46"/>
      <c r="K4270" s="45"/>
    </row>
    <row r="4271" spans="1:11" s="44" customFormat="1">
      <c r="A4271" s="49"/>
      <c r="E4271" s="50"/>
      <c r="F4271" s="51"/>
      <c r="G4271" s="51"/>
      <c r="H4271" s="51"/>
      <c r="I4271" s="52"/>
      <c r="J4271" s="46"/>
      <c r="K4271" s="45"/>
    </row>
    <row r="4272" spans="1:11" s="44" customFormat="1">
      <c r="A4272" s="49"/>
      <c r="E4272" s="50"/>
      <c r="F4272" s="51"/>
      <c r="G4272" s="51"/>
      <c r="H4272" s="51"/>
      <c r="I4272" s="52"/>
      <c r="J4272" s="46"/>
      <c r="K4272" s="45"/>
    </row>
    <row r="4273" spans="1:11" s="44" customFormat="1">
      <c r="A4273" s="49"/>
      <c r="E4273" s="50"/>
      <c r="F4273" s="51"/>
      <c r="G4273" s="51"/>
      <c r="H4273" s="51"/>
      <c r="I4273" s="52"/>
      <c r="J4273" s="46"/>
      <c r="K4273" s="45"/>
    </row>
    <row r="4274" spans="1:11" s="44" customFormat="1">
      <c r="A4274" s="49"/>
      <c r="E4274" s="50"/>
      <c r="F4274" s="51"/>
      <c r="G4274" s="51"/>
      <c r="H4274" s="51"/>
      <c r="I4274" s="52"/>
      <c r="J4274" s="46"/>
      <c r="K4274" s="45"/>
    </row>
    <row r="4275" spans="1:11" s="44" customFormat="1">
      <c r="A4275" s="49"/>
      <c r="E4275" s="50"/>
      <c r="F4275" s="51"/>
      <c r="G4275" s="51"/>
      <c r="H4275" s="51"/>
      <c r="I4275" s="52"/>
      <c r="J4275" s="46"/>
      <c r="K4275" s="45"/>
    </row>
    <row r="4276" spans="1:11">
      <c r="A4276" s="49"/>
      <c r="B4276" s="44"/>
      <c r="C4276" s="44"/>
      <c r="D4276" s="44"/>
      <c r="E4276" s="50"/>
      <c r="F4276" s="51"/>
      <c r="G4276" s="51"/>
      <c r="H4276" s="51"/>
      <c r="I4276" s="52"/>
      <c r="J4276" s="46"/>
      <c r="K4276" s="45"/>
    </row>
    <row r="4277" spans="1:11" s="44" customFormat="1">
      <c r="A4277" s="49"/>
      <c r="E4277" s="50"/>
      <c r="F4277" s="51"/>
      <c r="G4277" s="51"/>
      <c r="H4277" s="51"/>
      <c r="I4277" s="52"/>
      <c r="J4277" s="46"/>
      <c r="K4277" s="45"/>
    </row>
    <row r="4278" spans="1:11" s="44" customFormat="1">
      <c r="A4278" s="49"/>
      <c r="E4278" s="50"/>
      <c r="F4278" s="51"/>
      <c r="G4278" s="51"/>
      <c r="H4278" s="51"/>
      <c r="I4278" s="52"/>
      <c r="J4278" s="46"/>
      <c r="K4278" s="45"/>
    </row>
    <row r="4279" spans="1:11" s="44" customFormat="1">
      <c r="A4279" s="49"/>
      <c r="E4279" s="50"/>
      <c r="F4279" s="51"/>
      <c r="G4279" s="51"/>
      <c r="H4279" s="51"/>
      <c r="I4279" s="52"/>
      <c r="J4279" s="46"/>
      <c r="K4279" s="45"/>
    </row>
    <row r="4280" spans="1:11" s="44" customFormat="1">
      <c r="A4280" s="49"/>
      <c r="E4280" s="50"/>
      <c r="F4280" s="51"/>
      <c r="G4280" s="51"/>
      <c r="H4280" s="51"/>
      <c r="I4280" s="52"/>
      <c r="J4280" s="46"/>
      <c r="K4280" s="45"/>
    </row>
    <row r="4281" spans="1:11" s="44" customFormat="1">
      <c r="A4281" s="49"/>
      <c r="E4281" s="50"/>
      <c r="F4281" s="51"/>
      <c r="G4281" s="51"/>
      <c r="H4281" s="51"/>
      <c r="I4281" s="52"/>
      <c r="J4281" s="46"/>
      <c r="K4281" s="47"/>
    </row>
    <row r="4282" spans="1:11" s="44" customFormat="1">
      <c r="A4282" s="49"/>
      <c r="E4282" s="50"/>
      <c r="F4282" s="51"/>
      <c r="G4282" s="51"/>
      <c r="H4282" s="51"/>
      <c r="I4282" s="52"/>
      <c r="J4282" s="46"/>
      <c r="K4282" s="45"/>
    </row>
    <row r="4283" spans="1:11" s="44" customFormat="1">
      <c r="A4283" s="49"/>
      <c r="E4283" s="50"/>
      <c r="F4283" s="51"/>
      <c r="G4283" s="51"/>
      <c r="H4283" s="51"/>
      <c r="I4283" s="52"/>
      <c r="J4283" s="46"/>
      <c r="K4283" s="45"/>
    </row>
    <row r="4284" spans="1:11" s="44" customFormat="1">
      <c r="A4284" s="49"/>
      <c r="E4284" s="50"/>
      <c r="F4284" s="51"/>
      <c r="G4284" s="51"/>
      <c r="H4284" s="51"/>
      <c r="I4284" s="52"/>
      <c r="J4284" s="46"/>
      <c r="K4284" s="45"/>
    </row>
    <row r="4285" spans="1:11" s="44" customFormat="1">
      <c r="A4285" s="49"/>
      <c r="E4285" s="50"/>
      <c r="F4285" s="51"/>
      <c r="G4285" s="51"/>
      <c r="H4285" s="51"/>
      <c r="I4285" s="52"/>
      <c r="J4285" s="46"/>
      <c r="K4285" s="45"/>
    </row>
    <row r="4286" spans="1:11" s="44" customFormat="1">
      <c r="A4286" s="49"/>
      <c r="E4286" s="50"/>
      <c r="F4286" s="51"/>
      <c r="G4286" s="51"/>
      <c r="H4286" s="51"/>
      <c r="I4286" s="52"/>
      <c r="J4286" s="46"/>
      <c r="K4286" s="45"/>
    </row>
    <row r="4287" spans="1:11" s="44" customFormat="1">
      <c r="A4287" s="49"/>
      <c r="E4287" s="50"/>
      <c r="F4287" s="51"/>
      <c r="G4287" s="51"/>
      <c r="H4287" s="51"/>
      <c r="I4287" s="52"/>
      <c r="J4287" s="46"/>
      <c r="K4287" s="45"/>
    </row>
    <row r="4288" spans="1:11" s="44" customFormat="1">
      <c r="A4288" s="49"/>
      <c r="E4288" s="50"/>
      <c r="F4288" s="51"/>
      <c r="G4288" s="51"/>
      <c r="H4288" s="51"/>
      <c r="I4288" s="52"/>
      <c r="J4288" s="46"/>
      <c r="K4288" s="45"/>
    </row>
    <row r="4289" spans="1:11" s="44" customFormat="1">
      <c r="A4289" s="49"/>
      <c r="E4289" s="50"/>
      <c r="F4289" s="51"/>
      <c r="G4289" s="51"/>
      <c r="H4289" s="51"/>
      <c r="I4289" s="52"/>
      <c r="J4289" s="46"/>
      <c r="K4289" s="45"/>
    </row>
    <row r="4290" spans="1:11" s="44" customFormat="1">
      <c r="A4290" s="49"/>
      <c r="E4290" s="50"/>
      <c r="F4290" s="51"/>
      <c r="G4290" s="51"/>
      <c r="H4290" s="51"/>
      <c r="I4290" s="52"/>
      <c r="J4290" s="46"/>
      <c r="K4290" s="45"/>
    </row>
    <row r="4291" spans="1:11" s="45" customFormat="1">
      <c r="A4291" s="49"/>
      <c r="B4291" s="44"/>
      <c r="C4291" s="44"/>
      <c r="D4291" s="44"/>
      <c r="E4291" s="50"/>
      <c r="F4291" s="51"/>
      <c r="G4291" s="51"/>
      <c r="H4291" s="51"/>
      <c r="I4291" s="52"/>
      <c r="J4291" s="46"/>
      <c r="K4291" s="47"/>
    </row>
    <row r="4292" spans="1:11" s="45" customFormat="1">
      <c r="A4292" s="49"/>
      <c r="B4292" s="44"/>
      <c r="C4292" s="44"/>
      <c r="D4292" s="44"/>
      <c r="E4292" s="50"/>
      <c r="F4292" s="51"/>
      <c r="G4292" s="51"/>
      <c r="H4292" s="51"/>
      <c r="I4292" s="52"/>
      <c r="J4292" s="46"/>
    </row>
    <row r="4293" spans="1:11" s="45" customFormat="1">
      <c r="A4293" s="49"/>
      <c r="B4293" s="44"/>
      <c r="C4293" s="44"/>
      <c r="D4293" s="44"/>
      <c r="E4293" s="50"/>
      <c r="F4293" s="51"/>
      <c r="G4293" s="51"/>
      <c r="H4293" s="51"/>
      <c r="I4293" s="52"/>
      <c r="J4293" s="46"/>
    </row>
    <row r="4294" spans="1:11" s="45" customFormat="1">
      <c r="A4294" s="49"/>
      <c r="B4294" s="44"/>
      <c r="C4294" s="44"/>
      <c r="D4294" s="44"/>
      <c r="E4294" s="50"/>
      <c r="F4294" s="51"/>
      <c r="G4294" s="51"/>
      <c r="H4294" s="51"/>
      <c r="I4294" s="52"/>
      <c r="J4294" s="46"/>
    </row>
    <row r="4295" spans="1:11" s="45" customFormat="1">
      <c r="A4295" s="49"/>
      <c r="B4295" s="44"/>
      <c r="C4295" s="44"/>
      <c r="D4295" s="44"/>
      <c r="E4295" s="50"/>
      <c r="F4295" s="51"/>
      <c r="G4295" s="51"/>
      <c r="H4295" s="51"/>
      <c r="I4295" s="52"/>
      <c r="J4295" s="46"/>
    </row>
    <row r="4296" spans="1:11" s="45" customFormat="1">
      <c r="A4296" s="49"/>
      <c r="B4296" s="44"/>
      <c r="C4296" s="44"/>
      <c r="D4296" s="44"/>
      <c r="E4296" s="50"/>
      <c r="F4296" s="51"/>
      <c r="G4296" s="51"/>
      <c r="H4296" s="51"/>
      <c r="I4296" s="52"/>
      <c r="J4296" s="46"/>
    </row>
    <row r="4297" spans="1:11" s="45" customFormat="1">
      <c r="A4297" s="49"/>
      <c r="B4297" s="44"/>
      <c r="C4297" s="44"/>
      <c r="D4297" s="44"/>
      <c r="E4297" s="50"/>
      <c r="F4297" s="51"/>
      <c r="G4297" s="51"/>
      <c r="H4297" s="51"/>
      <c r="I4297" s="52"/>
      <c r="J4297" s="46"/>
    </row>
    <row r="4298" spans="1:11" s="45" customFormat="1">
      <c r="A4298" s="49"/>
      <c r="B4298" s="44"/>
      <c r="C4298" s="44"/>
      <c r="D4298" s="44"/>
      <c r="E4298" s="50"/>
      <c r="F4298" s="51"/>
      <c r="G4298" s="51"/>
      <c r="H4298" s="51"/>
      <c r="I4298" s="52"/>
      <c r="J4298" s="46"/>
    </row>
    <row r="4299" spans="1:11" s="45" customFormat="1">
      <c r="A4299" s="49"/>
      <c r="B4299" s="44"/>
      <c r="C4299" s="44"/>
      <c r="D4299" s="44"/>
      <c r="E4299" s="50"/>
      <c r="F4299" s="51"/>
      <c r="G4299" s="51"/>
      <c r="H4299" s="51"/>
      <c r="I4299" s="52"/>
      <c r="J4299" s="46"/>
    </row>
    <row r="4300" spans="1:11" s="45" customFormat="1">
      <c r="A4300" s="49"/>
      <c r="B4300" s="44"/>
      <c r="C4300" s="44"/>
      <c r="D4300" s="44"/>
      <c r="E4300" s="50"/>
      <c r="F4300" s="51"/>
      <c r="G4300" s="51"/>
      <c r="H4300" s="51"/>
      <c r="I4300" s="52"/>
      <c r="J4300" s="46"/>
    </row>
    <row r="4301" spans="1:11" s="45" customFormat="1">
      <c r="A4301" s="49"/>
      <c r="B4301" s="44"/>
      <c r="C4301" s="44"/>
      <c r="D4301" s="44"/>
      <c r="E4301" s="50"/>
      <c r="F4301" s="51"/>
      <c r="G4301" s="51"/>
      <c r="H4301" s="51"/>
      <c r="I4301" s="52"/>
      <c r="J4301" s="46"/>
    </row>
    <row r="4302" spans="1:11" s="45" customFormat="1">
      <c r="A4302" s="49"/>
      <c r="B4302" s="44"/>
      <c r="C4302" s="44"/>
      <c r="D4302" s="44"/>
      <c r="E4302" s="50"/>
      <c r="F4302" s="51"/>
      <c r="G4302" s="51"/>
      <c r="H4302" s="51"/>
      <c r="I4302" s="52"/>
      <c r="J4302" s="46"/>
    </row>
    <row r="4303" spans="1:11" s="45" customFormat="1">
      <c r="A4303" s="49"/>
      <c r="B4303" s="44"/>
      <c r="C4303" s="44"/>
      <c r="D4303" s="44"/>
      <c r="E4303" s="50"/>
      <c r="F4303" s="51"/>
      <c r="G4303" s="51"/>
      <c r="H4303" s="51"/>
      <c r="I4303" s="52"/>
      <c r="J4303" s="46"/>
    </row>
    <row r="4304" spans="1:11" s="45" customFormat="1">
      <c r="A4304" s="49"/>
      <c r="B4304" s="44"/>
      <c r="C4304" s="44"/>
      <c r="D4304" s="44"/>
      <c r="E4304" s="50"/>
      <c r="F4304" s="51"/>
      <c r="G4304" s="51"/>
      <c r="H4304" s="51"/>
      <c r="I4304" s="52"/>
      <c r="J4304" s="46"/>
    </row>
    <row r="4305" spans="1:11" s="45" customFormat="1">
      <c r="A4305" s="49"/>
      <c r="B4305" s="44"/>
      <c r="C4305" s="44"/>
      <c r="D4305" s="44"/>
      <c r="E4305" s="50"/>
      <c r="F4305" s="51"/>
      <c r="G4305" s="51"/>
      <c r="H4305" s="51"/>
      <c r="I4305" s="52"/>
      <c r="J4305" s="46"/>
    </row>
    <row r="4306" spans="1:11" s="45" customFormat="1">
      <c r="A4306" s="49"/>
      <c r="B4306" s="44"/>
      <c r="C4306" s="44"/>
      <c r="D4306" s="44"/>
      <c r="E4306" s="50"/>
      <c r="F4306" s="51"/>
      <c r="G4306" s="51"/>
      <c r="H4306" s="51"/>
      <c r="I4306" s="52"/>
      <c r="J4306" s="46"/>
    </row>
    <row r="4307" spans="1:11" s="45" customFormat="1">
      <c r="A4307" s="49"/>
      <c r="B4307" s="44"/>
      <c r="C4307" s="44"/>
      <c r="D4307" s="44"/>
      <c r="E4307" s="50"/>
      <c r="F4307" s="51"/>
      <c r="G4307" s="51"/>
      <c r="H4307" s="51"/>
      <c r="I4307" s="52"/>
      <c r="J4307" s="46"/>
    </row>
    <row r="4308" spans="1:11" s="45" customFormat="1">
      <c r="A4308" s="49"/>
      <c r="B4308" s="44"/>
      <c r="C4308" s="44"/>
      <c r="D4308" s="44"/>
      <c r="E4308" s="50"/>
      <c r="F4308" s="51"/>
      <c r="G4308" s="51"/>
      <c r="H4308" s="51"/>
      <c r="I4308" s="52"/>
      <c r="J4308" s="46"/>
    </row>
    <row r="4309" spans="1:11" s="45" customFormat="1">
      <c r="A4309" s="49"/>
      <c r="B4309" s="44"/>
      <c r="C4309" s="44"/>
      <c r="D4309" s="44"/>
      <c r="E4309" s="50"/>
      <c r="F4309" s="51"/>
      <c r="G4309" s="51"/>
      <c r="H4309" s="51"/>
      <c r="I4309" s="52"/>
      <c r="J4309" s="46"/>
    </row>
    <row r="4310" spans="1:11" s="45" customFormat="1">
      <c r="A4310" s="49"/>
      <c r="B4310" s="44"/>
      <c r="C4310" s="44"/>
      <c r="D4310" s="44"/>
      <c r="E4310" s="50"/>
      <c r="F4310" s="51"/>
      <c r="G4310" s="51"/>
      <c r="H4310" s="51"/>
      <c r="I4310" s="52"/>
      <c r="J4310" s="46"/>
    </row>
    <row r="4311" spans="1:11" s="45" customFormat="1">
      <c r="A4311" s="49"/>
      <c r="B4311" s="44"/>
      <c r="C4311" s="44"/>
      <c r="D4311" s="44"/>
      <c r="E4311" s="50"/>
      <c r="F4311" s="51"/>
      <c r="G4311" s="51"/>
      <c r="H4311" s="51"/>
      <c r="I4311" s="52"/>
      <c r="J4311" s="46"/>
    </row>
    <row r="4312" spans="1:11" s="45" customFormat="1">
      <c r="A4312" s="49"/>
      <c r="B4312" s="44"/>
      <c r="C4312" s="44"/>
      <c r="D4312" s="44"/>
      <c r="E4312" s="50"/>
      <c r="F4312" s="51"/>
      <c r="G4312" s="51"/>
      <c r="H4312" s="51"/>
      <c r="I4312" s="52"/>
      <c r="J4312" s="46"/>
    </row>
    <row r="4313" spans="1:11" s="45" customFormat="1">
      <c r="A4313" s="49"/>
      <c r="B4313" s="44"/>
      <c r="C4313" s="44"/>
      <c r="D4313" s="44"/>
      <c r="E4313" s="50"/>
      <c r="F4313" s="51"/>
      <c r="G4313" s="51"/>
      <c r="H4313" s="51"/>
      <c r="I4313" s="52"/>
      <c r="J4313" s="46"/>
    </row>
    <row r="4314" spans="1:11" s="45" customFormat="1">
      <c r="A4314" s="49"/>
      <c r="B4314" s="44"/>
      <c r="C4314" s="44"/>
      <c r="D4314" s="44"/>
      <c r="E4314" s="50"/>
      <c r="F4314" s="51"/>
      <c r="G4314" s="51"/>
      <c r="H4314" s="51"/>
      <c r="I4314" s="52"/>
      <c r="J4314" s="46"/>
    </row>
    <row r="4315" spans="1:11" s="45" customFormat="1">
      <c r="A4315" s="49"/>
      <c r="B4315" s="44"/>
      <c r="C4315" s="44"/>
      <c r="D4315" s="44"/>
      <c r="E4315" s="50"/>
      <c r="F4315" s="51"/>
      <c r="G4315" s="51"/>
      <c r="H4315" s="51"/>
      <c r="I4315" s="52"/>
      <c r="J4315" s="46"/>
      <c r="K4315" s="47"/>
    </row>
    <row r="4316" spans="1:11" s="45" customFormat="1">
      <c r="A4316" s="49"/>
      <c r="B4316" s="44"/>
      <c r="C4316" s="44"/>
      <c r="D4316" s="44"/>
      <c r="E4316" s="50"/>
      <c r="F4316" s="51"/>
      <c r="G4316" s="51"/>
      <c r="H4316" s="51"/>
      <c r="I4316" s="52"/>
      <c r="J4316" s="46"/>
    </row>
    <row r="4317" spans="1:11" s="45" customFormat="1">
      <c r="A4317" s="49"/>
      <c r="B4317" s="44"/>
      <c r="C4317" s="44"/>
      <c r="D4317" s="44"/>
      <c r="E4317" s="50"/>
      <c r="F4317" s="51"/>
      <c r="G4317" s="51"/>
      <c r="H4317" s="51"/>
      <c r="I4317" s="52"/>
      <c r="J4317" s="46"/>
    </row>
    <row r="4318" spans="1:11" s="45" customFormat="1">
      <c r="A4318" s="49"/>
      <c r="B4318" s="44"/>
      <c r="C4318" s="44"/>
      <c r="D4318" s="44"/>
      <c r="E4318" s="50"/>
      <c r="F4318" s="51"/>
      <c r="G4318" s="51"/>
      <c r="H4318" s="51"/>
      <c r="I4318" s="52"/>
      <c r="J4318" s="46"/>
    </row>
    <row r="4319" spans="1:11" s="45" customFormat="1">
      <c r="A4319" s="49"/>
      <c r="B4319" s="44"/>
      <c r="C4319" s="44"/>
      <c r="D4319" s="44"/>
      <c r="E4319" s="50"/>
      <c r="F4319" s="51"/>
      <c r="G4319" s="51"/>
      <c r="H4319" s="51"/>
      <c r="I4319" s="52"/>
      <c r="J4319" s="46"/>
    </row>
    <row r="4320" spans="1:11" s="45" customFormat="1">
      <c r="A4320" s="49"/>
      <c r="B4320" s="44"/>
      <c r="C4320" s="44"/>
      <c r="D4320" s="44"/>
      <c r="E4320" s="50"/>
      <c r="F4320" s="51"/>
      <c r="G4320" s="51"/>
      <c r="H4320" s="51"/>
      <c r="I4320" s="52"/>
      <c r="J4320" s="46"/>
    </row>
    <row r="4321" spans="1:11" s="45" customFormat="1">
      <c r="A4321" s="49"/>
      <c r="B4321" s="44"/>
      <c r="C4321" s="44"/>
      <c r="D4321" s="44"/>
      <c r="E4321" s="50"/>
      <c r="F4321" s="51"/>
      <c r="G4321" s="51"/>
      <c r="H4321" s="51"/>
      <c r="I4321" s="52"/>
      <c r="J4321" s="46"/>
    </row>
    <row r="4322" spans="1:11" s="45" customFormat="1">
      <c r="A4322" s="49"/>
      <c r="B4322" s="44"/>
      <c r="C4322" s="44"/>
      <c r="D4322" s="44"/>
      <c r="E4322" s="50"/>
      <c r="F4322" s="51"/>
      <c r="G4322" s="51"/>
      <c r="H4322" s="51"/>
      <c r="I4322" s="52"/>
      <c r="J4322" s="46"/>
    </row>
    <row r="4323" spans="1:11" s="44" customFormat="1">
      <c r="A4323" s="49"/>
      <c r="E4323" s="50"/>
      <c r="F4323" s="51"/>
      <c r="G4323" s="51"/>
      <c r="H4323" s="51"/>
      <c r="I4323" s="52"/>
      <c r="J4323" s="46"/>
      <c r="K4323" s="45"/>
    </row>
    <row r="4324" spans="1:11" s="44" customFormat="1">
      <c r="A4324" s="49"/>
      <c r="E4324" s="50"/>
      <c r="F4324" s="51"/>
      <c r="G4324" s="51"/>
      <c r="H4324" s="51"/>
      <c r="I4324" s="52"/>
      <c r="J4324" s="46"/>
      <c r="K4324" s="45"/>
    </row>
    <row r="4325" spans="1:11" s="44" customFormat="1">
      <c r="A4325" s="49"/>
      <c r="E4325" s="50"/>
      <c r="F4325" s="51"/>
      <c r="G4325" s="51"/>
      <c r="H4325" s="51"/>
      <c r="I4325" s="52"/>
      <c r="J4325" s="46"/>
      <c r="K4325" s="45"/>
    </row>
    <row r="4326" spans="1:11" s="44" customFormat="1">
      <c r="A4326" s="49"/>
      <c r="E4326" s="50"/>
      <c r="F4326" s="51"/>
      <c r="G4326" s="51"/>
      <c r="H4326" s="51"/>
      <c r="I4326" s="52"/>
      <c r="J4326" s="46"/>
      <c r="K4326" s="45"/>
    </row>
    <row r="4327" spans="1:11" s="44" customFormat="1">
      <c r="A4327" s="49"/>
      <c r="E4327" s="50"/>
      <c r="F4327" s="51"/>
      <c r="G4327" s="51"/>
      <c r="H4327" s="51"/>
      <c r="I4327" s="52"/>
      <c r="J4327" s="46"/>
      <c r="K4327" s="45"/>
    </row>
    <row r="4328" spans="1:11" s="44" customFormat="1">
      <c r="A4328" s="49"/>
      <c r="E4328" s="50"/>
      <c r="F4328" s="51"/>
      <c r="G4328" s="51"/>
      <c r="H4328" s="51"/>
      <c r="I4328" s="52"/>
      <c r="J4328" s="46"/>
      <c r="K4328" s="45"/>
    </row>
    <row r="4329" spans="1:11" s="44" customFormat="1">
      <c r="A4329" s="49"/>
      <c r="E4329" s="50"/>
      <c r="F4329" s="51"/>
      <c r="G4329" s="51"/>
      <c r="H4329" s="51"/>
      <c r="I4329" s="52"/>
      <c r="J4329" s="46"/>
      <c r="K4329" s="45"/>
    </row>
    <row r="4330" spans="1:11" s="44" customFormat="1">
      <c r="A4330" s="49"/>
      <c r="E4330" s="50"/>
      <c r="F4330" s="51"/>
      <c r="G4330" s="51"/>
      <c r="H4330" s="51"/>
      <c r="I4330" s="52"/>
      <c r="J4330" s="46"/>
      <c r="K4330" s="45"/>
    </row>
    <row r="4331" spans="1:11" s="44" customFormat="1">
      <c r="A4331" s="49"/>
      <c r="E4331" s="50"/>
      <c r="F4331" s="51"/>
      <c r="G4331" s="51"/>
      <c r="H4331" s="51"/>
      <c r="I4331" s="52"/>
      <c r="J4331" s="46"/>
      <c r="K4331" s="45"/>
    </row>
    <row r="4332" spans="1:11" s="44" customFormat="1">
      <c r="A4332" s="49"/>
      <c r="E4332" s="50"/>
      <c r="F4332" s="51"/>
      <c r="G4332" s="51"/>
      <c r="H4332" s="51"/>
      <c r="I4332" s="52"/>
      <c r="J4332" s="46"/>
      <c r="K4332" s="45"/>
    </row>
    <row r="4333" spans="1:11" s="44" customFormat="1">
      <c r="A4333" s="49"/>
      <c r="E4333" s="50"/>
      <c r="F4333" s="51"/>
      <c r="G4333" s="51"/>
      <c r="H4333" s="51"/>
      <c r="I4333" s="52"/>
      <c r="J4333" s="46"/>
      <c r="K4333" s="45"/>
    </row>
    <row r="4334" spans="1:11" s="44" customFormat="1">
      <c r="A4334" s="49"/>
      <c r="E4334" s="50"/>
      <c r="F4334" s="51"/>
      <c r="G4334" s="51"/>
      <c r="H4334" s="51"/>
      <c r="I4334" s="52"/>
      <c r="J4334" s="46"/>
      <c r="K4334" s="45"/>
    </row>
    <row r="4335" spans="1:11" s="44" customFormat="1">
      <c r="A4335" s="49"/>
      <c r="E4335" s="50"/>
      <c r="F4335" s="51"/>
      <c r="G4335" s="51"/>
      <c r="H4335" s="51"/>
      <c r="I4335" s="52"/>
      <c r="J4335" s="46"/>
      <c r="K4335" s="45"/>
    </row>
    <row r="4336" spans="1:11" s="44" customFormat="1">
      <c r="A4336" s="49"/>
      <c r="E4336" s="50"/>
      <c r="F4336" s="51"/>
      <c r="G4336" s="51"/>
      <c r="H4336" s="51"/>
      <c r="I4336" s="52"/>
      <c r="J4336" s="46"/>
      <c r="K4336" s="45"/>
    </row>
    <row r="4337" spans="1:11" s="44" customFormat="1">
      <c r="A4337" s="49"/>
      <c r="E4337" s="50"/>
      <c r="F4337" s="51"/>
      <c r="G4337" s="51"/>
      <c r="H4337" s="51"/>
      <c r="I4337" s="52"/>
      <c r="J4337" s="46"/>
      <c r="K4337" s="45"/>
    </row>
    <row r="4338" spans="1:11" s="44" customFormat="1">
      <c r="A4338" s="49"/>
      <c r="E4338" s="50"/>
      <c r="F4338" s="51"/>
      <c r="G4338" s="51"/>
      <c r="H4338" s="51"/>
      <c r="I4338" s="52"/>
      <c r="J4338" s="46"/>
      <c r="K4338" s="45"/>
    </row>
    <row r="4339" spans="1:11" s="45" customFormat="1">
      <c r="A4339" s="49"/>
      <c r="B4339" s="44"/>
      <c r="C4339" s="44"/>
      <c r="D4339" s="44"/>
      <c r="E4339" s="50"/>
      <c r="F4339" s="51"/>
      <c r="G4339" s="51"/>
      <c r="H4339" s="51"/>
      <c r="I4339" s="52"/>
      <c r="J4339" s="46"/>
    </row>
    <row r="4340" spans="1:11" s="45" customFormat="1">
      <c r="A4340" s="49"/>
      <c r="B4340" s="44"/>
      <c r="C4340" s="44"/>
      <c r="D4340" s="44"/>
      <c r="E4340" s="50"/>
      <c r="F4340" s="51"/>
      <c r="G4340" s="51"/>
      <c r="H4340" s="51"/>
      <c r="I4340" s="52"/>
      <c r="J4340" s="46"/>
    </row>
    <row r="4341" spans="1:11" s="45" customFormat="1">
      <c r="A4341" s="49"/>
      <c r="B4341" s="44"/>
      <c r="C4341" s="44"/>
      <c r="D4341" s="44"/>
      <c r="E4341" s="50"/>
      <c r="F4341" s="51"/>
      <c r="G4341" s="51"/>
      <c r="H4341" s="51"/>
      <c r="I4341" s="52"/>
      <c r="J4341" s="46"/>
    </row>
    <row r="4342" spans="1:11" s="45" customFormat="1">
      <c r="A4342" s="49"/>
      <c r="B4342" s="44"/>
      <c r="C4342" s="44"/>
      <c r="D4342" s="44"/>
      <c r="E4342" s="50"/>
      <c r="F4342" s="51"/>
      <c r="G4342" s="51"/>
      <c r="H4342" s="51"/>
      <c r="I4342" s="52"/>
      <c r="J4342" s="46"/>
    </row>
    <row r="4343" spans="1:11" s="45" customFormat="1">
      <c r="A4343" s="49"/>
      <c r="B4343" s="44"/>
      <c r="C4343" s="44"/>
      <c r="D4343" s="44"/>
      <c r="E4343" s="50"/>
      <c r="F4343" s="51"/>
      <c r="G4343" s="51"/>
      <c r="H4343" s="51"/>
      <c r="I4343" s="52"/>
      <c r="J4343" s="46"/>
    </row>
    <row r="4344" spans="1:11" s="45" customFormat="1">
      <c r="A4344" s="49"/>
      <c r="B4344" s="44"/>
      <c r="C4344" s="44"/>
      <c r="D4344" s="44"/>
      <c r="E4344" s="50"/>
      <c r="F4344" s="51"/>
      <c r="G4344" s="51"/>
      <c r="H4344" s="51"/>
      <c r="I4344" s="52"/>
      <c r="J4344" s="46"/>
    </row>
    <row r="4345" spans="1:11" s="45" customFormat="1">
      <c r="A4345" s="49"/>
      <c r="B4345" s="44"/>
      <c r="C4345" s="44"/>
      <c r="D4345" s="44"/>
      <c r="E4345" s="50"/>
      <c r="F4345" s="51"/>
      <c r="G4345" s="51"/>
      <c r="H4345" s="51"/>
      <c r="I4345" s="52"/>
      <c r="J4345" s="46"/>
    </row>
    <row r="4346" spans="1:11" s="45" customFormat="1">
      <c r="A4346" s="49"/>
      <c r="B4346" s="44"/>
      <c r="C4346" s="44"/>
      <c r="D4346" s="44"/>
      <c r="E4346" s="50"/>
      <c r="F4346" s="51"/>
      <c r="G4346" s="51"/>
      <c r="H4346" s="51"/>
      <c r="I4346" s="52"/>
      <c r="J4346" s="46"/>
    </row>
    <row r="4347" spans="1:11" s="45" customFormat="1">
      <c r="A4347" s="49"/>
      <c r="B4347" s="44"/>
      <c r="C4347" s="44"/>
      <c r="D4347" s="44"/>
      <c r="E4347" s="50"/>
      <c r="F4347" s="51"/>
      <c r="G4347" s="51"/>
      <c r="H4347" s="51"/>
      <c r="I4347" s="52"/>
      <c r="J4347" s="46"/>
    </row>
    <row r="4348" spans="1:11" s="45" customFormat="1">
      <c r="A4348" s="49"/>
      <c r="B4348" s="44"/>
      <c r="C4348" s="44"/>
      <c r="D4348" s="44"/>
      <c r="E4348" s="50"/>
      <c r="F4348" s="51"/>
      <c r="G4348" s="51"/>
      <c r="H4348" s="51"/>
      <c r="I4348" s="52"/>
      <c r="J4348" s="46"/>
    </row>
    <row r="4349" spans="1:11" s="45" customFormat="1">
      <c r="A4349" s="49"/>
      <c r="B4349" s="44"/>
      <c r="C4349" s="44"/>
      <c r="D4349" s="44"/>
      <c r="E4349" s="50"/>
      <c r="F4349" s="51"/>
      <c r="G4349" s="51"/>
      <c r="H4349" s="51"/>
      <c r="I4349" s="52"/>
      <c r="J4349" s="46"/>
      <c r="K4349" s="47"/>
    </row>
    <row r="4350" spans="1:11" s="45" customFormat="1">
      <c r="A4350" s="49"/>
      <c r="B4350" s="44"/>
      <c r="C4350" s="44"/>
      <c r="D4350" s="44"/>
      <c r="E4350" s="50"/>
      <c r="F4350" s="51"/>
      <c r="G4350" s="51"/>
      <c r="H4350" s="51"/>
      <c r="I4350" s="52"/>
      <c r="J4350" s="46"/>
    </row>
    <row r="4351" spans="1:11" s="45" customFormat="1">
      <c r="A4351" s="49"/>
      <c r="B4351" s="44"/>
      <c r="C4351" s="44"/>
      <c r="D4351" s="44"/>
      <c r="E4351" s="50"/>
      <c r="F4351" s="51"/>
      <c r="G4351" s="51"/>
      <c r="H4351" s="51"/>
      <c r="I4351" s="52"/>
      <c r="J4351" s="46"/>
    </row>
    <row r="4352" spans="1:11" s="45" customFormat="1">
      <c r="A4352" s="49"/>
      <c r="B4352" s="44"/>
      <c r="C4352" s="44"/>
      <c r="D4352" s="44"/>
      <c r="E4352" s="50"/>
      <c r="F4352" s="51"/>
      <c r="G4352" s="51"/>
      <c r="H4352" s="51"/>
      <c r="I4352" s="52"/>
      <c r="J4352" s="46"/>
    </row>
    <row r="4353" spans="1:11" s="45" customFormat="1">
      <c r="A4353" s="49"/>
      <c r="B4353" s="44"/>
      <c r="C4353" s="44"/>
      <c r="D4353" s="44"/>
      <c r="E4353" s="50"/>
      <c r="F4353" s="51"/>
      <c r="G4353" s="51"/>
      <c r="H4353" s="51"/>
      <c r="I4353" s="52"/>
      <c r="J4353" s="46"/>
    </row>
    <row r="4354" spans="1:11" s="45" customFormat="1">
      <c r="A4354" s="49"/>
      <c r="B4354" s="44"/>
      <c r="C4354" s="44"/>
      <c r="D4354" s="44"/>
      <c r="E4354" s="50"/>
      <c r="F4354" s="51"/>
      <c r="G4354" s="51"/>
      <c r="H4354" s="51"/>
      <c r="I4354" s="52"/>
      <c r="J4354" s="46"/>
    </row>
    <row r="4355" spans="1:11" s="45" customFormat="1">
      <c r="A4355" s="49"/>
      <c r="B4355" s="44"/>
      <c r="C4355" s="44"/>
      <c r="D4355" s="44"/>
      <c r="E4355" s="50"/>
      <c r="F4355" s="51"/>
      <c r="G4355" s="51"/>
      <c r="H4355" s="51"/>
      <c r="I4355" s="52"/>
      <c r="J4355" s="46"/>
    </row>
    <row r="4356" spans="1:11">
      <c r="A4356" s="49"/>
      <c r="B4356" s="44"/>
      <c r="C4356" s="44"/>
      <c r="D4356" s="44"/>
      <c r="E4356" s="50"/>
      <c r="F4356" s="51"/>
      <c r="G4356" s="51"/>
      <c r="H4356" s="51"/>
      <c r="I4356" s="52"/>
      <c r="J4356" s="46"/>
      <c r="K4356" s="45"/>
    </row>
    <row r="4357" spans="1:11" s="45" customFormat="1">
      <c r="A4357" s="49"/>
      <c r="B4357" s="44"/>
      <c r="C4357" s="44"/>
      <c r="D4357" s="44"/>
      <c r="E4357" s="50"/>
      <c r="F4357" s="51"/>
      <c r="G4357" s="51"/>
      <c r="H4357" s="51"/>
      <c r="I4357" s="52"/>
      <c r="J4357" s="46"/>
    </row>
    <row r="4358" spans="1:11" s="45" customFormat="1">
      <c r="A4358" s="49"/>
      <c r="B4358" s="44"/>
      <c r="C4358" s="44"/>
      <c r="D4358" s="44"/>
      <c r="E4358" s="50"/>
      <c r="F4358" s="51"/>
      <c r="G4358" s="51"/>
      <c r="H4358" s="51"/>
      <c r="I4358" s="52"/>
      <c r="J4358" s="46"/>
    </row>
    <row r="4359" spans="1:11" s="45" customFormat="1">
      <c r="A4359" s="49"/>
      <c r="B4359" s="44"/>
      <c r="C4359" s="44"/>
      <c r="D4359" s="44"/>
      <c r="E4359" s="50"/>
      <c r="F4359" s="51"/>
      <c r="G4359" s="51"/>
      <c r="H4359" s="51"/>
      <c r="I4359" s="52"/>
      <c r="J4359" s="46"/>
    </row>
    <row r="4360" spans="1:11" s="45" customFormat="1">
      <c r="A4360" s="49"/>
      <c r="B4360" s="44"/>
      <c r="C4360" s="44"/>
      <c r="D4360" s="44"/>
      <c r="E4360" s="50"/>
      <c r="F4360" s="51"/>
      <c r="G4360" s="51"/>
      <c r="H4360" s="51"/>
      <c r="I4360" s="52"/>
      <c r="J4360" s="46"/>
    </row>
    <row r="4361" spans="1:11" s="45" customFormat="1">
      <c r="A4361" s="49"/>
      <c r="B4361" s="44"/>
      <c r="C4361" s="44"/>
      <c r="D4361" s="44"/>
      <c r="E4361" s="50"/>
      <c r="F4361" s="51"/>
      <c r="G4361" s="51"/>
      <c r="H4361" s="51"/>
      <c r="I4361" s="52"/>
      <c r="J4361" s="46"/>
    </row>
    <row r="4362" spans="1:11" s="45" customFormat="1">
      <c r="A4362" s="49"/>
      <c r="B4362" s="44"/>
      <c r="C4362" s="44"/>
      <c r="D4362" s="44"/>
      <c r="E4362" s="50"/>
      <c r="F4362" s="51"/>
      <c r="G4362" s="51"/>
      <c r="H4362" s="51"/>
      <c r="I4362" s="52"/>
      <c r="J4362" s="46"/>
    </row>
    <row r="4363" spans="1:11" s="45" customFormat="1">
      <c r="A4363" s="49"/>
      <c r="B4363" s="44"/>
      <c r="C4363" s="44"/>
      <c r="D4363" s="44"/>
      <c r="E4363" s="50"/>
      <c r="F4363" s="51"/>
      <c r="G4363" s="51"/>
      <c r="H4363" s="51"/>
      <c r="I4363" s="52"/>
      <c r="J4363" s="46"/>
    </row>
    <row r="4364" spans="1:11" s="45" customFormat="1">
      <c r="A4364" s="49"/>
      <c r="B4364" s="44"/>
      <c r="C4364" s="44"/>
      <c r="D4364" s="44"/>
      <c r="E4364" s="50"/>
      <c r="F4364" s="51"/>
      <c r="G4364" s="51"/>
      <c r="H4364" s="51"/>
      <c r="I4364" s="52"/>
      <c r="J4364" s="46"/>
    </row>
    <row r="4365" spans="1:11" s="45" customFormat="1">
      <c r="A4365" s="49"/>
      <c r="B4365" s="44"/>
      <c r="C4365" s="44"/>
      <c r="D4365" s="44"/>
      <c r="E4365" s="50"/>
      <c r="F4365" s="51"/>
      <c r="G4365" s="51"/>
      <c r="H4365" s="51"/>
      <c r="I4365" s="52"/>
      <c r="J4365" s="46"/>
    </row>
    <row r="4366" spans="1:11" s="45" customFormat="1">
      <c r="A4366" s="49"/>
      <c r="B4366" s="44"/>
      <c r="C4366" s="44"/>
      <c r="D4366" s="44"/>
      <c r="E4366" s="50"/>
      <c r="F4366" s="51"/>
      <c r="G4366" s="51"/>
      <c r="H4366" s="51"/>
      <c r="I4366" s="52"/>
      <c r="J4366" s="46"/>
    </row>
    <row r="4367" spans="1:11" s="45" customFormat="1">
      <c r="A4367" s="49"/>
      <c r="B4367" s="44"/>
      <c r="C4367" s="44"/>
      <c r="D4367" s="44"/>
      <c r="E4367" s="50"/>
      <c r="F4367" s="51"/>
      <c r="G4367" s="51"/>
      <c r="H4367" s="51"/>
      <c r="I4367" s="52"/>
      <c r="J4367" s="46"/>
    </row>
    <row r="4368" spans="1:11" s="45" customFormat="1">
      <c r="A4368" s="49"/>
      <c r="B4368" s="44"/>
      <c r="C4368" s="44"/>
      <c r="D4368" s="44"/>
      <c r="E4368" s="50"/>
      <c r="F4368" s="51"/>
      <c r="G4368" s="51"/>
      <c r="H4368" s="51"/>
      <c r="I4368" s="52"/>
      <c r="J4368" s="46"/>
    </row>
    <row r="4369" spans="1:11" s="45" customFormat="1">
      <c r="A4369" s="49"/>
      <c r="B4369" s="44"/>
      <c r="C4369" s="44"/>
      <c r="D4369" s="44"/>
      <c r="E4369" s="50"/>
      <c r="F4369" s="51"/>
      <c r="G4369" s="51"/>
      <c r="H4369" s="51"/>
      <c r="I4369" s="52"/>
      <c r="J4369" s="46"/>
    </row>
    <row r="4370" spans="1:11" s="45" customFormat="1">
      <c r="A4370" s="49"/>
      <c r="B4370" s="44"/>
      <c r="C4370" s="44"/>
      <c r="D4370" s="44"/>
      <c r="E4370" s="50"/>
      <c r="F4370" s="51"/>
      <c r="G4370" s="51"/>
      <c r="H4370" s="51"/>
      <c r="I4370" s="52"/>
      <c r="J4370" s="46"/>
    </row>
    <row r="4371" spans="1:11" s="45" customFormat="1">
      <c r="A4371" s="49"/>
      <c r="B4371" s="44"/>
      <c r="C4371" s="44"/>
      <c r="D4371" s="44"/>
      <c r="E4371" s="50"/>
      <c r="F4371" s="51"/>
      <c r="G4371" s="51"/>
      <c r="H4371" s="51"/>
      <c r="I4371" s="52"/>
      <c r="J4371" s="46"/>
    </row>
    <row r="4372" spans="1:11" s="45" customFormat="1">
      <c r="A4372" s="49"/>
      <c r="B4372" s="44"/>
      <c r="C4372" s="44"/>
      <c r="D4372" s="44"/>
      <c r="E4372" s="50"/>
      <c r="F4372" s="51"/>
      <c r="G4372" s="51"/>
      <c r="H4372" s="51"/>
      <c r="I4372" s="52"/>
      <c r="J4372" s="46"/>
    </row>
    <row r="4373" spans="1:11" s="45" customFormat="1">
      <c r="A4373" s="49"/>
      <c r="B4373" s="44"/>
      <c r="C4373" s="44"/>
      <c r="D4373" s="44"/>
      <c r="E4373" s="50"/>
      <c r="F4373" s="51"/>
      <c r="G4373" s="51"/>
      <c r="H4373" s="51"/>
      <c r="I4373" s="52"/>
      <c r="J4373" s="46"/>
    </row>
    <row r="4374" spans="1:11" s="45" customFormat="1">
      <c r="A4374" s="49"/>
      <c r="B4374" s="44"/>
      <c r="C4374" s="44"/>
      <c r="D4374" s="44"/>
      <c r="E4374" s="50"/>
      <c r="F4374" s="51"/>
      <c r="G4374" s="51"/>
      <c r="H4374" s="51"/>
      <c r="I4374" s="52"/>
      <c r="J4374" s="46"/>
    </row>
    <row r="4375" spans="1:11" s="45" customFormat="1">
      <c r="A4375" s="49"/>
      <c r="B4375" s="44"/>
      <c r="C4375" s="44"/>
      <c r="D4375" s="44"/>
      <c r="E4375" s="50"/>
      <c r="F4375" s="51"/>
      <c r="G4375" s="51"/>
      <c r="H4375" s="51"/>
      <c r="I4375" s="52"/>
      <c r="J4375" s="46"/>
    </row>
    <row r="4376" spans="1:11" s="45" customFormat="1">
      <c r="A4376" s="49"/>
      <c r="B4376" s="44"/>
      <c r="C4376" s="44"/>
      <c r="D4376" s="44"/>
      <c r="E4376" s="50"/>
      <c r="F4376" s="51"/>
      <c r="G4376" s="51"/>
      <c r="H4376" s="51"/>
      <c r="I4376" s="52"/>
      <c r="J4376" s="46"/>
    </row>
    <row r="4377" spans="1:11" s="45" customFormat="1">
      <c r="A4377" s="49"/>
      <c r="B4377" s="44"/>
      <c r="C4377" s="44"/>
      <c r="D4377" s="44"/>
      <c r="E4377" s="50"/>
      <c r="F4377" s="51"/>
      <c r="G4377" s="51"/>
      <c r="H4377" s="51"/>
      <c r="I4377" s="52"/>
      <c r="J4377" s="46"/>
    </row>
    <row r="4378" spans="1:11" s="45" customFormat="1">
      <c r="A4378" s="49"/>
      <c r="B4378" s="44"/>
      <c r="C4378" s="44"/>
      <c r="D4378" s="44"/>
      <c r="E4378" s="50"/>
      <c r="F4378" s="51"/>
      <c r="G4378" s="51"/>
      <c r="H4378" s="51"/>
      <c r="I4378" s="52"/>
      <c r="J4378" s="46"/>
    </row>
    <row r="4379" spans="1:11" s="45" customFormat="1">
      <c r="A4379" s="49"/>
      <c r="B4379" s="44"/>
      <c r="C4379" s="44"/>
      <c r="D4379" s="44"/>
      <c r="E4379" s="50"/>
      <c r="F4379" s="51"/>
      <c r="G4379" s="51"/>
      <c r="H4379" s="51"/>
      <c r="I4379" s="52"/>
      <c r="J4379" s="46"/>
    </row>
    <row r="4380" spans="1:11">
      <c r="A4380" s="49"/>
      <c r="B4380" s="44"/>
      <c r="C4380" s="44"/>
      <c r="D4380" s="44"/>
      <c r="E4380" s="50"/>
      <c r="F4380" s="51"/>
      <c r="G4380" s="51"/>
      <c r="H4380" s="51"/>
      <c r="I4380" s="52"/>
      <c r="J4380" s="46"/>
      <c r="K4380" s="45"/>
    </row>
    <row r="4381" spans="1:11" s="45" customFormat="1">
      <c r="A4381" s="49"/>
      <c r="B4381" s="44"/>
      <c r="C4381" s="44"/>
      <c r="D4381" s="44"/>
      <c r="E4381" s="50"/>
      <c r="F4381" s="51"/>
      <c r="G4381" s="51"/>
      <c r="H4381" s="51"/>
      <c r="I4381" s="52"/>
      <c r="J4381" s="46"/>
    </row>
    <row r="4382" spans="1:11">
      <c r="A4382" s="49"/>
      <c r="B4382" s="44"/>
      <c r="C4382" s="44"/>
      <c r="D4382" s="44"/>
      <c r="E4382" s="50"/>
      <c r="F4382" s="51"/>
      <c r="G4382" s="51"/>
      <c r="H4382" s="51"/>
      <c r="I4382" s="52"/>
      <c r="J4382" s="46"/>
      <c r="K4382" s="45"/>
    </row>
    <row r="4383" spans="1:11" s="45" customFormat="1">
      <c r="A4383" s="49"/>
      <c r="B4383" s="44"/>
      <c r="C4383" s="44"/>
      <c r="D4383" s="44"/>
      <c r="E4383" s="50"/>
      <c r="F4383" s="51"/>
      <c r="G4383" s="51"/>
      <c r="H4383" s="51"/>
      <c r="I4383" s="52"/>
      <c r="J4383" s="46"/>
    </row>
    <row r="4384" spans="1:11" s="45" customFormat="1">
      <c r="A4384" s="49"/>
      <c r="B4384" s="44"/>
      <c r="C4384" s="44"/>
      <c r="D4384" s="44"/>
      <c r="E4384" s="50"/>
      <c r="F4384" s="51"/>
      <c r="G4384" s="51"/>
      <c r="H4384" s="51"/>
      <c r="I4384" s="52"/>
      <c r="J4384" s="46"/>
    </row>
    <row r="4385" spans="1:11" s="45" customFormat="1">
      <c r="A4385" s="49"/>
      <c r="B4385" s="44"/>
      <c r="C4385" s="44"/>
      <c r="D4385" s="44"/>
      <c r="E4385" s="50"/>
      <c r="F4385" s="51"/>
      <c r="G4385" s="51"/>
      <c r="H4385" s="51"/>
      <c r="I4385" s="52"/>
      <c r="J4385" s="46"/>
    </row>
    <row r="4386" spans="1:11" s="45" customFormat="1">
      <c r="A4386" s="49"/>
      <c r="B4386" s="44"/>
      <c r="C4386" s="44"/>
      <c r="D4386" s="44"/>
      <c r="E4386" s="50"/>
      <c r="F4386" s="51"/>
      <c r="G4386" s="51"/>
      <c r="H4386" s="51"/>
      <c r="I4386" s="52"/>
      <c r="J4386" s="46"/>
    </row>
    <row r="4387" spans="1:11">
      <c r="A4387" s="49"/>
      <c r="B4387" s="44"/>
      <c r="C4387" s="44"/>
      <c r="D4387" s="44"/>
      <c r="E4387" s="50"/>
      <c r="F4387" s="51"/>
      <c r="G4387" s="51"/>
      <c r="H4387" s="51"/>
      <c r="I4387" s="52"/>
      <c r="J4387" s="46"/>
      <c r="K4387" s="45"/>
    </row>
    <row r="4388" spans="1:11" s="45" customFormat="1">
      <c r="A4388" s="49"/>
      <c r="B4388" s="44"/>
      <c r="C4388" s="44"/>
      <c r="D4388" s="44"/>
      <c r="E4388" s="50"/>
      <c r="F4388" s="51"/>
      <c r="G4388" s="51"/>
      <c r="H4388" s="51"/>
      <c r="I4388" s="52"/>
      <c r="J4388" s="46"/>
    </row>
    <row r="4389" spans="1:11" s="45" customFormat="1">
      <c r="A4389" s="49"/>
      <c r="B4389" s="44"/>
      <c r="C4389" s="44"/>
      <c r="D4389" s="44"/>
      <c r="E4389" s="50"/>
      <c r="F4389" s="51"/>
      <c r="G4389" s="51"/>
      <c r="H4389" s="51"/>
      <c r="I4389" s="52"/>
      <c r="J4389" s="46"/>
    </row>
    <row r="4390" spans="1:11" s="45" customFormat="1">
      <c r="A4390" s="49"/>
      <c r="B4390" s="44"/>
      <c r="C4390" s="44"/>
      <c r="D4390" s="44"/>
      <c r="E4390" s="50"/>
      <c r="F4390" s="51"/>
      <c r="G4390" s="51"/>
      <c r="H4390" s="51"/>
      <c r="I4390" s="52"/>
      <c r="J4390" s="46"/>
    </row>
    <row r="4391" spans="1:11" s="45" customFormat="1">
      <c r="A4391" s="49"/>
      <c r="B4391" s="44"/>
      <c r="C4391" s="44"/>
      <c r="D4391" s="44"/>
      <c r="E4391" s="50"/>
      <c r="F4391" s="51"/>
      <c r="G4391" s="51"/>
      <c r="H4391" s="51"/>
      <c r="I4391" s="52"/>
      <c r="J4391" s="46"/>
    </row>
    <row r="4392" spans="1:11" s="45" customFormat="1">
      <c r="A4392" s="49"/>
      <c r="B4392" s="44"/>
      <c r="C4392" s="44"/>
      <c r="D4392" s="44"/>
      <c r="E4392" s="50"/>
      <c r="F4392" s="51"/>
      <c r="G4392" s="51"/>
      <c r="H4392" s="51"/>
      <c r="I4392" s="52"/>
      <c r="J4392" s="46"/>
    </row>
    <row r="4393" spans="1:11" s="45" customFormat="1">
      <c r="A4393" s="49"/>
      <c r="B4393" s="44"/>
      <c r="C4393" s="44"/>
      <c r="D4393" s="44"/>
      <c r="E4393" s="50"/>
      <c r="F4393" s="51"/>
      <c r="G4393" s="51"/>
      <c r="H4393" s="51"/>
      <c r="I4393" s="52"/>
      <c r="J4393" s="46"/>
    </row>
    <row r="4394" spans="1:11" s="45" customFormat="1">
      <c r="A4394" s="49"/>
      <c r="B4394" s="44"/>
      <c r="C4394" s="44"/>
      <c r="D4394" s="44"/>
      <c r="E4394" s="50"/>
      <c r="F4394" s="51"/>
      <c r="G4394" s="51"/>
      <c r="H4394" s="51"/>
      <c r="I4394" s="52"/>
      <c r="J4394" s="46"/>
    </row>
    <row r="4395" spans="1:11" s="45" customFormat="1">
      <c r="A4395" s="49"/>
      <c r="B4395" s="44"/>
      <c r="C4395" s="44"/>
      <c r="D4395" s="44"/>
      <c r="E4395" s="50"/>
      <c r="F4395" s="51"/>
      <c r="G4395" s="51"/>
      <c r="H4395" s="51"/>
      <c r="I4395" s="52"/>
      <c r="J4395" s="46"/>
    </row>
    <row r="4396" spans="1:11" s="45" customFormat="1">
      <c r="A4396" s="49"/>
      <c r="B4396" s="44"/>
      <c r="C4396" s="44"/>
      <c r="D4396" s="44"/>
      <c r="E4396" s="50"/>
      <c r="F4396" s="51"/>
      <c r="G4396" s="51"/>
      <c r="H4396" s="51"/>
      <c r="I4396" s="52"/>
      <c r="J4396" s="46"/>
    </row>
    <row r="4397" spans="1:11" s="45" customFormat="1">
      <c r="A4397" s="49"/>
      <c r="B4397" s="44"/>
      <c r="C4397" s="44"/>
      <c r="D4397" s="44"/>
      <c r="E4397" s="50"/>
      <c r="F4397" s="51"/>
      <c r="G4397" s="51"/>
      <c r="H4397" s="51"/>
      <c r="I4397" s="52"/>
      <c r="J4397" s="46"/>
    </row>
    <row r="4398" spans="1:11" s="45" customFormat="1">
      <c r="A4398" s="49"/>
      <c r="B4398" s="44"/>
      <c r="C4398" s="44"/>
      <c r="D4398" s="44"/>
      <c r="E4398" s="50"/>
      <c r="F4398" s="51"/>
      <c r="G4398" s="51"/>
      <c r="H4398" s="51"/>
      <c r="I4398" s="52"/>
      <c r="J4398" s="46"/>
    </row>
    <row r="4399" spans="1:11" s="45" customFormat="1">
      <c r="A4399" s="49"/>
      <c r="B4399" s="44"/>
      <c r="C4399" s="44"/>
      <c r="D4399" s="44"/>
      <c r="E4399" s="50"/>
      <c r="F4399" s="51"/>
      <c r="G4399" s="51"/>
      <c r="H4399" s="51"/>
      <c r="I4399" s="52"/>
      <c r="J4399" s="46"/>
    </row>
    <row r="4400" spans="1:11" s="45" customFormat="1">
      <c r="A4400" s="49"/>
      <c r="B4400" s="44"/>
      <c r="C4400" s="44"/>
      <c r="D4400" s="44"/>
      <c r="E4400" s="50"/>
      <c r="F4400" s="51"/>
      <c r="G4400" s="51"/>
      <c r="H4400" s="51"/>
      <c r="I4400" s="52"/>
      <c r="J4400" s="46"/>
    </row>
    <row r="4401" spans="1:10" s="45" customFormat="1">
      <c r="A4401" s="49"/>
      <c r="B4401" s="44"/>
      <c r="C4401" s="44"/>
      <c r="D4401" s="44"/>
      <c r="E4401" s="50"/>
      <c r="F4401" s="51"/>
      <c r="G4401" s="51"/>
      <c r="H4401" s="51"/>
      <c r="I4401" s="52"/>
      <c r="J4401" s="46"/>
    </row>
    <row r="4402" spans="1:10" s="45" customFormat="1">
      <c r="A4402" s="49"/>
      <c r="B4402" s="44"/>
      <c r="C4402" s="44"/>
      <c r="D4402" s="44"/>
      <c r="E4402" s="50"/>
      <c r="F4402" s="51"/>
      <c r="G4402" s="51"/>
      <c r="H4402" s="51"/>
      <c r="I4402" s="52"/>
      <c r="J4402" s="46"/>
    </row>
    <row r="4403" spans="1:10" s="45" customFormat="1">
      <c r="A4403" s="49"/>
      <c r="B4403" s="44"/>
      <c r="C4403" s="44"/>
      <c r="D4403" s="44"/>
      <c r="E4403" s="50"/>
      <c r="F4403" s="51"/>
      <c r="G4403" s="51"/>
      <c r="H4403" s="51"/>
      <c r="I4403" s="52"/>
      <c r="J4403" s="46"/>
    </row>
    <row r="4404" spans="1:10" s="45" customFormat="1">
      <c r="A4404" s="49"/>
      <c r="B4404" s="44"/>
      <c r="C4404" s="44"/>
      <c r="D4404" s="44"/>
      <c r="E4404" s="50"/>
      <c r="F4404" s="51"/>
      <c r="G4404" s="51"/>
      <c r="H4404" s="51"/>
      <c r="I4404" s="52"/>
      <c r="J4404" s="46"/>
    </row>
    <row r="4405" spans="1:10" s="45" customFormat="1">
      <c r="A4405" s="49"/>
      <c r="B4405" s="44"/>
      <c r="C4405" s="44"/>
      <c r="D4405" s="44"/>
      <c r="E4405" s="50"/>
      <c r="F4405" s="51"/>
      <c r="G4405" s="51"/>
      <c r="H4405" s="51"/>
      <c r="I4405" s="52"/>
      <c r="J4405" s="46"/>
    </row>
    <row r="4406" spans="1:10" s="45" customFormat="1">
      <c r="A4406" s="49"/>
      <c r="B4406" s="44"/>
      <c r="C4406" s="44"/>
      <c r="D4406" s="44"/>
      <c r="E4406" s="50"/>
      <c r="F4406" s="51"/>
      <c r="G4406" s="51"/>
      <c r="H4406" s="51"/>
      <c r="I4406" s="52"/>
      <c r="J4406" s="46"/>
    </row>
    <row r="4407" spans="1:10" s="45" customFormat="1">
      <c r="A4407" s="49"/>
      <c r="B4407" s="44"/>
      <c r="C4407" s="44"/>
      <c r="D4407" s="44"/>
      <c r="E4407" s="50"/>
      <c r="F4407" s="51"/>
      <c r="G4407" s="51"/>
      <c r="H4407" s="51"/>
      <c r="I4407" s="52"/>
      <c r="J4407" s="46"/>
    </row>
    <row r="4408" spans="1:10" s="45" customFormat="1">
      <c r="A4408" s="49"/>
      <c r="B4408" s="44"/>
      <c r="C4408" s="44"/>
      <c r="D4408" s="44"/>
      <c r="E4408" s="50"/>
      <c r="F4408" s="51"/>
      <c r="G4408" s="51"/>
      <c r="H4408" s="51"/>
      <c r="I4408" s="52"/>
      <c r="J4408" s="46"/>
    </row>
    <row r="4409" spans="1:10" s="45" customFormat="1">
      <c r="A4409" s="49"/>
      <c r="B4409" s="44"/>
      <c r="C4409" s="44"/>
      <c r="D4409" s="44"/>
      <c r="E4409" s="50"/>
      <c r="F4409" s="51"/>
      <c r="G4409" s="51"/>
      <c r="H4409" s="51"/>
      <c r="I4409" s="52"/>
      <c r="J4409" s="46"/>
    </row>
    <row r="4410" spans="1:10" s="45" customFormat="1">
      <c r="A4410" s="49"/>
      <c r="B4410" s="44"/>
      <c r="C4410" s="44"/>
      <c r="D4410" s="44"/>
      <c r="E4410" s="50"/>
      <c r="F4410" s="51"/>
      <c r="G4410" s="51"/>
      <c r="H4410" s="51"/>
      <c r="I4410" s="52"/>
      <c r="J4410" s="46"/>
    </row>
    <row r="4411" spans="1:10" s="45" customFormat="1">
      <c r="A4411" s="49"/>
      <c r="B4411" s="44"/>
      <c r="C4411" s="44"/>
      <c r="D4411" s="44"/>
      <c r="E4411" s="50"/>
      <c r="F4411" s="51"/>
      <c r="G4411" s="51"/>
      <c r="H4411" s="51"/>
      <c r="I4411" s="52"/>
      <c r="J4411" s="46"/>
    </row>
    <row r="4412" spans="1:10" s="45" customFormat="1">
      <c r="A4412" s="49"/>
      <c r="B4412" s="44"/>
      <c r="C4412" s="44"/>
      <c r="D4412" s="44"/>
      <c r="E4412" s="50"/>
      <c r="F4412" s="51"/>
      <c r="G4412" s="51"/>
      <c r="H4412" s="51"/>
      <c r="I4412" s="52"/>
      <c r="J4412" s="46"/>
    </row>
    <row r="4413" spans="1:10" s="45" customFormat="1">
      <c r="A4413" s="49"/>
      <c r="B4413" s="44"/>
      <c r="C4413" s="44"/>
      <c r="D4413" s="44"/>
      <c r="E4413" s="50"/>
      <c r="F4413" s="51"/>
      <c r="G4413" s="51"/>
      <c r="H4413" s="51"/>
      <c r="I4413" s="52"/>
      <c r="J4413" s="46"/>
    </row>
    <row r="4414" spans="1:10" s="45" customFormat="1">
      <c r="A4414" s="49"/>
      <c r="B4414" s="44"/>
      <c r="C4414" s="44"/>
      <c r="D4414" s="44"/>
      <c r="E4414" s="50"/>
      <c r="F4414" s="51"/>
      <c r="G4414" s="51"/>
      <c r="H4414" s="51"/>
      <c r="I4414" s="52"/>
      <c r="J4414" s="46"/>
    </row>
    <row r="4415" spans="1:10" s="45" customFormat="1">
      <c r="A4415" s="49"/>
      <c r="B4415" s="44"/>
      <c r="C4415" s="44"/>
      <c r="D4415" s="44"/>
      <c r="E4415" s="50"/>
      <c r="F4415" s="51"/>
      <c r="G4415" s="51"/>
      <c r="H4415" s="51"/>
      <c r="I4415" s="52"/>
      <c r="J4415" s="46"/>
    </row>
    <row r="4416" spans="1:10" s="45" customFormat="1">
      <c r="A4416" s="49"/>
      <c r="B4416" s="44"/>
      <c r="C4416" s="44"/>
      <c r="D4416" s="44"/>
      <c r="E4416" s="50"/>
      <c r="F4416" s="51"/>
      <c r="G4416" s="51"/>
      <c r="H4416" s="51"/>
      <c r="I4416" s="52"/>
      <c r="J4416" s="46"/>
    </row>
    <row r="4417" spans="1:10" s="45" customFormat="1">
      <c r="A4417" s="49"/>
      <c r="B4417" s="44"/>
      <c r="C4417" s="44"/>
      <c r="D4417" s="44"/>
      <c r="E4417" s="50"/>
      <c r="F4417" s="51"/>
      <c r="G4417" s="51"/>
      <c r="H4417" s="51"/>
      <c r="I4417" s="52"/>
      <c r="J4417" s="46"/>
    </row>
    <row r="4418" spans="1:10" s="45" customFormat="1">
      <c r="A4418" s="49"/>
      <c r="B4418" s="44"/>
      <c r="C4418" s="44"/>
      <c r="D4418" s="44"/>
      <c r="E4418" s="50"/>
      <c r="F4418" s="51"/>
      <c r="G4418" s="51"/>
      <c r="H4418" s="51"/>
      <c r="I4418" s="52"/>
      <c r="J4418" s="46"/>
    </row>
    <row r="4419" spans="1:10" s="45" customFormat="1">
      <c r="A4419" s="49"/>
      <c r="B4419" s="44"/>
      <c r="C4419" s="44"/>
      <c r="D4419" s="44"/>
      <c r="E4419" s="50"/>
      <c r="F4419" s="51"/>
      <c r="G4419" s="51"/>
      <c r="H4419" s="51"/>
      <c r="I4419" s="52"/>
      <c r="J4419" s="46"/>
    </row>
    <row r="4420" spans="1:10" s="45" customFormat="1">
      <c r="A4420" s="49"/>
      <c r="B4420" s="44"/>
      <c r="C4420" s="44"/>
      <c r="D4420" s="44"/>
      <c r="E4420" s="50"/>
      <c r="F4420" s="51"/>
      <c r="G4420" s="51"/>
      <c r="H4420" s="51"/>
      <c r="I4420" s="52"/>
      <c r="J4420" s="46"/>
    </row>
    <row r="4421" spans="1:10" s="45" customFormat="1">
      <c r="A4421" s="49"/>
      <c r="B4421" s="44"/>
      <c r="C4421" s="44"/>
      <c r="D4421" s="44"/>
      <c r="E4421" s="50"/>
      <c r="F4421" s="51"/>
      <c r="G4421" s="51"/>
      <c r="H4421" s="51"/>
      <c r="I4421" s="52"/>
      <c r="J4421" s="46"/>
    </row>
    <row r="4422" spans="1:10" s="45" customFormat="1">
      <c r="A4422" s="49"/>
      <c r="B4422" s="44"/>
      <c r="C4422" s="44"/>
      <c r="D4422" s="44"/>
      <c r="E4422" s="50"/>
      <c r="F4422" s="51"/>
      <c r="G4422" s="51"/>
      <c r="H4422" s="51"/>
      <c r="I4422" s="52"/>
      <c r="J4422" s="46"/>
    </row>
    <row r="4423" spans="1:10" s="45" customFormat="1">
      <c r="A4423" s="49"/>
      <c r="B4423" s="44"/>
      <c r="C4423" s="44"/>
      <c r="D4423" s="44"/>
      <c r="E4423" s="50"/>
      <c r="F4423" s="51"/>
      <c r="G4423" s="51"/>
      <c r="H4423" s="51"/>
      <c r="I4423" s="52"/>
      <c r="J4423" s="46"/>
    </row>
    <row r="4424" spans="1:10" s="45" customFormat="1">
      <c r="A4424" s="49"/>
      <c r="B4424" s="44"/>
      <c r="C4424" s="44"/>
      <c r="D4424" s="44"/>
      <c r="E4424" s="50"/>
      <c r="F4424" s="51"/>
      <c r="G4424" s="51"/>
      <c r="H4424" s="51"/>
      <c r="I4424" s="52"/>
      <c r="J4424" s="46"/>
    </row>
    <row r="4425" spans="1:10" s="45" customFormat="1">
      <c r="A4425" s="49"/>
      <c r="B4425" s="44"/>
      <c r="C4425" s="44"/>
      <c r="D4425" s="44"/>
      <c r="E4425" s="50"/>
      <c r="F4425" s="51"/>
      <c r="G4425" s="51"/>
      <c r="H4425" s="51"/>
      <c r="I4425" s="52"/>
      <c r="J4425" s="46"/>
    </row>
    <row r="4426" spans="1:10" s="45" customFormat="1">
      <c r="A4426" s="49"/>
      <c r="B4426" s="44"/>
      <c r="C4426" s="44"/>
      <c r="D4426" s="44"/>
      <c r="E4426" s="50"/>
      <c r="F4426" s="51"/>
      <c r="G4426" s="51"/>
      <c r="H4426" s="51"/>
      <c r="I4426" s="52"/>
      <c r="J4426" s="46"/>
    </row>
    <row r="4427" spans="1:10" s="45" customFormat="1">
      <c r="A4427" s="49"/>
      <c r="B4427" s="44"/>
      <c r="C4427" s="44"/>
      <c r="D4427" s="44"/>
      <c r="E4427" s="50"/>
      <c r="F4427" s="51"/>
      <c r="G4427" s="51"/>
      <c r="H4427" s="51"/>
      <c r="I4427" s="52"/>
      <c r="J4427" s="46"/>
    </row>
    <row r="4428" spans="1:10" s="45" customFormat="1">
      <c r="A4428" s="49"/>
      <c r="B4428" s="44"/>
      <c r="C4428" s="44"/>
      <c r="D4428" s="44"/>
      <c r="E4428" s="50"/>
      <c r="F4428" s="51"/>
      <c r="G4428" s="51"/>
      <c r="H4428" s="51"/>
      <c r="I4428" s="52"/>
      <c r="J4428" s="46"/>
    </row>
    <row r="4429" spans="1:10" s="45" customFormat="1">
      <c r="A4429" s="49"/>
      <c r="B4429" s="44"/>
      <c r="C4429" s="44"/>
      <c r="D4429" s="44"/>
      <c r="E4429" s="50"/>
      <c r="F4429" s="51"/>
      <c r="G4429" s="51"/>
      <c r="H4429" s="51"/>
      <c r="I4429" s="52"/>
      <c r="J4429" s="46"/>
    </row>
    <row r="4430" spans="1:10" s="45" customFormat="1">
      <c r="A4430" s="49"/>
      <c r="B4430" s="44"/>
      <c r="C4430" s="44"/>
      <c r="D4430" s="44"/>
      <c r="E4430" s="50"/>
      <c r="F4430" s="51"/>
      <c r="G4430" s="51"/>
      <c r="H4430" s="51"/>
      <c r="I4430" s="52"/>
      <c r="J4430" s="46"/>
    </row>
    <row r="4431" spans="1:10" s="45" customFormat="1">
      <c r="A4431" s="49"/>
      <c r="B4431" s="44"/>
      <c r="C4431" s="44"/>
      <c r="D4431" s="44"/>
      <c r="E4431" s="50"/>
      <c r="F4431" s="51"/>
      <c r="G4431" s="51"/>
      <c r="H4431" s="51"/>
      <c r="I4431" s="52"/>
      <c r="J4431" s="46"/>
    </row>
    <row r="4432" spans="1:10" s="45" customFormat="1">
      <c r="A4432" s="49"/>
      <c r="B4432" s="44"/>
      <c r="C4432" s="44"/>
      <c r="D4432" s="44"/>
      <c r="E4432" s="50"/>
      <c r="F4432" s="51"/>
      <c r="G4432" s="51"/>
      <c r="H4432" s="51"/>
      <c r="I4432" s="52"/>
      <c r="J4432" s="46"/>
    </row>
    <row r="4433" spans="1:11" s="45" customFormat="1">
      <c r="A4433" s="49"/>
      <c r="B4433" s="44"/>
      <c r="C4433" s="44"/>
      <c r="D4433" s="44"/>
      <c r="E4433" s="50"/>
      <c r="F4433" s="51"/>
      <c r="G4433" s="51"/>
      <c r="H4433" s="51"/>
      <c r="I4433" s="52"/>
      <c r="J4433" s="46"/>
    </row>
    <row r="4434" spans="1:11" s="45" customFormat="1">
      <c r="A4434" s="49"/>
      <c r="B4434" s="44"/>
      <c r="C4434" s="44"/>
      <c r="D4434" s="44"/>
      <c r="E4434" s="50"/>
      <c r="F4434" s="51"/>
      <c r="G4434" s="51"/>
      <c r="H4434" s="51"/>
      <c r="I4434" s="52"/>
      <c r="J4434" s="46"/>
    </row>
    <row r="4435" spans="1:11" s="44" customFormat="1">
      <c r="A4435" s="49"/>
      <c r="E4435" s="50"/>
      <c r="F4435" s="51"/>
      <c r="G4435" s="51"/>
      <c r="H4435" s="51"/>
      <c r="I4435" s="52"/>
      <c r="J4435" s="46"/>
      <c r="K4435" s="45"/>
    </row>
    <row r="4436" spans="1:11" s="44" customFormat="1">
      <c r="A4436" s="49"/>
      <c r="E4436" s="50"/>
      <c r="F4436" s="51"/>
      <c r="G4436" s="51"/>
      <c r="H4436" s="51"/>
      <c r="I4436" s="52"/>
      <c r="J4436" s="46"/>
      <c r="K4436" s="45"/>
    </row>
    <row r="4437" spans="1:11" s="44" customFormat="1">
      <c r="A4437" s="49"/>
      <c r="E4437" s="50"/>
      <c r="F4437" s="51"/>
      <c r="G4437" s="51"/>
      <c r="H4437" s="51"/>
      <c r="I4437" s="52"/>
      <c r="J4437" s="46"/>
      <c r="K4437" s="45"/>
    </row>
    <row r="4438" spans="1:11" s="44" customFormat="1">
      <c r="A4438" s="49"/>
      <c r="E4438" s="50"/>
      <c r="F4438" s="51"/>
      <c r="G4438" s="51"/>
      <c r="H4438" s="51"/>
      <c r="I4438" s="52"/>
      <c r="J4438" s="46"/>
      <c r="K4438" s="45"/>
    </row>
    <row r="4439" spans="1:11" s="44" customFormat="1">
      <c r="A4439" s="49"/>
      <c r="E4439" s="50"/>
      <c r="F4439" s="51"/>
      <c r="G4439" s="51"/>
      <c r="H4439" s="51"/>
      <c r="I4439" s="52"/>
      <c r="J4439" s="46"/>
      <c r="K4439" s="45"/>
    </row>
    <row r="4440" spans="1:11" s="44" customFormat="1">
      <c r="A4440" s="49"/>
      <c r="E4440" s="50"/>
      <c r="F4440" s="51"/>
      <c r="G4440" s="51"/>
      <c r="H4440" s="51"/>
      <c r="I4440" s="52"/>
      <c r="J4440" s="46"/>
      <c r="K4440" s="45"/>
    </row>
    <row r="4441" spans="1:11" s="44" customFormat="1">
      <c r="A4441" s="49"/>
      <c r="E4441" s="50"/>
      <c r="F4441" s="51"/>
      <c r="G4441" s="51"/>
      <c r="H4441" s="51"/>
      <c r="I4441" s="52"/>
      <c r="J4441" s="46"/>
      <c r="K4441" s="45"/>
    </row>
    <row r="4442" spans="1:11" s="44" customFormat="1">
      <c r="A4442" s="49"/>
      <c r="E4442" s="50"/>
      <c r="F4442" s="51"/>
      <c r="G4442" s="51"/>
      <c r="H4442" s="51"/>
      <c r="I4442" s="52"/>
      <c r="J4442" s="46"/>
      <c r="K4442" s="45"/>
    </row>
    <row r="4443" spans="1:11" s="44" customFormat="1">
      <c r="A4443" s="49"/>
      <c r="E4443" s="50"/>
      <c r="F4443" s="51"/>
      <c r="G4443" s="51"/>
      <c r="H4443" s="51"/>
      <c r="I4443" s="52"/>
      <c r="J4443" s="46"/>
      <c r="K4443" s="45"/>
    </row>
    <row r="4444" spans="1:11" s="44" customFormat="1">
      <c r="A4444" s="49"/>
      <c r="E4444" s="50"/>
      <c r="F4444" s="51"/>
      <c r="G4444" s="51"/>
      <c r="H4444" s="51"/>
      <c r="I4444" s="52"/>
      <c r="J4444" s="46"/>
      <c r="K4444" s="45"/>
    </row>
    <row r="4445" spans="1:11" s="44" customFormat="1">
      <c r="A4445" s="49"/>
      <c r="E4445" s="50"/>
      <c r="F4445" s="51"/>
      <c r="G4445" s="51"/>
      <c r="H4445" s="51"/>
      <c r="I4445" s="52"/>
      <c r="J4445" s="46"/>
      <c r="K4445" s="45"/>
    </row>
    <row r="4446" spans="1:11" s="44" customFormat="1">
      <c r="A4446" s="49"/>
      <c r="E4446" s="50"/>
      <c r="F4446" s="51"/>
      <c r="G4446" s="51"/>
      <c r="H4446" s="51"/>
      <c r="I4446" s="52"/>
      <c r="J4446" s="46"/>
      <c r="K4446" s="45"/>
    </row>
    <row r="4447" spans="1:11" s="44" customFormat="1">
      <c r="A4447" s="49"/>
      <c r="E4447" s="50"/>
      <c r="F4447" s="51"/>
      <c r="G4447" s="51"/>
      <c r="H4447" s="51"/>
      <c r="I4447" s="52"/>
      <c r="J4447" s="46"/>
      <c r="K4447" s="45"/>
    </row>
    <row r="4448" spans="1:11" s="44" customFormat="1">
      <c r="A4448" s="49"/>
      <c r="E4448" s="50"/>
      <c r="F4448" s="51"/>
      <c r="G4448" s="51"/>
      <c r="H4448" s="51"/>
      <c r="I4448" s="52"/>
      <c r="J4448" s="46"/>
      <c r="K4448" s="45"/>
    </row>
    <row r="4449" spans="1:11" s="44" customFormat="1">
      <c r="A4449" s="49"/>
      <c r="E4449" s="50"/>
      <c r="F4449" s="51"/>
      <c r="G4449" s="51"/>
      <c r="H4449" s="51"/>
      <c r="I4449" s="52"/>
      <c r="J4449" s="46"/>
      <c r="K4449" s="45"/>
    </row>
    <row r="4450" spans="1:11" s="44" customFormat="1">
      <c r="A4450" s="49"/>
      <c r="E4450" s="50"/>
      <c r="F4450" s="51"/>
      <c r="G4450" s="51"/>
      <c r="H4450" s="51"/>
      <c r="I4450" s="52"/>
      <c r="J4450" s="46"/>
      <c r="K4450" s="45"/>
    </row>
    <row r="4451" spans="1:11" s="45" customFormat="1">
      <c r="A4451" s="49"/>
      <c r="B4451" s="44"/>
      <c r="C4451" s="44"/>
      <c r="D4451" s="44"/>
      <c r="E4451" s="50"/>
      <c r="F4451" s="51"/>
      <c r="G4451" s="51"/>
      <c r="H4451" s="51"/>
      <c r="I4451" s="52"/>
      <c r="J4451" s="46"/>
    </row>
    <row r="4452" spans="1:11" s="45" customFormat="1">
      <c r="A4452" s="49"/>
      <c r="B4452" s="44"/>
      <c r="C4452" s="44"/>
      <c r="D4452" s="44"/>
      <c r="E4452" s="50"/>
      <c r="F4452" s="51"/>
      <c r="G4452" s="51"/>
      <c r="H4452" s="51"/>
      <c r="I4452" s="52"/>
      <c r="J4452" s="46"/>
    </row>
    <row r="4453" spans="1:11" s="45" customFormat="1">
      <c r="A4453" s="49"/>
      <c r="B4453" s="44"/>
      <c r="C4453" s="44"/>
      <c r="D4453" s="44"/>
      <c r="E4453" s="50"/>
      <c r="F4453" s="51"/>
      <c r="G4453" s="51"/>
      <c r="H4453" s="51"/>
      <c r="I4453" s="52"/>
      <c r="J4453" s="46"/>
    </row>
    <row r="4454" spans="1:11" s="45" customFormat="1">
      <c r="A4454" s="49"/>
      <c r="B4454" s="44"/>
      <c r="C4454" s="44"/>
      <c r="D4454" s="44"/>
      <c r="E4454" s="50"/>
      <c r="F4454" s="51"/>
      <c r="G4454" s="51"/>
      <c r="H4454" s="51"/>
      <c r="I4454" s="52"/>
      <c r="J4454" s="46"/>
    </row>
    <row r="4455" spans="1:11" s="45" customFormat="1">
      <c r="A4455" s="49"/>
      <c r="B4455" s="44"/>
      <c r="C4455" s="44"/>
      <c r="D4455" s="44"/>
      <c r="E4455" s="50"/>
      <c r="F4455" s="51"/>
      <c r="G4455" s="51"/>
      <c r="H4455" s="51"/>
      <c r="I4455" s="52"/>
      <c r="J4455" s="46"/>
    </row>
    <row r="4456" spans="1:11" s="45" customFormat="1">
      <c r="A4456" s="49"/>
      <c r="B4456" s="44"/>
      <c r="C4456" s="44"/>
      <c r="D4456" s="44"/>
      <c r="E4456" s="50"/>
      <c r="F4456" s="51"/>
      <c r="G4456" s="51"/>
      <c r="H4456" s="51"/>
      <c r="I4456" s="52"/>
      <c r="J4456" s="46"/>
    </row>
    <row r="4457" spans="1:11" s="45" customFormat="1">
      <c r="A4457" s="49"/>
      <c r="B4457" s="44"/>
      <c r="C4457" s="44"/>
      <c r="D4457" s="44"/>
      <c r="E4457" s="50"/>
      <c r="F4457" s="51"/>
      <c r="G4457" s="51"/>
      <c r="H4457" s="51"/>
      <c r="I4457" s="52"/>
      <c r="J4457" s="46"/>
    </row>
    <row r="4458" spans="1:11" s="45" customFormat="1">
      <c r="A4458" s="49"/>
      <c r="B4458" s="44"/>
      <c r="C4458" s="44"/>
      <c r="D4458" s="44"/>
      <c r="E4458" s="50"/>
      <c r="F4458" s="51"/>
      <c r="G4458" s="51"/>
      <c r="H4458" s="51"/>
      <c r="I4458" s="52"/>
      <c r="J4458" s="46"/>
    </row>
    <row r="4459" spans="1:11" s="45" customFormat="1">
      <c r="A4459" s="49"/>
      <c r="B4459" s="44"/>
      <c r="C4459" s="44"/>
      <c r="D4459" s="44"/>
      <c r="E4459" s="50"/>
      <c r="F4459" s="51"/>
      <c r="G4459" s="51"/>
      <c r="H4459" s="51"/>
      <c r="I4459" s="52"/>
      <c r="J4459" s="46"/>
    </row>
    <row r="4460" spans="1:11" s="45" customFormat="1">
      <c r="A4460" s="49"/>
      <c r="B4460" s="44"/>
      <c r="C4460" s="44"/>
      <c r="D4460" s="44"/>
      <c r="E4460" s="50"/>
      <c r="F4460" s="51"/>
      <c r="G4460" s="51"/>
      <c r="H4460" s="51"/>
      <c r="I4460" s="52"/>
      <c r="J4460" s="46"/>
    </row>
    <row r="4461" spans="1:11" s="45" customFormat="1">
      <c r="A4461" s="49"/>
      <c r="B4461" s="44"/>
      <c r="C4461" s="44"/>
      <c r="D4461" s="44"/>
      <c r="E4461" s="50"/>
      <c r="F4461" s="51"/>
      <c r="G4461" s="51"/>
      <c r="H4461" s="51"/>
      <c r="I4461" s="52"/>
      <c r="J4461" s="46"/>
    </row>
    <row r="4462" spans="1:11" s="45" customFormat="1">
      <c r="A4462" s="49"/>
      <c r="B4462" s="44"/>
      <c r="C4462" s="44"/>
      <c r="D4462" s="44"/>
      <c r="E4462" s="50"/>
      <c r="F4462" s="51"/>
      <c r="G4462" s="51"/>
      <c r="H4462" s="51"/>
      <c r="I4462" s="52"/>
      <c r="J4462" s="46"/>
    </row>
    <row r="4463" spans="1:11" s="45" customFormat="1">
      <c r="A4463" s="49"/>
      <c r="B4463" s="44"/>
      <c r="C4463" s="44"/>
      <c r="D4463" s="44"/>
      <c r="E4463" s="50"/>
      <c r="F4463" s="51"/>
      <c r="G4463" s="51"/>
      <c r="H4463" s="51"/>
      <c r="I4463" s="52"/>
      <c r="J4463" s="46"/>
    </row>
    <row r="4464" spans="1:11" s="45" customFormat="1">
      <c r="A4464" s="49"/>
      <c r="B4464" s="44"/>
      <c r="C4464" s="44"/>
      <c r="D4464" s="44"/>
      <c r="E4464" s="50"/>
      <c r="F4464" s="51"/>
      <c r="G4464" s="51"/>
      <c r="H4464" s="51"/>
      <c r="I4464" s="52"/>
      <c r="J4464" s="46"/>
      <c r="K4464" s="47"/>
    </row>
    <row r="4465" spans="1:10" s="45" customFormat="1">
      <c r="A4465" s="49"/>
      <c r="B4465" s="44"/>
      <c r="C4465" s="44"/>
      <c r="D4465" s="44"/>
      <c r="E4465" s="50"/>
      <c r="F4465" s="51"/>
      <c r="G4465" s="51"/>
      <c r="H4465" s="51"/>
      <c r="I4465" s="52"/>
      <c r="J4465" s="46"/>
    </row>
    <row r="4466" spans="1:10" s="45" customFormat="1">
      <c r="A4466" s="49"/>
      <c r="B4466" s="44"/>
      <c r="C4466" s="44"/>
      <c r="D4466" s="44"/>
      <c r="E4466" s="50"/>
      <c r="F4466" s="51"/>
      <c r="G4466" s="51"/>
      <c r="H4466" s="51"/>
      <c r="I4466" s="52"/>
      <c r="J4466" s="46"/>
    </row>
    <row r="4467" spans="1:10" s="45" customFormat="1">
      <c r="A4467" s="49"/>
      <c r="B4467" s="44"/>
      <c r="C4467" s="44"/>
      <c r="D4467" s="44"/>
      <c r="E4467" s="50"/>
      <c r="F4467" s="51"/>
      <c r="G4467" s="51"/>
      <c r="H4467" s="51"/>
      <c r="I4467" s="52"/>
      <c r="J4467" s="46"/>
    </row>
    <row r="4468" spans="1:10" s="45" customFormat="1">
      <c r="A4468" s="49"/>
      <c r="B4468" s="44"/>
      <c r="C4468" s="44"/>
      <c r="D4468" s="44"/>
      <c r="E4468" s="50"/>
      <c r="F4468" s="51"/>
      <c r="G4468" s="51"/>
      <c r="H4468" s="51"/>
      <c r="I4468" s="52"/>
      <c r="J4468" s="46"/>
    </row>
    <row r="4469" spans="1:10" s="45" customFormat="1">
      <c r="A4469" s="49"/>
      <c r="B4469" s="44"/>
      <c r="C4469" s="44"/>
      <c r="D4469" s="44"/>
      <c r="E4469" s="50"/>
      <c r="F4469" s="51"/>
      <c r="G4469" s="51"/>
      <c r="H4469" s="51"/>
      <c r="I4469" s="52"/>
      <c r="J4469" s="46"/>
    </row>
    <row r="4470" spans="1:10" s="45" customFormat="1">
      <c r="A4470" s="49"/>
      <c r="B4470" s="44"/>
      <c r="C4470" s="44"/>
      <c r="D4470" s="44"/>
      <c r="E4470" s="50"/>
      <c r="F4470" s="51"/>
      <c r="G4470" s="51"/>
      <c r="H4470" s="51"/>
      <c r="I4470" s="52"/>
      <c r="J4470" s="46"/>
    </row>
    <row r="4471" spans="1:10" s="45" customFormat="1">
      <c r="A4471" s="49"/>
      <c r="B4471" s="44"/>
      <c r="C4471" s="44"/>
      <c r="D4471" s="44"/>
      <c r="E4471" s="50"/>
      <c r="F4471" s="51"/>
      <c r="G4471" s="51"/>
      <c r="H4471" s="51"/>
      <c r="I4471" s="52"/>
      <c r="J4471" s="46"/>
    </row>
    <row r="4472" spans="1:10" s="45" customFormat="1">
      <c r="A4472" s="49"/>
      <c r="B4472" s="44"/>
      <c r="C4472" s="44"/>
      <c r="D4472" s="44"/>
      <c r="E4472" s="50"/>
      <c r="F4472" s="51"/>
      <c r="G4472" s="51"/>
      <c r="H4472" s="51"/>
      <c r="I4472" s="52"/>
      <c r="J4472" s="46"/>
    </row>
    <row r="4473" spans="1:10" s="45" customFormat="1">
      <c r="A4473" s="49"/>
      <c r="B4473" s="44"/>
      <c r="C4473" s="44"/>
      <c r="D4473" s="44"/>
      <c r="E4473" s="50"/>
      <c r="F4473" s="51"/>
      <c r="G4473" s="51"/>
      <c r="H4473" s="51"/>
      <c r="I4473" s="52"/>
      <c r="J4473" s="46"/>
    </row>
    <row r="4474" spans="1:10" s="45" customFormat="1">
      <c r="A4474" s="49"/>
      <c r="B4474" s="44"/>
      <c r="C4474" s="44"/>
      <c r="D4474" s="44"/>
      <c r="E4474" s="50"/>
      <c r="F4474" s="51"/>
      <c r="G4474" s="51"/>
      <c r="H4474" s="51"/>
      <c r="I4474" s="52"/>
      <c r="J4474" s="46"/>
    </row>
    <row r="4475" spans="1:10" s="45" customFormat="1">
      <c r="A4475" s="49"/>
      <c r="B4475" s="44"/>
      <c r="C4475" s="44"/>
      <c r="D4475" s="44"/>
      <c r="E4475" s="50"/>
      <c r="F4475" s="51"/>
      <c r="G4475" s="51"/>
      <c r="H4475" s="51"/>
      <c r="I4475" s="52"/>
      <c r="J4475" s="46"/>
    </row>
    <row r="4476" spans="1:10" s="45" customFormat="1">
      <c r="A4476" s="49"/>
      <c r="B4476" s="44"/>
      <c r="C4476" s="44"/>
      <c r="D4476" s="44"/>
      <c r="E4476" s="50"/>
      <c r="F4476" s="51"/>
      <c r="G4476" s="51"/>
      <c r="H4476" s="51"/>
      <c r="I4476" s="52"/>
      <c r="J4476" s="46"/>
    </row>
    <row r="4477" spans="1:10" s="45" customFormat="1">
      <c r="A4477" s="49"/>
      <c r="B4477" s="44"/>
      <c r="C4477" s="44"/>
      <c r="D4477" s="44"/>
      <c r="E4477" s="50"/>
      <c r="F4477" s="51"/>
      <c r="G4477" s="51"/>
      <c r="H4477" s="51"/>
      <c r="I4477" s="52"/>
      <c r="J4477" s="46"/>
    </row>
    <row r="4478" spans="1:10" s="45" customFormat="1">
      <c r="A4478" s="49"/>
      <c r="B4478" s="44"/>
      <c r="C4478" s="44"/>
      <c r="D4478" s="44"/>
      <c r="E4478" s="50"/>
      <c r="F4478" s="51"/>
      <c r="G4478" s="51"/>
      <c r="H4478" s="51"/>
      <c r="I4478" s="52"/>
      <c r="J4478" s="46"/>
    </row>
    <row r="4479" spans="1:10" s="45" customFormat="1">
      <c r="A4479" s="49"/>
      <c r="B4479" s="44"/>
      <c r="C4479" s="44"/>
      <c r="D4479" s="44"/>
      <c r="E4479" s="50"/>
      <c r="F4479" s="51"/>
      <c r="G4479" s="51"/>
      <c r="H4479" s="51"/>
      <c r="I4479" s="52"/>
      <c r="J4479" s="46"/>
    </row>
    <row r="4480" spans="1:10" s="45" customFormat="1">
      <c r="A4480" s="49"/>
      <c r="B4480" s="44"/>
      <c r="C4480" s="44"/>
      <c r="D4480" s="44"/>
      <c r="E4480" s="50"/>
      <c r="F4480" s="51"/>
      <c r="G4480" s="51"/>
      <c r="H4480" s="51"/>
      <c r="I4480" s="52"/>
      <c r="J4480" s="46"/>
    </row>
    <row r="4481" spans="1:10" s="45" customFormat="1">
      <c r="A4481" s="49"/>
      <c r="B4481" s="44"/>
      <c r="C4481" s="44"/>
      <c r="D4481" s="44"/>
      <c r="E4481" s="50"/>
      <c r="F4481" s="51"/>
      <c r="G4481" s="51"/>
      <c r="H4481" s="51"/>
      <c r="I4481" s="52"/>
      <c r="J4481" s="46"/>
    </row>
    <row r="4482" spans="1:10" s="45" customFormat="1">
      <c r="A4482" s="49"/>
      <c r="B4482" s="44"/>
      <c r="C4482" s="44"/>
      <c r="D4482" s="44"/>
      <c r="E4482" s="50"/>
      <c r="F4482" s="51"/>
      <c r="G4482" s="51"/>
      <c r="H4482" s="51"/>
      <c r="I4482" s="52"/>
      <c r="J4482" s="46"/>
    </row>
    <row r="4483" spans="1:10" s="45" customFormat="1">
      <c r="A4483" s="49"/>
      <c r="B4483" s="44"/>
      <c r="C4483" s="44"/>
      <c r="D4483" s="44"/>
      <c r="E4483" s="50"/>
      <c r="F4483" s="51"/>
      <c r="G4483" s="51"/>
      <c r="H4483" s="51"/>
      <c r="I4483" s="52"/>
      <c r="J4483" s="46"/>
    </row>
    <row r="4484" spans="1:10" s="45" customFormat="1">
      <c r="A4484" s="49"/>
      <c r="B4484" s="44"/>
      <c r="C4484" s="44"/>
      <c r="D4484" s="44"/>
      <c r="E4484" s="50"/>
      <c r="F4484" s="51"/>
      <c r="G4484" s="51"/>
      <c r="H4484" s="51"/>
      <c r="I4484" s="52"/>
      <c r="J4484" s="46"/>
    </row>
    <row r="4485" spans="1:10" s="45" customFormat="1">
      <c r="A4485" s="49"/>
      <c r="B4485" s="44"/>
      <c r="C4485" s="44"/>
      <c r="D4485" s="44"/>
      <c r="E4485" s="50"/>
      <c r="F4485" s="51"/>
      <c r="G4485" s="51"/>
      <c r="H4485" s="51"/>
      <c r="I4485" s="52"/>
      <c r="J4485" s="46"/>
    </row>
    <row r="4486" spans="1:10" s="45" customFormat="1">
      <c r="A4486" s="49"/>
      <c r="B4486" s="44"/>
      <c r="C4486" s="44"/>
      <c r="D4486" s="44"/>
      <c r="E4486" s="50"/>
      <c r="F4486" s="51"/>
      <c r="G4486" s="51"/>
      <c r="H4486" s="51"/>
      <c r="I4486" s="52"/>
      <c r="J4486" s="46"/>
    </row>
    <row r="4487" spans="1:10" s="45" customFormat="1">
      <c r="A4487" s="49"/>
      <c r="B4487" s="44"/>
      <c r="C4487" s="44"/>
      <c r="D4487" s="44"/>
      <c r="E4487" s="50"/>
      <c r="F4487" s="51"/>
      <c r="G4487" s="51"/>
      <c r="H4487" s="51"/>
      <c r="I4487" s="52"/>
      <c r="J4487" s="46"/>
    </row>
    <row r="4488" spans="1:10" s="45" customFormat="1">
      <c r="A4488" s="49"/>
      <c r="B4488" s="44"/>
      <c r="C4488" s="44"/>
      <c r="D4488" s="44"/>
      <c r="E4488" s="50"/>
      <c r="F4488" s="51"/>
      <c r="G4488" s="51"/>
      <c r="H4488" s="51"/>
      <c r="I4488" s="52"/>
      <c r="J4488" s="46"/>
    </row>
    <row r="4489" spans="1:10" s="45" customFormat="1">
      <c r="A4489" s="49"/>
      <c r="B4489" s="44"/>
      <c r="C4489" s="44"/>
      <c r="D4489" s="44"/>
      <c r="E4489" s="50"/>
      <c r="F4489" s="51"/>
      <c r="G4489" s="51"/>
      <c r="H4489" s="51"/>
      <c r="I4489" s="52"/>
      <c r="J4489" s="46"/>
    </row>
    <row r="4490" spans="1:10" s="45" customFormat="1">
      <c r="A4490" s="49"/>
      <c r="B4490" s="44"/>
      <c r="C4490" s="44"/>
      <c r="D4490" s="44"/>
      <c r="E4490" s="50"/>
      <c r="F4490" s="51"/>
      <c r="G4490" s="51"/>
      <c r="H4490" s="51"/>
      <c r="I4490" s="52"/>
      <c r="J4490" s="46"/>
    </row>
    <row r="4491" spans="1:10" s="45" customFormat="1">
      <c r="A4491" s="49"/>
      <c r="B4491" s="44"/>
      <c r="C4491" s="44"/>
      <c r="D4491" s="44"/>
      <c r="E4491" s="50"/>
      <c r="F4491" s="51"/>
      <c r="G4491" s="51"/>
      <c r="H4491" s="51"/>
      <c r="I4491" s="52"/>
      <c r="J4491" s="46"/>
    </row>
    <row r="4492" spans="1:10" s="45" customFormat="1">
      <c r="A4492" s="49"/>
      <c r="B4492" s="44"/>
      <c r="C4492" s="44"/>
      <c r="D4492" s="44"/>
      <c r="E4492" s="50"/>
      <c r="F4492" s="51"/>
      <c r="G4492" s="51"/>
      <c r="H4492" s="51"/>
      <c r="I4492" s="52"/>
      <c r="J4492" s="46"/>
    </row>
    <row r="4493" spans="1:10" s="45" customFormat="1">
      <c r="A4493" s="49"/>
      <c r="B4493" s="44"/>
      <c r="C4493" s="44"/>
      <c r="D4493" s="44"/>
      <c r="E4493" s="50"/>
      <c r="F4493" s="51"/>
      <c r="G4493" s="51"/>
      <c r="H4493" s="51"/>
      <c r="I4493" s="52"/>
      <c r="J4493" s="46"/>
    </row>
    <row r="4494" spans="1:10" s="45" customFormat="1">
      <c r="A4494" s="49"/>
      <c r="B4494" s="44"/>
      <c r="C4494" s="44"/>
      <c r="D4494" s="44"/>
      <c r="E4494" s="50"/>
      <c r="F4494" s="51"/>
      <c r="G4494" s="51"/>
      <c r="H4494" s="51"/>
      <c r="I4494" s="52"/>
      <c r="J4494" s="46"/>
    </row>
    <row r="4495" spans="1:10" s="45" customFormat="1">
      <c r="A4495" s="49"/>
      <c r="B4495" s="44"/>
      <c r="C4495" s="44"/>
      <c r="D4495" s="44"/>
      <c r="E4495" s="50"/>
      <c r="F4495" s="51"/>
      <c r="G4495" s="51"/>
      <c r="H4495" s="51"/>
      <c r="I4495" s="52"/>
      <c r="J4495" s="46"/>
    </row>
    <row r="4496" spans="1:10" s="45" customFormat="1">
      <c r="A4496" s="49"/>
      <c r="B4496" s="44"/>
      <c r="C4496" s="44"/>
      <c r="D4496" s="44"/>
      <c r="E4496" s="50"/>
      <c r="F4496" s="51"/>
      <c r="G4496" s="51"/>
      <c r="H4496" s="51"/>
      <c r="I4496" s="52"/>
      <c r="J4496" s="46"/>
    </row>
    <row r="4497" spans="1:11" s="45" customFormat="1">
      <c r="A4497" s="49"/>
      <c r="B4497" s="44"/>
      <c r="C4497" s="44"/>
      <c r="D4497" s="44"/>
      <c r="E4497" s="50"/>
      <c r="F4497" s="51"/>
      <c r="G4497" s="51"/>
      <c r="H4497" s="51"/>
      <c r="I4497" s="52"/>
      <c r="J4497" s="46"/>
    </row>
    <row r="4498" spans="1:11" s="45" customFormat="1">
      <c r="A4498" s="49"/>
      <c r="B4498" s="44"/>
      <c r="C4498" s="44"/>
      <c r="D4498" s="44"/>
      <c r="E4498" s="50"/>
      <c r="F4498" s="51"/>
      <c r="G4498" s="51"/>
      <c r="H4498" s="51"/>
      <c r="I4498" s="52"/>
      <c r="J4498" s="46"/>
    </row>
    <row r="4499" spans="1:11" s="44" customFormat="1">
      <c r="A4499" s="49"/>
      <c r="E4499" s="50"/>
      <c r="F4499" s="51"/>
      <c r="G4499" s="51"/>
      <c r="H4499" s="51"/>
      <c r="I4499" s="52"/>
      <c r="J4499" s="46"/>
      <c r="K4499" s="45"/>
    </row>
    <row r="4500" spans="1:11" s="44" customFormat="1">
      <c r="A4500" s="49"/>
      <c r="E4500" s="50"/>
      <c r="F4500" s="51"/>
      <c r="G4500" s="51"/>
      <c r="H4500" s="51"/>
      <c r="I4500" s="52"/>
      <c r="J4500" s="46"/>
      <c r="K4500" s="45"/>
    </row>
    <row r="4501" spans="1:11" s="44" customFormat="1">
      <c r="A4501" s="49"/>
      <c r="E4501" s="50"/>
      <c r="F4501" s="51"/>
      <c r="G4501" s="51"/>
      <c r="H4501" s="51"/>
      <c r="I4501" s="52"/>
      <c r="J4501" s="46"/>
      <c r="K4501" s="45"/>
    </row>
    <row r="4502" spans="1:11" s="44" customFormat="1">
      <c r="A4502" s="49"/>
      <c r="E4502" s="50"/>
      <c r="F4502" s="51"/>
      <c r="G4502" s="51"/>
      <c r="H4502" s="51"/>
      <c r="I4502" s="52"/>
      <c r="J4502" s="46"/>
      <c r="K4502" s="45"/>
    </row>
    <row r="4503" spans="1:11" s="44" customFormat="1">
      <c r="A4503" s="49"/>
      <c r="E4503" s="50"/>
      <c r="F4503" s="51"/>
      <c r="G4503" s="51"/>
      <c r="H4503" s="51"/>
      <c r="I4503" s="52"/>
      <c r="J4503" s="46"/>
      <c r="K4503" s="45"/>
    </row>
    <row r="4504" spans="1:11" s="44" customFormat="1">
      <c r="A4504" s="49"/>
      <c r="E4504" s="50"/>
      <c r="F4504" s="51"/>
      <c r="G4504" s="51"/>
      <c r="H4504" s="51"/>
      <c r="I4504" s="52"/>
      <c r="J4504" s="46"/>
      <c r="K4504" s="45"/>
    </row>
    <row r="4505" spans="1:11" s="44" customFormat="1">
      <c r="A4505" s="49"/>
      <c r="E4505" s="50"/>
      <c r="F4505" s="51"/>
      <c r="G4505" s="51"/>
      <c r="H4505" s="51"/>
      <c r="I4505" s="52"/>
      <c r="J4505" s="46"/>
      <c r="K4505" s="45"/>
    </row>
    <row r="4506" spans="1:11" s="44" customFormat="1">
      <c r="A4506" s="49"/>
      <c r="E4506" s="50"/>
      <c r="F4506" s="51"/>
      <c r="G4506" s="51"/>
      <c r="H4506" s="51"/>
      <c r="I4506" s="52"/>
      <c r="J4506" s="46"/>
      <c r="K4506" s="45"/>
    </row>
    <row r="4507" spans="1:11" s="44" customFormat="1">
      <c r="A4507" s="49"/>
      <c r="E4507" s="50"/>
      <c r="F4507" s="51"/>
      <c r="G4507" s="51"/>
      <c r="H4507" s="51"/>
      <c r="I4507" s="52"/>
      <c r="J4507" s="46"/>
      <c r="K4507" s="45"/>
    </row>
    <row r="4508" spans="1:11" s="44" customFormat="1">
      <c r="A4508" s="49"/>
      <c r="E4508" s="50"/>
      <c r="F4508" s="51"/>
      <c r="G4508" s="51"/>
      <c r="H4508" s="51"/>
      <c r="I4508" s="52"/>
      <c r="J4508" s="46"/>
      <c r="K4508" s="45"/>
    </row>
    <row r="4509" spans="1:11" s="44" customFormat="1">
      <c r="A4509" s="49"/>
      <c r="E4509" s="50"/>
      <c r="F4509" s="51"/>
      <c r="G4509" s="51"/>
      <c r="H4509" s="51"/>
      <c r="I4509" s="52"/>
      <c r="J4509" s="46"/>
      <c r="K4509" s="45"/>
    </row>
    <row r="4510" spans="1:11" s="44" customFormat="1">
      <c r="A4510" s="49"/>
      <c r="E4510" s="50"/>
      <c r="F4510" s="51"/>
      <c r="G4510" s="51"/>
      <c r="H4510" s="51"/>
      <c r="I4510" s="52"/>
      <c r="J4510" s="46"/>
      <c r="K4510" s="45"/>
    </row>
    <row r="4511" spans="1:11" s="44" customFormat="1">
      <c r="A4511" s="49"/>
      <c r="E4511" s="50"/>
      <c r="F4511" s="51"/>
      <c r="G4511" s="51"/>
      <c r="H4511" s="51"/>
      <c r="I4511" s="52"/>
      <c r="J4511" s="46"/>
      <c r="K4511" s="45"/>
    </row>
    <row r="4512" spans="1:11" s="44" customFormat="1">
      <c r="A4512" s="49"/>
      <c r="E4512" s="50"/>
      <c r="F4512" s="51"/>
      <c r="G4512" s="51"/>
      <c r="H4512" s="51"/>
      <c r="I4512" s="52"/>
      <c r="J4512" s="46"/>
      <c r="K4512" s="45"/>
    </row>
    <row r="4513" spans="1:11" s="44" customFormat="1">
      <c r="A4513" s="49"/>
      <c r="E4513" s="50"/>
      <c r="F4513" s="51"/>
      <c r="G4513" s="51"/>
      <c r="H4513" s="51"/>
      <c r="I4513" s="52"/>
      <c r="J4513" s="46"/>
      <c r="K4513" s="45"/>
    </row>
    <row r="4514" spans="1:11" s="44" customFormat="1">
      <c r="A4514" s="49"/>
      <c r="E4514" s="50"/>
      <c r="F4514" s="51"/>
      <c r="G4514" s="51"/>
      <c r="H4514" s="51"/>
      <c r="I4514" s="52"/>
      <c r="J4514" s="46"/>
      <c r="K4514" s="45"/>
    </row>
    <row r="4515" spans="1:11" s="44" customFormat="1">
      <c r="A4515" s="49"/>
      <c r="E4515" s="50"/>
      <c r="F4515" s="51"/>
      <c r="G4515" s="51"/>
      <c r="H4515" s="51"/>
      <c r="I4515" s="52"/>
      <c r="J4515" s="46"/>
      <c r="K4515" s="45"/>
    </row>
    <row r="4516" spans="1:11" s="44" customFormat="1">
      <c r="A4516" s="49"/>
      <c r="E4516" s="50"/>
      <c r="F4516" s="51"/>
      <c r="G4516" s="51"/>
      <c r="H4516" s="51"/>
      <c r="I4516" s="52"/>
      <c r="J4516" s="46"/>
      <c r="K4516" s="45"/>
    </row>
    <row r="4517" spans="1:11" s="44" customFormat="1">
      <c r="A4517" s="49"/>
      <c r="E4517" s="50"/>
      <c r="F4517" s="51"/>
      <c r="G4517" s="51"/>
      <c r="H4517" s="51"/>
      <c r="I4517" s="52"/>
      <c r="J4517" s="46"/>
      <c r="K4517" s="45"/>
    </row>
    <row r="4518" spans="1:11" s="44" customFormat="1">
      <c r="A4518" s="49"/>
      <c r="E4518" s="50"/>
      <c r="F4518" s="51"/>
      <c r="G4518" s="51"/>
      <c r="H4518" s="51"/>
      <c r="I4518" s="52"/>
      <c r="J4518" s="46"/>
      <c r="K4518" s="45"/>
    </row>
    <row r="4519" spans="1:11" s="44" customFormat="1">
      <c r="A4519" s="49"/>
      <c r="E4519" s="50"/>
      <c r="F4519" s="51"/>
      <c r="G4519" s="51"/>
      <c r="H4519" s="51"/>
      <c r="I4519" s="52"/>
      <c r="J4519" s="46"/>
      <c r="K4519" s="45"/>
    </row>
    <row r="4520" spans="1:11" s="44" customFormat="1">
      <c r="A4520" s="49"/>
      <c r="E4520" s="50"/>
      <c r="F4520" s="51"/>
      <c r="G4520" s="51"/>
      <c r="H4520" s="51"/>
      <c r="I4520" s="52"/>
      <c r="J4520" s="46"/>
      <c r="K4520" s="45"/>
    </row>
    <row r="4521" spans="1:11" s="44" customFormat="1">
      <c r="A4521" s="49"/>
      <c r="E4521" s="50"/>
      <c r="F4521" s="51"/>
      <c r="G4521" s="51"/>
      <c r="H4521" s="51"/>
      <c r="I4521" s="52"/>
      <c r="J4521" s="46"/>
      <c r="K4521" s="45"/>
    </row>
    <row r="4522" spans="1:11" s="44" customFormat="1">
      <c r="A4522" s="49"/>
      <c r="E4522" s="50"/>
      <c r="F4522" s="51"/>
      <c r="G4522" s="51"/>
      <c r="H4522" s="51"/>
      <c r="I4522" s="52"/>
      <c r="J4522" s="46"/>
      <c r="K4522" s="45"/>
    </row>
    <row r="4523" spans="1:11" s="44" customFormat="1">
      <c r="A4523" s="49"/>
      <c r="E4523" s="50"/>
      <c r="F4523" s="51"/>
      <c r="G4523" s="51"/>
      <c r="H4523" s="51"/>
      <c r="I4523" s="52"/>
      <c r="J4523" s="46"/>
      <c r="K4523" s="45"/>
    </row>
    <row r="4524" spans="1:11" s="44" customFormat="1">
      <c r="A4524" s="49"/>
      <c r="E4524" s="50"/>
      <c r="F4524" s="51"/>
      <c r="G4524" s="51"/>
      <c r="H4524" s="51"/>
      <c r="I4524" s="52"/>
      <c r="J4524" s="46"/>
      <c r="K4524" s="45"/>
    </row>
    <row r="4525" spans="1:11" s="44" customFormat="1">
      <c r="A4525" s="49"/>
      <c r="E4525" s="50"/>
      <c r="F4525" s="51"/>
      <c r="G4525" s="51"/>
      <c r="H4525" s="51"/>
      <c r="I4525" s="52"/>
      <c r="J4525" s="46"/>
      <c r="K4525" s="45"/>
    </row>
    <row r="4526" spans="1:11" s="44" customFormat="1">
      <c r="A4526" s="49"/>
      <c r="E4526" s="50"/>
      <c r="F4526" s="51"/>
      <c r="G4526" s="51"/>
      <c r="H4526" s="51"/>
      <c r="I4526" s="52"/>
      <c r="J4526" s="46"/>
      <c r="K4526" s="45"/>
    </row>
    <row r="4527" spans="1:11" s="44" customFormat="1">
      <c r="A4527" s="49"/>
      <c r="E4527" s="50"/>
      <c r="F4527" s="51"/>
      <c r="G4527" s="51"/>
      <c r="H4527" s="51"/>
      <c r="I4527" s="52"/>
      <c r="J4527" s="46"/>
      <c r="K4527" s="47"/>
    </row>
    <row r="4528" spans="1:11" s="44" customFormat="1">
      <c r="A4528" s="49"/>
      <c r="E4528" s="50"/>
      <c r="F4528" s="51"/>
      <c r="G4528" s="51"/>
      <c r="H4528" s="51"/>
      <c r="I4528" s="52"/>
      <c r="J4528" s="46"/>
      <c r="K4528" s="45"/>
    </row>
    <row r="4529" spans="1:11" s="44" customFormat="1">
      <c r="A4529" s="49"/>
      <c r="E4529" s="50"/>
      <c r="F4529" s="51"/>
      <c r="G4529" s="51"/>
      <c r="H4529" s="51"/>
      <c r="I4529" s="52"/>
      <c r="J4529" s="46"/>
      <c r="K4529" s="45"/>
    </row>
    <row r="4530" spans="1:11" s="44" customFormat="1">
      <c r="A4530" s="49"/>
      <c r="E4530" s="50"/>
      <c r="F4530" s="51"/>
      <c r="G4530" s="51"/>
      <c r="H4530" s="51"/>
      <c r="I4530" s="52"/>
      <c r="J4530" s="46"/>
      <c r="K4530" s="45"/>
    </row>
    <row r="4531" spans="1:11" s="44" customFormat="1">
      <c r="A4531" s="49"/>
      <c r="E4531" s="50"/>
      <c r="F4531" s="51"/>
      <c r="G4531" s="51"/>
      <c r="H4531" s="51"/>
      <c r="I4531" s="52"/>
      <c r="J4531" s="46"/>
      <c r="K4531" s="45"/>
    </row>
    <row r="4532" spans="1:11" s="44" customFormat="1">
      <c r="A4532" s="49"/>
      <c r="E4532" s="50"/>
      <c r="F4532" s="51"/>
      <c r="G4532" s="51"/>
      <c r="H4532" s="51"/>
      <c r="I4532" s="52"/>
      <c r="J4532" s="46"/>
      <c r="K4532" s="45"/>
    </row>
    <row r="4533" spans="1:11" s="44" customFormat="1">
      <c r="A4533" s="49"/>
      <c r="E4533" s="50"/>
      <c r="F4533" s="51"/>
      <c r="G4533" s="51"/>
      <c r="H4533" s="51"/>
      <c r="I4533" s="52"/>
      <c r="J4533" s="46"/>
      <c r="K4533" s="47"/>
    </row>
    <row r="4534" spans="1:11" s="44" customFormat="1">
      <c r="A4534" s="49"/>
      <c r="E4534" s="50"/>
      <c r="F4534" s="51"/>
      <c r="G4534" s="51"/>
      <c r="H4534" s="51"/>
      <c r="I4534" s="52"/>
      <c r="J4534" s="46"/>
      <c r="K4534" s="47"/>
    </row>
    <row r="4535" spans="1:11" s="44" customFormat="1">
      <c r="A4535" s="49"/>
      <c r="E4535" s="50"/>
      <c r="F4535" s="51"/>
      <c r="G4535" s="51"/>
      <c r="H4535" s="51"/>
      <c r="I4535" s="52"/>
      <c r="J4535" s="46"/>
      <c r="K4535" s="45"/>
    </row>
    <row r="4536" spans="1:11" s="44" customFormat="1">
      <c r="A4536" s="49"/>
      <c r="E4536" s="50"/>
      <c r="F4536" s="51"/>
      <c r="G4536" s="51"/>
      <c r="H4536" s="51"/>
      <c r="I4536" s="52"/>
      <c r="J4536" s="46"/>
      <c r="K4536" s="45"/>
    </row>
    <row r="4537" spans="1:11" s="44" customFormat="1">
      <c r="A4537" s="49"/>
      <c r="E4537" s="50"/>
      <c r="F4537" s="51"/>
      <c r="G4537" s="51"/>
      <c r="H4537" s="51"/>
      <c r="I4537" s="52"/>
      <c r="J4537" s="46"/>
      <c r="K4537" s="45"/>
    </row>
    <row r="4538" spans="1:11" s="44" customFormat="1">
      <c r="A4538" s="49"/>
      <c r="E4538" s="50"/>
      <c r="F4538" s="51"/>
      <c r="G4538" s="51"/>
      <c r="H4538" s="51"/>
      <c r="I4538" s="52"/>
      <c r="J4538" s="46"/>
      <c r="K4538" s="45"/>
    </row>
    <row r="4539" spans="1:11" s="44" customFormat="1">
      <c r="A4539" s="49"/>
      <c r="E4539" s="50"/>
      <c r="F4539" s="51"/>
      <c r="G4539" s="51"/>
      <c r="H4539" s="51"/>
      <c r="I4539" s="52"/>
      <c r="J4539" s="46"/>
      <c r="K4539" s="45"/>
    </row>
    <row r="4540" spans="1:11" s="44" customFormat="1">
      <c r="A4540" s="49"/>
      <c r="E4540" s="50"/>
      <c r="F4540" s="51"/>
      <c r="G4540" s="51"/>
      <c r="H4540" s="51"/>
      <c r="I4540" s="52"/>
      <c r="J4540" s="46"/>
      <c r="K4540" s="45"/>
    </row>
    <row r="4541" spans="1:11" s="44" customFormat="1">
      <c r="A4541" s="49"/>
      <c r="E4541" s="50"/>
      <c r="F4541" s="51"/>
      <c r="G4541" s="51"/>
      <c r="H4541" s="51"/>
      <c r="I4541" s="52"/>
      <c r="J4541" s="46"/>
      <c r="K4541" s="47"/>
    </row>
    <row r="4542" spans="1:11" s="44" customFormat="1">
      <c r="A4542" s="49"/>
      <c r="E4542" s="50"/>
      <c r="F4542" s="51"/>
      <c r="G4542" s="51"/>
      <c r="H4542" s="51"/>
      <c r="I4542" s="52"/>
      <c r="J4542" s="46"/>
      <c r="K4542" s="45"/>
    </row>
    <row r="4543" spans="1:11" s="44" customFormat="1">
      <c r="A4543" s="49"/>
      <c r="E4543" s="50"/>
      <c r="F4543" s="51"/>
      <c r="G4543" s="51"/>
      <c r="H4543" s="51"/>
      <c r="I4543" s="52"/>
      <c r="J4543" s="46"/>
      <c r="K4543" s="45"/>
    </row>
    <row r="4544" spans="1:11" s="44" customFormat="1">
      <c r="A4544" s="49"/>
      <c r="E4544" s="50"/>
      <c r="F4544" s="51"/>
      <c r="G4544" s="51"/>
      <c r="H4544" s="51"/>
      <c r="I4544" s="52"/>
      <c r="J4544" s="46"/>
      <c r="K4544" s="45"/>
    </row>
    <row r="4545" spans="1:11" s="44" customFormat="1">
      <c r="A4545" s="49"/>
      <c r="E4545" s="50"/>
      <c r="F4545" s="51"/>
      <c r="G4545" s="51"/>
      <c r="H4545" s="51"/>
      <c r="I4545" s="52"/>
      <c r="J4545" s="46"/>
      <c r="K4545" s="45"/>
    </row>
    <row r="4546" spans="1:11" s="44" customFormat="1">
      <c r="A4546" s="49"/>
      <c r="E4546" s="50"/>
      <c r="F4546" s="51"/>
      <c r="G4546" s="51"/>
      <c r="H4546" s="51"/>
      <c r="I4546" s="52"/>
      <c r="J4546" s="46"/>
      <c r="K4546" s="45"/>
    </row>
    <row r="4547" spans="1:11" s="44" customFormat="1">
      <c r="A4547" s="49"/>
      <c r="E4547" s="50"/>
      <c r="F4547" s="51"/>
      <c r="G4547" s="51"/>
      <c r="H4547" s="51"/>
      <c r="I4547" s="52"/>
      <c r="J4547" s="46"/>
      <c r="K4547" s="45"/>
    </row>
    <row r="4548" spans="1:11" s="44" customFormat="1">
      <c r="A4548" s="49"/>
      <c r="E4548" s="50"/>
      <c r="F4548" s="51"/>
      <c r="G4548" s="51"/>
      <c r="H4548" s="51"/>
      <c r="I4548" s="52"/>
      <c r="J4548" s="46"/>
      <c r="K4548" s="45"/>
    </row>
    <row r="4549" spans="1:11" s="44" customFormat="1">
      <c r="A4549" s="49"/>
      <c r="E4549" s="50"/>
      <c r="F4549" s="51"/>
      <c r="G4549" s="51"/>
      <c r="H4549" s="51"/>
      <c r="I4549" s="52"/>
      <c r="J4549" s="46"/>
      <c r="K4549" s="45"/>
    </row>
    <row r="4550" spans="1:11" s="44" customFormat="1">
      <c r="A4550" s="49"/>
      <c r="E4550" s="50"/>
      <c r="F4550" s="51"/>
      <c r="G4550" s="51"/>
      <c r="H4550" s="51"/>
      <c r="I4550" s="52"/>
      <c r="J4550" s="46"/>
      <c r="K4550" s="45"/>
    </row>
    <row r="4551" spans="1:11" s="44" customFormat="1">
      <c r="A4551" s="49"/>
      <c r="E4551" s="50"/>
      <c r="F4551" s="51"/>
      <c r="G4551" s="51"/>
      <c r="H4551" s="51"/>
      <c r="I4551" s="52"/>
      <c r="J4551" s="46"/>
      <c r="K4551" s="45"/>
    </row>
    <row r="4552" spans="1:11" s="44" customFormat="1">
      <c r="A4552" s="49"/>
      <c r="E4552" s="50"/>
      <c r="F4552" s="51"/>
      <c r="G4552" s="51"/>
      <c r="H4552" s="51"/>
      <c r="I4552" s="52"/>
      <c r="J4552" s="46"/>
      <c r="K4552" s="45"/>
    </row>
    <row r="4553" spans="1:11" s="44" customFormat="1">
      <c r="A4553" s="49"/>
      <c r="E4553" s="50"/>
      <c r="F4553" s="51"/>
      <c r="G4553" s="51"/>
      <c r="H4553" s="51"/>
      <c r="I4553" s="52"/>
      <c r="J4553" s="46"/>
      <c r="K4553" s="45"/>
    </row>
    <row r="4554" spans="1:11" s="44" customFormat="1">
      <c r="A4554" s="49"/>
      <c r="E4554" s="50"/>
      <c r="F4554" s="51"/>
      <c r="G4554" s="51"/>
      <c r="H4554" s="51"/>
      <c r="I4554" s="52"/>
      <c r="J4554" s="46"/>
      <c r="K4554" s="45"/>
    </row>
    <row r="4555" spans="1:11" s="44" customFormat="1">
      <c r="A4555" s="49"/>
      <c r="E4555" s="50"/>
      <c r="F4555" s="51"/>
      <c r="G4555" s="51"/>
      <c r="H4555" s="51"/>
      <c r="I4555" s="52"/>
      <c r="J4555" s="46"/>
      <c r="K4555" s="47"/>
    </row>
    <row r="4556" spans="1:11" s="44" customFormat="1">
      <c r="A4556" s="49"/>
      <c r="E4556" s="50"/>
      <c r="F4556" s="51"/>
      <c r="G4556" s="51"/>
      <c r="H4556" s="51"/>
      <c r="I4556" s="52"/>
      <c r="J4556" s="46"/>
      <c r="K4556" s="45"/>
    </row>
    <row r="4557" spans="1:11" s="44" customFormat="1">
      <c r="A4557" s="49"/>
      <c r="E4557" s="50"/>
      <c r="F4557" s="51"/>
      <c r="G4557" s="51"/>
      <c r="H4557" s="51"/>
      <c r="I4557" s="52"/>
      <c r="J4557" s="46"/>
      <c r="K4557" s="45"/>
    </row>
    <row r="4558" spans="1:11" s="44" customFormat="1">
      <c r="A4558" s="49"/>
      <c r="E4558" s="50"/>
      <c r="F4558" s="51"/>
      <c r="G4558" s="51"/>
      <c r="H4558" s="51"/>
      <c r="I4558" s="52"/>
      <c r="J4558" s="46"/>
      <c r="K4558" s="45"/>
    </row>
    <row r="4559" spans="1:11" s="44" customFormat="1">
      <c r="A4559" s="49"/>
      <c r="E4559" s="50"/>
      <c r="F4559" s="51"/>
      <c r="G4559" s="51"/>
      <c r="H4559" s="51"/>
      <c r="I4559" s="52"/>
      <c r="J4559" s="46"/>
      <c r="K4559" s="45"/>
    </row>
    <row r="4560" spans="1:11" s="44" customFormat="1">
      <c r="A4560" s="49"/>
      <c r="E4560" s="50"/>
      <c r="F4560" s="51"/>
      <c r="G4560" s="51"/>
      <c r="H4560" s="51"/>
      <c r="I4560" s="52"/>
      <c r="J4560" s="46"/>
      <c r="K4560" s="45"/>
    </row>
    <row r="4561" spans="1:11" s="44" customFormat="1">
      <c r="A4561" s="49"/>
      <c r="E4561" s="50"/>
      <c r="F4561" s="51"/>
      <c r="G4561" s="51"/>
      <c r="H4561" s="51"/>
      <c r="I4561" s="52"/>
      <c r="J4561" s="46"/>
      <c r="K4561" s="45"/>
    </row>
    <row r="4562" spans="1:11" s="44" customFormat="1">
      <c r="A4562" s="49"/>
      <c r="E4562" s="50"/>
      <c r="F4562" s="51"/>
      <c r="G4562" s="51"/>
      <c r="H4562" s="51"/>
      <c r="I4562" s="52"/>
      <c r="J4562" s="46"/>
      <c r="K4562" s="45"/>
    </row>
    <row r="4563" spans="1:11" s="45" customFormat="1">
      <c r="A4563" s="49"/>
      <c r="B4563" s="44"/>
      <c r="C4563" s="44"/>
      <c r="D4563" s="44"/>
      <c r="E4563" s="50"/>
      <c r="F4563" s="51"/>
      <c r="G4563" s="51"/>
      <c r="H4563" s="51"/>
      <c r="I4563" s="52"/>
      <c r="J4563" s="46"/>
      <c r="K4563" s="47"/>
    </row>
    <row r="4564" spans="1:11" s="45" customFormat="1">
      <c r="A4564" s="49"/>
      <c r="B4564" s="44"/>
      <c r="C4564" s="44"/>
      <c r="D4564" s="44"/>
      <c r="E4564" s="50"/>
      <c r="F4564" s="51"/>
      <c r="G4564" s="51"/>
      <c r="H4564" s="51"/>
      <c r="I4564" s="52"/>
      <c r="J4564" s="46"/>
    </row>
    <row r="4565" spans="1:11" s="45" customFormat="1">
      <c r="A4565" s="49"/>
      <c r="B4565" s="44"/>
      <c r="C4565" s="44"/>
      <c r="D4565" s="44"/>
      <c r="E4565" s="50"/>
      <c r="F4565" s="51"/>
      <c r="G4565" s="51"/>
      <c r="H4565" s="51"/>
      <c r="I4565" s="52"/>
      <c r="J4565" s="46"/>
    </row>
    <row r="4566" spans="1:11" s="45" customFormat="1">
      <c r="A4566" s="49"/>
      <c r="B4566" s="44"/>
      <c r="C4566" s="44"/>
      <c r="D4566" s="44"/>
      <c r="E4566" s="50"/>
      <c r="F4566" s="51"/>
      <c r="G4566" s="51"/>
      <c r="H4566" s="51"/>
      <c r="I4566" s="52"/>
      <c r="J4566" s="46"/>
      <c r="K4566" s="47"/>
    </row>
    <row r="4567" spans="1:11" s="45" customFormat="1">
      <c r="A4567" s="49"/>
      <c r="B4567" s="44"/>
      <c r="C4567" s="44"/>
      <c r="D4567" s="44"/>
      <c r="E4567" s="50"/>
      <c r="F4567" s="51"/>
      <c r="G4567" s="51"/>
      <c r="H4567" s="51"/>
      <c r="I4567" s="52"/>
      <c r="J4567" s="46"/>
    </row>
    <row r="4568" spans="1:11" s="45" customFormat="1">
      <c r="A4568" s="49"/>
      <c r="B4568" s="44"/>
      <c r="C4568" s="44"/>
      <c r="D4568" s="44"/>
      <c r="E4568" s="50"/>
      <c r="F4568" s="51"/>
      <c r="G4568" s="51"/>
      <c r="H4568" s="51"/>
      <c r="I4568" s="52"/>
      <c r="J4568" s="46"/>
    </row>
    <row r="4569" spans="1:11" s="45" customFormat="1">
      <c r="A4569" s="49"/>
      <c r="B4569" s="44"/>
      <c r="C4569" s="44"/>
      <c r="D4569" s="44"/>
      <c r="E4569" s="50"/>
      <c r="F4569" s="51"/>
      <c r="G4569" s="51"/>
      <c r="H4569" s="51"/>
      <c r="I4569" s="52"/>
      <c r="J4569" s="46"/>
    </row>
    <row r="4570" spans="1:11" s="45" customFormat="1">
      <c r="A4570" s="49"/>
      <c r="B4570" s="44"/>
      <c r="C4570" s="44"/>
      <c r="D4570" s="44"/>
      <c r="E4570" s="50"/>
      <c r="F4570" s="51"/>
      <c r="G4570" s="51"/>
      <c r="H4570" s="51"/>
      <c r="I4570" s="52"/>
      <c r="J4570" s="46"/>
    </row>
    <row r="4571" spans="1:11" s="45" customFormat="1">
      <c r="A4571" s="49"/>
      <c r="B4571" s="44"/>
      <c r="C4571" s="44"/>
      <c r="D4571" s="44"/>
      <c r="E4571" s="50"/>
      <c r="F4571" s="51"/>
      <c r="G4571" s="51"/>
      <c r="H4571" s="51"/>
      <c r="I4571" s="52"/>
      <c r="J4571" s="46"/>
    </row>
    <row r="4572" spans="1:11" s="45" customFormat="1">
      <c r="A4572" s="49"/>
      <c r="B4572" s="44"/>
      <c r="C4572" s="44"/>
      <c r="D4572" s="44"/>
      <c r="E4572" s="50"/>
      <c r="F4572" s="51"/>
      <c r="G4572" s="51"/>
      <c r="H4572" s="51"/>
      <c r="I4572" s="52"/>
      <c r="J4572" s="46"/>
      <c r="K4572" s="47"/>
    </row>
    <row r="4573" spans="1:11" s="45" customFormat="1">
      <c r="A4573" s="49"/>
      <c r="B4573" s="44"/>
      <c r="C4573" s="44"/>
      <c r="D4573" s="44"/>
      <c r="E4573" s="50"/>
      <c r="F4573" s="51"/>
      <c r="G4573" s="51"/>
      <c r="H4573" s="51"/>
      <c r="I4573" s="52"/>
      <c r="J4573" s="46"/>
      <c r="K4573" s="47"/>
    </row>
    <row r="4574" spans="1:11" s="45" customFormat="1">
      <c r="A4574" s="49"/>
      <c r="B4574" s="44"/>
      <c r="C4574" s="44"/>
      <c r="D4574" s="44"/>
      <c r="E4574" s="50"/>
      <c r="F4574" s="51"/>
      <c r="G4574" s="51"/>
      <c r="H4574" s="51"/>
      <c r="I4574" s="52"/>
      <c r="J4574" s="46"/>
      <c r="K4574" s="47"/>
    </row>
    <row r="4575" spans="1:11" s="45" customFormat="1">
      <c r="A4575" s="49"/>
      <c r="B4575" s="44"/>
      <c r="C4575" s="44"/>
      <c r="D4575" s="44"/>
      <c r="E4575" s="50"/>
      <c r="F4575" s="51"/>
      <c r="G4575" s="51"/>
      <c r="H4575" s="51"/>
      <c r="I4575" s="52"/>
      <c r="J4575" s="46"/>
    </row>
    <row r="4576" spans="1:11" s="45" customFormat="1">
      <c r="A4576" s="49"/>
      <c r="B4576" s="44"/>
      <c r="C4576" s="44"/>
      <c r="D4576" s="44"/>
      <c r="E4576" s="50"/>
      <c r="F4576" s="51"/>
      <c r="G4576" s="51"/>
      <c r="H4576" s="51"/>
      <c r="I4576" s="52"/>
      <c r="J4576" s="46"/>
    </row>
    <row r="4577" spans="1:11" s="45" customFormat="1">
      <c r="A4577" s="49"/>
      <c r="B4577" s="44"/>
      <c r="C4577" s="44"/>
      <c r="D4577" s="44"/>
      <c r="E4577" s="50"/>
      <c r="F4577" s="51"/>
      <c r="G4577" s="51"/>
      <c r="H4577" s="51"/>
      <c r="I4577" s="52"/>
      <c r="J4577" s="46"/>
    </row>
    <row r="4578" spans="1:11" s="45" customFormat="1">
      <c r="A4578" s="49"/>
      <c r="B4578" s="44"/>
      <c r="C4578" s="44"/>
      <c r="D4578" s="44"/>
      <c r="E4578" s="50"/>
      <c r="F4578" s="51"/>
      <c r="G4578" s="51"/>
      <c r="H4578" s="51"/>
      <c r="I4578" s="52"/>
      <c r="J4578" s="46"/>
    </row>
    <row r="4579" spans="1:11" s="45" customFormat="1">
      <c r="A4579" s="49"/>
      <c r="B4579" s="44"/>
      <c r="C4579" s="44"/>
      <c r="D4579" s="44"/>
      <c r="E4579" s="50"/>
      <c r="F4579" s="51"/>
      <c r="G4579" s="51"/>
      <c r="H4579" s="51"/>
      <c r="I4579" s="52"/>
      <c r="J4579" s="46"/>
    </row>
    <row r="4580" spans="1:11" s="45" customFormat="1">
      <c r="A4580" s="49"/>
      <c r="B4580" s="44"/>
      <c r="C4580" s="44"/>
      <c r="D4580" s="44"/>
      <c r="E4580" s="50"/>
      <c r="F4580" s="51"/>
      <c r="G4580" s="51"/>
      <c r="H4580" s="51"/>
      <c r="I4580" s="52"/>
      <c r="J4580" s="46"/>
    </row>
    <row r="4581" spans="1:11" s="45" customFormat="1">
      <c r="A4581" s="49"/>
      <c r="B4581" s="44"/>
      <c r="C4581" s="44"/>
      <c r="D4581" s="44"/>
      <c r="E4581" s="50"/>
      <c r="F4581" s="51"/>
      <c r="G4581" s="51"/>
      <c r="H4581" s="51"/>
      <c r="I4581" s="52"/>
      <c r="J4581" s="46"/>
    </row>
    <row r="4582" spans="1:11" s="45" customFormat="1">
      <c r="A4582" s="49"/>
      <c r="B4582" s="44"/>
      <c r="C4582" s="44"/>
      <c r="D4582" s="44"/>
      <c r="E4582" s="50"/>
      <c r="F4582" s="51"/>
      <c r="G4582" s="51"/>
      <c r="H4582" s="51"/>
      <c r="I4582" s="52"/>
      <c r="J4582" s="46"/>
    </row>
    <row r="4583" spans="1:11" s="45" customFormat="1">
      <c r="A4583" s="49"/>
      <c r="B4583" s="44"/>
      <c r="C4583" s="44"/>
      <c r="D4583" s="44"/>
      <c r="E4583" s="50"/>
      <c r="F4583" s="51"/>
      <c r="G4583" s="51"/>
      <c r="H4583" s="51"/>
      <c r="I4583" s="52"/>
      <c r="J4583" s="46"/>
    </row>
    <row r="4584" spans="1:11" s="45" customFormat="1">
      <c r="A4584" s="49"/>
      <c r="B4584" s="44"/>
      <c r="C4584" s="44"/>
      <c r="D4584" s="44"/>
      <c r="E4584" s="50"/>
      <c r="F4584" s="51"/>
      <c r="G4584" s="51"/>
      <c r="H4584" s="51"/>
      <c r="I4584" s="52"/>
      <c r="J4584" s="46"/>
    </row>
    <row r="4585" spans="1:11" s="45" customFormat="1">
      <c r="A4585" s="49"/>
      <c r="B4585" s="44"/>
      <c r="C4585" s="44"/>
      <c r="D4585" s="44"/>
      <c r="E4585" s="50"/>
      <c r="F4585" s="51"/>
      <c r="G4585" s="51"/>
      <c r="H4585" s="51"/>
      <c r="I4585" s="52"/>
      <c r="J4585" s="46"/>
    </row>
    <row r="4586" spans="1:11" s="45" customFormat="1">
      <c r="A4586" s="49"/>
      <c r="B4586" s="44"/>
      <c r="C4586" s="44"/>
      <c r="D4586" s="44"/>
      <c r="E4586" s="50"/>
      <c r="F4586" s="51"/>
      <c r="G4586" s="51"/>
      <c r="H4586" s="51"/>
      <c r="I4586" s="52"/>
      <c r="J4586" s="46"/>
    </row>
    <row r="4587" spans="1:11">
      <c r="A4587" s="49"/>
      <c r="B4587" s="44"/>
      <c r="C4587" s="44"/>
      <c r="D4587" s="44"/>
      <c r="E4587" s="50"/>
      <c r="F4587" s="51"/>
      <c r="G4587" s="51"/>
      <c r="H4587" s="51"/>
      <c r="I4587" s="52"/>
      <c r="J4587" s="46"/>
      <c r="K4587" s="45"/>
    </row>
    <row r="4588" spans="1:11" s="45" customFormat="1">
      <c r="A4588" s="49"/>
      <c r="B4588" s="44"/>
      <c r="C4588" s="44"/>
      <c r="D4588" s="44"/>
      <c r="E4588" s="50"/>
      <c r="F4588" s="51"/>
      <c r="G4588" s="51"/>
      <c r="H4588" s="51"/>
      <c r="I4588" s="52"/>
      <c r="J4588" s="46"/>
    </row>
    <row r="4589" spans="1:11" s="45" customFormat="1">
      <c r="A4589" s="49"/>
      <c r="B4589" s="44"/>
      <c r="C4589" s="44"/>
      <c r="D4589" s="44"/>
      <c r="E4589" s="50"/>
      <c r="F4589" s="51"/>
      <c r="G4589" s="51"/>
      <c r="H4589" s="51"/>
      <c r="I4589" s="52"/>
      <c r="J4589" s="46"/>
    </row>
    <row r="4590" spans="1:11" s="45" customFormat="1">
      <c r="A4590" s="49"/>
      <c r="B4590" s="44"/>
      <c r="C4590" s="44"/>
      <c r="D4590" s="44"/>
      <c r="E4590" s="50"/>
      <c r="F4590" s="51"/>
      <c r="G4590" s="51"/>
      <c r="H4590" s="51"/>
      <c r="I4590" s="52"/>
      <c r="J4590" s="46"/>
    </row>
    <row r="4591" spans="1:11" s="45" customFormat="1">
      <c r="A4591" s="49"/>
      <c r="B4591" s="44"/>
      <c r="C4591" s="44"/>
      <c r="D4591" s="44"/>
      <c r="E4591" s="50"/>
      <c r="F4591" s="51"/>
      <c r="G4591" s="51"/>
      <c r="H4591" s="51"/>
      <c r="I4591" s="52"/>
      <c r="J4591" s="46"/>
    </row>
    <row r="4592" spans="1:11" s="45" customFormat="1">
      <c r="A4592" s="49"/>
      <c r="B4592" s="44"/>
      <c r="C4592" s="44"/>
      <c r="D4592" s="44"/>
      <c r="E4592" s="50"/>
      <c r="F4592" s="51"/>
      <c r="G4592" s="51"/>
      <c r="H4592" s="51"/>
      <c r="I4592" s="52"/>
      <c r="J4592" s="46"/>
    </row>
    <row r="4593" spans="1:11" s="45" customFormat="1">
      <c r="A4593" s="49"/>
      <c r="B4593" s="44"/>
      <c r="C4593" s="44"/>
      <c r="D4593" s="44"/>
      <c r="E4593" s="50"/>
      <c r="F4593" s="51"/>
      <c r="G4593" s="51"/>
      <c r="H4593" s="51"/>
      <c r="I4593" s="52"/>
      <c r="J4593" s="46"/>
    </row>
    <row r="4594" spans="1:11" s="45" customFormat="1">
      <c r="A4594" s="49"/>
      <c r="B4594" s="44"/>
      <c r="C4594" s="44"/>
      <c r="D4594" s="44"/>
      <c r="E4594" s="50"/>
      <c r="F4594" s="51"/>
      <c r="G4594" s="51"/>
      <c r="H4594" s="51"/>
      <c r="I4594" s="52"/>
      <c r="J4594" s="46"/>
    </row>
    <row r="4595" spans="1:11" s="44" customFormat="1">
      <c r="A4595" s="49"/>
      <c r="E4595" s="50"/>
      <c r="F4595" s="51"/>
      <c r="G4595" s="51"/>
      <c r="H4595" s="51"/>
      <c r="I4595" s="52"/>
      <c r="J4595" s="46"/>
      <c r="K4595" s="45"/>
    </row>
    <row r="4596" spans="1:11" s="44" customFormat="1">
      <c r="A4596" s="49"/>
      <c r="E4596" s="50"/>
      <c r="F4596" s="51"/>
      <c r="G4596" s="51"/>
      <c r="H4596" s="51"/>
      <c r="I4596" s="52"/>
      <c r="J4596" s="46"/>
      <c r="K4596" s="45"/>
    </row>
    <row r="4597" spans="1:11" s="44" customFormat="1">
      <c r="A4597" s="49"/>
      <c r="E4597" s="50"/>
      <c r="F4597" s="51"/>
      <c r="G4597" s="51"/>
      <c r="H4597" s="51"/>
      <c r="I4597" s="52"/>
      <c r="J4597" s="46"/>
      <c r="K4597" s="45"/>
    </row>
    <row r="4598" spans="1:11" s="44" customFormat="1">
      <c r="A4598" s="49"/>
      <c r="E4598" s="50"/>
      <c r="F4598" s="51"/>
      <c r="G4598" s="51"/>
      <c r="H4598" s="51"/>
      <c r="I4598" s="52"/>
      <c r="J4598" s="46"/>
      <c r="K4598" s="45"/>
    </row>
    <row r="4599" spans="1:11" s="44" customFormat="1">
      <c r="A4599" s="49"/>
      <c r="E4599" s="50"/>
      <c r="F4599" s="51"/>
      <c r="G4599" s="51"/>
      <c r="H4599" s="51"/>
      <c r="I4599" s="52"/>
      <c r="J4599" s="46"/>
      <c r="K4599" s="45"/>
    </row>
    <row r="4600" spans="1:11" s="44" customFormat="1">
      <c r="A4600" s="49"/>
      <c r="E4600" s="50"/>
      <c r="F4600" s="51"/>
      <c r="G4600" s="51"/>
      <c r="H4600" s="51"/>
      <c r="I4600" s="52"/>
      <c r="J4600" s="46"/>
      <c r="K4600" s="45"/>
    </row>
    <row r="4601" spans="1:11" s="44" customFormat="1">
      <c r="A4601" s="49"/>
      <c r="E4601" s="50"/>
      <c r="F4601" s="51"/>
      <c r="G4601" s="51"/>
      <c r="H4601" s="51"/>
      <c r="I4601" s="52"/>
      <c r="J4601" s="46"/>
      <c r="K4601" s="45"/>
    </row>
    <row r="4602" spans="1:11" s="44" customFormat="1">
      <c r="A4602" s="49"/>
      <c r="E4602" s="50"/>
      <c r="F4602" s="51"/>
      <c r="G4602" s="51"/>
      <c r="H4602" s="51"/>
      <c r="I4602" s="52"/>
      <c r="J4602" s="46"/>
      <c r="K4602" s="45"/>
    </row>
    <row r="4603" spans="1:11" s="44" customFormat="1">
      <c r="A4603" s="49"/>
      <c r="E4603" s="50"/>
      <c r="F4603" s="51"/>
      <c r="G4603" s="51"/>
      <c r="H4603" s="51"/>
      <c r="I4603" s="52"/>
      <c r="J4603" s="46"/>
      <c r="K4603" s="45"/>
    </row>
    <row r="4604" spans="1:11" s="44" customFormat="1">
      <c r="A4604" s="49"/>
      <c r="E4604" s="50"/>
      <c r="F4604" s="51"/>
      <c r="G4604" s="51"/>
      <c r="H4604" s="51"/>
      <c r="I4604" s="52"/>
      <c r="J4604" s="46"/>
      <c r="K4604" s="45"/>
    </row>
    <row r="4605" spans="1:11" s="44" customFormat="1">
      <c r="A4605" s="49"/>
      <c r="E4605" s="50"/>
      <c r="F4605" s="51"/>
      <c r="G4605" s="51"/>
      <c r="H4605" s="51"/>
      <c r="I4605" s="52"/>
      <c r="J4605" s="46"/>
      <c r="K4605" s="45"/>
    </row>
    <row r="4606" spans="1:11" s="44" customFormat="1">
      <c r="A4606" s="49"/>
      <c r="E4606" s="50"/>
      <c r="F4606" s="51"/>
      <c r="G4606" s="51"/>
      <c r="H4606" s="51"/>
      <c r="I4606" s="52"/>
      <c r="J4606" s="46"/>
      <c r="K4606" s="45"/>
    </row>
    <row r="4607" spans="1:11" s="44" customFormat="1">
      <c r="A4607" s="49"/>
      <c r="E4607" s="50"/>
      <c r="F4607" s="51"/>
      <c r="G4607" s="51"/>
      <c r="H4607" s="51"/>
      <c r="I4607" s="52"/>
      <c r="J4607" s="46"/>
      <c r="K4607" s="45"/>
    </row>
    <row r="4608" spans="1:11" s="44" customFormat="1">
      <c r="A4608" s="49"/>
      <c r="E4608" s="50"/>
      <c r="F4608" s="51"/>
      <c r="G4608" s="51"/>
      <c r="H4608" s="51"/>
      <c r="I4608" s="52"/>
      <c r="J4608" s="46"/>
      <c r="K4608" s="45"/>
    </row>
    <row r="4609" spans="1:11" s="44" customFormat="1">
      <c r="A4609" s="49"/>
      <c r="E4609" s="50"/>
      <c r="F4609" s="51"/>
      <c r="G4609" s="51"/>
      <c r="H4609" s="51"/>
      <c r="I4609" s="52"/>
      <c r="J4609" s="46"/>
      <c r="K4609" s="45"/>
    </row>
    <row r="4610" spans="1:11" s="44" customFormat="1">
      <c r="A4610" s="49"/>
      <c r="E4610" s="50"/>
      <c r="F4610" s="51"/>
      <c r="G4610" s="51"/>
      <c r="H4610" s="51"/>
      <c r="I4610" s="52"/>
      <c r="J4610" s="46"/>
      <c r="K4610" s="45"/>
    </row>
    <row r="4611" spans="1:11" s="45" customFormat="1">
      <c r="A4611" s="49"/>
      <c r="B4611" s="44"/>
      <c r="C4611" s="44"/>
      <c r="D4611" s="44"/>
      <c r="E4611" s="50"/>
      <c r="F4611" s="51"/>
      <c r="G4611" s="51"/>
      <c r="H4611" s="51"/>
      <c r="I4611" s="52"/>
      <c r="J4611" s="46"/>
    </row>
    <row r="4612" spans="1:11" s="45" customFormat="1">
      <c r="A4612" s="49"/>
      <c r="B4612" s="44"/>
      <c r="C4612" s="44"/>
      <c r="D4612" s="44"/>
      <c r="E4612" s="50"/>
      <c r="F4612" s="51"/>
      <c r="G4612" s="51"/>
      <c r="H4612" s="51"/>
      <c r="I4612" s="52"/>
      <c r="J4612" s="46"/>
    </row>
    <row r="4613" spans="1:11" s="45" customFormat="1">
      <c r="A4613" s="49"/>
      <c r="B4613" s="44"/>
      <c r="C4613" s="44"/>
      <c r="D4613" s="44"/>
      <c r="E4613" s="50"/>
      <c r="F4613" s="51"/>
      <c r="G4613" s="51"/>
      <c r="H4613" s="51"/>
      <c r="I4613" s="52"/>
      <c r="J4613" s="46"/>
    </row>
    <row r="4614" spans="1:11" s="45" customFormat="1">
      <c r="A4614" s="49"/>
      <c r="B4614" s="44"/>
      <c r="C4614" s="44"/>
      <c r="D4614" s="44"/>
      <c r="E4614" s="50"/>
      <c r="F4614" s="51"/>
      <c r="G4614" s="51"/>
      <c r="H4614" s="51"/>
      <c r="I4614" s="52"/>
      <c r="J4614" s="46"/>
    </row>
    <row r="4615" spans="1:11" s="45" customFormat="1">
      <c r="A4615" s="49"/>
      <c r="B4615" s="44"/>
      <c r="C4615" s="44"/>
      <c r="D4615" s="44"/>
      <c r="E4615" s="50"/>
      <c r="F4615" s="51"/>
      <c r="G4615" s="51"/>
      <c r="H4615" s="51"/>
      <c r="I4615" s="52"/>
      <c r="J4615" s="46"/>
    </row>
    <row r="4616" spans="1:11" s="45" customFormat="1">
      <c r="A4616" s="49"/>
      <c r="B4616" s="44"/>
      <c r="C4616" s="44"/>
      <c r="D4616" s="44"/>
      <c r="E4616" s="50"/>
      <c r="F4616" s="51"/>
      <c r="G4616" s="51"/>
      <c r="H4616" s="51"/>
      <c r="I4616" s="52"/>
      <c r="J4616" s="46"/>
    </row>
    <row r="4617" spans="1:11" s="45" customFormat="1">
      <c r="A4617" s="49"/>
      <c r="B4617" s="44"/>
      <c r="C4617" s="44"/>
      <c r="D4617" s="44"/>
      <c r="E4617" s="50"/>
      <c r="F4617" s="51"/>
      <c r="G4617" s="51"/>
      <c r="H4617" s="51"/>
      <c r="I4617" s="52"/>
      <c r="J4617" s="46"/>
    </row>
    <row r="4618" spans="1:11" s="45" customFormat="1">
      <c r="A4618" s="49"/>
      <c r="B4618" s="44"/>
      <c r="C4618" s="44"/>
      <c r="D4618" s="44"/>
      <c r="E4618" s="50"/>
      <c r="F4618" s="51"/>
      <c r="G4618" s="51"/>
      <c r="H4618" s="51"/>
      <c r="I4618" s="52"/>
      <c r="J4618" s="46"/>
    </row>
    <row r="4619" spans="1:11" s="45" customFormat="1">
      <c r="A4619" s="49"/>
      <c r="B4619" s="44"/>
      <c r="C4619" s="44"/>
      <c r="D4619" s="44"/>
      <c r="E4619" s="50"/>
      <c r="F4619" s="51"/>
      <c r="G4619" s="51"/>
      <c r="H4619" s="51"/>
      <c r="I4619" s="52"/>
      <c r="J4619" s="46"/>
    </row>
    <row r="4620" spans="1:11" s="45" customFormat="1">
      <c r="A4620" s="49"/>
      <c r="B4620" s="44"/>
      <c r="C4620" s="44"/>
      <c r="D4620" s="44"/>
      <c r="E4620" s="50"/>
      <c r="F4620" s="51"/>
      <c r="G4620" s="51"/>
      <c r="H4620" s="51"/>
      <c r="I4620" s="52"/>
      <c r="J4620" s="46"/>
    </row>
    <row r="4621" spans="1:11" s="45" customFormat="1">
      <c r="A4621" s="49"/>
      <c r="B4621" s="44"/>
      <c r="C4621" s="44"/>
      <c r="D4621" s="44"/>
      <c r="E4621" s="50"/>
      <c r="F4621" s="51"/>
      <c r="G4621" s="51"/>
      <c r="H4621" s="51"/>
      <c r="I4621" s="52"/>
      <c r="J4621" s="46"/>
    </row>
    <row r="4622" spans="1:11" s="45" customFormat="1">
      <c r="A4622" s="49"/>
      <c r="B4622" s="44"/>
      <c r="C4622" s="44"/>
      <c r="D4622" s="44"/>
      <c r="E4622" s="50"/>
      <c r="F4622" s="51"/>
      <c r="G4622" s="51"/>
      <c r="H4622" s="51"/>
      <c r="I4622" s="52"/>
      <c r="J4622" s="46"/>
    </row>
    <row r="4623" spans="1:11" s="45" customFormat="1">
      <c r="A4623" s="49"/>
      <c r="B4623" s="44"/>
      <c r="C4623" s="44"/>
      <c r="D4623" s="44"/>
      <c r="E4623" s="50"/>
      <c r="F4623" s="51"/>
      <c r="G4623" s="51"/>
      <c r="H4623" s="51"/>
      <c r="I4623" s="52"/>
      <c r="J4623" s="46"/>
      <c r="K4623" s="47"/>
    </row>
    <row r="4624" spans="1:11" s="45" customFormat="1">
      <c r="A4624" s="49"/>
      <c r="B4624" s="44"/>
      <c r="C4624" s="44"/>
      <c r="D4624" s="44"/>
      <c r="E4624" s="50"/>
      <c r="F4624" s="51"/>
      <c r="G4624" s="51"/>
      <c r="H4624" s="51"/>
      <c r="I4624" s="52"/>
      <c r="J4624" s="46"/>
    </row>
    <row r="4625" spans="1:11" s="45" customFormat="1">
      <c r="A4625" s="49"/>
      <c r="B4625" s="44"/>
      <c r="C4625" s="44"/>
      <c r="D4625" s="44"/>
      <c r="E4625" s="50"/>
      <c r="F4625" s="51"/>
      <c r="G4625" s="51"/>
      <c r="H4625" s="51"/>
      <c r="I4625" s="52"/>
      <c r="J4625" s="46"/>
    </row>
    <row r="4626" spans="1:11" s="45" customFormat="1">
      <c r="A4626" s="49"/>
      <c r="B4626" s="44"/>
      <c r="C4626" s="44"/>
      <c r="D4626" s="44"/>
      <c r="E4626" s="50"/>
      <c r="F4626" s="51"/>
      <c r="G4626" s="51"/>
      <c r="H4626" s="51"/>
      <c r="I4626" s="52"/>
      <c r="J4626" s="46"/>
    </row>
    <row r="4627" spans="1:11" s="44" customFormat="1">
      <c r="A4627" s="49"/>
      <c r="E4627" s="50"/>
      <c r="F4627" s="51"/>
      <c r="G4627" s="51"/>
      <c r="H4627" s="51"/>
      <c r="I4627" s="52"/>
      <c r="J4627" s="46"/>
      <c r="K4627" s="45"/>
    </row>
    <row r="4628" spans="1:11" s="44" customFormat="1">
      <c r="A4628" s="49"/>
      <c r="E4628" s="50"/>
      <c r="F4628" s="51"/>
      <c r="G4628" s="51"/>
      <c r="H4628" s="51"/>
      <c r="I4628" s="52"/>
      <c r="J4628" s="46"/>
      <c r="K4628" s="45"/>
    </row>
    <row r="4629" spans="1:11" s="44" customFormat="1">
      <c r="A4629" s="49"/>
      <c r="E4629" s="50"/>
      <c r="F4629" s="51"/>
      <c r="G4629" s="51"/>
      <c r="H4629" s="51"/>
      <c r="I4629" s="52"/>
      <c r="J4629" s="46"/>
      <c r="K4629" s="45"/>
    </row>
    <row r="4630" spans="1:11" s="44" customFormat="1">
      <c r="A4630" s="49"/>
      <c r="E4630" s="50"/>
      <c r="F4630" s="51"/>
      <c r="G4630" s="51"/>
      <c r="H4630" s="51"/>
      <c r="I4630" s="52"/>
      <c r="J4630" s="46"/>
      <c r="K4630" s="45"/>
    </row>
    <row r="4631" spans="1:11" s="44" customFormat="1">
      <c r="A4631" s="49"/>
      <c r="E4631" s="50"/>
      <c r="F4631" s="51"/>
      <c r="G4631" s="51"/>
      <c r="H4631" s="51"/>
      <c r="I4631" s="52"/>
      <c r="J4631" s="46"/>
      <c r="K4631" s="45"/>
    </row>
    <row r="4632" spans="1:11" s="44" customFormat="1">
      <c r="A4632" s="49"/>
      <c r="E4632" s="50"/>
      <c r="F4632" s="51"/>
      <c r="G4632" s="51"/>
      <c r="H4632" s="51"/>
      <c r="I4632" s="52"/>
      <c r="J4632" s="46"/>
      <c r="K4632" s="45"/>
    </row>
    <row r="4633" spans="1:11" s="44" customFormat="1">
      <c r="A4633" s="49"/>
      <c r="E4633" s="50"/>
      <c r="F4633" s="51"/>
      <c r="G4633" s="51"/>
      <c r="H4633" s="51"/>
      <c r="I4633" s="52"/>
      <c r="J4633" s="46"/>
      <c r="K4633" s="45"/>
    </row>
    <row r="4634" spans="1:11" s="44" customFormat="1">
      <c r="A4634" s="49"/>
      <c r="E4634" s="50"/>
      <c r="F4634" s="51"/>
      <c r="G4634" s="51"/>
      <c r="H4634" s="51"/>
      <c r="I4634" s="52"/>
      <c r="J4634" s="46"/>
      <c r="K4634" s="45"/>
    </row>
    <row r="4635" spans="1:11" s="44" customFormat="1">
      <c r="A4635" s="49"/>
      <c r="E4635" s="50"/>
      <c r="F4635" s="51"/>
      <c r="G4635" s="51"/>
      <c r="H4635" s="51"/>
      <c r="I4635" s="52"/>
      <c r="J4635" s="46"/>
      <c r="K4635" s="45"/>
    </row>
    <row r="4636" spans="1:11" s="44" customFormat="1">
      <c r="A4636" s="49"/>
      <c r="E4636" s="50"/>
      <c r="F4636" s="51"/>
      <c r="G4636" s="51"/>
      <c r="H4636" s="51"/>
      <c r="I4636" s="52"/>
      <c r="J4636" s="46"/>
      <c r="K4636" s="45"/>
    </row>
    <row r="4637" spans="1:11" s="44" customFormat="1">
      <c r="A4637" s="49"/>
      <c r="E4637" s="50"/>
      <c r="F4637" s="51"/>
      <c r="G4637" s="51"/>
      <c r="H4637" s="51"/>
      <c r="I4637" s="52"/>
      <c r="J4637" s="46"/>
      <c r="K4637" s="45"/>
    </row>
    <row r="4638" spans="1:11" s="44" customFormat="1">
      <c r="A4638" s="49"/>
      <c r="E4638" s="50"/>
      <c r="F4638" s="51"/>
      <c r="G4638" s="51"/>
      <c r="H4638" s="51"/>
      <c r="I4638" s="52"/>
      <c r="J4638" s="46"/>
      <c r="K4638" s="45"/>
    </row>
    <row r="4639" spans="1:11" s="44" customFormat="1">
      <c r="A4639" s="49"/>
      <c r="E4639" s="50"/>
      <c r="F4639" s="51"/>
      <c r="G4639" s="51"/>
      <c r="H4639" s="51"/>
      <c r="I4639" s="52"/>
      <c r="J4639" s="46"/>
      <c r="K4639" s="45"/>
    </row>
    <row r="4640" spans="1:11" s="44" customFormat="1">
      <c r="A4640" s="49"/>
      <c r="E4640" s="50"/>
      <c r="F4640" s="51"/>
      <c r="G4640" s="51"/>
      <c r="H4640" s="51"/>
      <c r="I4640" s="52"/>
      <c r="J4640" s="46"/>
      <c r="K4640" s="45"/>
    </row>
    <row r="4641" spans="1:11" s="44" customFormat="1">
      <c r="A4641" s="49"/>
      <c r="E4641" s="50"/>
      <c r="F4641" s="51"/>
      <c r="G4641" s="51"/>
      <c r="H4641" s="51"/>
      <c r="I4641" s="52"/>
      <c r="J4641" s="46"/>
      <c r="K4641" s="45"/>
    </row>
    <row r="4642" spans="1:11" s="44" customFormat="1">
      <c r="A4642" s="49"/>
      <c r="E4642" s="50"/>
      <c r="F4642" s="51"/>
      <c r="G4642" s="51"/>
      <c r="H4642" s="51"/>
      <c r="I4642" s="52"/>
      <c r="J4642" s="46"/>
      <c r="K4642" s="45"/>
    </row>
    <row r="4643" spans="1:11" s="44" customFormat="1">
      <c r="A4643" s="49"/>
      <c r="E4643" s="50"/>
      <c r="F4643" s="51"/>
      <c r="G4643" s="51"/>
      <c r="H4643" s="51"/>
      <c r="I4643" s="52"/>
      <c r="J4643" s="46"/>
      <c r="K4643" s="45"/>
    </row>
    <row r="4644" spans="1:11" s="44" customFormat="1">
      <c r="A4644" s="49"/>
      <c r="E4644" s="50"/>
      <c r="F4644" s="51"/>
      <c r="G4644" s="51"/>
      <c r="H4644" s="51"/>
      <c r="I4644" s="52"/>
      <c r="J4644" s="46"/>
      <c r="K4644" s="45"/>
    </row>
    <row r="4645" spans="1:11" s="44" customFormat="1">
      <c r="A4645" s="49"/>
      <c r="E4645" s="50"/>
      <c r="F4645" s="51"/>
      <c r="G4645" s="51"/>
      <c r="H4645" s="51"/>
      <c r="I4645" s="52"/>
      <c r="J4645" s="46"/>
      <c r="K4645" s="45"/>
    </row>
    <row r="4646" spans="1:11" s="44" customFormat="1">
      <c r="A4646" s="49"/>
      <c r="E4646" s="50"/>
      <c r="F4646" s="51"/>
      <c r="G4646" s="51"/>
      <c r="H4646" s="51"/>
      <c r="I4646" s="52"/>
      <c r="J4646" s="46"/>
      <c r="K4646" s="45"/>
    </row>
    <row r="4647" spans="1:11" s="44" customFormat="1">
      <c r="A4647" s="49"/>
      <c r="E4647" s="50"/>
      <c r="F4647" s="51"/>
      <c r="G4647" s="51"/>
      <c r="H4647" s="51"/>
      <c r="I4647" s="52"/>
      <c r="J4647" s="46"/>
      <c r="K4647" s="45"/>
    </row>
    <row r="4648" spans="1:11" s="44" customFormat="1">
      <c r="A4648" s="49"/>
      <c r="E4648" s="50"/>
      <c r="F4648" s="51"/>
      <c r="G4648" s="51"/>
      <c r="H4648" s="51"/>
      <c r="I4648" s="52"/>
      <c r="J4648" s="46"/>
      <c r="K4648" s="47"/>
    </row>
    <row r="4649" spans="1:11" s="44" customFormat="1">
      <c r="A4649" s="49"/>
      <c r="E4649" s="50"/>
      <c r="F4649" s="51"/>
      <c r="G4649" s="51"/>
      <c r="H4649" s="51"/>
      <c r="I4649" s="52"/>
      <c r="J4649" s="46"/>
      <c r="K4649" s="45"/>
    </row>
    <row r="4650" spans="1:11" s="44" customFormat="1">
      <c r="A4650" s="49"/>
      <c r="E4650" s="50"/>
      <c r="F4650" s="51"/>
      <c r="G4650" s="51"/>
      <c r="H4650" s="51"/>
      <c r="I4650" s="52"/>
      <c r="J4650" s="46"/>
      <c r="K4650" s="45"/>
    </row>
    <row r="4651" spans="1:11" s="44" customFormat="1">
      <c r="A4651" s="49"/>
      <c r="E4651" s="50"/>
      <c r="F4651" s="51"/>
      <c r="G4651" s="51"/>
      <c r="H4651" s="51"/>
      <c r="I4651" s="52"/>
      <c r="J4651" s="46"/>
      <c r="K4651" s="45"/>
    </row>
    <row r="4652" spans="1:11" s="44" customFormat="1">
      <c r="A4652" s="49"/>
      <c r="E4652" s="50"/>
      <c r="F4652" s="51"/>
      <c r="G4652" s="51"/>
      <c r="H4652" s="51"/>
      <c r="I4652" s="52"/>
      <c r="J4652" s="46"/>
      <c r="K4652" s="45"/>
    </row>
    <row r="4653" spans="1:11" s="44" customFormat="1">
      <c r="A4653" s="49"/>
      <c r="E4653" s="50"/>
      <c r="F4653" s="51"/>
      <c r="G4653" s="51"/>
      <c r="H4653" s="51"/>
      <c r="I4653" s="52"/>
      <c r="J4653" s="46"/>
      <c r="K4653" s="45"/>
    </row>
    <row r="4654" spans="1:11" s="44" customFormat="1">
      <c r="A4654" s="49"/>
      <c r="E4654" s="50"/>
      <c r="F4654" s="51"/>
      <c r="G4654" s="51"/>
      <c r="H4654" s="51"/>
      <c r="I4654" s="52"/>
      <c r="J4654" s="46"/>
      <c r="K4654" s="47"/>
    </row>
    <row r="4655" spans="1:11" s="44" customFormat="1">
      <c r="A4655" s="49"/>
      <c r="E4655" s="50"/>
      <c r="F4655" s="51"/>
      <c r="G4655" s="51"/>
      <c r="H4655" s="51"/>
      <c r="I4655" s="52"/>
      <c r="J4655" s="46"/>
      <c r="K4655" s="47"/>
    </row>
    <row r="4656" spans="1:11" s="44" customFormat="1">
      <c r="A4656" s="49"/>
      <c r="E4656" s="50"/>
      <c r="F4656" s="51"/>
      <c r="G4656" s="51"/>
      <c r="H4656" s="51"/>
      <c r="I4656" s="52"/>
      <c r="J4656" s="46"/>
      <c r="K4656" s="45"/>
    </row>
    <row r="4657" spans="1:11" s="44" customFormat="1">
      <c r="A4657" s="49"/>
      <c r="E4657" s="50"/>
      <c r="F4657" s="51"/>
      <c r="G4657" s="51"/>
      <c r="H4657" s="51"/>
      <c r="I4657" s="52"/>
      <c r="J4657" s="46"/>
      <c r="K4657" s="45"/>
    </row>
    <row r="4658" spans="1:11" s="44" customFormat="1">
      <c r="A4658" s="49"/>
      <c r="E4658" s="50"/>
      <c r="F4658" s="51"/>
      <c r="G4658" s="51"/>
      <c r="H4658" s="51"/>
      <c r="I4658" s="52"/>
      <c r="J4658" s="46"/>
      <c r="K4658" s="45"/>
    </row>
    <row r="4659" spans="1:11" s="45" customFormat="1">
      <c r="A4659" s="49"/>
      <c r="B4659" s="44"/>
      <c r="C4659" s="44"/>
      <c r="D4659" s="44"/>
      <c r="E4659" s="50"/>
      <c r="F4659" s="51"/>
      <c r="G4659" s="51"/>
      <c r="H4659" s="51"/>
      <c r="I4659" s="52"/>
      <c r="J4659" s="46"/>
    </row>
    <row r="4660" spans="1:11" s="45" customFormat="1">
      <c r="A4660" s="49"/>
      <c r="B4660" s="44"/>
      <c r="C4660" s="44"/>
      <c r="D4660" s="44"/>
      <c r="E4660" s="50"/>
      <c r="F4660" s="51"/>
      <c r="G4660" s="51"/>
      <c r="H4660" s="51"/>
      <c r="I4660" s="52"/>
      <c r="J4660" s="46"/>
    </row>
    <row r="4661" spans="1:11" s="45" customFormat="1">
      <c r="A4661" s="49"/>
      <c r="B4661" s="44"/>
      <c r="C4661" s="44"/>
      <c r="D4661" s="44"/>
      <c r="E4661" s="50"/>
      <c r="F4661" s="51"/>
      <c r="G4661" s="51"/>
      <c r="H4661" s="51"/>
      <c r="I4661" s="52"/>
      <c r="J4661" s="46"/>
    </row>
    <row r="4662" spans="1:11" s="45" customFormat="1">
      <c r="A4662" s="49"/>
      <c r="B4662" s="44"/>
      <c r="C4662" s="44"/>
      <c r="D4662" s="44"/>
      <c r="E4662" s="50"/>
      <c r="F4662" s="51"/>
      <c r="G4662" s="51"/>
      <c r="H4662" s="51"/>
      <c r="I4662" s="52"/>
      <c r="J4662" s="46"/>
    </row>
    <row r="4663" spans="1:11" s="45" customFormat="1">
      <c r="A4663" s="49"/>
      <c r="B4663" s="44"/>
      <c r="C4663" s="44"/>
      <c r="D4663" s="44"/>
      <c r="E4663" s="50"/>
      <c r="F4663" s="51"/>
      <c r="G4663" s="51"/>
      <c r="H4663" s="51"/>
      <c r="I4663" s="52"/>
      <c r="J4663" s="46"/>
    </row>
    <row r="4664" spans="1:11" s="45" customFormat="1">
      <c r="A4664" s="49"/>
      <c r="B4664" s="44"/>
      <c r="C4664" s="44"/>
      <c r="D4664" s="44"/>
      <c r="E4664" s="50"/>
      <c r="F4664" s="51"/>
      <c r="G4664" s="51"/>
      <c r="H4664" s="51"/>
      <c r="I4664" s="52"/>
      <c r="J4664" s="46"/>
      <c r="K4664" s="47"/>
    </row>
    <row r="4665" spans="1:11" s="45" customFormat="1">
      <c r="A4665" s="49"/>
      <c r="B4665" s="44"/>
      <c r="C4665" s="44"/>
      <c r="D4665" s="44"/>
      <c r="E4665" s="50"/>
      <c r="F4665" s="51"/>
      <c r="G4665" s="51"/>
      <c r="H4665" s="51"/>
      <c r="I4665" s="52"/>
      <c r="J4665" s="46"/>
    </row>
    <row r="4666" spans="1:11" s="45" customFormat="1">
      <c r="A4666" s="49"/>
      <c r="B4666" s="44"/>
      <c r="C4666" s="44"/>
      <c r="D4666" s="44"/>
      <c r="E4666" s="50"/>
      <c r="F4666" s="51"/>
      <c r="G4666" s="51"/>
      <c r="H4666" s="51"/>
      <c r="I4666" s="52"/>
      <c r="J4666" s="46"/>
    </row>
    <row r="4667" spans="1:11" s="45" customFormat="1">
      <c r="A4667" s="49"/>
      <c r="B4667" s="44"/>
      <c r="C4667" s="44"/>
      <c r="D4667" s="44"/>
      <c r="E4667" s="50"/>
      <c r="F4667" s="51"/>
      <c r="G4667" s="51"/>
      <c r="H4667" s="51"/>
      <c r="I4667" s="52"/>
      <c r="J4667" s="46"/>
    </row>
    <row r="4668" spans="1:11" s="45" customFormat="1">
      <c r="A4668" s="49"/>
      <c r="B4668" s="44"/>
      <c r="C4668" s="44"/>
      <c r="D4668" s="44"/>
      <c r="E4668" s="50"/>
      <c r="F4668" s="51"/>
      <c r="G4668" s="51"/>
      <c r="H4668" s="51"/>
      <c r="I4668" s="52"/>
      <c r="J4668" s="46"/>
    </row>
    <row r="4669" spans="1:11" s="45" customFormat="1">
      <c r="A4669" s="49"/>
      <c r="B4669" s="44"/>
      <c r="C4669" s="44"/>
      <c r="D4669" s="44"/>
      <c r="E4669" s="50"/>
      <c r="F4669" s="51"/>
      <c r="G4669" s="51"/>
      <c r="H4669" s="51"/>
      <c r="I4669" s="52"/>
      <c r="J4669" s="46"/>
    </row>
    <row r="4670" spans="1:11" s="45" customFormat="1">
      <c r="A4670" s="49"/>
      <c r="B4670" s="44"/>
      <c r="C4670" s="44"/>
      <c r="D4670" s="44"/>
      <c r="E4670" s="50"/>
      <c r="F4670" s="51"/>
      <c r="G4670" s="51"/>
      <c r="H4670" s="51"/>
      <c r="I4670" s="52"/>
      <c r="J4670" s="46"/>
    </row>
    <row r="4671" spans="1:11" s="45" customFormat="1">
      <c r="A4671" s="49"/>
      <c r="B4671" s="44"/>
      <c r="C4671" s="44"/>
      <c r="D4671" s="44"/>
      <c r="E4671" s="50"/>
      <c r="F4671" s="51"/>
      <c r="G4671" s="51"/>
      <c r="H4671" s="51"/>
      <c r="I4671" s="52"/>
      <c r="J4671" s="46"/>
    </row>
    <row r="4672" spans="1:11" s="45" customFormat="1">
      <c r="A4672" s="49"/>
      <c r="B4672" s="44"/>
      <c r="C4672" s="44"/>
      <c r="D4672" s="44"/>
      <c r="E4672" s="50"/>
      <c r="F4672" s="51"/>
      <c r="G4672" s="51"/>
      <c r="H4672" s="51"/>
      <c r="I4672" s="52"/>
      <c r="J4672" s="46"/>
    </row>
    <row r="4673" spans="1:11" s="45" customFormat="1">
      <c r="A4673" s="49"/>
      <c r="B4673" s="44"/>
      <c r="C4673" s="44"/>
      <c r="D4673" s="44"/>
      <c r="E4673" s="50"/>
      <c r="F4673" s="51"/>
      <c r="G4673" s="51"/>
      <c r="H4673" s="51"/>
      <c r="I4673" s="52"/>
      <c r="J4673" s="46"/>
    </row>
    <row r="4674" spans="1:11" s="45" customFormat="1">
      <c r="A4674" s="49"/>
      <c r="B4674" s="44"/>
      <c r="C4674" s="44"/>
      <c r="D4674" s="44"/>
      <c r="E4674" s="50"/>
      <c r="F4674" s="51"/>
      <c r="G4674" s="51"/>
      <c r="H4674" s="51"/>
      <c r="I4674" s="52"/>
      <c r="J4674" s="46"/>
    </row>
    <row r="4675" spans="1:11" s="44" customFormat="1">
      <c r="A4675" s="49"/>
      <c r="E4675" s="50"/>
      <c r="F4675" s="51"/>
      <c r="G4675" s="51"/>
      <c r="H4675" s="51"/>
      <c r="I4675" s="52"/>
      <c r="J4675" s="46"/>
      <c r="K4675" s="45"/>
    </row>
    <row r="4676" spans="1:11" s="44" customFormat="1">
      <c r="A4676" s="49"/>
      <c r="E4676" s="50"/>
      <c r="F4676" s="51"/>
      <c r="G4676" s="51"/>
      <c r="H4676" s="51"/>
      <c r="I4676" s="52"/>
      <c r="J4676" s="46"/>
      <c r="K4676" s="45"/>
    </row>
    <row r="4677" spans="1:11" s="44" customFormat="1">
      <c r="A4677" s="49"/>
      <c r="E4677" s="50"/>
      <c r="F4677" s="51"/>
      <c r="G4677" s="51"/>
      <c r="H4677" s="51"/>
      <c r="I4677" s="52"/>
      <c r="J4677" s="46"/>
      <c r="K4677" s="45"/>
    </row>
    <row r="4678" spans="1:11" s="44" customFormat="1">
      <c r="A4678" s="49"/>
      <c r="E4678" s="50"/>
      <c r="F4678" s="51"/>
      <c r="G4678" s="51"/>
      <c r="H4678" s="51"/>
      <c r="I4678" s="52"/>
      <c r="J4678" s="46"/>
      <c r="K4678" s="45"/>
    </row>
    <row r="4679" spans="1:11" s="44" customFormat="1">
      <c r="A4679" s="49"/>
      <c r="E4679" s="50"/>
      <c r="F4679" s="51"/>
      <c r="G4679" s="51"/>
      <c r="H4679" s="51"/>
      <c r="I4679" s="52"/>
      <c r="J4679" s="46"/>
      <c r="K4679" s="45"/>
    </row>
    <row r="4680" spans="1:11" s="44" customFormat="1">
      <c r="A4680" s="49"/>
      <c r="E4680" s="50"/>
      <c r="F4680" s="51"/>
      <c r="G4680" s="51"/>
      <c r="H4680" s="51"/>
      <c r="I4680" s="52"/>
      <c r="J4680" s="46"/>
      <c r="K4680" s="45"/>
    </row>
    <row r="4681" spans="1:11" s="44" customFormat="1">
      <c r="A4681" s="49"/>
      <c r="E4681" s="50"/>
      <c r="F4681" s="51"/>
      <c r="G4681" s="51"/>
      <c r="H4681" s="51"/>
      <c r="I4681" s="52"/>
      <c r="J4681" s="46"/>
      <c r="K4681" s="45"/>
    </row>
    <row r="4682" spans="1:11" s="44" customFormat="1">
      <c r="A4682" s="49"/>
      <c r="E4682" s="50"/>
      <c r="F4682" s="51"/>
      <c r="G4682" s="51"/>
      <c r="H4682" s="51"/>
      <c r="I4682" s="52"/>
      <c r="J4682" s="46"/>
      <c r="K4682" s="45"/>
    </row>
    <row r="4683" spans="1:11" s="44" customFormat="1">
      <c r="A4683" s="49"/>
      <c r="E4683" s="50"/>
      <c r="F4683" s="51"/>
      <c r="G4683" s="51"/>
      <c r="H4683" s="51"/>
      <c r="I4683" s="52"/>
      <c r="J4683" s="46"/>
      <c r="K4683" s="45"/>
    </row>
    <row r="4684" spans="1:11" s="44" customFormat="1">
      <c r="A4684" s="49"/>
      <c r="E4684" s="50"/>
      <c r="F4684" s="51"/>
      <c r="G4684" s="51"/>
      <c r="H4684" s="51"/>
      <c r="I4684" s="52"/>
      <c r="J4684" s="46"/>
      <c r="K4684" s="45"/>
    </row>
    <row r="4685" spans="1:11" s="44" customFormat="1">
      <c r="A4685" s="49"/>
      <c r="E4685" s="50"/>
      <c r="F4685" s="51"/>
      <c r="G4685" s="51"/>
      <c r="H4685" s="51"/>
      <c r="I4685" s="52"/>
      <c r="J4685" s="46"/>
      <c r="K4685" s="45"/>
    </row>
    <row r="4686" spans="1:11" s="44" customFormat="1">
      <c r="A4686" s="49"/>
      <c r="E4686" s="50"/>
      <c r="F4686" s="51"/>
      <c r="G4686" s="51"/>
      <c r="H4686" s="51"/>
      <c r="I4686" s="52"/>
      <c r="J4686" s="46"/>
      <c r="K4686" s="45"/>
    </row>
    <row r="4687" spans="1:11" s="44" customFormat="1">
      <c r="A4687" s="49"/>
      <c r="E4687" s="50"/>
      <c r="F4687" s="51"/>
      <c r="G4687" s="51"/>
      <c r="H4687" s="51"/>
      <c r="I4687" s="52"/>
      <c r="J4687" s="46"/>
      <c r="K4687" s="45"/>
    </row>
    <row r="4688" spans="1:11" s="44" customFormat="1">
      <c r="A4688" s="49"/>
      <c r="E4688" s="50"/>
      <c r="F4688" s="51"/>
      <c r="G4688" s="51"/>
      <c r="H4688" s="51"/>
      <c r="I4688" s="52"/>
      <c r="J4688" s="46"/>
      <c r="K4688" s="45"/>
    </row>
    <row r="4689" spans="1:11" s="44" customFormat="1">
      <c r="A4689" s="49"/>
      <c r="E4689" s="50"/>
      <c r="F4689" s="51"/>
      <c r="G4689" s="51"/>
      <c r="H4689" s="51"/>
      <c r="I4689" s="52"/>
      <c r="J4689" s="46"/>
      <c r="K4689" s="45"/>
    </row>
    <row r="4690" spans="1:11" s="44" customFormat="1">
      <c r="A4690" s="49"/>
      <c r="E4690" s="50"/>
      <c r="F4690" s="51"/>
      <c r="G4690" s="51"/>
      <c r="H4690" s="51"/>
      <c r="I4690" s="52"/>
      <c r="J4690" s="46"/>
      <c r="K4690" s="45"/>
    </row>
    <row r="4691" spans="1:11" s="44" customFormat="1">
      <c r="A4691" s="49"/>
      <c r="E4691" s="50"/>
      <c r="F4691" s="51"/>
      <c r="G4691" s="51"/>
      <c r="H4691" s="51"/>
      <c r="I4691" s="52"/>
      <c r="J4691" s="46"/>
      <c r="K4691" s="45"/>
    </row>
    <row r="4692" spans="1:11" s="44" customFormat="1">
      <c r="A4692" s="49"/>
      <c r="E4692" s="50"/>
      <c r="F4692" s="51"/>
      <c r="G4692" s="51"/>
      <c r="H4692" s="51"/>
      <c r="I4692" s="52"/>
      <c r="J4692" s="46"/>
      <c r="K4692" s="45"/>
    </row>
    <row r="4693" spans="1:11" s="44" customFormat="1">
      <c r="A4693" s="49"/>
      <c r="E4693" s="50"/>
      <c r="F4693" s="51"/>
      <c r="G4693" s="51"/>
      <c r="H4693" s="51"/>
      <c r="I4693" s="52"/>
      <c r="J4693" s="46"/>
      <c r="K4693" s="45"/>
    </row>
    <row r="4694" spans="1:11" s="44" customFormat="1">
      <c r="A4694" s="49"/>
      <c r="E4694" s="50"/>
      <c r="F4694" s="51"/>
      <c r="G4694" s="51"/>
      <c r="H4694" s="51"/>
      <c r="I4694" s="52"/>
      <c r="J4694" s="46"/>
      <c r="K4694" s="45"/>
    </row>
    <row r="4695" spans="1:11" s="44" customFormat="1">
      <c r="A4695" s="49"/>
      <c r="E4695" s="50"/>
      <c r="F4695" s="51"/>
      <c r="G4695" s="51"/>
      <c r="H4695" s="51"/>
      <c r="I4695" s="52"/>
      <c r="J4695" s="46"/>
      <c r="K4695" s="45"/>
    </row>
    <row r="4696" spans="1:11" s="44" customFormat="1">
      <c r="A4696" s="49"/>
      <c r="E4696" s="50"/>
      <c r="F4696" s="51"/>
      <c r="G4696" s="51"/>
      <c r="H4696" s="51"/>
      <c r="I4696" s="52"/>
      <c r="J4696" s="46"/>
      <c r="K4696" s="45"/>
    </row>
    <row r="4697" spans="1:11" s="44" customFormat="1">
      <c r="A4697" s="49"/>
      <c r="E4697" s="50"/>
      <c r="F4697" s="51"/>
      <c r="G4697" s="51"/>
      <c r="H4697" s="51"/>
      <c r="I4697" s="52"/>
      <c r="J4697" s="46"/>
      <c r="K4697" s="45"/>
    </row>
    <row r="4698" spans="1:11" s="44" customFormat="1">
      <c r="A4698" s="49"/>
      <c r="E4698" s="50"/>
      <c r="F4698" s="51"/>
      <c r="G4698" s="51"/>
      <c r="H4698" s="51"/>
      <c r="I4698" s="52"/>
      <c r="J4698" s="46"/>
      <c r="K4698" s="45"/>
    </row>
    <row r="4699" spans="1:11" s="44" customFormat="1">
      <c r="A4699" s="49"/>
      <c r="E4699" s="50"/>
      <c r="F4699" s="51"/>
      <c r="G4699" s="51"/>
      <c r="H4699" s="51"/>
      <c r="I4699" s="52"/>
      <c r="J4699" s="46"/>
      <c r="K4699" s="45"/>
    </row>
    <row r="4700" spans="1:11" s="44" customFormat="1">
      <c r="A4700" s="49"/>
      <c r="E4700" s="50"/>
      <c r="F4700" s="51"/>
      <c r="G4700" s="51"/>
      <c r="H4700" s="51"/>
      <c r="I4700" s="52"/>
      <c r="J4700" s="46"/>
      <c r="K4700" s="45"/>
    </row>
    <row r="4701" spans="1:11" s="44" customFormat="1">
      <c r="A4701" s="49"/>
      <c r="E4701" s="50"/>
      <c r="F4701" s="51"/>
      <c r="G4701" s="51"/>
      <c r="H4701" s="51"/>
      <c r="I4701" s="52"/>
      <c r="J4701" s="46"/>
      <c r="K4701" s="47"/>
    </row>
    <row r="4702" spans="1:11" s="44" customFormat="1">
      <c r="A4702" s="49"/>
      <c r="E4702" s="50"/>
      <c r="F4702" s="51"/>
      <c r="G4702" s="51"/>
      <c r="H4702" s="51"/>
      <c r="I4702" s="52"/>
      <c r="J4702" s="46"/>
      <c r="K4702" s="45"/>
    </row>
    <row r="4703" spans="1:11" s="44" customFormat="1">
      <c r="A4703" s="49"/>
      <c r="E4703" s="50"/>
      <c r="F4703" s="51"/>
      <c r="G4703" s="51"/>
      <c r="H4703" s="51"/>
      <c r="I4703" s="52"/>
      <c r="J4703" s="46"/>
      <c r="K4703" s="45"/>
    </row>
    <row r="4704" spans="1:11" s="44" customFormat="1">
      <c r="A4704" s="49"/>
      <c r="E4704" s="50"/>
      <c r="F4704" s="51"/>
      <c r="G4704" s="51"/>
      <c r="H4704" s="51"/>
      <c r="I4704" s="52"/>
      <c r="J4704" s="46"/>
      <c r="K4704" s="45"/>
    </row>
    <row r="4705" spans="1:11" s="44" customFormat="1">
      <c r="A4705" s="49"/>
      <c r="E4705" s="50"/>
      <c r="F4705" s="51"/>
      <c r="G4705" s="51"/>
      <c r="H4705" s="51"/>
      <c r="I4705" s="52"/>
      <c r="J4705" s="46"/>
      <c r="K4705" s="45"/>
    </row>
    <row r="4706" spans="1:11" s="44" customFormat="1">
      <c r="A4706" s="49"/>
      <c r="E4706" s="50"/>
      <c r="F4706" s="51"/>
      <c r="G4706" s="51"/>
      <c r="H4706" s="51"/>
      <c r="I4706" s="52"/>
      <c r="J4706" s="46"/>
      <c r="K4706" s="45"/>
    </row>
    <row r="4707" spans="1:11" s="45" customFormat="1">
      <c r="A4707" s="49"/>
      <c r="B4707" s="44"/>
      <c r="C4707" s="44"/>
      <c r="D4707" s="44"/>
      <c r="E4707" s="50"/>
      <c r="F4707" s="51"/>
      <c r="G4707" s="51"/>
      <c r="H4707" s="51"/>
      <c r="I4707" s="52"/>
      <c r="J4707" s="46"/>
    </row>
    <row r="4708" spans="1:11" s="45" customFormat="1">
      <c r="A4708" s="49"/>
      <c r="B4708" s="44"/>
      <c r="C4708" s="44"/>
      <c r="D4708" s="44"/>
      <c r="E4708" s="50"/>
      <c r="F4708" s="51"/>
      <c r="G4708" s="51"/>
      <c r="H4708" s="51"/>
      <c r="I4708" s="52"/>
      <c r="J4708" s="46"/>
    </row>
    <row r="4709" spans="1:11" s="45" customFormat="1">
      <c r="A4709" s="49"/>
      <c r="B4709" s="44"/>
      <c r="C4709" s="44"/>
      <c r="D4709" s="44"/>
      <c r="E4709" s="50"/>
      <c r="F4709" s="51"/>
      <c r="G4709" s="51"/>
      <c r="H4709" s="51"/>
      <c r="I4709" s="52"/>
      <c r="J4709" s="46"/>
    </row>
    <row r="4710" spans="1:11" s="45" customFormat="1">
      <c r="A4710" s="49"/>
      <c r="B4710" s="44"/>
      <c r="C4710" s="44"/>
      <c r="D4710" s="44"/>
      <c r="E4710" s="50"/>
      <c r="F4710" s="51"/>
      <c r="G4710" s="51"/>
      <c r="H4710" s="51"/>
      <c r="I4710" s="52"/>
      <c r="J4710" s="46"/>
    </row>
    <row r="4711" spans="1:11">
      <c r="A4711" s="49"/>
      <c r="B4711" s="44"/>
      <c r="C4711" s="44"/>
      <c r="D4711" s="44"/>
      <c r="E4711" s="50"/>
      <c r="F4711" s="51"/>
      <c r="G4711" s="51"/>
      <c r="H4711" s="51"/>
      <c r="I4711" s="52"/>
      <c r="J4711" s="46"/>
      <c r="K4711" s="45"/>
    </row>
    <row r="4712" spans="1:11" s="45" customFormat="1">
      <c r="A4712" s="49"/>
      <c r="B4712" s="44"/>
      <c r="C4712" s="44"/>
      <c r="D4712" s="44"/>
      <c r="E4712" s="50"/>
      <c r="F4712" s="51"/>
      <c r="G4712" s="51"/>
      <c r="H4712" s="51"/>
      <c r="I4712" s="52"/>
      <c r="J4712" s="46"/>
    </row>
    <row r="4713" spans="1:11" s="45" customFormat="1">
      <c r="A4713" s="49"/>
      <c r="B4713" s="44"/>
      <c r="C4713" s="44"/>
      <c r="D4713" s="44"/>
      <c r="E4713" s="50"/>
      <c r="F4713" s="51"/>
      <c r="G4713" s="51"/>
      <c r="H4713" s="51"/>
      <c r="I4713" s="52"/>
      <c r="J4713" s="46"/>
    </row>
    <row r="4714" spans="1:11" s="45" customFormat="1">
      <c r="A4714" s="49"/>
      <c r="B4714" s="44"/>
      <c r="C4714" s="44"/>
      <c r="D4714" s="44"/>
      <c r="E4714" s="50"/>
      <c r="F4714" s="51"/>
      <c r="G4714" s="51"/>
      <c r="H4714" s="51"/>
      <c r="I4714" s="52"/>
      <c r="J4714" s="46"/>
    </row>
    <row r="4715" spans="1:11" s="45" customFormat="1">
      <c r="A4715" s="49"/>
      <c r="B4715" s="44"/>
      <c r="C4715" s="44"/>
      <c r="D4715" s="44"/>
      <c r="E4715" s="50"/>
      <c r="F4715" s="51"/>
      <c r="G4715" s="51"/>
      <c r="H4715" s="51"/>
      <c r="I4715" s="52"/>
      <c r="J4715" s="46"/>
    </row>
    <row r="4716" spans="1:11" s="45" customFormat="1">
      <c r="A4716" s="49"/>
      <c r="B4716" s="44"/>
      <c r="C4716" s="44"/>
      <c r="D4716" s="44"/>
      <c r="E4716" s="50"/>
      <c r="F4716" s="51"/>
      <c r="G4716" s="51"/>
      <c r="H4716" s="51"/>
      <c r="I4716" s="52"/>
      <c r="J4716" s="46"/>
    </row>
    <row r="4717" spans="1:11" s="45" customFormat="1">
      <c r="A4717" s="49"/>
      <c r="B4717" s="44"/>
      <c r="C4717" s="44"/>
      <c r="D4717" s="44"/>
      <c r="E4717" s="50"/>
      <c r="F4717" s="51"/>
      <c r="G4717" s="51"/>
      <c r="H4717" s="51"/>
      <c r="I4717" s="52"/>
      <c r="J4717" s="46"/>
    </row>
    <row r="4718" spans="1:11" s="45" customFormat="1">
      <c r="A4718" s="49"/>
      <c r="B4718" s="44"/>
      <c r="C4718" s="44"/>
      <c r="D4718" s="44"/>
      <c r="E4718" s="50"/>
      <c r="F4718" s="51"/>
      <c r="G4718" s="51"/>
      <c r="H4718" s="51"/>
      <c r="I4718" s="52"/>
      <c r="J4718" s="46"/>
    </row>
    <row r="4719" spans="1:11" s="45" customFormat="1">
      <c r="A4719" s="49"/>
      <c r="B4719" s="44"/>
      <c r="C4719" s="44"/>
      <c r="D4719" s="44"/>
      <c r="E4719" s="50"/>
      <c r="F4719" s="51"/>
      <c r="G4719" s="51"/>
      <c r="H4719" s="51"/>
      <c r="I4719" s="52"/>
      <c r="J4719" s="46"/>
    </row>
    <row r="4720" spans="1:11" s="45" customFormat="1">
      <c r="A4720" s="49"/>
      <c r="B4720" s="44"/>
      <c r="C4720" s="44"/>
      <c r="D4720" s="44"/>
      <c r="E4720" s="50"/>
      <c r="F4720" s="51"/>
      <c r="G4720" s="51"/>
      <c r="H4720" s="51"/>
      <c r="I4720" s="52"/>
      <c r="J4720" s="46"/>
    </row>
    <row r="4721" spans="1:11" s="45" customFormat="1">
      <c r="A4721" s="49"/>
      <c r="B4721" s="44"/>
      <c r="C4721" s="44"/>
      <c r="D4721" s="44"/>
      <c r="E4721" s="50"/>
      <c r="F4721" s="51"/>
      <c r="G4721" s="51"/>
      <c r="H4721" s="51"/>
      <c r="I4721" s="52"/>
      <c r="J4721" s="46"/>
    </row>
    <row r="4722" spans="1:11" s="45" customFormat="1">
      <c r="A4722" s="49"/>
      <c r="B4722" s="44"/>
      <c r="C4722" s="44"/>
      <c r="D4722" s="44"/>
      <c r="E4722" s="50"/>
      <c r="F4722" s="51"/>
      <c r="G4722" s="51"/>
      <c r="H4722" s="51"/>
      <c r="I4722" s="52"/>
      <c r="J4722" s="46"/>
    </row>
    <row r="4723" spans="1:11" s="44" customFormat="1">
      <c r="A4723" s="49"/>
      <c r="E4723" s="50"/>
      <c r="F4723" s="51"/>
      <c r="G4723" s="51"/>
      <c r="H4723" s="51"/>
      <c r="I4723" s="52"/>
      <c r="J4723" s="46"/>
      <c r="K4723" s="45"/>
    </row>
    <row r="4724" spans="1:11" s="44" customFormat="1">
      <c r="A4724" s="49"/>
      <c r="E4724" s="50"/>
      <c r="F4724" s="51"/>
      <c r="G4724" s="51"/>
      <c r="H4724" s="51"/>
      <c r="I4724" s="52"/>
      <c r="J4724" s="46"/>
      <c r="K4724" s="45"/>
    </row>
    <row r="4725" spans="1:11" s="44" customFormat="1">
      <c r="A4725" s="49"/>
      <c r="E4725" s="50"/>
      <c r="F4725" s="51"/>
      <c r="G4725" s="51"/>
      <c r="H4725" s="51"/>
      <c r="I4725" s="52"/>
      <c r="J4725" s="46"/>
      <c r="K4725" s="45"/>
    </row>
    <row r="4726" spans="1:11" s="44" customFormat="1">
      <c r="A4726" s="49"/>
      <c r="E4726" s="50"/>
      <c r="F4726" s="51"/>
      <c r="G4726" s="51"/>
      <c r="H4726" s="51"/>
      <c r="I4726" s="52"/>
      <c r="J4726" s="46"/>
      <c r="K4726" s="47"/>
    </row>
    <row r="4727" spans="1:11" s="44" customFormat="1">
      <c r="A4727" s="49"/>
      <c r="E4727" s="50"/>
      <c r="F4727" s="51"/>
      <c r="G4727" s="51"/>
      <c r="H4727" s="51"/>
      <c r="I4727" s="52"/>
      <c r="J4727" s="46"/>
      <c r="K4727" s="45"/>
    </row>
    <row r="4728" spans="1:11" s="44" customFormat="1">
      <c r="A4728" s="49"/>
      <c r="E4728" s="50"/>
      <c r="F4728" s="51"/>
      <c r="G4728" s="51"/>
      <c r="H4728" s="51"/>
      <c r="I4728" s="52"/>
      <c r="J4728" s="46"/>
      <c r="K4728" s="45"/>
    </row>
    <row r="4729" spans="1:11" s="44" customFormat="1">
      <c r="A4729" s="49"/>
      <c r="E4729" s="50"/>
      <c r="F4729" s="51"/>
      <c r="G4729" s="51"/>
      <c r="H4729" s="51"/>
      <c r="I4729" s="52"/>
      <c r="J4729" s="46"/>
      <c r="K4729" s="45"/>
    </row>
    <row r="4730" spans="1:11" s="44" customFormat="1">
      <c r="A4730" s="49"/>
      <c r="E4730" s="50"/>
      <c r="F4730" s="51"/>
      <c r="G4730" s="51"/>
      <c r="H4730" s="51"/>
      <c r="I4730" s="52"/>
      <c r="J4730" s="46"/>
      <c r="K4730" s="45"/>
    </row>
    <row r="4731" spans="1:11" s="44" customFormat="1">
      <c r="A4731" s="49"/>
      <c r="E4731" s="50"/>
      <c r="F4731" s="51"/>
      <c r="G4731" s="51"/>
      <c r="H4731" s="51"/>
      <c r="I4731" s="52"/>
      <c r="J4731" s="46"/>
      <c r="K4731" s="45"/>
    </row>
    <row r="4732" spans="1:11" s="44" customFormat="1">
      <c r="A4732" s="49"/>
      <c r="E4732" s="50"/>
      <c r="F4732" s="51"/>
      <c r="G4732" s="51"/>
      <c r="H4732" s="51"/>
      <c r="I4732" s="52"/>
      <c r="J4732" s="46"/>
      <c r="K4732" s="45"/>
    </row>
    <row r="4733" spans="1:11" s="44" customFormat="1">
      <c r="A4733" s="49"/>
      <c r="E4733" s="50"/>
      <c r="F4733" s="51"/>
      <c r="G4733" s="51"/>
      <c r="H4733" s="51"/>
      <c r="I4733" s="52"/>
      <c r="J4733" s="46"/>
      <c r="K4733" s="45"/>
    </row>
    <row r="4734" spans="1:11" s="44" customFormat="1">
      <c r="A4734" s="49"/>
      <c r="E4734" s="50"/>
      <c r="F4734" s="51"/>
      <c r="G4734" s="51"/>
      <c r="H4734" s="51"/>
      <c r="I4734" s="52"/>
      <c r="J4734" s="46"/>
      <c r="K4734" s="45"/>
    </row>
    <row r="4735" spans="1:11" s="44" customFormat="1">
      <c r="A4735" s="49"/>
      <c r="E4735" s="50"/>
      <c r="F4735" s="51"/>
      <c r="G4735" s="51"/>
      <c r="H4735" s="51"/>
      <c r="I4735" s="52"/>
      <c r="J4735" s="46"/>
      <c r="K4735" s="45"/>
    </row>
    <row r="4736" spans="1:11" s="44" customFormat="1">
      <c r="A4736" s="49"/>
      <c r="E4736" s="50"/>
      <c r="F4736" s="51"/>
      <c r="G4736" s="51"/>
      <c r="H4736" s="51"/>
      <c r="I4736" s="52"/>
      <c r="J4736" s="46"/>
      <c r="K4736" s="45"/>
    </row>
    <row r="4737" spans="1:11" s="44" customFormat="1">
      <c r="A4737" s="49"/>
      <c r="E4737" s="50"/>
      <c r="F4737" s="51"/>
      <c r="G4737" s="51"/>
      <c r="H4737" s="51"/>
      <c r="I4737" s="52"/>
      <c r="J4737" s="46"/>
      <c r="K4737" s="45"/>
    </row>
    <row r="4738" spans="1:11" s="44" customFormat="1">
      <c r="A4738" s="49"/>
      <c r="E4738" s="50"/>
      <c r="F4738" s="51"/>
      <c r="G4738" s="51"/>
      <c r="H4738" s="51"/>
      <c r="I4738" s="52"/>
      <c r="J4738" s="46"/>
      <c r="K4738" s="45"/>
    </row>
    <row r="4739" spans="1:11" s="44" customFormat="1">
      <c r="A4739" s="49"/>
      <c r="E4739" s="50"/>
      <c r="F4739" s="51"/>
      <c r="G4739" s="51"/>
      <c r="H4739" s="51"/>
      <c r="I4739" s="52"/>
      <c r="J4739" s="46"/>
      <c r="K4739" s="45"/>
    </row>
    <row r="4740" spans="1:11" s="44" customFormat="1">
      <c r="A4740" s="49"/>
      <c r="E4740" s="50"/>
      <c r="F4740" s="51"/>
      <c r="G4740" s="51"/>
      <c r="H4740" s="51"/>
      <c r="I4740" s="52"/>
      <c r="J4740" s="46"/>
      <c r="K4740" s="45"/>
    </row>
    <row r="4741" spans="1:11" s="44" customFormat="1">
      <c r="A4741" s="49"/>
      <c r="E4741" s="50"/>
      <c r="F4741" s="51"/>
      <c r="G4741" s="51"/>
      <c r="H4741" s="51"/>
      <c r="I4741" s="52"/>
      <c r="J4741" s="46"/>
      <c r="K4741" s="45"/>
    </row>
    <row r="4742" spans="1:11" s="44" customFormat="1">
      <c r="A4742" s="49"/>
      <c r="E4742" s="50"/>
      <c r="F4742" s="51"/>
      <c r="G4742" s="51"/>
      <c r="H4742" s="51"/>
      <c r="I4742" s="52"/>
      <c r="J4742" s="46"/>
      <c r="K4742" s="45"/>
    </row>
    <row r="4743" spans="1:11" s="44" customFormat="1">
      <c r="A4743" s="49"/>
      <c r="E4743" s="50"/>
      <c r="F4743" s="51"/>
      <c r="G4743" s="51"/>
      <c r="H4743" s="51"/>
      <c r="I4743" s="52"/>
      <c r="J4743" s="46"/>
      <c r="K4743" s="45"/>
    </row>
    <row r="4744" spans="1:11" s="44" customFormat="1">
      <c r="A4744" s="49"/>
      <c r="E4744" s="50"/>
      <c r="F4744" s="51"/>
      <c r="G4744" s="51"/>
      <c r="H4744" s="51"/>
      <c r="I4744" s="52"/>
      <c r="J4744" s="46"/>
      <c r="K4744" s="45"/>
    </row>
    <row r="4745" spans="1:11" s="44" customFormat="1">
      <c r="A4745" s="49"/>
      <c r="E4745" s="50"/>
      <c r="F4745" s="51"/>
      <c r="G4745" s="51"/>
      <c r="H4745" s="51"/>
      <c r="I4745" s="52"/>
      <c r="J4745" s="46"/>
      <c r="K4745" s="45"/>
    </row>
    <row r="4746" spans="1:11" s="44" customFormat="1">
      <c r="A4746" s="49"/>
      <c r="E4746" s="50"/>
      <c r="F4746" s="51"/>
      <c r="G4746" s="51"/>
      <c r="H4746" s="51"/>
      <c r="I4746" s="52"/>
      <c r="J4746" s="46"/>
      <c r="K4746" s="47"/>
    </row>
    <row r="4747" spans="1:11" s="44" customFormat="1">
      <c r="A4747" s="49"/>
      <c r="E4747" s="50"/>
      <c r="F4747" s="51"/>
      <c r="G4747" s="51"/>
      <c r="H4747" s="51"/>
      <c r="I4747" s="52"/>
      <c r="J4747" s="46"/>
      <c r="K4747" s="45"/>
    </row>
    <row r="4748" spans="1:11" s="44" customFormat="1">
      <c r="A4748" s="49"/>
      <c r="E4748" s="50"/>
      <c r="F4748" s="51"/>
      <c r="G4748" s="51"/>
      <c r="H4748" s="51"/>
      <c r="I4748" s="52"/>
      <c r="J4748" s="46"/>
      <c r="K4748" s="45"/>
    </row>
    <row r="4749" spans="1:11" s="44" customFormat="1">
      <c r="A4749" s="49"/>
      <c r="E4749" s="50"/>
      <c r="F4749" s="51"/>
      <c r="G4749" s="51"/>
      <c r="H4749" s="51"/>
      <c r="I4749" s="52"/>
      <c r="J4749" s="46"/>
      <c r="K4749" s="45"/>
    </row>
    <row r="4750" spans="1:11" s="44" customFormat="1">
      <c r="A4750" s="49"/>
      <c r="E4750" s="50"/>
      <c r="F4750" s="51"/>
      <c r="G4750" s="51"/>
      <c r="H4750" s="51"/>
      <c r="I4750" s="52"/>
      <c r="J4750" s="46"/>
      <c r="K4750" s="45"/>
    </row>
    <row r="4751" spans="1:11" s="44" customFormat="1">
      <c r="A4751" s="49"/>
      <c r="E4751" s="50"/>
      <c r="F4751" s="51"/>
      <c r="G4751" s="51"/>
      <c r="H4751" s="51"/>
      <c r="I4751" s="52"/>
      <c r="J4751" s="46"/>
      <c r="K4751" s="45"/>
    </row>
    <row r="4752" spans="1:11" s="44" customFormat="1">
      <c r="A4752" s="49"/>
      <c r="E4752" s="50"/>
      <c r="F4752" s="51"/>
      <c r="G4752" s="51"/>
      <c r="H4752" s="51"/>
      <c r="I4752" s="52"/>
      <c r="J4752" s="46"/>
      <c r="K4752" s="45"/>
    </row>
    <row r="4753" spans="1:12" s="44" customFormat="1">
      <c r="A4753" s="49"/>
      <c r="E4753" s="50"/>
      <c r="F4753" s="51"/>
      <c r="G4753" s="51"/>
      <c r="H4753" s="51"/>
      <c r="I4753" s="52"/>
      <c r="J4753" s="46"/>
      <c r="K4753" s="45"/>
    </row>
    <row r="4754" spans="1:12" s="44" customFormat="1">
      <c r="A4754" s="49"/>
      <c r="E4754" s="50"/>
      <c r="F4754" s="51"/>
      <c r="G4754" s="51"/>
      <c r="H4754" s="51"/>
      <c r="I4754" s="52"/>
      <c r="J4754" s="46"/>
      <c r="K4754" s="45"/>
    </row>
    <row r="4755" spans="1:12" s="44" customFormat="1">
      <c r="A4755" s="49"/>
      <c r="E4755" s="50"/>
      <c r="F4755" s="51"/>
      <c r="G4755" s="51"/>
      <c r="H4755" s="51"/>
      <c r="I4755" s="52"/>
      <c r="J4755" s="46"/>
      <c r="K4755" s="45"/>
    </row>
    <row r="4756" spans="1:12" s="44" customFormat="1">
      <c r="A4756" s="49"/>
      <c r="E4756" s="50"/>
      <c r="F4756" s="51"/>
      <c r="G4756" s="51"/>
      <c r="H4756" s="51"/>
      <c r="I4756" s="52"/>
      <c r="J4756" s="46"/>
      <c r="K4756" s="45"/>
    </row>
    <row r="4757" spans="1:12" s="44" customFormat="1">
      <c r="A4757" s="49"/>
      <c r="E4757" s="50"/>
      <c r="F4757" s="51"/>
      <c r="G4757" s="51"/>
      <c r="H4757" s="51"/>
      <c r="I4757" s="52"/>
      <c r="J4757" s="46"/>
      <c r="K4757" s="45"/>
    </row>
    <row r="4758" spans="1:12" s="44" customFormat="1">
      <c r="A4758" s="49"/>
      <c r="E4758" s="50"/>
      <c r="F4758" s="51"/>
      <c r="G4758" s="51"/>
      <c r="H4758" s="51"/>
      <c r="I4758" s="52"/>
      <c r="J4758" s="46"/>
      <c r="K4758" s="45"/>
    </row>
    <row r="4759" spans="1:12" s="44" customFormat="1">
      <c r="A4759" s="49"/>
      <c r="E4759" s="50"/>
      <c r="F4759" s="51"/>
      <c r="G4759" s="51"/>
      <c r="H4759" s="51"/>
      <c r="I4759" s="52"/>
      <c r="J4759" s="46"/>
      <c r="K4759" s="45"/>
    </row>
    <row r="4760" spans="1:12" s="44" customFormat="1">
      <c r="A4760" s="49"/>
      <c r="E4760" s="50"/>
      <c r="F4760" s="51"/>
      <c r="G4760" s="51"/>
      <c r="H4760" s="51"/>
      <c r="I4760" s="52"/>
      <c r="J4760" s="46"/>
      <c r="K4760" s="45"/>
      <c r="L4760" s="48"/>
    </row>
    <row r="4761" spans="1:12" s="44" customFormat="1">
      <c r="A4761" s="49"/>
      <c r="E4761" s="50"/>
      <c r="F4761" s="51"/>
      <c r="G4761" s="51"/>
      <c r="H4761" s="51"/>
      <c r="I4761" s="52"/>
      <c r="J4761" s="46"/>
      <c r="K4761" s="45"/>
    </row>
    <row r="4762" spans="1:12" s="44" customFormat="1">
      <c r="A4762" s="49"/>
      <c r="E4762" s="50"/>
      <c r="F4762" s="51"/>
      <c r="G4762" s="51"/>
      <c r="H4762" s="51"/>
      <c r="I4762" s="52"/>
      <c r="J4762" s="46"/>
      <c r="K4762" s="45"/>
    </row>
    <row r="4763" spans="1:12" s="44" customFormat="1">
      <c r="A4763" s="49"/>
      <c r="E4763" s="50"/>
      <c r="F4763" s="51"/>
      <c r="G4763" s="51"/>
      <c r="H4763" s="51"/>
      <c r="I4763" s="52"/>
      <c r="J4763" s="46"/>
      <c r="K4763" s="45"/>
    </row>
    <row r="4764" spans="1:12" s="44" customFormat="1">
      <c r="A4764" s="49"/>
      <c r="E4764" s="50"/>
      <c r="F4764" s="51"/>
      <c r="G4764" s="51"/>
      <c r="H4764" s="51"/>
      <c r="I4764" s="52"/>
      <c r="J4764" s="46"/>
      <c r="K4764" s="45"/>
    </row>
    <row r="4765" spans="1:12" s="44" customFormat="1">
      <c r="A4765" s="49"/>
      <c r="E4765" s="50"/>
      <c r="F4765" s="51"/>
      <c r="G4765" s="51"/>
      <c r="H4765" s="51"/>
      <c r="I4765" s="52"/>
      <c r="J4765" s="46"/>
      <c r="K4765" s="45"/>
    </row>
    <row r="4766" spans="1:12" s="44" customFormat="1">
      <c r="A4766" s="49"/>
      <c r="E4766" s="50"/>
      <c r="F4766" s="51"/>
      <c r="G4766" s="51"/>
      <c r="H4766" s="51"/>
      <c r="I4766" s="52"/>
      <c r="J4766" s="46"/>
      <c r="K4766" s="45"/>
    </row>
    <row r="4767" spans="1:12" s="44" customFormat="1">
      <c r="A4767" s="49"/>
      <c r="E4767" s="50"/>
      <c r="F4767" s="51"/>
      <c r="G4767" s="51"/>
      <c r="H4767" s="51"/>
      <c r="I4767" s="52"/>
      <c r="J4767" s="46"/>
      <c r="K4767" s="45"/>
    </row>
    <row r="4768" spans="1:12" s="44" customFormat="1">
      <c r="A4768" s="49"/>
      <c r="E4768" s="50"/>
      <c r="F4768" s="51"/>
      <c r="G4768" s="51"/>
      <c r="H4768" s="51"/>
      <c r="I4768" s="52"/>
      <c r="J4768" s="46"/>
      <c r="K4768" s="47"/>
    </row>
    <row r="4769" spans="1:11" s="44" customFormat="1">
      <c r="A4769" s="49"/>
      <c r="E4769" s="50"/>
      <c r="F4769" s="51"/>
      <c r="G4769" s="51"/>
      <c r="H4769" s="51"/>
      <c r="I4769" s="52"/>
      <c r="J4769" s="46"/>
      <c r="K4769" s="45"/>
    </row>
    <row r="4770" spans="1:11" s="44" customFormat="1">
      <c r="A4770" s="49"/>
      <c r="E4770" s="50"/>
      <c r="F4770" s="51"/>
      <c r="G4770" s="51"/>
      <c r="H4770" s="51"/>
      <c r="I4770" s="52"/>
      <c r="J4770" s="46"/>
      <c r="K4770" s="45"/>
    </row>
    <row r="4771" spans="1:11" s="45" customFormat="1">
      <c r="A4771" s="49"/>
      <c r="B4771" s="44"/>
      <c r="C4771" s="44"/>
      <c r="D4771" s="44"/>
      <c r="E4771" s="50"/>
      <c r="F4771" s="51"/>
      <c r="G4771" s="51"/>
      <c r="H4771" s="51"/>
      <c r="I4771" s="52"/>
      <c r="J4771" s="46"/>
    </row>
    <row r="4772" spans="1:11" s="45" customFormat="1">
      <c r="A4772" s="49"/>
      <c r="B4772" s="44"/>
      <c r="C4772" s="44"/>
      <c r="D4772" s="44"/>
      <c r="E4772" s="50"/>
      <c r="F4772" s="51"/>
      <c r="G4772" s="51"/>
      <c r="H4772" s="51"/>
      <c r="I4772" s="52"/>
      <c r="J4772" s="46"/>
    </row>
    <row r="4773" spans="1:11" s="45" customFormat="1">
      <c r="A4773" s="49"/>
      <c r="B4773" s="44"/>
      <c r="C4773" s="44"/>
      <c r="D4773" s="44"/>
      <c r="E4773" s="50"/>
      <c r="F4773" s="51"/>
      <c r="G4773" s="51"/>
      <c r="H4773" s="51"/>
      <c r="I4773" s="52"/>
      <c r="J4773" s="46"/>
    </row>
    <row r="4774" spans="1:11" s="45" customFormat="1">
      <c r="A4774" s="49"/>
      <c r="B4774" s="44"/>
      <c r="C4774" s="44"/>
      <c r="D4774" s="44"/>
      <c r="E4774" s="50"/>
      <c r="F4774" s="51"/>
      <c r="G4774" s="51"/>
      <c r="H4774" s="51"/>
      <c r="I4774" s="52"/>
      <c r="J4774" s="46"/>
    </row>
    <row r="4775" spans="1:11" s="45" customFormat="1">
      <c r="A4775" s="49"/>
      <c r="B4775" s="44"/>
      <c r="C4775" s="44"/>
      <c r="D4775" s="44"/>
      <c r="E4775" s="50"/>
      <c r="F4775" s="51"/>
      <c r="G4775" s="51"/>
      <c r="H4775" s="51"/>
      <c r="I4775" s="52"/>
      <c r="J4775" s="46"/>
    </row>
    <row r="4776" spans="1:11" s="45" customFormat="1">
      <c r="A4776" s="49"/>
      <c r="B4776" s="44"/>
      <c r="C4776" s="44"/>
      <c r="D4776" s="44"/>
      <c r="E4776" s="50"/>
      <c r="F4776" s="51"/>
      <c r="G4776" s="51"/>
      <c r="H4776" s="51"/>
      <c r="I4776" s="52"/>
      <c r="J4776" s="46"/>
    </row>
    <row r="4777" spans="1:11" s="45" customFormat="1">
      <c r="A4777" s="49"/>
      <c r="B4777" s="44"/>
      <c r="C4777" s="44"/>
      <c r="D4777" s="44"/>
      <c r="E4777" s="50"/>
      <c r="F4777" s="51"/>
      <c r="G4777" s="51"/>
      <c r="H4777" s="51"/>
      <c r="I4777" s="52"/>
      <c r="J4777" s="46"/>
    </row>
    <row r="4778" spans="1:11" s="45" customFormat="1">
      <c r="A4778" s="49"/>
      <c r="B4778" s="44"/>
      <c r="C4778" s="44"/>
      <c r="D4778" s="44"/>
      <c r="E4778" s="50"/>
      <c r="F4778" s="51"/>
      <c r="G4778" s="51"/>
      <c r="H4778" s="51"/>
      <c r="I4778" s="52"/>
      <c r="J4778" s="46"/>
    </row>
    <row r="4779" spans="1:11" s="45" customFormat="1">
      <c r="A4779" s="49"/>
      <c r="B4779" s="44"/>
      <c r="C4779" s="44"/>
      <c r="D4779" s="44"/>
      <c r="E4779" s="50"/>
      <c r="F4779" s="51"/>
      <c r="G4779" s="51"/>
      <c r="H4779" s="51"/>
      <c r="I4779" s="52"/>
      <c r="J4779" s="46"/>
    </row>
    <row r="4780" spans="1:11" s="45" customFormat="1">
      <c r="A4780" s="49"/>
      <c r="B4780" s="44"/>
      <c r="C4780" s="44"/>
      <c r="D4780" s="44"/>
      <c r="E4780" s="50"/>
      <c r="F4780" s="51"/>
      <c r="G4780" s="51"/>
      <c r="H4780" s="51"/>
      <c r="I4780" s="52"/>
      <c r="J4780" s="46"/>
    </row>
    <row r="4781" spans="1:11" s="45" customFormat="1">
      <c r="A4781" s="49"/>
      <c r="B4781" s="44"/>
      <c r="C4781" s="44"/>
      <c r="D4781" s="44"/>
      <c r="E4781" s="50"/>
      <c r="F4781" s="51"/>
      <c r="G4781" s="51"/>
      <c r="H4781" s="51"/>
      <c r="I4781" s="52"/>
      <c r="J4781" s="46"/>
    </row>
    <row r="4782" spans="1:11" s="45" customFormat="1">
      <c r="A4782" s="49"/>
      <c r="B4782" s="44"/>
      <c r="C4782" s="44"/>
      <c r="D4782" s="44"/>
      <c r="E4782" s="50"/>
      <c r="F4782" s="51"/>
      <c r="G4782" s="51"/>
      <c r="H4782" s="51"/>
      <c r="I4782" s="52"/>
      <c r="J4782" s="46"/>
    </row>
    <row r="4783" spans="1:11" s="45" customFormat="1">
      <c r="A4783" s="49"/>
      <c r="B4783" s="44"/>
      <c r="C4783" s="44"/>
      <c r="D4783" s="44"/>
      <c r="E4783" s="50"/>
      <c r="F4783" s="51"/>
      <c r="G4783" s="51"/>
      <c r="H4783" s="51"/>
      <c r="I4783" s="52"/>
      <c r="J4783" s="46"/>
    </row>
    <row r="4784" spans="1:11" s="45" customFormat="1">
      <c r="A4784" s="49"/>
      <c r="B4784" s="44"/>
      <c r="C4784" s="44"/>
      <c r="D4784" s="44"/>
      <c r="E4784" s="50"/>
      <c r="F4784" s="51"/>
      <c r="G4784" s="51"/>
      <c r="H4784" s="51"/>
      <c r="I4784" s="52"/>
      <c r="J4784" s="46"/>
    </row>
    <row r="4785" spans="1:10" s="45" customFormat="1">
      <c r="A4785" s="49"/>
      <c r="B4785" s="44"/>
      <c r="C4785" s="44"/>
      <c r="D4785" s="44"/>
      <c r="E4785" s="50"/>
      <c r="F4785" s="51"/>
      <c r="G4785" s="51"/>
      <c r="H4785" s="51"/>
      <c r="I4785" s="52"/>
      <c r="J4785" s="46"/>
    </row>
    <row r="4786" spans="1:10" s="45" customFormat="1">
      <c r="A4786" s="49"/>
      <c r="B4786" s="44"/>
      <c r="C4786" s="44"/>
      <c r="D4786" s="44"/>
      <c r="E4786" s="50"/>
      <c r="F4786" s="51"/>
      <c r="G4786" s="51"/>
      <c r="H4786" s="51"/>
      <c r="I4786" s="52"/>
      <c r="J4786" s="46"/>
    </row>
    <row r="4787" spans="1:10" s="45" customFormat="1">
      <c r="A4787" s="49"/>
      <c r="B4787" s="44"/>
      <c r="C4787" s="44"/>
      <c r="D4787" s="44"/>
      <c r="E4787" s="50"/>
      <c r="F4787" s="51"/>
      <c r="G4787" s="51"/>
      <c r="H4787" s="51"/>
      <c r="I4787" s="52"/>
      <c r="J4787" s="46"/>
    </row>
    <row r="4788" spans="1:10" s="45" customFormat="1">
      <c r="A4788" s="49"/>
      <c r="B4788" s="44"/>
      <c r="C4788" s="44"/>
      <c r="D4788" s="44"/>
      <c r="E4788" s="50"/>
      <c r="F4788" s="51"/>
      <c r="G4788" s="51"/>
      <c r="H4788" s="51"/>
      <c r="I4788" s="52"/>
      <c r="J4788" s="46"/>
    </row>
    <row r="4789" spans="1:10" s="45" customFormat="1">
      <c r="A4789" s="49"/>
      <c r="B4789" s="44"/>
      <c r="C4789" s="44"/>
      <c r="D4789" s="44"/>
      <c r="E4789" s="50"/>
      <c r="F4789" s="51"/>
      <c r="G4789" s="51"/>
      <c r="H4789" s="51"/>
      <c r="I4789" s="52"/>
      <c r="J4789" s="46"/>
    </row>
    <row r="4790" spans="1:10" s="45" customFormat="1">
      <c r="A4790" s="49"/>
      <c r="B4790" s="44"/>
      <c r="C4790" s="44"/>
      <c r="D4790" s="44"/>
      <c r="E4790" s="50"/>
      <c r="F4790" s="51"/>
      <c r="G4790" s="51"/>
      <c r="H4790" s="51"/>
      <c r="I4790" s="52"/>
      <c r="J4790" s="46"/>
    </row>
    <row r="4791" spans="1:10" s="45" customFormat="1">
      <c r="A4791" s="49"/>
      <c r="B4791" s="44"/>
      <c r="C4791" s="44"/>
      <c r="D4791" s="44"/>
      <c r="E4791" s="50"/>
      <c r="F4791" s="51"/>
      <c r="G4791" s="51"/>
      <c r="H4791" s="51"/>
      <c r="I4791" s="52"/>
      <c r="J4791" s="46"/>
    </row>
    <row r="4792" spans="1:10" s="45" customFormat="1">
      <c r="A4792" s="49"/>
      <c r="B4792" s="44"/>
      <c r="C4792" s="44"/>
      <c r="D4792" s="44"/>
      <c r="E4792" s="50"/>
      <c r="F4792" s="51"/>
      <c r="G4792" s="51"/>
      <c r="H4792" s="51"/>
      <c r="I4792" s="52"/>
      <c r="J4792" s="46"/>
    </row>
    <row r="4793" spans="1:10" s="45" customFormat="1">
      <c r="A4793" s="49"/>
      <c r="B4793" s="44"/>
      <c r="C4793" s="44"/>
      <c r="D4793" s="44"/>
      <c r="E4793" s="50"/>
      <c r="F4793" s="51"/>
      <c r="G4793" s="51"/>
      <c r="H4793" s="51"/>
      <c r="I4793" s="52"/>
      <c r="J4793" s="46"/>
    </row>
    <row r="4794" spans="1:10" s="45" customFormat="1">
      <c r="A4794" s="49"/>
      <c r="B4794" s="44"/>
      <c r="C4794" s="44"/>
      <c r="D4794" s="44"/>
      <c r="E4794" s="50"/>
      <c r="F4794" s="51"/>
      <c r="G4794" s="51"/>
      <c r="H4794" s="51"/>
      <c r="I4794" s="52"/>
      <c r="J4794" s="46"/>
    </row>
    <row r="4795" spans="1:10" s="45" customFormat="1">
      <c r="A4795" s="49"/>
      <c r="B4795" s="44"/>
      <c r="C4795" s="44"/>
      <c r="D4795" s="44"/>
      <c r="E4795" s="50"/>
      <c r="F4795" s="51"/>
      <c r="G4795" s="51"/>
      <c r="H4795" s="51"/>
      <c r="I4795" s="52"/>
      <c r="J4795" s="46"/>
    </row>
    <row r="4796" spans="1:10" s="45" customFormat="1">
      <c r="A4796" s="49"/>
      <c r="B4796" s="44"/>
      <c r="C4796" s="44"/>
      <c r="D4796" s="44"/>
      <c r="E4796" s="50"/>
      <c r="F4796" s="51"/>
      <c r="G4796" s="51"/>
      <c r="H4796" s="51"/>
      <c r="I4796" s="52"/>
      <c r="J4796" s="46"/>
    </row>
    <row r="4797" spans="1:10" s="45" customFormat="1">
      <c r="A4797" s="49"/>
      <c r="B4797" s="44"/>
      <c r="C4797" s="44"/>
      <c r="D4797" s="44"/>
      <c r="E4797" s="50"/>
      <c r="F4797" s="51"/>
      <c r="G4797" s="51"/>
      <c r="H4797" s="51"/>
      <c r="I4797" s="52"/>
      <c r="J4797" s="46"/>
    </row>
    <row r="4798" spans="1:10" s="45" customFormat="1">
      <c r="A4798" s="49"/>
      <c r="B4798" s="44"/>
      <c r="C4798" s="44"/>
      <c r="D4798" s="44"/>
      <c r="E4798" s="50"/>
      <c r="F4798" s="51"/>
      <c r="G4798" s="51"/>
      <c r="H4798" s="51"/>
      <c r="I4798" s="52"/>
      <c r="J4798" s="46"/>
    </row>
    <row r="4799" spans="1:10" s="45" customFormat="1">
      <c r="A4799" s="49"/>
      <c r="B4799" s="44"/>
      <c r="C4799" s="44"/>
      <c r="D4799" s="44"/>
      <c r="E4799" s="50"/>
      <c r="F4799" s="51"/>
      <c r="G4799" s="51"/>
      <c r="H4799" s="51"/>
      <c r="I4799" s="52"/>
      <c r="J4799" s="46"/>
    </row>
    <row r="4800" spans="1:10" s="45" customFormat="1">
      <c r="A4800" s="49"/>
      <c r="B4800" s="44"/>
      <c r="C4800" s="44"/>
      <c r="D4800" s="44"/>
      <c r="E4800" s="50"/>
      <c r="F4800" s="51"/>
      <c r="G4800" s="51"/>
      <c r="H4800" s="51"/>
      <c r="I4800" s="52"/>
      <c r="J4800" s="46"/>
    </row>
    <row r="4801" spans="1:11" s="45" customFormat="1">
      <c r="A4801" s="49"/>
      <c r="B4801" s="44"/>
      <c r="C4801" s="44"/>
      <c r="D4801" s="44"/>
      <c r="E4801" s="50"/>
      <c r="F4801" s="51"/>
      <c r="G4801" s="51"/>
      <c r="H4801" s="51"/>
      <c r="I4801" s="52"/>
      <c r="J4801" s="46"/>
    </row>
    <row r="4802" spans="1:11" s="45" customFormat="1">
      <c r="A4802" s="49"/>
      <c r="B4802" s="44"/>
      <c r="C4802" s="44"/>
      <c r="D4802" s="44"/>
      <c r="E4802" s="50"/>
      <c r="F4802" s="51"/>
      <c r="G4802" s="51"/>
      <c r="H4802" s="51"/>
      <c r="I4802" s="52"/>
      <c r="J4802" s="46"/>
    </row>
    <row r="4803" spans="1:11" s="44" customFormat="1">
      <c r="A4803" s="49"/>
      <c r="E4803" s="50"/>
      <c r="F4803" s="51"/>
      <c r="G4803" s="51"/>
      <c r="H4803" s="51"/>
      <c r="I4803" s="52"/>
      <c r="J4803" s="46"/>
      <c r="K4803" s="45"/>
    </row>
    <row r="4804" spans="1:11" s="44" customFormat="1">
      <c r="A4804" s="49"/>
      <c r="E4804" s="50"/>
      <c r="F4804" s="51"/>
      <c r="G4804" s="51"/>
      <c r="H4804" s="51"/>
      <c r="I4804" s="52"/>
      <c r="J4804" s="46"/>
      <c r="K4804" s="45"/>
    </row>
    <row r="4805" spans="1:11" s="44" customFormat="1">
      <c r="A4805" s="49"/>
      <c r="E4805" s="50"/>
      <c r="F4805" s="51"/>
      <c r="G4805" s="51"/>
      <c r="H4805" s="51"/>
      <c r="I4805" s="52"/>
      <c r="J4805" s="46"/>
      <c r="K4805" s="45"/>
    </row>
    <row r="4806" spans="1:11" s="44" customFormat="1">
      <c r="A4806" s="49"/>
      <c r="E4806" s="50"/>
      <c r="F4806" s="51"/>
      <c r="G4806" s="51"/>
      <c r="H4806" s="51"/>
      <c r="I4806" s="52"/>
      <c r="J4806" s="46"/>
      <c r="K4806" s="45"/>
    </row>
    <row r="4807" spans="1:11" s="44" customFormat="1">
      <c r="A4807" s="49"/>
      <c r="E4807" s="50"/>
      <c r="F4807" s="51"/>
      <c r="G4807" s="51"/>
      <c r="H4807" s="51"/>
      <c r="I4807" s="52"/>
      <c r="J4807" s="46"/>
      <c r="K4807" s="45"/>
    </row>
    <row r="4808" spans="1:11" s="44" customFormat="1">
      <c r="A4808" s="49"/>
      <c r="E4808" s="50"/>
      <c r="F4808" s="51"/>
      <c r="G4808" s="51"/>
      <c r="H4808" s="51"/>
      <c r="I4808" s="52"/>
      <c r="J4808" s="46"/>
      <c r="K4808" s="45"/>
    </row>
    <row r="4809" spans="1:11" s="44" customFormat="1">
      <c r="A4809" s="49"/>
      <c r="E4809" s="50"/>
      <c r="F4809" s="51"/>
      <c r="G4809" s="51"/>
      <c r="H4809" s="51"/>
      <c r="I4809" s="52"/>
      <c r="J4809" s="46"/>
      <c r="K4809" s="45"/>
    </row>
    <row r="4810" spans="1:11" s="44" customFormat="1">
      <c r="A4810" s="49"/>
      <c r="E4810" s="50"/>
      <c r="F4810" s="51"/>
      <c r="G4810" s="51"/>
      <c r="H4810" s="51"/>
      <c r="I4810" s="52"/>
      <c r="J4810" s="46"/>
      <c r="K4810" s="45"/>
    </row>
    <row r="4811" spans="1:11" s="44" customFormat="1">
      <c r="A4811" s="49"/>
      <c r="E4811" s="50"/>
      <c r="F4811" s="51"/>
      <c r="G4811" s="51"/>
      <c r="H4811" s="51"/>
      <c r="I4811" s="52"/>
      <c r="J4811" s="46"/>
      <c r="K4811" s="45"/>
    </row>
    <row r="4812" spans="1:11" s="44" customFormat="1">
      <c r="A4812" s="49"/>
      <c r="E4812" s="50"/>
      <c r="F4812" s="51"/>
      <c r="G4812" s="51"/>
      <c r="H4812" s="51"/>
      <c r="I4812" s="52"/>
      <c r="J4812" s="46"/>
      <c r="K4812" s="45"/>
    </row>
    <row r="4813" spans="1:11" s="44" customFormat="1">
      <c r="A4813" s="49"/>
      <c r="E4813" s="50"/>
      <c r="F4813" s="51"/>
      <c r="G4813" s="51"/>
      <c r="H4813" s="51"/>
      <c r="I4813" s="52"/>
      <c r="J4813" s="46"/>
      <c r="K4813" s="45"/>
    </row>
    <row r="4814" spans="1:11" s="44" customFormat="1">
      <c r="A4814" s="49"/>
      <c r="E4814" s="50"/>
      <c r="F4814" s="51"/>
      <c r="G4814" s="51"/>
      <c r="H4814" s="51"/>
      <c r="I4814" s="52"/>
      <c r="J4814" s="46"/>
      <c r="K4814" s="45"/>
    </row>
    <row r="4815" spans="1:11" s="44" customFormat="1">
      <c r="A4815" s="49"/>
      <c r="E4815" s="50"/>
      <c r="F4815" s="51"/>
      <c r="G4815" s="51"/>
      <c r="H4815" s="51"/>
      <c r="I4815" s="52"/>
      <c r="J4815" s="46"/>
      <c r="K4815" s="45"/>
    </row>
    <row r="4816" spans="1:11" s="44" customFormat="1">
      <c r="A4816" s="49"/>
      <c r="E4816" s="50"/>
      <c r="F4816" s="51"/>
      <c r="G4816" s="51"/>
      <c r="H4816" s="51"/>
      <c r="I4816" s="52"/>
      <c r="J4816" s="46"/>
      <c r="K4816" s="45"/>
    </row>
    <row r="4817" spans="1:11" s="44" customFormat="1">
      <c r="A4817" s="49"/>
      <c r="E4817" s="50"/>
      <c r="F4817" s="51"/>
      <c r="G4817" s="51"/>
      <c r="H4817" s="51"/>
      <c r="I4817" s="52"/>
      <c r="J4817" s="46"/>
      <c r="K4817" s="45"/>
    </row>
    <row r="4818" spans="1:11" s="44" customFormat="1">
      <c r="A4818" s="49"/>
      <c r="E4818" s="50"/>
      <c r="F4818" s="51"/>
      <c r="G4818" s="51"/>
      <c r="H4818" s="51"/>
      <c r="I4818" s="52"/>
      <c r="J4818" s="46"/>
      <c r="K4818" s="45"/>
    </row>
    <row r="4819" spans="1:11" s="44" customFormat="1">
      <c r="A4819" s="49"/>
      <c r="E4819" s="50"/>
      <c r="F4819" s="51"/>
      <c r="G4819" s="51"/>
      <c r="H4819" s="51"/>
      <c r="I4819" s="52"/>
      <c r="J4819" s="46"/>
      <c r="K4819" s="45"/>
    </row>
    <row r="4820" spans="1:11" s="44" customFormat="1">
      <c r="A4820" s="49"/>
      <c r="E4820" s="50"/>
      <c r="F4820" s="51"/>
      <c r="G4820" s="51"/>
      <c r="H4820" s="51"/>
      <c r="I4820" s="52"/>
      <c r="J4820" s="46"/>
      <c r="K4820" s="45"/>
    </row>
    <row r="4821" spans="1:11" s="44" customFormat="1">
      <c r="A4821" s="49"/>
      <c r="E4821" s="50"/>
      <c r="F4821" s="51"/>
      <c r="G4821" s="51"/>
      <c r="H4821" s="51"/>
      <c r="I4821" s="52"/>
      <c r="J4821" s="46"/>
      <c r="K4821" s="45"/>
    </row>
    <row r="4822" spans="1:11" s="44" customFormat="1">
      <c r="A4822" s="49"/>
      <c r="E4822" s="50"/>
      <c r="F4822" s="51"/>
      <c r="G4822" s="51"/>
      <c r="H4822" s="51"/>
      <c r="I4822" s="52"/>
      <c r="J4822" s="46"/>
      <c r="K4822" s="45"/>
    </row>
    <row r="4823" spans="1:11" s="44" customFormat="1">
      <c r="A4823" s="49"/>
      <c r="E4823" s="50"/>
      <c r="F4823" s="51"/>
      <c r="G4823" s="51"/>
      <c r="H4823" s="51"/>
      <c r="I4823" s="52"/>
      <c r="J4823" s="46"/>
      <c r="K4823" s="55"/>
    </row>
    <row r="4824" spans="1:11" s="44" customFormat="1">
      <c r="A4824" s="49"/>
      <c r="E4824" s="50"/>
      <c r="F4824" s="51"/>
      <c r="G4824" s="51"/>
      <c r="H4824" s="51"/>
      <c r="I4824" s="52"/>
      <c r="J4824" s="46"/>
      <c r="K4824" s="45"/>
    </row>
    <row r="4825" spans="1:11" s="44" customFormat="1">
      <c r="A4825" s="49"/>
      <c r="E4825" s="50"/>
      <c r="F4825" s="51"/>
      <c r="G4825" s="51"/>
      <c r="H4825" s="51"/>
      <c r="I4825" s="52"/>
      <c r="J4825" s="46"/>
      <c r="K4825" s="45"/>
    </row>
    <row r="4826" spans="1:11" s="44" customFormat="1">
      <c r="A4826" s="49"/>
      <c r="E4826" s="50"/>
      <c r="F4826" s="51"/>
      <c r="G4826" s="51"/>
      <c r="H4826" s="51"/>
      <c r="I4826" s="52"/>
      <c r="J4826" s="46"/>
      <c r="K4826" s="45"/>
    </row>
    <row r="4827" spans="1:11" s="44" customFormat="1">
      <c r="A4827" s="49"/>
      <c r="E4827" s="50"/>
      <c r="F4827" s="51"/>
      <c r="G4827" s="51"/>
      <c r="H4827" s="51"/>
      <c r="I4827" s="52"/>
      <c r="J4827" s="46"/>
      <c r="K4827" s="45"/>
    </row>
    <row r="4828" spans="1:11" s="44" customFormat="1">
      <c r="A4828" s="49"/>
      <c r="E4828" s="50"/>
      <c r="F4828" s="51"/>
      <c r="G4828" s="51"/>
      <c r="H4828" s="51"/>
      <c r="I4828" s="52"/>
      <c r="J4828" s="46"/>
      <c r="K4828" s="45"/>
    </row>
    <row r="4829" spans="1:11" s="44" customFormat="1">
      <c r="A4829" s="49"/>
      <c r="E4829" s="50"/>
      <c r="F4829" s="51"/>
      <c r="G4829" s="51"/>
      <c r="H4829" s="51"/>
      <c r="I4829" s="52"/>
      <c r="J4829" s="46"/>
      <c r="K4829" s="45"/>
    </row>
    <row r="4830" spans="1:11" s="44" customFormat="1">
      <c r="A4830" s="49"/>
      <c r="E4830" s="50"/>
      <c r="F4830" s="51"/>
      <c r="G4830" s="51"/>
      <c r="H4830" s="51"/>
      <c r="I4830" s="52"/>
      <c r="J4830" s="46"/>
      <c r="K4830" s="45"/>
    </row>
    <row r="4831" spans="1:11" s="44" customFormat="1">
      <c r="A4831" s="49"/>
      <c r="E4831" s="50"/>
      <c r="F4831" s="51"/>
      <c r="G4831" s="51"/>
      <c r="H4831" s="51"/>
      <c r="I4831" s="52"/>
      <c r="J4831" s="46"/>
      <c r="K4831" s="45"/>
    </row>
    <row r="4832" spans="1:11" s="44" customFormat="1">
      <c r="A4832" s="49"/>
      <c r="E4832" s="50"/>
      <c r="F4832" s="51"/>
      <c r="G4832" s="51"/>
      <c r="H4832" s="51"/>
      <c r="I4832" s="52"/>
      <c r="J4832" s="46"/>
      <c r="K4832" s="45"/>
    </row>
    <row r="4833" spans="1:11" s="44" customFormat="1">
      <c r="A4833" s="49"/>
      <c r="E4833" s="50"/>
      <c r="F4833" s="51"/>
      <c r="G4833" s="51"/>
      <c r="H4833" s="51"/>
      <c r="I4833" s="52"/>
      <c r="J4833" s="46"/>
      <c r="K4833" s="45"/>
    </row>
    <row r="4834" spans="1:11" s="44" customFormat="1">
      <c r="A4834" s="49"/>
      <c r="E4834" s="50"/>
      <c r="F4834" s="51"/>
      <c r="G4834" s="51"/>
      <c r="H4834" s="51"/>
      <c r="I4834" s="52"/>
      <c r="J4834" s="46"/>
      <c r="K4834" s="45"/>
    </row>
    <row r="4835" spans="1:11" s="44" customFormat="1">
      <c r="A4835" s="49"/>
      <c r="E4835" s="50"/>
      <c r="F4835" s="51"/>
      <c r="G4835" s="51"/>
      <c r="H4835" s="51"/>
      <c r="I4835" s="52"/>
      <c r="J4835" s="46"/>
      <c r="K4835" s="45"/>
    </row>
    <row r="4836" spans="1:11" s="44" customFormat="1">
      <c r="A4836" s="49"/>
      <c r="E4836" s="50"/>
      <c r="F4836" s="51"/>
      <c r="G4836" s="51"/>
      <c r="H4836" s="51"/>
      <c r="I4836" s="52"/>
      <c r="J4836" s="46"/>
      <c r="K4836" s="45"/>
    </row>
    <row r="4837" spans="1:11" s="44" customFormat="1">
      <c r="A4837" s="49"/>
      <c r="E4837" s="50"/>
      <c r="F4837" s="51"/>
      <c r="G4837" s="51"/>
      <c r="H4837" s="51"/>
      <c r="I4837" s="52"/>
      <c r="J4837" s="46"/>
      <c r="K4837" s="45"/>
    </row>
    <row r="4838" spans="1:11" s="44" customFormat="1">
      <c r="A4838" s="49"/>
      <c r="E4838" s="50"/>
      <c r="F4838" s="51"/>
      <c r="G4838" s="51"/>
      <c r="H4838" s="51"/>
      <c r="I4838" s="52"/>
      <c r="J4838" s="46"/>
      <c r="K4838" s="45"/>
    </row>
    <row r="4839" spans="1:11" s="44" customFormat="1">
      <c r="A4839" s="49"/>
      <c r="E4839" s="50"/>
      <c r="F4839" s="51"/>
      <c r="G4839" s="51"/>
      <c r="H4839" s="51"/>
      <c r="I4839" s="52"/>
      <c r="J4839" s="46"/>
      <c r="K4839" s="47"/>
    </row>
    <row r="4840" spans="1:11" s="44" customFormat="1">
      <c r="A4840" s="49"/>
      <c r="E4840" s="50"/>
      <c r="F4840" s="51"/>
      <c r="G4840" s="51"/>
      <c r="H4840" s="51"/>
      <c r="I4840" s="52"/>
      <c r="J4840" s="46"/>
      <c r="K4840" s="45"/>
    </row>
    <row r="4841" spans="1:11" s="44" customFormat="1">
      <c r="A4841" s="49"/>
      <c r="E4841" s="50"/>
      <c r="F4841" s="51"/>
      <c r="G4841" s="51"/>
      <c r="H4841" s="51"/>
      <c r="I4841" s="52"/>
      <c r="J4841" s="46"/>
      <c r="K4841" s="45"/>
    </row>
    <row r="4842" spans="1:11" s="44" customFormat="1">
      <c r="A4842" s="49"/>
      <c r="E4842" s="50"/>
      <c r="F4842" s="51"/>
      <c r="G4842" s="51"/>
      <c r="H4842" s="51"/>
      <c r="I4842" s="52"/>
      <c r="J4842" s="46"/>
      <c r="K4842" s="45"/>
    </row>
    <row r="4843" spans="1:11" s="44" customFormat="1">
      <c r="A4843" s="49"/>
      <c r="E4843" s="50"/>
      <c r="F4843" s="51"/>
      <c r="G4843" s="51"/>
      <c r="H4843" s="51"/>
      <c r="I4843" s="52"/>
      <c r="J4843" s="46"/>
      <c r="K4843" s="45"/>
    </row>
    <row r="4844" spans="1:11" s="44" customFormat="1">
      <c r="A4844" s="49"/>
      <c r="E4844" s="50"/>
      <c r="F4844" s="51"/>
      <c r="G4844" s="51"/>
      <c r="H4844" s="51"/>
      <c r="I4844" s="52"/>
      <c r="J4844" s="46"/>
      <c r="K4844" s="45"/>
    </row>
    <row r="4845" spans="1:11" s="44" customFormat="1">
      <c r="A4845" s="49"/>
      <c r="E4845" s="50"/>
      <c r="F4845" s="51"/>
      <c r="G4845" s="51"/>
      <c r="H4845" s="51"/>
      <c r="I4845" s="52"/>
      <c r="J4845" s="46"/>
      <c r="K4845" s="47"/>
    </row>
    <row r="4846" spans="1:11" s="44" customFormat="1">
      <c r="A4846" s="49"/>
      <c r="E4846" s="50"/>
      <c r="F4846" s="51"/>
      <c r="G4846" s="51"/>
      <c r="H4846" s="51"/>
      <c r="I4846" s="52"/>
      <c r="J4846" s="46"/>
      <c r="K4846" s="45"/>
    </row>
    <row r="4847" spans="1:11" s="44" customFormat="1">
      <c r="A4847" s="49"/>
      <c r="E4847" s="50"/>
      <c r="F4847" s="51"/>
      <c r="G4847" s="51"/>
      <c r="H4847" s="51"/>
      <c r="I4847" s="52"/>
      <c r="J4847" s="46"/>
      <c r="K4847" s="45"/>
    </row>
    <row r="4848" spans="1:11" s="44" customFormat="1">
      <c r="A4848" s="49"/>
      <c r="E4848" s="50"/>
      <c r="F4848" s="51"/>
      <c r="G4848" s="51"/>
      <c r="H4848" s="51"/>
      <c r="I4848" s="52"/>
      <c r="J4848" s="46"/>
      <c r="K4848" s="45"/>
    </row>
    <row r="4849" spans="1:11" s="44" customFormat="1">
      <c r="A4849" s="49"/>
      <c r="E4849" s="50"/>
      <c r="F4849" s="51"/>
      <c r="G4849" s="51"/>
      <c r="H4849" s="51"/>
      <c r="I4849" s="52"/>
      <c r="J4849" s="46"/>
      <c r="K4849" s="45"/>
    </row>
    <row r="4850" spans="1:11" s="44" customFormat="1">
      <c r="A4850" s="49"/>
      <c r="E4850" s="50"/>
      <c r="F4850" s="51"/>
      <c r="G4850" s="51"/>
      <c r="H4850" s="51"/>
      <c r="I4850" s="52"/>
      <c r="J4850" s="46"/>
      <c r="K4850" s="45"/>
    </row>
    <row r="4851" spans="1:11" s="44" customFormat="1">
      <c r="A4851" s="49"/>
      <c r="E4851" s="50"/>
      <c r="F4851" s="51"/>
      <c r="G4851" s="51"/>
      <c r="H4851" s="51"/>
      <c r="I4851" s="52"/>
      <c r="J4851" s="46"/>
      <c r="K4851" s="45"/>
    </row>
    <row r="4852" spans="1:11" s="44" customFormat="1">
      <c r="A4852" s="49"/>
      <c r="E4852" s="50"/>
      <c r="F4852" s="51"/>
      <c r="G4852" s="51"/>
      <c r="H4852" s="51"/>
      <c r="I4852" s="52"/>
      <c r="J4852" s="46"/>
      <c r="K4852" s="47"/>
    </row>
    <row r="4853" spans="1:11" s="44" customFormat="1">
      <c r="A4853" s="49"/>
      <c r="E4853" s="50"/>
      <c r="F4853" s="51"/>
      <c r="G4853" s="51"/>
      <c r="H4853" s="51"/>
      <c r="I4853" s="52"/>
      <c r="J4853" s="46"/>
      <c r="K4853" s="45"/>
    </row>
    <row r="4854" spans="1:11" s="44" customFormat="1">
      <c r="A4854" s="49"/>
      <c r="E4854" s="50"/>
      <c r="F4854" s="51"/>
      <c r="G4854" s="51"/>
      <c r="H4854" s="51"/>
      <c r="I4854" s="52"/>
      <c r="J4854" s="46"/>
      <c r="K4854" s="45"/>
    </row>
    <row r="4855" spans="1:11" s="44" customFormat="1">
      <c r="A4855" s="49"/>
      <c r="E4855" s="50"/>
      <c r="F4855" s="51"/>
      <c r="G4855" s="51"/>
      <c r="H4855" s="51"/>
      <c r="I4855" s="52"/>
      <c r="J4855" s="46"/>
      <c r="K4855" s="45"/>
    </row>
    <row r="4856" spans="1:11" s="44" customFormat="1">
      <c r="A4856" s="49"/>
      <c r="E4856" s="50"/>
      <c r="F4856" s="51"/>
      <c r="G4856" s="51"/>
      <c r="H4856" s="51"/>
      <c r="I4856" s="52"/>
      <c r="J4856" s="46"/>
      <c r="K4856" s="45"/>
    </row>
    <row r="4857" spans="1:11" s="44" customFormat="1">
      <c r="A4857" s="49"/>
      <c r="E4857" s="50"/>
      <c r="F4857" s="51"/>
      <c r="G4857" s="51"/>
      <c r="H4857" s="51"/>
      <c r="I4857" s="52"/>
      <c r="J4857" s="46"/>
      <c r="K4857" s="45"/>
    </row>
    <row r="4858" spans="1:11" s="44" customFormat="1">
      <c r="A4858" s="49"/>
      <c r="E4858" s="50"/>
      <c r="F4858" s="51"/>
      <c r="G4858" s="51"/>
      <c r="H4858" s="51"/>
      <c r="I4858" s="52"/>
      <c r="J4858" s="46"/>
      <c r="K4858" s="45"/>
    </row>
    <row r="4859" spans="1:11" s="44" customFormat="1">
      <c r="A4859" s="49"/>
      <c r="E4859" s="50"/>
      <c r="F4859" s="51"/>
      <c r="G4859" s="51"/>
      <c r="H4859" s="51"/>
      <c r="I4859" s="52"/>
      <c r="J4859" s="46"/>
      <c r="K4859" s="45"/>
    </row>
    <row r="4860" spans="1:11" s="44" customFormat="1">
      <c r="A4860" s="49"/>
      <c r="E4860" s="50"/>
      <c r="F4860" s="51"/>
      <c r="G4860" s="51"/>
      <c r="H4860" s="51"/>
      <c r="I4860" s="52"/>
      <c r="J4860" s="46"/>
      <c r="K4860" s="45"/>
    </row>
    <row r="4861" spans="1:11" s="44" customFormat="1">
      <c r="A4861" s="49"/>
      <c r="E4861" s="50"/>
      <c r="F4861" s="51"/>
      <c r="G4861" s="51"/>
      <c r="H4861" s="51"/>
      <c r="I4861" s="52"/>
      <c r="J4861" s="46"/>
      <c r="K4861" s="45"/>
    </row>
    <row r="4862" spans="1:11" s="44" customFormat="1">
      <c r="A4862" s="49"/>
      <c r="E4862" s="50"/>
      <c r="F4862" s="51"/>
      <c r="G4862" s="51"/>
      <c r="H4862" s="51"/>
      <c r="I4862" s="52"/>
      <c r="J4862" s="46"/>
      <c r="K4862" s="45"/>
    </row>
    <row r="4863" spans="1:11" s="44" customFormat="1">
      <c r="A4863" s="49"/>
      <c r="E4863" s="50"/>
      <c r="F4863" s="51"/>
      <c r="G4863" s="51"/>
      <c r="H4863" s="51"/>
      <c r="I4863" s="52"/>
      <c r="J4863" s="46"/>
      <c r="K4863" s="45"/>
    </row>
    <row r="4864" spans="1:11" s="44" customFormat="1">
      <c r="A4864" s="49"/>
      <c r="E4864" s="50"/>
      <c r="F4864" s="51"/>
      <c r="G4864" s="51"/>
      <c r="H4864" s="51"/>
      <c r="I4864" s="52"/>
      <c r="J4864" s="46"/>
      <c r="K4864" s="47"/>
    </row>
    <row r="4865" spans="1:12" s="44" customFormat="1">
      <c r="A4865" s="49"/>
      <c r="E4865" s="50"/>
      <c r="F4865" s="51"/>
      <c r="G4865" s="51"/>
      <c r="H4865" s="51"/>
      <c r="I4865" s="52"/>
      <c r="J4865" s="46"/>
      <c r="K4865" s="45"/>
    </row>
    <row r="4866" spans="1:12" s="44" customFormat="1">
      <c r="A4866" s="49"/>
      <c r="E4866" s="50"/>
      <c r="F4866" s="51"/>
      <c r="G4866" s="51"/>
      <c r="H4866" s="51"/>
      <c r="I4866" s="52"/>
      <c r="J4866" s="46"/>
      <c r="K4866" s="45"/>
    </row>
    <row r="4867" spans="1:12" s="44" customFormat="1">
      <c r="A4867" s="49"/>
      <c r="E4867" s="50"/>
      <c r="F4867" s="51"/>
      <c r="G4867" s="51"/>
      <c r="H4867" s="51"/>
      <c r="I4867" s="52"/>
      <c r="J4867" s="46"/>
      <c r="K4867" s="45"/>
    </row>
    <row r="4868" spans="1:12" s="44" customFormat="1">
      <c r="A4868" s="49"/>
      <c r="E4868" s="50"/>
      <c r="F4868" s="51"/>
      <c r="G4868" s="51"/>
      <c r="H4868" s="51"/>
      <c r="I4868" s="52"/>
      <c r="J4868" s="46"/>
      <c r="K4868" s="45"/>
    </row>
    <row r="4869" spans="1:12" s="44" customFormat="1">
      <c r="A4869" s="49"/>
      <c r="E4869" s="50"/>
      <c r="F4869" s="51"/>
      <c r="G4869" s="51"/>
      <c r="H4869" s="51"/>
      <c r="I4869" s="52"/>
      <c r="J4869" s="46"/>
      <c r="K4869" s="45"/>
    </row>
    <row r="4870" spans="1:12" s="44" customFormat="1">
      <c r="A4870" s="49"/>
      <c r="E4870" s="50"/>
      <c r="F4870" s="51"/>
      <c r="G4870" s="51"/>
      <c r="H4870" s="51"/>
      <c r="I4870" s="52"/>
      <c r="J4870" s="46"/>
      <c r="K4870" s="45"/>
    </row>
    <row r="4871" spans="1:12" s="44" customFormat="1">
      <c r="A4871" s="49"/>
      <c r="E4871" s="50"/>
      <c r="F4871" s="51"/>
      <c r="G4871" s="51"/>
      <c r="H4871" s="51"/>
      <c r="I4871" s="52"/>
      <c r="J4871" s="46"/>
      <c r="K4871" s="45"/>
    </row>
    <row r="4872" spans="1:12" s="44" customFormat="1">
      <c r="A4872" s="49"/>
      <c r="E4872" s="50"/>
      <c r="F4872" s="51"/>
      <c r="G4872" s="51"/>
      <c r="H4872" s="51"/>
      <c r="I4872" s="52"/>
      <c r="J4872" s="46"/>
      <c r="K4872" s="47"/>
    </row>
    <row r="4873" spans="1:12" s="44" customFormat="1">
      <c r="A4873" s="49"/>
      <c r="E4873" s="50"/>
      <c r="F4873" s="51"/>
      <c r="G4873" s="51"/>
      <c r="H4873" s="51"/>
      <c r="I4873" s="52"/>
      <c r="J4873" s="46"/>
      <c r="K4873" s="45"/>
    </row>
    <row r="4874" spans="1:12" s="44" customFormat="1">
      <c r="A4874" s="49"/>
      <c r="E4874" s="50"/>
      <c r="F4874" s="51"/>
      <c r="G4874" s="51"/>
      <c r="H4874" s="51"/>
      <c r="I4874" s="52"/>
      <c r="J4874" s="46"/>
      <c r="K4874" s="47"/>
    </row>
    <row r="4875" spans="1:12" s="44" customFormat="1">
      <c r="A4875" s="49"/>
      <c r="E4875" s="50"/>
      <c r="F4875" s="51"/>
      <c r="G4875" s="51"/>
      <c r="H4875" s="51"/>
      <c r="I4875" s="52"/>
      <c r="J4875" s="46"/>
      <c r="K4875" s="45"/>
    </row>
    <row r="4876" spans="1:12" s="44" customFormat="1">
      <c r="A4876" s="49"/>
      <c r="E4876" s="50"/>
      <c r="F4876" s="51"/>
      <c r="G4876" s="51"/>
      <c r="H4876" s="51"/>
      <c r="I4876" s="52"/>
      <c r="J4876" s="46"/>
      <c r="K4876" s="45"/>
    </row>
    <row r="4877" spans="1:12" s="44" customFormat="1">
      <c r="A4877" s="49"/>
      <c r="E4877" s="50"/>
      <c r="F4877" s="51"/>
      <c r="G4877" s="51"/>
      <c r="H4877" s="51"/>
      <c r="I4877" s="52"/>
      <c r="J4877" s="46"/>
      <c r="K4877" s="45"/>
    </row>
    <row r="4878" spans="1:12" s="44" customFormat="1">
      <c r="A4878" s="49"/>
      <c r="E4878" s="50"/>
      <c r="F4878" s="51"/>
      <c r="G4878" s="51"/>
      <c r="H4878" s="51"/>
      <c r="I4878" s="52"/>
      <c r="J4878" s="46"/>
      <c r="K4878" s="45"/>
    </row>
    <row r="4879" spans="1:12" s="44" customFormat="1">
      <c r="A4879" s="49"/>
      <c r="E4879" s="50"/>
      <c r="F4879" s="51"/>
      <c r="G4879" s="51"/>
      <c r="H4879" s="51"/>
      <c r="I4879" s="52"/>
      <c r="J4879" s="46"/>
      <c r="K4879" s="45"/>
      <c r="L4879" s="48"/>
    </row>
    <row r="4880" spans="1:12" s="44" customFormat="1">
      <c r="A4880" s="49"/>
      <c r="E4880" s="50"/>
      <c r="F4880" s="51"/>
      <c r="G4880" s="51"/>
      <c r="H4880" s="51"/>
      <c r="I4880" s="52"/>
      <c r="J4880" s="46"/>
      <c r="K4880" s="45"/>
    </row>
    <row r="4881" spans="1:11" s="44" customFormat="1">
      <c r="A4881" s="49"/>
      <c r="E4881" s="50"/>
      <c r="F4881" s="51"/>
      <c r="G4881" s="51"/>
      <c r="H4881" s="51"/>
      <c r="I4881" s="52"/>
      <c r="J4881" s="46"/>
      <c r="K4881" s="45"/>
    </row>
    <row r="4882" spans="1:11" s="44" customFormat="1">
      <c r="A4882" s="49"/>
      <c r="E4882" s="50"/>
      <c r="F4882" s="51"/>
      <c r="G4882" s="51"/>
      <c r="H4882" s="51"/>
      <c r="I4882" s="52"/>
      <c r="J4882" s="46"/>
      <c r="K4882" s="45"/>
    </row>
    <row r="4883" spans="1:11" s="45" customFormat="1">
      <c r="A4883" s="49"/>
      <c r="B4883" s="44"/>
      <c r="C4883" s="44"/>
      <c r="D4883" s="44"/>
      <c r="E4883" s="50"/>
      <c r="F4883" s="51"/>
      <c r="G4883" s="51"/>
      <c r="H4883" s="51"/>
      <c r="I4883" s="52"/>
      <c r="J4883" s="46"/>
      <c r="K4883" s="47"/>
    </row>
    <row r="4884" spans="1:11" s="45" customFormat="1">
      <c r="A4884" s="49"/>
      <c r="B4884" s="44"/>
      <c r="C4884" s="44"/>
      <c r="D4884" s="44"/>
      <c r="E4884" s="50"/>
      <c r="F4884" s="51"/>
      <c r="G4884" s="51"/>
      <c r="H4884" s="51"/>
      <c r="I4884" s="52"/>
      <c r="J4884" s="46"/>
    </row>
    <row r="4885" spans="1:11" s="45" customFormat="1">
      <c r="A4885" s="49"/>
      <c r="B4885" s="44"/>
      <c r="C4885" s="44"/>
      <c r="D4885" s="44"/>
      <c r="E4885" s="50"/>
      <c r="F4885" s="51"/>
      <c r="G4885" s="51"/>
      <c r="H4885" s="51"/>
      <c r="I4885" s="52"/>
      <c r="J4885" s="46"/>
    </row>
    <row r="4886" spans="1:11" s="45" customFormat="1">
      <c r="A4886" s="49"/>
      <c r="B4886" s="44"/>
      <c r="C4886" s="44"/>
      <c r="D4886" s="44"/>
      <c r="E4886" s="50"/>
      <c r="F4886" s="51"/>
      <c r="G4886" s="51"/>
      <c r="H4886" s="51"/>
      <c r="I4886" s="52"/>
      <c r="J4886" s="46"/>
    </row>
    <row r="4887" spans="1:11" s="45" customFormat="1">
      <c r="A4887" s="49"/>
      <c r="B4887" s="44"/>
      <c r="C4887" s="44"/>
      <c r="D4887" s="44"/>
      <c r="E4887" s="50"/>
      <c r="F4887" s="51"/>
      <c r="G4887" s="51"/>
      <c r="H4887" s="51"/>
      <c r="I4887" s="52"/>
      <c r="J4887" s="46"/>
    </row>
    <row r="4888" spans="1:11" s="45" customFormat="1">
      <c r="A4888" s="49"/>
      <c r="B4888" s="44"/>
      <c r="C4888" s="44"/>
      <c r="D4888" s="44"/>
      <c r="E4888" s="50"/>
      <c r="F4888" s="51"/>
      <c r="G4888" s="51"/>
      <c r="H4888" s="51"/>
      <c r="I4888" s="52"/>
      <c r="J4888" s="46"/>
    </row>
    <row r="4889" spans="1:11" s="45" customFormat="1">
      <c r="A4889" s="49"/>
      <c r="B4889" s="44"/>
      <c r="C4889" s="44"/>
      <c r="D4889" s="44"/>
      <c r="E4889" s="50"/>
      <c r="F4889" s="51"/>
      <c r="G4889" s="51"/>
      <c r="H4889" s="51"/>
      <c r="I4889" s="52"/>
      <c r="J4889" s="46"/>
    </row>
    <row r="4890" spans="1:11" s="45" customFormat="1">
      <c r="A4890" s="49"/>
      <c r="B4890" s="44"/>
      <c r="C4890" s="44"/>
      <c r="D4890" s="44"/>
      <c r="E4890" s="50"/>
      <c r="F4890" s="51"/>
      <c r="G4890" s="51"/>
      <c r="H4890" s="51"/>
      <c r="I4890" s="52"/>
      <c r="J4890" s="46"/>
    </row>
    <row r="4891" spans="1:11" s="45" customFormat="1">
      <c r="A4891" s="49"/>
      <c r="B4891" s="44"/>
      <c r="C4891" s="44"/>
      <c r="D4891" s="44"/>
      <c r="E4891" s="50"/>
      <c r="F4891" s="51"/>
      <c r="G4891" s="51"/>
      <c r="H4891" s="51"/>
      <c r="I4891" s="52"/>
      <c r="J4891" s="46"/>
    </row>
    <row r="4892" spans="1:11" s="45" customFormat="1">
      <c r="A4892" s="49"/>
      <c r="B4892" s="44"/>
      <c r="C4892" s="44"/>
      <c r="D4892" s="44"/>
      <c r="E4892" s="50"/>
      <c r="F4892" s="51"/>
      <c r="G4892" s="51"/>
      <c r="H4892" s="51"/>
      <c r="I4892" s="52"/>
      <c r="J4892" s="46"/>
    </row>
    <row r="4893" spans="1:11" s="45" customFormat="1">
      <c r="A4893" s="49"/>
      <c r="B4893" s="44"/>
      <c r="C4893" s="44"/>
      <c r="D4893" s="44"/>
      <c r="E4893" s="50"/>
      <c r="F4893" s="51"/>
      <c r="G4893" s="51"/>
      <c r="H4893" s="51"/>
      <c r="I4893" s="52"/>
      <c r="J4893" s="46"/>
    </row>
    <row r="4894" spans="1:11" s="45" customFormat="1">
      <c r="A4894" s="49"/>
      <c r="B4894" s="44"/>
      <c r="C4894" s="44"/>
      <c r="D4894" s="44"/>
      <c r="E4894" s="50"/>
      <c r="F4894" s="51"/>
      <c r="G4894" s="51"/>
      <c r="H4894" s="51"/>
      <c r="I4894" s="52"/>
      <c r="J4894" s="46"/>
    </row>
    <row r="4895" spans="1:11" s="45" customFormat="1">
      <c r="A4895" s="49"/>
      <c r="B4895" s="44"/>
      <c r="C4895" s="44"/>
      <c r="D4895" s="44"/>
      <c r="E4895" s="50"/>
      <c r="F4895" s="51"/>
      <c r="G4895" s="51"/>
      <c r="H4895" s="51"/>
      <c r="I4895" s="52"/>
      <c r="J4895" s="46"/>
    </row>
    <row r="4896" spans="1:11" s="45" customFormat="1">
      <c r="A4896" s="49"/>
      <c r="B4896" s="44"/>
      <c r="C4896" s="44"/>
      <c r="D4896" s="44"/>
      <c r="E4896" s="50"/>
      <c r="F4896" s="51"/>
      <c r="G4896" s="51"/>
      <c r="H4896" s="51"/>
      <c r="I4896" s="52"/>
      <c r="J4896" s="46"/>
    </row>
    <row r="4897" spans="1:10" s="45" customFormat="1">
      <c r="A4897" s="49"/>
      <c r="B4897" s="44"/>
      <c r="C4897" s="44"/>
      <c r="D4897" s="44"/>
      <c r="E4897" s="50"/>
      <c r="F4897" s="51"/>
      <c r="G4897" s="51"/>
      <c r="H4897" s="51"/>
      <c r="I4897" s="52"/>
      <c r="J4897" s="46"/>
    </row>
    <row r="4898" spans="1:10" s="45" customFormat="1">
      <c r="A4898" s="49"/>
      <c r="B4898" s="44"/>
      <c r="C4898" s="44"/>
      <c r="D4898" s="44"/>
      <c r="E4898" s="50"/>
      <c r="F4898" s="51"/>
      <c r="G4898" s="51"/>
      <c r="H4898" s="51"/>
      <c r="I4898" s="52"/>
      <c r="J4898" s="46"/>
    </row>
    <row r="4899" spans="1:10" s="45" customFormat="1">
      <c r="A4899" s="49"/>
      <c r="B4899" s="44"/>
      <c r="C4899" s="44"/>
      <c r="D4899" s="44"/>
      <c r="E4899" s="50"/>
      <c r="F4899" s="51"/>
      <c r="G4899" s="51"/>
      <c r="H4899" s="51"/>
      <c r="I4899" s="52"/>
      <c r="J4899" s="46"/>
    </row>
    <row r="4900" spans="1:10" s="45" customFormat="1">
      <c r="A4900" s="49"/>
      <c r="B4900" s="44"/>
      <c r="C4900" s="44"/>
      <c r="D4900" s="44"/>
      <c r="E4900" s="50"/>
      <c r="F4900" s="51"/>
      <c r="G4900" s="51"/>
      <c r="H4900" s="51"/>
      <c r="I4900" s="52"/>
      <c r="J4900" s="46"/>
    </row>
    <row r="4901" spans="1:10" s="45" customFormat="1">
      <c r="A4901" s="49"/>
      <c r="B4901" s="44"/>
      <c r="C4901" s="44"/>
      <c r="D4901" s="44"/>
      <c r="E4901" s="50"/>
      <c r="F4901" s="51"/>
      <c r="G4901" s="51"/>
      <c r="H4901" s="51"/>
      <c r="I4901" s="52"/>
      <c r="J4901" s="46"/>
    </row>
    <row r="4902" spans="1:10" s="45" customFormat="1">
      <c r="A4902" s="49"/>
      <c r="B4902" s="44"/>
      <c r="C4902" s="44"/>
      <c r="D4902" s="44"/>
      <c r="E4902" s="50"/>
      <c r="F4902" s="51"/>
      <c r="G4902" s="51"/>
      <c r="H4902" s="51"/>
      <c r="I4902" s="52"/>
      <c r="J4902" s="46"/>
    </row>
    <row r="4903" spans="1:10" s="45" customFormat="1">
      <c r="A4903" s="49"/>
      <c r="B4903" s="44"/>
      <c r="C4903" s="44"/>
      <c r="D4903" s="44"/>
      <c r="E4903" s="50"/>
      <c r="F4903" s="51"/>
      <c r="G4903" s="51"/>
      <c r="H4903" s="51"/>
      <c r="I4903" s="52"/>
      <c r="J4903" s="46"/>
    </row>
    <row r="4904" spans="1:10" s="45" customFormat="1">
      <c r="A4904" s="49"/>
      <c r="B4904" s="44"/>
      <c r="C4904" s="44"/>
      <c r="D4904" s="44"/>
      <c r="E4904" s="50"/>
      <c r="F4904" s="51"/>
      <c r="G4904" s="51"/>
      <c r="H4904" s="51"/>
      <c r="I4904" s="52"/>
      <c r="J4904" s="46"/>
    </row>
    <row r="4905" spans="1:10" s="45" customFormat="1">
      <c r="A4905" s="49"/>
      <c r="B4905" s="44"/>
      <c r="C4905" s="44"/>
      <c r="D4905" s="44"/>
      <c r="E4905" s="50"/>
      <c r="F4905" s="51"/>
      <c r="G4905" s="51"/>
      <c r="H4905" s="51"/>
      <c r="I4905" s="52"/>
      <c r="J4905" s="46"/>
    </row>
    <row r="4906" spans="1:10" s="45" customFormat="1">
      <c r="A4906" s="49"/>
      <c r="B4906" s="44"/>
      <c r="C4906" s="44"/>
      <c r="D4906" s="44"/>
      <c r="E4906" s="50"/>
      <c r="F4906" s="51"/>
      <c r="G4906" s="51"/>
      <c r="H4906" s="51"/>
      <c r="I4906" s="52"/>
      <c r="J4906" s="46"/>
    </row>
    <row r="4907" spans="1:10" s="45" customFormat="1">
      <c r="A4907" s="49"/>
      <c r="B4907" s="44"/>
      <c r="C4907" s="44"/>
      <c r="D4907" s="44"/>
      <c r="E4907" s="50"/>
      <c r="F4907" s="51"/>
      <c r="G4907" s="51"/>
      <c r="H4907" s="51"/>
      <c r="I4907" s="52"/>
      <c r="J4907" s="46"/>
    </row>
    <row r="4908" spans="1:10" s="45" customFormat="1">
      <c r="A4908" s="49"/>
      <c r="B4908" s="44"/>
      <c r="C4908" s="44"/>
      <c r="D4908" s="44"/>
      <c r="E4908" s="50"/>
      <c r="F4908" s="51"/>
      <c r="G4908" s="51"/>
      <c r="H4908" s="51"/>
      <c r="I4908" s="52"/>
      <c r="J4908" s="46"/>
    </row>
    <row r="4909" spans="1:10" s="45" customFormat="1">
      <c r="A4909" s="49"/>
      <c r="B4909" s="44"/>
      <c r="C4909" s="44"/>
      <c r="D4909" s="44"/>
      <c r="E4909" s="50"/>
      <c r="F4909" s="51"/>
      <c r="G4909" s="51"/>
      <c r="H4909" s="51"/>
      <c r="I4909" s="52"/>
      <c r="J4909" s="46"/>
    </row>
    <row r="4910" spans="1:10" s="45" customFormat="1">
      <c r="A4910" s="49"/>
      <c r="B4910" s="44"/>
      <c r="C4910" s="44"/>
      <c r="D4910" s="44"/>
      <c r="E4910" s="50"/>
      <c r="F4910" s="51"/>
      <c r="G4910" s="51"/>
      <c r="H4910" s="51"/>
      <c r="I4910" s="52"/>
      <c r="J4910" s="46"/>
    </row>
    <row r="4911" spans="1:10" s="45" customFormat="1">
      <c r="A4911" s="49"/>
      <c r="B4911" s="44"/>
      <c r="C4911" s="44"/>
      <c r="D4911" s="44"/>
      <c r="E4911" s="50"/>
      <c r="F4911" s="51"/>
      <c r="G4911" s="51"/>
      <c r="H4911" s="51"/>
      <c r="I4911" s="52"/>
      <c r="J4911" s="46"/>
    </row>
    <row r="4912" spans="1:10" s="45" customFormat="1">
      <c r="A4912" s="49"/>
      <c r="B4912" s="44"/>
      <c r="C4912" s="44"/>
      <c r="D4912" s="44"/>
      <c r="E4912" s="50"/>
      <c r="F4912" s="51"/>
      <c r="G4912" s="51"/>
      <c r="H4912" s="51"/>
      <c r="I4912" s="52"/>
      <c r="J4912" s="46"/>
    </row>
    <row r="4913" spans="1:10" s="45" customFormat="1">
      <c r="A4913" s="49"/>
      <c r="B4913" s="44"/>
      <c r="C4913" s="44"/>
      <c r="D4913" s="44"/>
      <c r="E4913" s="50"/>
      <c r="F4913" s="51"/>
      <c r="G4913" s="51"/>
      <c r="H4913" s="51"/>
      <c r="I4913" s="52"/>
      <c r="J4913" s="46"/>
    </row>
    <row r="4914" spans="1:10" s="45" customFormat="1">
      <c r="A4914" s="49"/>
      <c r="B4914" s="44"/>
      <c r="C4914" s="44"/>
      <c r="D4914" s="44"/>
      <c r="E4914" s="50"/>
      <c r="F4914" s="51"/>
      <c r="G4914" s="51"/>
      <c r="H4914" s="51"/>
      <c r="I4914" s="52"/>
      <c r="J4914" s="46"/>
    </row>
    <row r="4915" spans="1:10" s="45" customFormat="1">
      <c r="A4915" s="49"/>
      <c r="B4915" s="44"/>
      <c r="C4915" s="44"/>
      <c r="D4915" s="44"/>
      <c r="E4915" s="50"/>
      <c r="F4915" s="51"/>
      <c r="G4915" s="51"/>
      <c r="H4915" s="51"/>
      <c r="I4915" s="52"/>
      <c r="J4915" s="46"/>
    </row>
    <row r="4916" spans="1:10" s="45" customFormat="1">
      <c r="A4916" s="49"/>
      <c r="B4916" s="44"/>
      <c r="C4916" s="44"/>
      <c r="D4916" s="44"/>
      <c r="E4916" s="50"/>
      <c r="F4916" s="51"/>
      <c r="G4916" s="51"/>
      <c r="H4916" s="51"/>
      <c r="I4916" s="52"/>
      <c r="J4916" s="46"/>
    </row>
    <row r="4917" spans="1:10" s="45" customFormat="1">
      <c r="A4917" s="49"/>
      <c r="B4917" s="44"/>
      <c r="C4917" s="44"/>
      <c r="D4917" s="44"/>
      <c r="E4917" s="50"/>
      <c r="F4917" s="51"/>
      <c r="G4917" s="51"/>
      <c r="H4917" s="51"/>
      <c r="I4917" s="52"/>
      <c r="J4917" s="46"/>
    </row>
    <row r="4918" spans="1:10" s="45" customFormat="1">
      <c r="A4918" s="49"/>
      <c r="B4918" s="44"/>
      <c r="C4918" s="44"/>
      <c r="D4918" s="44"/>
      <c r="E4918" s="50"/>
      <c r="F4918" s="51"/>
      <c r="G4918" s="51"/>
      <c r="H4918" s="51"/>
      <c r="I4918" s="52"/>
      <c r="J4918" s="46"/>
    </row>
    <row r="4919" spans="1:10" s="45" customFormat="1">
      <c r="A4919" s="49"/>
      <c r="B4919" s="44"/>
      <c r="C4919" s="44"/>
      <c r="D4919" s="44"/>
      <c r="E4919" s="50"/>
      <c r="F4919" s="51"/>
      <c r="G4919" s="51"/>
      <c r="H4919" s="51"/>
      <c r="I4919" s="52"/>
      <c r="J4919" s="46"/>
    </row>
    <row r="4920" spans="1:10" s="45" customFormat="1">
      <c r="A4920" s="49"/>
      <c r="B4920" s="44"/>
      <c r="C4920" s="44"/>
      <c r="D4920" s="44"/>
      <c r="E4920" s="50"/>
      <c r="F4920" s="51"/>
      <c r="G4920" s="51"/>
      <c r="H4920" s="51"/>
      <c r="I4920" s="52"/>
      <c r="J4920" s="46"/>
    </row>
    <row r="4921" spans="1:10" s="45" customFormat="1">
      <c r="A4921" s="49"/>
      <c r="B4921" s="44"/>
      <c r="C4921" s="44"/>
      <c r="D4921" s="44"/>
      <c r="E4921" s="50"/>
      <c r="F4921" s="51"/>
      <c r="G4921" s="51"/>
      <c r="H4921" s="51"/>
      <c r="I4921" s="52"/>
      <c r="J4921" s="46"/>
    </row>
    <row r="4922" spans="1:10" s="45" customFormat="1">
      <c r="A4922" s="49"/>
      <c r="B4922" s="44"/>
      <c r="C4922" s="44"/>
      <c r="D4922" s="44"/>
      <c r="E4922" s="50"/>
      <c r="F4922" s="51"/>
      <c r="G4922" s="51"/>
      <c r="H4922" s="51"/>
      <c r="I4922" s="52"/>
      <c r="J4922" s="46"/>
    </row>
    <row r="4923" spans="1:10" s="45" customFormat="1">
      <c r="A4923" s="49"/>
      <c r="B4923" s="44"/>
      <c r="C4923" s="44"/>
      <c r="D4923" s="44"/>
      <c r="E4923" s="50"/>
      <c r="F4923" s="51"/>
      <c r="G4923" s="51"/>
      <c r="H4923" s="51"/>
      <c r="I4923" s="52"/>
      <c r="J4923" s="46"/>
    </row>
    <row r="4924" spans="1:10" s="45" customFormat="1">
      <c r="A4924" s="49"/>
      <c r="B4924" s="44"/>
      <c r="C4924" s="44"/>
      <c r="D4924" s="44"/>
      <c r="E4924" s="50"/>
      <c r="F4924" s="51"/>
      <c r="G4924" s="51"/>
      <c r="H4924" s="51"/>
      <c r="I4924" s="52"/>
      <c r="J4924" s="46"/>
    </row>
    <row r="4925" spans="1:10" s="45" customFormat="1">
      <c r="A4925" s="49"/>
      <c r="B4925" s="44"/>
      <c r="C4925" s="44"/>
      <c r="D4925" s="44"/>
      <c r="E4925" s="50"/>
      <c r="F4925" s="51"/>
      <c r="G4925" s="51"/>
      <c r="H4925" s="51"/>
      <c r="I4925" s="52"/>
      <c r="J4925" s="46"/>
    </row>
    <row r="4926" spans="1:10" s="45" customFormat="1">
      <c r="A4926" s="49"/>
      <c r="B4926" s="44"/>
      <c r="C4926" s="44"/>
      <c r="D4926" s="44"/>
      <c r="E4926" s="50"/>
      <c r="F4926" s="51"/>
      <c r="G4926" s="51"/>
      <c r="H4926" s="51"/>
      <c r="I4926" s="52"/>
      <c r="J4926" s="46"/>
    </row>
    <row r="4927" spans="1:10" s="45" customFormat="1">
      <c r="A4927" s="49"/>
      <c r="B4927" s="44"/>
      <c r="C4927" s="44"/>
      <c r="D4927" s="44"/>
      <c r="E4927" s="50"/>
      <c r="F4927" s="51"/>
      <c r="G4927" s="51"/>
      <c r="H4927" s="51"/>
      <c r="I4927" s="52"/>
      <c r="J4927" s="46"/>
    </row>
    <row r="4928" spans="1:10" s="45" customFormat="1">
      <c r="A4928" s="49"/>
      <c r="B4928" s="44"/>
      <c r="C4928" s="44"/>
      <c r="D4928" s="44"/>
      <c r="E4928" s="50"/>
      <c r="F4928" s="51"/>
      <c r="G4928" s="51"/>
      <c r="H4928" s="51"/>
      <c r="I4928" s="52"/>
      <c r="J4928" s="46"/>
    </row>
    <row r="4929" spans="1:11" s="45" customFormat="1">
      <c r="A4929" s="49"/>
      <c r="B4929" s="44"/>
      <c r="C4929" s="44"/>
      <c r="D4929" s="44"/>
      <c r="E4929" s="50"/>
      <c r="F4929" s="51"/>
      <c r="G4929" s="51"/>
      <c r="H4929" s="51"/>
      <c r="I4929" s="52"/>
      <c r="J4929" s="46"/>
    </row>
    <row r="4930" spans="1:11" s="45" customFormat="1">
      <c r="A4930" s="49"/>
      <c r="B4930" s="44"/>
      <c r="C4930" s="44"/>
      <c r="D4930" s="44"/>
      <c r="E4930" s="50"/>
      <c r="F4930" s="51"/>
      <c r="G4930" s="51"/>
      <c r="H4930" s="51"/>
      <c r="I4930" s="52"/>
      <c r="J4930" s="46"/>
    </row>
    <row r="4931" spans="1:11" s="44" customFormat="1">
      <c r="A4931" s="49"/>
      <c r="E4931" s="50"/>
      <c r="F4931" s="51"/>
      <c r="G4931" s="51"/>
      <c r="H4931" s="51"/>
      <c r="I4931" s="52"/>
      <c r="J4931" s="46"/>
      <c r="K4931" s="45"/>
    </row>
    <row r="4932" spans="1:11" s="44" customFormat="1">
      <c r="A4932" s="49"/>
      <c r="E4932" s="50"/>
      <c r="F4932" s="51"/>
      <c r="G4932" s="51"/>
      <c r="H4932" s="51"/>
      <c r="I4932" s="52"/>
      <c r="J4932" s="46"/>
      <c r="K4932" s="45"/>
    </row>
    <row r="4933" spans="1:11" s="44" customFormat="1">
      <c r="A4933" s="49"/>
      <c r="E4933" s="50"/>
      <c r="F4933" s="51"/>
      <c r="G4933" s="51"/>
      <c r="H4933" s="51"/>
      <c r="I4933" s="52"/>
      <c r="J4933" s="46"/>
      <c r="K4933" s="45"/>
    </row>
    <row r="4934" spans="1:11" s="44" customFormat="1">
      <c r="A4934" s="49"/>
      <c r="E4934" s="50"/>
      <c r="F4934" s="51"/>
      <c r="G4934" s="51"/>
      <c r="H4934" s="51"/>
      <c r="I4934" s="52"/>
      <c r="J4934" s="46"/>
      <c r="K4934" s="45"/>
    </row>
    <row r="4935" spans="1:11" s="44" customFormat="1">
      <c r="A4935" s="49"/>
      <c r="E4935" s="50"/>
      <c r="F4935" s="51"/>
      <c r="G4935" s="51"/>
      <c r="H4935" s="51"/>
      <c r="I4935" s="52"/>
      <c r="J4935" s="46"/>
      <c r="K4935" s="45"/>
    </row>
    <row r="4936" spans="1:11" s="44" customFormat="1">
      <c r="A4936" s="49"/>
      <c r="E4936" s="50"/>
      <c r="F4936" s="51"/>
      <c r="G4936" s="51"/>
      <c r="H4936" s="51"/>
      <c r="I4936" s="52"/>
      <c r="J4936" s="46"/>
      <c r="K4936" s="45"/>
    </row>
    <row r="4937" spans="1:11" s="44" customFormat="1">
      <c r="A4937" s="49"/>
      <c r="E4937" s="50"/>
      <c r="F4937" s="51"/>
      <c r="G4937" s="51"/>
      <c r="H4937" s="51"/>
      <c r="I4937" s="52"/>
      <c r="J4937" s="46"/>
      <c r="K4937" s="45"/>
    </row>
    <row r="4938" spans="1:11" s="44" customFormat="1">
      <c r="A4938" s="49"/>
      <c r="E4938" s="50"/>
      <c r="F4938" s="51"/>
      <c r="G4938" s="51"/>
      <c r="H4938" s="51"/>
      <c r="I4938" s="52"/>
      <c r="J4938" s="46"/>
      <c r="K4938" s="45"/>
    </row>
    <row r="4939" spans="1:11" s="44" customFormat="1">
      <c r="A4939" s="49"/>
      <c r="E4939" s="50"/>
      <c r="F4939" s="51"/>
      <c r="G4939" s="51"/>
      <c r="H4939" s="51"/>
      <c r="I4939" s="52"/>
      <c r="J4939" s="46"/>
      <c r="K4939" s="45"/>
    </row>
    <row r="4940" spans="1:11" s="44" customFormat="1">
      <c r="A4940" s="49"/>
      <c r="E4940" s="50"/>
      <c r="F4940" s="51"/>
      <c r="G4940" s="51"/>
      <c r="H4940" s="51"/>
      <c r="I4940" s="52"/>
      <c r="J4940" s="46"/>
      <c r="K4940" s="45"/>
    </row>
    <row r="4941" spans="1:11" s="44" customFormat="1">
      <c r="A4941" s="49"/>
      <c r="E4941" s="50"/>
      <c r="F4941" s="51"/>
      <c r="G4941" s="51"/>
      <c r="H4941" s="51"/>
      <c r="I4941" s="52"/>
      <c r="J4941" s="46"/>
      <c r="K4941" s="45"/>
    </row>
    <row r="4942" spans="1:11" s="44" customFormat="1">
      <c r="A4942" s="49"/>
      <c r="E4942" s="50"/>
      <c r="F4942" s="51"/>
      <c r="G4942" s="51"/>
      <c r="H4942" s="51"/>
      <c r="I4942" s="52"/>
      <c r="J4942" s="46"/>
      <c r="K4942" s="45"/>
    </row>
    <row r="4943" spans="1:11" s="44" customFormat="1">
      <c r="A4943" s="49"/>
      <c r="E4943" s="50"/>
      <c r="F4943" s="51"/>
      <c r="G4943" s="51"/>
      <c r="H4943" s="51"/>
      <c r="I4943" s="52"/>
      <c r="J4943" s="46"/>
      <c r="K4943" s="45"/>
    </row>
    <row r="4944" spans="1:11" s="44" customFormat="1">
      <c r="A4944" s="49"/>
      <c r="E4944" s="50"/>
      <c r="F4944" s="51"/>
      <c r="G4944" s="51"/>
      <c r="H4944" s="51"/>
      <c r="I4944" s="52"/>
      <c r="J4944" s="46"/>
      <c r="K4944" s="45"/>
    </row>
    <row r="4945" spans="1:11" s="44" customFormat="1">
      <c r="A4945" s="49"/>
      <c r="E4945" s="50"/>
      <c r="F4945" s="51"/>
      <c r="G4945" s="51"/>
      <c r="H4945" s="51"/>
      <c r="I4945" s="52"/>
      <c r="J4945" s="46"/>
      <c r="K4945" s="45"/>
    </row>
    <row r="4946" spans="1:11" s="44" customFormat="1">
      <c r="A4946" s="49"/>
      <c r="E4946" s="50"/>
      <c r="F4946" s="51"/>
      <c r="G4946" s="51"/>
      <c r="H4946" s="51"/>
      <c r="I4946" s="52"/>
      <c r="J4946" s="46"/>
      <c r="K4946" s="45"/>
    </row>
    <row r="4947" spans="1:11" s="44" customFormat="1">
      <c r="A4947" s="49"/>
      <c r="E4947" s="50"/>
      <c r="F4947" s="51"/>
      <c r="G4947" s="51"/>
      <c r="H4947" s="51"/>
      <c r="I4947" s="52"/>
      <c r="J4947" s="46"/>
      <c r="K4947" s="45"/>
    </row>
    <row r="4948" spans="1:11" s="44" customFormat="1">
      <c r="A4948" s="49"/>
      <c r="E4948" s="50"/>
      <c r="F4948" s="51"/>
      <c r="G4948" s="51"/>
      <c r="H4948" s="51"/>
      <c r="I4948" s="52"/>
      <c r="J4948" s="46"/>
      <c r="K4948" s="45"/>
    </row>
    <row r="4949" spans="1:11" s="44" customFormat="1">
      <c r="A4949" s="49"/>
      <c r="E4949" s="50"/>
      <c r="F4949" s="51"/>
      <c r="G4949" s="51"/>
      <c r="H4949" s="51"/>
      <c r="I4949" s="52"/>
      <c r="J4949" s="46"/>
      <c r="K4949" s="45"/>
    </row>
    <row r="4950" spans="1:11" s="44" customFormat="1">
      <c r="A4950" s="49"/>
      <c r="E4950" s="50"/>
      <c r="F4950" s="51"/>
      <c r="G4950" s="51"/>
      <c r="H4950" s="51"/>
      <c r="I4950" s="52"/>
      <c r="J4950" s="46"/>
      <c r="K4950" s="45"/>
    </row>
    <row r="4951" spans="1:11" s="44" customFormat="1">
      <c r="A4951" s="49"/>
      <c r="E4951" s="50"/>
      <c r="F4951" s="51"/>
      <c r="G4951" s="51"/>
      <c r="H4951" s="51"/>
      <c r="I4951" s="52"/>
      <c r="J4951" s="46"/>
      <c r="K4951" s="45"/>
    </row>
    <row r="4952" spans="1:11" s="44" customFormat="1">
      <c r="A4952" s="49"/>
      <c r="E4952" s="50"/>
      <c r="F4952" s="51"/>
      <c r="G4952" s="51"/>
      <c r="H4952" s="51"/>
      <c r="I4952" s="52"/>
      <c r="J4952" s="46"/>
      <c r="K4952" s="47"/>
    </row>
    <row r="4953" spans="1:11" s="44" customFormat="1">
      <c r="A4953" s="49"/>
      <c r="E4953" s="50"/>
      <c r="F4953" s="51"/>
      <c r="G4953" s="51"/>
      <c r="H4953" s="51"/>
      <c r="I4953" s="52"/>
      <c r="J4953" s="46"/>
      <c r="K4953" s="47"/>
    </row>
    <row r="4954" spans="1:11" s="44" customFormat="1">
      <c r="A4954" s="49"/>
      <c r="E4954" s="50"/>
      <c r="F4954" s="51"/>
      <c r="G4954" s="51"/>
      <c r="H4954" s="51"/>
      <c r="I4954" s="52"/>
      <c r="J4954" s="46"/>
      <c r="K4954" s="45"/>
    </row>
    <row r="4955" spans="1:11" s="44" customFormat="1">
      <c r="A4955" s="49"/>
      <c r="E4955" s="50"/>
      <c r="F4955" s="51"/>
      <c r="G4955" s="51"/>
      <c r="H4955" s="51"/>
      <c r="I4955" s="52"/>
      <c r="J4955" s="46"/>
      <c r="K4955" s="45"/>
    </row>
    <row r="4956" spans="1:11" s="44" customFormat="1">
      <c r="A4956" s="49"/>
      <c r="E4956" s="50"/>
      <c r="F4956" s="51"/>
      <c r="G4956" s="51"/>
      <c r="H4956" s="51"/>
      <c r="I4956" s="52"/>
      <c r="J4956" s="46"/>
      <c r="K4956" s="47"/>
    </row>
    <row r="4957" spans="1:11" s="44" customFormat="1">
      <c r="A4957" s="49"/>
      <c r="E4957" s="50"/>
      <c r="F4957" s="51"/>
      <c r="G4957" s="51"/>
      <c r="H4957" s="51"/>
      <c r="I4957" s="52"/>
      <c r="J4957" s="46"/>
      <c r="K4957" s="47"/>
    </row>
    <row r="4958" spans="1:11" s="44" customFormat="1">
      <c r="A4958" s="49"/>
      <c r="E4958" s="50"/>
      <c r="F4958" s="51"/>
      <c r="G4958" s="51"/>
      <c r="H4958" s="51"/>
      <c r="I4958" s="52"/>
      <c r="J4958" s="46"/>
      <c r="K4958" s="45"/>
    </row>
    <row r="4959" spans="1:11" s="44" customFormat="1">
      <c r="A4959" s="49"/>
      <c r="E4959" s="50"/>
      <c r="F4959" s="51"/>
      <c r="G4959" s="51"/>
      <c r="H4959" s="51"/>
      <c r="I4959" s="52"/>
      <c r="J4959" s="46"/>
      <c r="K4959" s="45"/>
    </row>
    <row r="4960" spans="1:11" s="44" customFormat="1">
      <c r="A4960" s="49"/>
      <c r="E4960" s="50"/>
      <c r="F4960" s="51"/>
      <c r="G4960" s="51"/>
      <c r="H4960" s="51"/>
      <c r="I4960" s="52"/>
      <c r="J4960" s="46"/>
      <c r="K4960" s="55"/>
    </row>
    <row r="4961" spans="1:11" s="44" customFormat="1">
      <c r="A4961" s="49"/>
      <c r="E4961" s="50"/>
      <c r="F4961" s="51"/>
      <c r="G4961" s="51"/>
      <c r="H4961" s="51"/>
      <c r="I4961" s="52"/>
      <c r="J4961" s="46"/>
      <c r="K4961" s="45"/>
    </row>
    <row r="4962" spans="1:11" s="44" customFormat="1">
      <c r="A4962" s="49"/>
      <c r="E4962" s="50"/>
      <c r="F4962" s="51"/>
      <c r="G4962" s="51"/>
      <c r="H4962" s="51"/>
      <c r="I4962" s="52"/>
      <c r="J4962" s="46"/>
      <c r="K4962" s="45"/>
    </row>
    <row r="4963" spans="1:11" s="45" customFormat="1">
      <c r="A4963" s="49"/>
      <c r="B4963" s="44"/>
      <c r="C4963" s="44"/>
      <c r="D4963" s="44"/>
      <c r="E4963" s="50"/>
      <c r="F4963" s="51"/>
      <c r="G4963" s="51"/>
      <c r="H4963" s="51"/>
      <c r="I4963" s="52"/>
      <c r="J4963" s="46"/>
    </row>
    <row r="4964" spans="1:11" s="45" customFormat="1">
      <c r="A4964" s="49"/>
      <c r="B4964" s="44"/>
      <c r="C4964" s="44"/>
      <c r="D4964" s="44"/>
      <c r="E4964" s="50"/>
      <c r="F4964" s="51"/>
      <c r="G4964" s="51"/>
      <c r="H4964" s="51"/>
      <c r="I4964" s="52"/>
      <c r="J4964" s="46"/>
    </row>
    <row r="4965" spans="1:11" s="45" customFormat="1">
      <c r="A4965" s="49"/>
      <c r="B4965" s="44"/>
      <c r="C4965" s="44"/>
      <c r="D4965" s="44"/>
      <c r="E4965" s="50"/>
      <c r="F4965" s="51"/>
      <c r="G4965" s="51"/>
      <c r="H4965" s="51"/>
      <c r="I4965" s="52"/>
      <c r="J4965" s="46"/>
    </row>
    <row r="4966" spans="1:11" s="45" customFormat="1">
      <c r="A4966" s="49"/>
      <c r="B4966" s="44"/>
      <c r="C4966" s="44"/>
      <c r="D4966" s="44"/>
      <c r="E4966" s="50"/>
      <c r="F4966" s="51"/>
      <c r="G4966" s="51"/>
      <c r="H4966" s="51"/>
      <c r="I4966" s="52"/>
      <c r="J4966" s="46"/>
    </row>
    <row r="4967" spans="1:11" s="45" customFormat="1">
      <c r="A4967" s="49"/>
      <c r="B4967" s="44"/>
      <c r="C4967" s="44"/>
      <c r="D4967" s="44"/>
      <c r="E4967" s="50"/>
      <c r="F4967" s="51"/>
      <c r="G4967" s="51"/>
      <c r="H4967" s="51"/>
      <c r="I4967" s="52"/>
      <c r="J4967" s="46"/>
    </row>
    <row r="4968" spans="1:11" s="45" customFormat="1">
      <c r="A4968" s="49"/>
      <c r="B4968" s="44"/>
      <c r="C4968" s="44"/>
      <c r="D4968" s="44"/>
      <c r="E4968" s="50"/>
      <c r="F4968" s="51"/>
      <c r="G4968" s="51"/>
      <c r="H4968" s="51"/>
      <c r="I4968" s="52"/>
      <c r="J4968" s="46"/>
    </row>
    <row r="4969" spans="1:11" s="45" customFormat="1">
      <c r="A4969" s="49"/>
      <c r="B4969" s="44"/>
      <c r="C4969" s="44"/>
      <c r="D4969" s="44"/>
      <c r="E4969" s="50"/>
      <c r="F4969" s="51"/>
      <c r="G4969" s="51"/>
      <c r="H4969" s="51"/>
      <c r="I4969" s="52"/>
      <c r="J4969" s="46"/>
    </row>
    <row r="4970" spans="1:11" s="45" customFormat="1">
      <c r="A4970" s="49"/>
      <c r="B4970" s="44"/>
      <c r="C4970" s="44"/>
      <c r="D4970" s="44"/>
      <c r="E4970" s="50"/>
      <c r="F4970" s="51"/>
      <c r="G4970" s="51"/>
      <c r="H4970" s="51"/>
      <c r="I4970" s="52"/>
      <c r="J4970" s="46"/>
    </row>
    <row r="4971" spans="1:11" s="45" customFormat="1">
      <c r="A4971" s="49"/>
      <c r="B4971" s="44"/>
      <c r="C4971" s="44"/>
      <c r="D4971" s="44"/>
      <c r="E4971" s="50"/>
      <c r="F4971" s="51"/>
      <c r="G4971" s="51"/>
      <c r="H4971" s="51"/>
      <c r="I4971" s="52"/>
      <c r="J4971" s="46"/>
    </row>
    <row r="4972" spans="1:11" s="45" customFormat="1">
      <c r="A4972" s="49"/>
      <c r="B4972" s="44"/>
      <c r="C4972" s="44"/>
      <c r="D4972" s="44"/>
      <c r="E4972" s="50"/>
      <c r="F4972" s="51"/>
      <c r="G4972" s="51"/>
      <c r="H4972" s="51"/>
      <c r="I4972" s="52"/>
      <c r="J4972" s="46"/>
    </row>
    <row r="4973" spans="1:11" s="45" customFormat="1">
      <c r="A4973" s="49"/>
      <c r="B4973" s="44"/>
      <c r="C4973" s="44"/>
      <c r="D4973" s="44"/>
      <c r="E4973" s="50"/>
      <c r="F4973" s="51"/>
      <c r="G4973" s="51"/>
      <c r="H4973" s="51"/>
      <c r="I4973" s="52"/>
      <c r="J4973" s="46"/>
    </row>
    <row r="4974" spans="1:11" s="45" customFormat="1">
      <c r="A4974" s="49"/>
      <c r="B4974" s="44"/>
      <c r="C4974" s="44"/>
      <c r="D4974" s="44"/>
      <c r="E4974" s="50"/>
      <c r="F4974" s="51"/>
      <c r="G4974" s="51"/>
      <c r="H4974" s="51"/>
      <c r="I4974" s="52"/>
      <c r="J4974" s="46"/>
    </row>
    <row r="4975" spans="1:11" s="45" customFormat="1">
      <c r="A4975" s="49"/>
      <c r="B4975" s="44"/>
      <c r="C4975" s="44"/>
      <c r="D4975" s="44"/>
      <c r="E4975" s="50"/>
      <c r="F4975" s="51"/>
      <c r="G4975" s="51"/>
      <c r="H4975" s="51"/>
      <c r="I4975" s="52"/>
      <c r="J4975" s="46"/>
    </row>
    <row r="4976" spans="1:11" s="45" customFormat="1">
      <c r="A4976" s="49"/>
      <c r="B4976" s="44"/>
      <c r="C4976" s="44"/>
      <c r="D4976" s="44"/>
      <c r="E4976" s="50"/>
      <c r="F4976" s="51"/>
      <c r="G4976" s="51"/>
      <c r="H4976" s="51"/>
      <c r="I4976" s="52"/>
      <c r="J4976" s="46"/>
    </row>
    <row r="4977" spans="1:11" s="45" customFormat="1">
      <c r="A4977" s="49"/>
      <c r="B4977" s="44"/>
      <c r="C4977" s="44"/>
      <c r="D4977" s="44"/>
      <c r="E4977" s="50"/>
      <c r="F4977" s="51"/>
      <c r="G4977" s="51"/>
      <c r="H4977" s="51"/>
      <c r="I4977" s="52"/>
      <c r="J4977" s="46"/>
    </row>
    <row r="4978" spans="1:11" s="45" customFormat="1">
      <c r="A4978" s="49"/>
      <c r="B4978" s="44"/>
      <c r="C4978" s="44"/>
      <c r="D4978" s="44"/>
      <c r="E4978" s="50"/>
      <c r="F4978" s="51"/>
      <c r="G4978" s="51"/>
      <c r="H4978" s="51"/>
      <c r="I4978" s="52"/>
      <c r="J4978" s="46"/>
    </row>
    <row r="4979" spans="1:11" s="44" customFormat="1">
      <c r="A4979" s="49"/>
      <c r="E4979" s="50"/>
      <c r="F4979" s="51"/>
      <c r="G4979" s="51"/>
      <c r="H4979" s="51"/>
      <c r="I4979" s="52"/>
      <c r="J4979" s="46"/>
      <c r="K4979" s="45"/>
    </row>
    <row r="4980" spans="1:11" s="44" customFormat="1">
      <c r="A4980" s="49"/>
      <c r="E4980" s="50"/>
      <c r="F4980" s="51"/>
      <c r="G4980" s="51"/>
      <c r="H4980" s="51"/>
      <c r="I4980" s="52"/>
      <c r="J4980" s="46"/>
      <c r="K4980" s="47"/>
    </row>
    <row r="4981" spans="1:11" s="44" customFormat="1">
      <c r="A4981" s="49"/>
      <c r="E4981" s="50"/>
      <c r="F4981" s="51"/>
      <c r="G4981" s="51"/>
      <c r="H4981" s="51"/>
      <c r="I4981" s="52"/>
      <c r="J4981" s="46"/>
      <c r="K4981" s="47"/>
    </row>
    <row r="4982" spans="1:11" s="44" customFormat="1">
      <c r="A4982" s="49"/>
      <c r="E4982" s="50"/>
      <c r="F4982" s="51"/>
      <c r="G4982" s="51"/>
      <c r="H4982" s="51"/>
      <c r="I4982" s="52"/>
      <c r="J4982" s="46"/>
      <c r="K4982" s="45"/>
    </row>
    <row r="4983" spans="1:11" s="44" customFormat="1">
      <c r="A4983" s="49"/>
      <c r="E4983" s="50"/>
      <c r="F4983" s="51"/>
      <c r="G4983" s="51"/>
      <c r="H4983" s="51"/>
      <c r="I4983" s="52"/>
      <c r="J4983" s="46"/>
      <c r="K4983" s="45"/>
    </row>
    <row r="4984" spans="1:11" s="44" customFormat="1">
      <c r="A4984" s="49"/>
      <c r="E4984" s="50"/>
      <c r="F4984" s="51"/>
      <c r="G4984" s="51"/>
      <c r="H4984" s="51"/>
      <c r="I4984" s="52"/>
      <c r="J4984" s="46"/>
      <c r="K4984" s="45"/>
    </row>
    <row r="4985" spans="1:11" s="44" customFormat="1">
      <c r="A4985" s="49"/>
      <c r="E4985" s="50"/>
      <c r="F4985" s="51"/>
      <c r="G4985" s="51"/>
      <c r="H4985" s="51"/>
      <c r="I4985" s="52"/>
      <c r="J4985" s="46"/>
      <c r="K4985" s="45"/>
    </row>
    <row r="4986" spans="1:11" s="44" customFormat="1">
      <c r="A4986" s="49"/>
      <c r="E4986" s="50"/>
      <c r="F4986" s="51"/>
      <c r="G4986" s="51"/>
      <c r="H4986" s="51"/>
      <c r="I4986" s="52"/>
      <c r="J4986" s="46"/>
      <c r="K4986" s="45"/>
    </row>
    <row r="4987" spans="1:11" s="44" customFormat="1">
      <c r="A4987" s="49"/>
      <c r="E4987" s="50"/>
      <c r="F4987" s="51"/>
      <c r="G4987" s="51"/>
      <c r="H4987" s="51"/>
      <c r="I4987" s="52"/>
      <c r="J4987" s="46"/>
      <c r="K4987" s="45"/>
    </row>
    <row r="4988" spans="1:11" s="44" customFormat="1">
      <c r="A4988" s="49"/>
      <c r="E4988" s="50"/>
      <c r="F4988" s="51"/>
      <c r="G4988" s="51"/>
      <c r="H4988" s="51"/>
      <c r="I4988" s="52"/>
      <c r="J4988" s="46"/>
      <c r="K4988" s="45"/>
    </row>
    <row r="4989" spans="1:11" s="44" customFormat="1">
      <c r="A4989" s="49"/>
      <c r="E4989" s="50"/>
      <c r="F4989" s="51"/>
      <c r="G4989" s="51"/>
      <c r="H4989" s="51"/>
      <c r="I4989" s="52"/>
      <c r="J4989" s="46"/>
      <c r="K4989" s="45"/>
    </row>
    <row r="4990" spans="1:11" s="44" customFormat="1">
      <c r="A4990" s="49"/>
      <c r="E4990" s="50"/>
      <c r="F4990" s="51"/>
      <c r="G4990" s="51"/>
      <c r="H4990" s="51"/>
      <c r="I4990" s="52"/>
      <c r="J4990" s="46"/>
      <c r="K4990" s="45"/>
    </row>
    <row r="4991" spans="1:11" s="44" customFormat="1">
      <c r="A4991" s="49"/>
      <c r="E4991" s="50"/>
      <c r="F4991" s="51"/>
      <c r="G4991" s="51"/>
      <c r="H4991" s="51"/>
      <c r="I4991" s="52"/>
      <c r="J4991" s="46"/>
      <c r="K4991" s="45"/>
    </row>
    <row r="4992" spans="1:11" s="44" customFormat="1">
      <c r="A4992" s="49"/>
      <c r="E4992" s="50"/>
      <c r="F4992" s="51"/>
      <c r="G4992" s="51"/>
      <c r="H4992" s="51"/>
      <c r="I4992" s="52"/>
      <c r="J4992" s="46"/>
      <c r="K4992" s="45"/>
    </row>
    <row r="4993" spans="1:11" s="44" customFormat="1">
      <c r="A4993" s="49"/>
      <c r="E4993" s="50"/>
      <c r="F4993" s="51"/>
      <c r="G4993" s="51"/>
      <c r="H4993" s="51"/>
      <c r="I4993" s="52"/>
      <c r="J4993" s="46"/>
      <c r="K4993" s="45"/>
    </row>
    <row r="4994" spans="1:11" s="44" customFormat="1">
      <c r="A4994" s="49"/>
      <c r="E4994" s="50"/>
      <c r="F4994" s="51"/>
      <c r="G4994" s="51"/>
      <c r="H4994" s="51"/>
      <c r="I4994" s="52"/>
      <c r="J4994" s="46"/>
      <c r="K4994" s="45"/>
    </row>
    <row r="4995" spans="1:11" s="44" customFormat="1">
      <c r="A4995" s="49"/>
      <c r="E4995" s="50"/>
      <c r="F4995" s="51"/>
      <c r="G4995" s="51"/>
      <c r="H4995" s="51"/>
      <c r="I4995" s="52"/>
      <c r="J4995" s="46"/>
      <c r="K4995" s="45"/>
    </row>
    <row r="4996" spans="1:11" s="44" customFormat="1">
      <c r="A4996" s="49"/>
      <c r="E4996" s="50"/>
      <c r="F4996" s="51"/>
      <c r="G4996" s="51"/>
      <c r="H4996" s="51"/>
      <c r="I4996" s="52"/>
      <c r="J4996" s="46"/>
      <c r="K4996" s="45"/>
    </row>
    <row r="4997" spans="1:11" s="44" customFormat="1">
      <c r="A4997" s="49"/>
      <c r="E4997" s="50"/>
      <c r="F4997" s="51"/>
      <c r="G4997" s="51"/>
      <c r="H4997" s="51"/>
      <c r="I4997" s="52"/>
      <c r="J4997" s="46"/>
      <c r="K4997" s="45"/>
    </row>
    <row r="4998" spans="1:11" s="44" customFormat="1">
      <c r="A4998" s="49"/>
      <c r="E4998" s="50"/>
      <c r="F4998" s="51"/>
      <c r="G4998" s="51"/>
      <c r="H4998" s="51"/>
      <c r="I4998" s="52"/>
      <c r="J4998" s="46"/>
      <c r="K4998" s="45"/>
    </row>
    <row r="4999" spans="1:11" s="44" customFormat="1">
      <c r="A4999" s="49"/>
      <c r="E4999" s="50"/>
      <c r="F4999" s="51"/>
      <c r="G4999" s="51"/>
      <c r="H4999" s="51"/>
      <c r="I4999" s="52"/>
      <c r="J4999" s="46"/>
      <c r="K4999" s="45"/>
    </row>
    <row r="5000" spans="1:11" s="44" customFormat="1">
      <c r="A5000" s="49"/>
      <c r="E5000" s="50"/>
      <c r="F5000" s="51"/>
      <c r="G5000" s="51"/>
      <c r="H5000" s="51"/>
      <c r="I5000" s="52"/>
      <c r="J5000" s="46"/>
      <c r="K5000" s="45"/>
    </row>
    <row r="5001" spans="1:11" s="44" customFormat="1">
      <c r="A5001" s="49"/>
      <c r="E5001" s="50"/>
      <c r="F5001" s="51"/>
      <c r="G5001" s="51"/>
      <c r="H5001" s="51"/>
      <c r="I5001" s="52"/>
      <c r="J5001" s="46"/>
      <c r="K5001" s="45"/>
    </row>
    <row r="5002" spans="1:11" s="44" customFormat="1">
      <c r="A5002" s="49"/>
      <c r="E5002" s="50"/>
      <c r="F5002" s="51"/>
      <c r="G5002" s="51"/>
      <c r="H5002" s="51"/>
      <c r="I5002" s="52"/>
      <c r="J5002" s="46"/>
      <c r="K5002" s="47"/>
    </row>
    <row r="5003" spans="1:11" s="44" customFormat="1">
      <c r="A5003" s="49"/>
      <c r="E5003" s="50"/>
      <c r="F5003" s="51"/>
      <c r="G5003" s="51"/>
      <c r="H5003" s="51"/>
      <c r="I5003" s="52"/>
      <c r="J5003" s="46"/>
      <c r="K5003" s="45"/>
    </row>
    <row r="5004" spans="1:11" s="44" customFormat="1">
      <c r="A5004" s="49"/>
      <c r="E5004" s="50"/>
      <c r="F5004" s="51"/>
      <c r="G5004" s="51"/>
      <c r="H5004" s="51"/>
      <c r="I5004" s="52"/>
      <c r="J5004" s="46"/>
      <c r="K5004" s="45"/>
    </row>
    <row r="5005" spans="1:11" s="44" customFormat="1">
      <c r="A5005" s="49"/>
      <c r="E5005" s="50"/>
      <c r="F5005" s="51"/>
      <c r="G5005" s="51"/>
      <c r="H5005" s="51"/>
      <c r="I5005" s="52"/>
      <c r="J5005" s="46"/>
      <c r="K5005" s="45"/>
    </row>
    <row r="5006" spans="1:11" s="44" customFormat="1">
      <c r="A5006" s="49"/>
      <c r="E5006" s="50"/>
      <c r="F5006" s="51"/>
      <c r="G5006" s="51"/>
      <c r="H5006" s="51"/>
      <c r="I5006" s="52"/>
      <c r="J5006" s="46"/>
      <c r="K5006" s="45"/>
    </row>
    <row r="5007" spans="1:11" s="44" customFormat="1">
      <c r="A5007" s="49"/>
      <c r="E5007" s="50"/>
      <c r="F5007" s="51"/>
      <c r="G5007" s="51"/>
      <c r="H5007" s="51"/>
      <c r="I5007" s="52"/>
      <c r="J5007" s="46"/>
      <c r="K5007" s="45"/>
    </row>
    <row r="5008" spans="1:11" s="44" customFormat="1">
      <c r="A5008" s="49"/>
      <c r="E5008" s="50"/>
      <c r="F5008" s="51"/>
      <c r="G5008" s="51"/>
      <c r="H5008" s="51"/>
      <c r="I5008" s="52"/>
      <c r="J5008" s="46"/>
      <c r="K5008" s="47"/>
    </row>
    <row r="5009" spans="1:11" s="44" customFormat="1">
      <c r="A5009" s="49"/>
      <c r="E5009" s="50"/>
      <c r="F5009" s="51"/>
      <c r="G5009" s="51"/>
      <c r="H5009" s="51"/>
      <c r="I5009" s="52"/>
      <c r="J5009" s="46"/>
      <c r="K5009" s="47"/>
    </row>
    <row r="5010" spans="1:11" s="44" customFormat="1">
      <c r="A5010" s="49"/>
      <c r="E5010" s="50"/>
      <c r="F5010" s="51"/>
      <c r="G5010" s="51"/>
      <c r="H5010" s="51"/>
      <c r="I5010" s="52"/>
      <c r="J5010" s="46"/>
      <c r="K5010" s="45"/>
    </row>
    <row r="5011" spans="1:11" s="45" customFormat="1">
      <c r="A5011" s="49"/>
      <c r="B5011" s="44"/>
      <c r="C5011" s="44"/>
      <c r="D5011" s="44"/>
      <c r="E5011" s="50"/>
      <c r="F5011" s="51"/>
      <c r="G5011" s="51"/>
      <c r="H5011" s="51"/>
      <c r="I5011" s="52"/>
      <c r="J5011" s="46"/>
    </row>
    <row r="5012" spans="1:11" s="45" customFormat="1">
      <c r="A5012" s="49"/>
      <c r="B5012" s="44"/>
      <c r="C5012" s="44"/>
      <c r="D5012" s="44"/>
      <c r="E5012" s="50"/>
      <c r="F5012" s="51"/>
      <c r="G5012" s="51"/>
      <c r="H5012" s="51"/>
      <c r="I5012" s="52"/>
      <c r="J5012" s="46"/>
    </row>
    <row r="5013" spans="1:11" s="45" customFormat="1">
      <c r="A5013" s="49"/>
      <c r="B5013" s="44"/>
      <c r="C5013" s="44"/>
      <c r="D5013" s="44"/>
      <c r="E5013" s="50"/>
      <c r="F5013" s="51"/>
      <c r="G5013" s="51"/>
      <c r="H5013" s="51"/>
      <c r="I5013" s="52"/>
      <c r="J5013" s="46"/>
    </row>
    <row r="5014" spans="1:11" s="45" customFormat="1">
      <c r="A5014" s="49"/>
      <c r="B5014" s="44"/>
      <c r="C5014" s="44"/>
      <c r="D5014" s="44"/>
      <c r="E5014" s="50"/>
      <c r="F5014" s="51"/>
      <c r="G5014" s="51"/>
      <c r="H5014" s="51"/>
      <c r="I5014" s="52"/>
      <c r="J5014" s="46"/>
    </row>
    <row r="5015" spans="1:11" s="45" customFormat="1">
      <c r="A5015" s="49"/>
      <c r="B5015" s="44"/>
      <c r="C5015" s="44"/>
      <c r="D5015" s="44"/>
      <c r="E5015" s="50"/>
      <c r="F5015" s="51"/>
      <c r="G5015" s="51"/>
      <c r="H5015" s="51"/>
      <c r="I5015" s="52"/>
      <c r="J5015" s="46"/>
    </row>
    <row r="5016" spans="1:11" s="45" customFormat="1">
      <c r="A5016" s="49"/>
      <c r="B5016" s="44"/>
      <c r="C5016" s="44"/>
      <c r="D5016" s="44"/>
      <c r="E5016" s="50"/>
      <c r="F5016" s="51"/>
      <c r="G5016" s="51"/>
      <c r="H5016" s="51"/>
      <c r="I5016" s="52"/>
      <c r="J5016" s="46"/>
    </row>
    <row r="5017" spans="1:11" s="45" customFormat="1">
      <c r="A5017" s="49"/>
      <c r="B5017" s="44"/>
      <c r="C5017" s="44"/>
      <c r="D5017" s="44"/>
      <c r="E5017" s="50"/>
      <c r="F5017" s="51"/>
      <c r="G5017" s="51"/>
      <c r="H5017" s="51"/>
      <c r="I5017" s="52"/>
      <c r="J5017" s="46"/>
    </row>
    <row r="5018" spans="1:11" s="45" customFormat="1">
      <c r="A5018" s="49"/>
      <c r="B5018" s="44"/>
      <c r="C5018" s="44"/>
      <c r="D5018" s="44"/>
      <c r="E5018" s="50"/>
      <c r="F5018" s="51"/>
      <c r="G5018" s="51"/>
      <c r="H5018" s="51"/>
      <c r="I5018" s="52"/>
      <c r="J5018" s="46"/>
    </row>
    <row r="5019" spans="1:11" s="45" customFormat="1">
      <c r="A5019" s="49"/>
      <c r="B5019" s="44"/>
      <c r="C5019" s="44"/>
      <c r="D5019" s="44"/>
      <c r="E5019" s="50"/>
      <c r="F5019" s="51"/>
      <c r="G5019" s="51"/>
      <c r="H5019" s="51"/>
      <c r="I5019" s="52"/>
      <c r="J5019" s="46"/>
    </row>
    <row r="5020" spans="1:11" s="45" customFormat="1">
      <c r="A5020" s="49"/>
      <c r="B5020" s="44"/>
      <c r="C5020" s="44"/>
      <c r="D5020" s="44"/>
      <c r="E5020" s="50"/>
      <c r="F5020" s="51"/>
      <c r="G5020" s="51"/>
      <c r="H5020" s="51"/>
      <c r="I5020" s="52"/>
      <c r="J5020" s="46"/>
    </row>
    <row r="5021" spans="1:11" s="45" customFormat="1">
      <c r="A5021" s="49"/>
      <c r="B5021" s="44"/>
      <c r="C5021" s="44"/>
      <c r="D5021" s="44"/>
      <c r="E5021" s="50"/>
      <c r="F5021" s="51"/>
      <c r="G5021" s="51"/>
      <c r="H5021" s="51"/>
      <c r="I5021" s="52"/>
      <c r="J5021" s="46"/>
    </row>
    <row r="5022" spans="1:11" s="45" customFormat="1">
      <c r="A5022" s="49"/>
      <c r="B5022" s="44"/>
      <c r="C5022" s="44"/>
      <c r="D5022" s="44"/>
      <c r="E5022" s="50"/>
      <c r="F5022" s="51"/>
      <c r="G5022" s="51"/>
      <c r="H5022" s="51"/>
      <c r="I5022" s="52"/>
      <c r="J5022" s="46"/>
      <c r="K5022" s="47"/>
    </row>
    <row r="5023" spans="1:11" s="45" customFormat="1">
      <c r="A5023" s="49"/>
      <c r="B5023" s="44"/>
      <c r="C5023" s="44"/>
      <c r="D5023" s="44"/>
      <c r="E5023" s="50"/>
      <c r="F5023" s="51"/>
      <c r="G5023" s="51"/>
      <c r="H5023" s="51"/>
      <c r="I5023" s="52"/>
      <c r="J5023" s="46"/>
      <c r="K5023" s="47"/>
    </row>
    <row r="5024" spans="1:11" s="45" customFormat="1">
      <c r="A5024" s="49"/>
      <c r="B5024" s="44"/>
      <c r="C5024" s="44"/>
      <c r="D5024" s="44"/>
      <c r="E5024" s="50"/>
      <c r="F5024" s="51"/>
      <c r="G5024" s="51"/>
      <c r="H5024" s="51"/>
      <c r="I5024" s="52"/>
      <c r="J5024" s="46"/>
    </row>
    <row r="5025" spans="1:10" s="45" customFormat="1">
      <c r="A5025" s="49"/>
      <c r="B5025" s="44"/>
      <c r="C5025" s="44"/>
      <c r="D5025" s="44"/>
      <c r="E5025" s="50"/>
      <c r="F5025" s="51"/>
      <c r="G5025" s="51"/>
      <c r="H5025" s="51"/>
      <c r="I5025" s="52"/>
      <c r="J5025" s="46"/>
    </row>
    <row r="5026" spans="1:10" s="45" customFormat="1">
      <c r="A5026" s="49"/>
      <c r="B5026" s="44"/>
      <c r="C5026" s="44"/>
      <c r="D5026" s="44"/>
      <c r="E5026" s="50"/>
      <c r="F5026" s="51"/>
      <c r="G5026" s="51"/>
      <c r="H5026" s="51"/>
      <c r="I5026" s="52"/>
      <c r="J5026" s="46"/>
    </row>
    <row r="5027" spans="1:10" s="45" customFormat="1">
      <c r="A5027" s="49"/>
      <c r="B5027" s="44"/>
      <c r="C5027" s="44"/>
      <c r="D5027" s="44"/>
      <c r="E5027" s="50"/>
      <c r="F5027" s="51"/>
      <c r="G5027" s="51"/>
      <c r="H5027" s="51"/>
      <c r="I5027" s="52"/>
      <c r="J5027" s="46"/>
    </row>
    <row r="5028" spans="1:10" s="45" customFormat="1">
      <c r="A5028" s="49"/>
      <c r="B5028" s="44"/>
      <c r="C5028" s="44"/>
      <c r="D5028" s="44"/>
      <c r="E5028" s="50"/>
      <c r="F5028" s="51"/>
      <c r="G5028" s="51"/>
      <c r="H5028" s="51"/>
      <c r="I5028" s="52"/>
      <c r="J5028" s="46"/>
    </row>
    <row r="5029" spans="1:10" s="45" customFormat="1">
      <c r="A5029" s="49"/>
      <c r="B5029" s="44"/>
      <c r="C5029" s="44"/>
      <c r="D5029" s="44"/>
      <c r="E5029" s="50"/>
      <c r="F5029" s="51"/>
      <c r="G5029" s="51"/>
      <c r="H5029" s="51"/>
      <c r="I5029" s="52"/>
      <c r="J5029" s="46"/>
    </row>
    <row r="5030" spans="1:10" s="45" customFormat="1">
      <c r="A5030" s="49"/>
      <c r="B5030" s="44"/>
      <c r="C5030" s="44"/>
      <c r="D5030" s="44"/>
      <c r="E5030" s="50"/>
      <c r="F5030" s="51"/>
      <c r="G5030" s="51"/>
      <c r="H5030" s="51"/>
      <c r="I5030" s="52"/>
      <c r="J5030" s="46"/>
    </row>
    <row r="5031" spans="1:10" s="45" customFormat="1">
      <c r="A5031" s="49"/>
      <c r="B5031" s="44"/>
      <c r="C5031" s="44"/>
      <c r="D5031" s="44"/>
      <c r="E5031" s="50"/>
      <c r="F5031" s="51"/>
      <c r="G5031" s="51"/>
      <c r="H5031" s="51"/>
      <c r="I5031" s="52"/>
      <c r="J5031" s="46"/>
    </row>
    <row r="5032" spans="1:10" s="45" customFormat="1">
      <c r="A5032" s="49"/>
      <c r="B5032" s="44"/>
      <c r="C5032" s="44"/>
      <c r="D5032" s="44"/>
      <c r="E5032" s="50"/>
      <c r="F5032" s="51"/>
      <c r="G5032" s="51"/>
      <c r="H5032" s="51"/>
      <c r="I5032" s="52"/>
      <c r="J5032" s="46"/>
    </row>
    <row r="5033" spans="1:10" s="45" customFormat="1">
      <c r="A5033" s="49"/>
      <c r="B5033" s="44"/>
      <c r="C5033" s="44"/>
      <c r="D5033" s="44"/>
      <c r="E5033" s="50"/>
      <c r="F5033" s="51"/>
      <c r="G5033" s="51"/>
      <c r="H5033" s="51"/>
      <c r="I5033" s="52"/>
      <c r="J5033" s="46"/>
    </row>
    <row r="5034" spans="1:10" s="45" customFormat="1">
      <c r="A5034" s="49"/>
      <c r="B5034" s="44"/>
      <c r="C5034" s="44"/>
      <c r="D5034" s="44"/>
      <c r="E5034" s="50"/>
      <c r="F5034" s="51"/>
      <c r="G5034" s="51"/>
      <c r="H5034" s="51"/>
      <c r="I5034" s="52"/>
      <c r="J5034" s="46"/>
    </row>
    <row r="5035" spans="1:10" s="45" customFormat="1">
      <c r="A5035" s="49"/>
      <c r="B5035" s="44"/>
      <c r="C5035" s="44"/>
      <c r="D5035" s="44"/>
      <c r="E5035" s="50"/>
      <c r="F5035" s="51"/>
      <c r="G5035" s="51"/>
      <c r="H5035" s="51"/>
      <c r="I5035" s="52"/>
      <c r="J5035" s="46"/>
    </row>
    <row r="5036" spans="1:10" s="45" customFormat="1">
      <c r="A5036" s="49"/>
      <c r="B5036" s="44"/>
      <c r="C5036" s="44"/>
      <c r="D5036" s="44"/>
      <c r="E5036" s="50"/>
      <c r="F5036" s="51"/>
      <c r="G5036" s="51"/>
      <c r="H5036" s="51"/>
      <c r="I5036" s="52"/>
      <c r="J5036" s="46"/>
    </row>
    <row r="5037" spans="1:10" s="45" customFormat="1">
      <c r="A5037" s="49"/>
      <c r="B5037" s="44"/>
      <c r="C5037" s="44"/>
      <c r="D5037" s="44"/>
      <c r="E5037" s="50"/>
      <c r="F5037" s="51"/>
      <c r="G5037" s="51"/>
      <c r="H5037" s="51"/>
      <c r="I5037" s="52"/>
      <c r="J5037" s="46"/>
    </row>
    <row r="5038" spans="1:10" s="45" customFormat="1">
      <c r="A5038" s="49"/>
      <c r="B5038" s="44"/>
      <c r="C5038" s="44"/>
      <c r="D5038" s="44"/>
      <c r="E5038" s="50"/>
      <c r="F5038" s="51"/>
      <c r="G5038" s="51"/>
      <c r="H5038" s="51"/>
      <c r="I5038" s="52"/>
      <c r="J5038" s="46"/>
    </row>
    <row r="5039" spans="1:10" s="45" customFormat="1">
      <c r="A5039" s="49"/>
      <c r="B5039" s="44"/>
      <c r="C5039" s="44"/>
      <c r="D5039" s="44"/>
      <c r="E5039" s="50"/>
      <c r="F5039" s="51"/>
      <c r="G5039" s="51"/>
      <c r="H5039" s="51"/>
      <c r="I5039" s="52"/>
      <c r="J5039" s="46"/>
    </row>
    <row r="5040" spans="1:10" s="45" customFormat="1">
      <c r="A5040" s="49"/>
      <c r="B5040" s="44"/>
      <c r="C5040" s="44"/>
      <c r="D5040" s="44"/>
      <c r="E5040" s="50"/>
      <c r="F5040" s="51"/>
      <c r="G5040" s="51"/>
      <c r="H5040" s="51"/>
      <c r="I5040" s="52"/>
      <c r="J5040" s="46"/>
    </row>
    <row r="5041" spans="1:11" s="45" customFormat="1">
      <c r="A5041" s="49"/>
      <c r="B5041" s="44"/>
      <c r="C5041" s="44"/>
      <c r="D5041" s="44"/>
      <c r="E5041" s="50"/>
      <c r="F5041" s="51"/>
      <c r="G5041" s="51"/>
      <c r="H5041" s="51"/>
      <c r="I5041" s="52"/>
      <c r="J5041" s="46"/>
    </row>
    <row r="5042" spans="1:11" s="45" customFormat="1">
      <c r="A5042" s="49"/>
      <c r="B5042" s="44"/>
      <c r="C5042" s="44"/>
      <c r="D5042" s="44"/>
      <c r="E5042" s="50"/>
      <c r="F5042" s="51"/>
      <c r="G5042" s="51"/>
      <c r="H5042" s="51"/>
      <c r="I5042" s="52"/>
      <c r="J5042" s="46"/>
    </row>
    <row r="5043" spans="1:11" s="44" customFormat="1">
      <c r="A5043" s="49"/>
      <c r="E5043" s="50"/>
      <c r="F5043" s="51"/>
      <c r="G5043" s="51"/>
      <c r="H5043" s="51"/>
      <c r="I5043" s="52"/>
      <c r="J5043" s="46"/>
      <c r="K5043" s="45"/>
    </row>
    <row r="5044" spans="1:11" s="44" customFormat="1">
      <c r="A5044" s="49"/>
      <c r="E5044" s="50"/>
      <c r="F5044" s="51"/>
      <c r="G5044" s="51"/>
      <c r="H5044" s="51"/>
      <c r="I5044" s="52"/>
      <c r="J5044" s="46"/>
      <c r="K5044" s="45"/>
    </row>
    <row r="5045" spans="1:11" s="44" customFormat="1">
      <c r="A5045" s="49"/>
      <c r="E5045" s="50"/>
      <c r="F5045" s="51"/>
      <c r="G5045" s="51"/>
      <c r="H5045" s="51"/>
      <c r="I5045" s="52"/>
      <c r="J5045" s="46"/>
      <c r="K5045" s="45"/>
    </row>
    <row r="5046" spans="1:11" s="44" customFormat="1">
      <c r="A5046" s="49"/>
      <c r="E5046" s="50"/>
      <c r="F5046" s="51"/>
      <c r="G5046" s="51"/>
      <c r="H5046" s="51"/>
      <c r="I5046" s="52"/>
      <c r="J5046" s="46"/>
      <c r="K5046" s="45"/>
    </row>
    <row r="5047" spans="1:11" s="44" customFormat="1">
      <c r="A5047" s="49"/>
      <c r="E5047" s="50"/>
      <c r="F5047" s="51"/>
      <c r="G5047" s="51"/>
      <c r="H5047" s="51"/>
      <c r="I5047" s="52"/>
      <c r="J5047" s="46"/>
      <c r="K5047" s="45"/>
    </row>
    <row r="5048" spans="1:11" s="44" customFormat="1">
      <c r="A5048" s="49"/>
      <c r="E5048" s="50"/>
      <c r="F5048" s="51"/>
      <c r="G5048" s="51"/>
      <c r="H5048" s="51"/>
      <c r="I5048" s="52"/>
      <c r="J5048" s="46"/>
      <c r="K5048" s="45"/>
    </row>
    <row r="5049" spans="1:11" s="44" customFormat="1">
      <c r="A5049" s="49"/>
      <c r="E5049" s="50"/>
      <c r="F5049" s="51"/>
      <c r="G5049" s="51"/>
      <c r="H5049" s="51"/>
      <c r="I5049" s="52"/>
      <c r="J5049" s="46"/>
      <c r="K5049" s="45"/>
    </row>
    <row r="5050" spans="1:11" s="44" customFormat="1">
      <c r="A5050" s="49"/>
      <c r="E5050" s="50"/>
      <c r="F5050" s="51"/>
      <c r="G5050" s="51"/>
      <c r="H5050" s="51"/>
      <c r="I5050" s="52"/>
      <c r="J5050" s="46"/>
      <c r="K5050" s="45"/>
    </row>
    <row r="5051" spans="1:11" s="44" customFormat="1">
      <c r="A5051" s="49"/>
      <c r="E5051" s="50"/>
      <c r="F5051" s="51"/>
      <c r="G5051" s="51"/>
      <c r="H5051" s="51"/>
      <c r="I5051" s="52"/>
      <c r="J5051" s="46"/>
      <c r="K5051" s="45"/>
    </row>
    <row r="5052" spans="1:11" s="44" customFormat="1">
      <c r="A5052" s="49"/>
      <c r="E5052" s="50"/>
      <c r="F5052" s="51"/>
      <c r="G5052" s="51"/>
      <c r="H5052" s="51"/>
      <c r="I5052" s="52"/>
      <c r="J5052" s="46"/>
      <c r="K5052" s="45"/>
    </row>
    <row r="5053" spans="1:11" s="44" customFormat="1">
      <c r="A5053" s="49"/>
      <c r="E5053" s="50"/>
      <c r="F5053" s="51"/>
      <c r="G5053" s="51"/>
      <c r="H5053" s="51"/>
      <c r="I5053" s="52"/>
      <c r="J5053" s="46"/>
      <c r="K5053" s="45"/>
    </row>
    <row r="5054" spans="1:11" s="44" customFormat="1">
      <c r="A5054" s="49"/>
      <c r="E5054" s="50"/>
      <c r="F5054" s="51"/>
      <c r="G5054" s="51"/>
      <c r="H5054" s="51"/>
      <c r="I5054" s="52"/>
      <c r="J5054" s="46"/>
      <c r="K5054" s="45"/>
    </row>
    <row r="5055" spans="1:11" s="44" customFormat="1">
      <c r="A5055" s="49"/>
      <c r="E5055" s="50"/>
      <c r="F5055" s="51"/>
      <c r="G5055" s="51"/>
      <c r="H5055" s="51"/>
      <c r="I5055" s="52"/>
      <c r="J5055" s="46"/>
      <c r="K5055" s="45"/>
    </row>
    <row r="5056" spans="1:11" s="44" customFormat="1">
      <c r="A5056" s="49"/>
      <c r="E5056" s="50"/>
      <c r="F5056" s="51"/>
      <c r="G5056" s="51"/>
      <c r="H5056" s="51"/>
      <c r="I5056" s="52"/>
      <c r="J5056" s="46"/>
      <c r="K5056" s="45"/>
    </row>
    <row r="5057" spans="1:11" s="44" customFormat="1">
      <c r="A5057" s="49"/>
      <c r="E5057" s="50"/>
      <c r="F5057" s="51"/>
      <c r="G5057" s="51"/>
      <c r="H5057" s="51"/>
      <c r="I5057" s="52"/>
      <c r="J5057" s="46"/>
      <c r="K5057" s="45"/>
    </row>
    <row r="5058" spans="1:11" s="44" customFormat="1">
      <c r="A5058" s="49"/>
      <c r="E5058" s="50"/>
      <c r="F5058" s="51"/>
      <c r="G5058" s="51"/>
      <c r="H5058" s="51"/>
      <c r="I5058" s="52"/>
      <c r="J5058" s="46"/>
      <c r="K5058" s="45"/>
    </row>
    <row r="5059" spans="1:11" s="44" customFormat="1">
      <c r="A5059" s="49"/>
      <c r="E5059" s="50"/>
      <c r="F5059" s="51"/>
      <c r="G5059" s="51"/>
      <c r="H5059" s="51"/>
      <c r="I5059" s="52"/>
      <c r="J5059" s="46"/>
      <c r="K5059" s="45"/>
    </row>
    <row r="5060" spans="1:11" s="44" customFormat="1">
      <c r="A5060" s="49"/>
      <c r="E5060" s="50"/>
      <c r="F5060" s="51"/>
      <c r="G5060" s="51"/>
      <c r="H5060" s="51"/>
      <c r="I5060" s="52"/>
      <c r="J5060" s="46"/>
      <c r="K5060" s="45"/>
    </row>
    <row r="5061" spans="1:11" s="44" customFormat="1">
      <c r="A5061" s="49"/>
      <c r="E5061" s="50"/>
      <c r="F5061" s="51"/>
      <c r="G5061" s="51"/>
      <c r="H5061" s="51"/>
      <c r="I5061" s="52"/>
      <c r="J5061" s="46"/>
      <c r="K5061" s="45"/>
    </row>
    <row r="5062" spans="1:11" s="44" customFormat="1">
      <c r="A5062" s="49"/>
      <c r="E5062" s="50"/>
      <c r="F5062" s="51"/>
      <c r="G5062" s="51"/>
      <c r="H5062" s="51"/>
      <c r="I5062" s="52"/>
      <c r="J5062" s="46"/>
      <c r="K5062" s="45"/>
    </row>
    <row r="5063" spans="1:11" s="44" customFormat="1">
      <c r="A5063" s="49"/>
      <c r="E5063" s="50"/>
      <c r="F5063" s="51"/>
      <c r="G5063" s="51"/>
      <c r="H5063" s="51"/>
      <c r="I5063" s="52"/>
      <c r="J5063" s="46"/>
      <c r="K5063" s="45"/>
    </row>
    <row r="5064" spans="1:11" s="44" customFormat="1">
      <c r="A5064" s="49"/>
      <c r="E5064" s="50"/>
      <c r="F5064" s="51"/>
      <c r="G5064" s="51"/>
      <c r="H5064" s="51"/>
      <c r="I5064" s="52"/>
      <c r="J5064" s="46"/>
      <c r="K5064" s="45"/>
    </row>
    <row r="5065" spans="1:11" s="44" customFormat="1">
      <c r="A5065" s="49"/>
      <c r="E5065" s="50"/>
      <c r="F5065" s="51"/>
      <c r="G5065" s="51"/>
      <c r="H5065" s="51"/>
      <c r="I5065" s="52"/>
      <c r="J5065" s="46"/>
      <c r="K5065" s="45"/>
    </row>
    <row r="5066" spans="1:11" s="44" customFormat="1">
      <c r="A5066" s="49"/>
      <c r="E5066" s="50"/>
      <c r="F5066" s="51"/>
      <c r="G5066" s="51"/>
      <c r="H5066" s="51"/>
      <c r="I5066" s="52"/>
      <c r="J5066" s="46"/>
      <c r="K5066" s="45"/>
    </row>
    <row r="5067" spans="1:11" s="44" customFormat="1">
      <c r="A5067" s="49"/>
      <c r="E5067" s="50"/>
      <c r="F5067" s="51"/>
      <c r="G5067" s="51"/>
      <c r="H5067" s="51"/>
      <c r="I5067" s="52"/>
      <c r="J5067" s="46"/>
      <c r="K5067" s="45"/>
    </row>
    <row r="5068" spans="1:11" s="44" customFormat="1">
      <c r="A5068" s="49"/>
      <c r="E5068" s="50"/>
      <c r="F5068" s="51"/>
      <c r="G5068" s="51"/>
      <c r="H5068" s="51"/>
      <c r="I5068" s="52"/>
      <c r="J5068" s="46"/>
      <c r="K5068" s="47"/>
    </row>
    <row r="5069" spans="1:11" s="44" customFormat="1">
      <c r="A5069" s="49"/>
      <c r="E5069" s="50"/>
      <c r="F5069" s="51"/>
      <c r="G5069" s="51"/>
      <c r="H5069" s="51"/>
      <c r="I5069" s="52"/>
      <c r="J5069" s="46"/>
      <c r="K5069" s="45"/>
    </row>
    <row r="5070" spans="1:11" s="44" customFormat="1">
      <c r="A5070" s="49"/>
      <c r="E5070" s="50"/>
      <c r="F5070" s="51"/>
      <c r="G5070" s="51"/>
      <c r="H5070" s="51"/>
      <c r="I5070" s="52"/>
      <c r="J5070" s="46"/>
      <c r="K5070" s="45"/>
    </row>
    <row r="5071" spans="1:11" s="44" customFormat="1">
      <c r="A5071" s="49"/>
      <c r="E5071" s="50"/>
      <c r="F5071" s="51"/>
      <c r="G5071" s="51"/>
      <c r="H5071" s="51"/>
      <c r="I5071" s="52"/>
      <c r="J5071" s="46"/>
      <c r="K5071" s="45"/>
    </row>
    <row r="5072" spans="1:11" s="44" customFormat="1">
      <c r="A5072" s="49"/>
      <c r="E5072" s="50"/>
      <c r="F5072" s="51"/>
      <c r="G5072" s="51"/>
      <c r="H5072" s="51"/>
      <c r="I5072" s="52"/>
      <c r="J5072" s="46"/>
      <c r="K5072" s="45"/>
    </row>
    <row r="5073" spans="1:11" s="44" customFormat="1">
      <c r="A5073" s="49"/>
      <c r="E5073" s="50"/>
      <c r="F5073" s="51"/>
      <c r="G5073" s="51"/>
      <c r="H5073" s="51"/>
      <c r="I5073" s="52"/>
      <c r="J5073" s="46"/>
      <c r="K5073" s="45"/>
    </row>
    <row r="5074" spans="1:11" s="44" customFormat="1">
      <c r="A5074" s="49"/>
      <c r="E5074" s="50"/>
      <c r="F5074" s="51"/>
      <c r="G5074" s="51"/>
      <c r="H5074" s="51"/>
      <c r="I5074" s="52"/>
      <c r="J5074" s="46"/>
      <c r="K5074" s="45"/>
    </row>
    <row r="5075" spans="1:11" s="45" customFormat="1">
      <c r="A5075" s="49"/>
      <c r="B5075" s="44"/>
      <c r="C5075" s="44"/>
      <c r="D5075" s="44"/>
      <c r="E5075" s="50"/>
      <c r="F5075" s="51"/>
      <c r="G5075" s="51"/>
      <c r="H5075" s="51"/>
      <c r="I5075" s="52"/>
      <c r="J5075" s="46"/>
    </row>
    <row r="5076" spans="1:11" s="45" customFormat="1">
      <c r="A5076" s="49"/>
      <c r="B5076" s="44"/>
      <c r="C5076" s="44"/>
      <c r="D5076" s="44"/>
      <c r="E5076" s="50"/>
      <c r="F5076" s="51"/>
      <c r="G5076" s="51"/>
      <c r="H5076" s="51"/>
      <c r="I5076" s="52"/>
      <c r="J5076" s="46"/>
    </row>
    <row r="5077" spans="1:11" s="45" customFormat="1">
      <c r="A5077" s="49"/>
      <c r="B5077" s="44"/>
      <c r="C5077" s="44"/>
      <c r="D5077" s="44"/>
      <c r="E5077" s="50"/>
      <c r="F5077" s="51"/>
      <c r="G5077" s="51"/>
      <c r="H5077" s="51"/>
      <c r="I5077" s="52"/>
      <c r="J5077" s="46"/>
    </row>
    <row r="5078" spans="1:11" s="45" customFormat="1">
      <c r="A5078" s="49"/>
      <c r="B5078" s="44"/>
      <c r="C5078" s="44"/>
      <c r="D5078" s="44"/>
      <c r="E5078" s="50"/>
      <c r="F5078" s="51"/>
      <c r="G5078" s="51"/>
      <c r="H5078" s="51"/>
      <c r="I5078" s="52"/>
      <c r="J5078" s="46"/>
      <c r="K5078" s="47"/>
    </row>
    <row r="5079" spans="1:11" s="45" customFormat="1">
      <c r="A5079" s="49"/>
      <c r="B5079" s="44"/>
      <c r="C5079" s="44"/>
      <c r="D5079" s="44"/>
      <c r="E5079" s="50"/>
      <c r="F5079" s="51"/>
      <c r="G5079" s="51"/>
      <c r="H5079" s="51"/>
      <c r="I5079" s="52"/>
      <c r="J5079" s="46"/>
    </row>
    <row r="5080" spans="1:11" s="45" customFormat="1">
      <c r="A5080" s="49"/>
      <c r="B5080" s="44"/>
      <c r="C5080" s="44"/>
      <c r="D5080" s="44"/>
      <c r="E5080" s="50"/>
      <c r="F5080" s="51"/>
      <c r="G5080" s="51"/>
      <c r="H5080" s="51"/>
      <c r="I5080" s="52"/>
      <c r="J5080" s="46"/>
    </row>
    <row r="5081" spans="1:11" s="45" customFormat="1">
      <c r="A5081" s="49"/>
      <c r="B5081" s="44"/>
      <c r="C5081" s="44"/>
      <c r="D5081" s="44"/>
      <c r="E5081" s="50"/>
      <c r="F5081" s="51"/>
      <c r="G5081" s="51"/>
      <c r="H5081" s="51"/>
      <c r="I5081" s="52"/>
      <c r="J5081" s="46"/>
    </row>
    <row r="5082" spans="1:11" s="45" customFormat="1">
      <c r="A5082" s="49"/>
      <c r="B5082" s="44"/>
      <c r="C5082" s="44"/>
      <c r="D5082" s="44"/>
      <c r="E5082" s="50"/>
      <c r="F5082" s="51"/>
      <c r="G5082" s="51"/>
      <c r="H5082" s="51"/>
      <c r="I5082" s="52"/>
      <c r="J5082" s="46"/>
    </row>
    <row r="5083" spans="1:11" s="45" customFormat="1">
      <c r="A5083" s="49"/>
      <c r="B5083" s="44"/>
      <c r="C5083" s="44"/>
      <c r="D5083" s="44"/>
      <c r="E5083" s="50"/>
      <c r="F5083" s="51"/>
      <c r="G5083" s="51"/>
      <c r="H5083" s="51"/>
      <c r="I5083" s="52"/>
      <c r="J5083" s="46"/>
    </row>
    <row r="5084" spans="1:11" s="45" customFormat="1">
      <c r="A5084" s="49"/>
      <c r="B5084" s="44"/>
      <c r="C5084" s="44"/>
      <c r="D5084" s="44"/>
      <c r="E5084" s="50"/>
      <c r="F5084" s="51"/>
      <c r="G5084" s="51"/>
      <c r="H5084" s="51"/>
      <c r="I5084" s="52"/>
      <c r="J5084" s="46"/>
    </row>
    <row r="5085" spans="1:11" s="45" customFormat="1">
      <c r="A5085" s="49"/>
      <c r="B5085" s="44"/>
      <c r="C5085" s="44"/>
      <c r="D5085" s="44"/>
      <c r="E5085" s="50"/>
      <c r="F5085" s="51"/>
      <c r="G5085" s="51"/>
      <c r="H5085" s="51"/>
      <c r="I5085" s="52"/>
      <c r="J5085" s="46"/>
    </row>
    <row r="5086" spans="1:11" s="45" customFormat="1">
      <c r="A5086" s="49"/>
      <c r="B5086" s="44"/>
      <c r="C5086" s="44"/>
      <c r="D5086" s="44"/>
      <c r="E5086" s="50"/>
      <c r="F5086" s="51"/>
      <c r="G5086" s="51"/>
      <c r="H5086" s="51"/>
      <c r="I5086" s="52"/>
      <c r="J5086" s="46"/>
    </row>
    <row r="5087" spans="1:11" s="45" customFormat="1">
      <c r="A5087" s="49"/>
      <c r="B5087" s="44"/>
      <c r="C5087" s="44"/>
      <c r="D5087" s="44"/>
      <c r="E5087" s="50"/>
      <c r="F5087" s="51"/>
      <c r="G5087" s="51"/>
      <c r="H5087" s="51"/>
      <c r="I5087" s="52"/>
      <c r="J5087" s="46"/>
    </row>
    <row r="5088" spans="1:11" s="45" customFormat="1">
      <c r="A5088" s="49"/>
      <c r="B5088" s="44"/>
      <c r="C5088" s="44"/>
      <c r="D5088" s="44"/>
      <c r="E5088" s="50"/>
      <c r="F5088" s="51"/>
      <c r="G5088" s="51"/>
      <c r="H5088" s="51"/>
      <c r="I5088" s="52"/>
      <c r="J5088" s="46"/>
    </row>
    <row r="5089" spans="1:11" s="45" customFormat="1">
      <c r="A5089" s="49"/>
      <c r="B5089" s="44"/>
      <c r="C5089" s="44"/>
      <c r="D5089" s="44"/>
      <c r="E5089" s="50"/>
      <c r="F5089" s="51"/>
      <c r="G5089" s="51"/>
      <c r="H5089" s="51"/>
      <c r="I5089" s="52"/>
      <c r="J5089" s="46"/>
    </row>
    <row r="5090" spans="1:11" s="45" customFormat="1">
      <c r="A5090" s="49"/>
      <c r="B5090" s="44"/>
      <c r="C5090" s="44"/>
      <c r="D5090" s="44"/>
      <c r="E5090" s="50"/>
      <c r="F5090" s="51"/>
      <c r="G5090" s="51"/>
      <c r="H5090" s="51"/>
      <c r="I5090" s="52"/>
      <c r="J5090" s="46"/>
    </row>
    <row r="5091" spans="1:11" s="44" customFormat="1">
      <c r="A5091" s="49"/>
      <c r="E5091" s="50"/>
      <c r="F5091" s="51"/>
      <c r="G5091" s="51"/>
      <c r="H5091" s="51"/>
      <c r="I5091" s="52"/>
      <c r="J5091" s="46"/>
      <c r="K5091" s="45"/>
    </row>
    <row r="5092" spans="1:11" s="44" customFormat="1">
      <c r="A5092" s="49"/>
      <c r="E5092" s="50"/>
      <c r="F5092" s="51"/>
      <c r="G5092" s="51"/>
      <c r="H5092" s="51"/>
      <c r="I5092" s="52"/>
      <c r="J5092" s="46"/>
      <c r="K5092" s="45"/>
    </row>
    <row r="5093" spans="1:11" s="44" customFormat="1">
      <c r="A5093" s="49"/>
      <c r="E5093" s="50"/>
      <c r="F5093" s="51"/>
      <c r="G5093" s="51"/>
      <c r="H5093" s="51"/>
      <c r="I5093" s="52"/>
      <c r="J5093" s="46"/>
      <c r="K5093" s="45"/>
    </row>
    <row r="5094" spans="1:11" s="44" customFormat="1">
      <c r="A5094" s="49"/>
      <c r="E5094" s="50"/>
      <c r="F5094" s="51"/>
      <c r="G5094" s="51"/>
      <c r="H5094" s="51"/>
      <c r="I5094" s="52"/>
      <c r="J5094" s="46"/>
      <c r="K5094" s="45"/>
    </row>
    <row r="5095" spans="1:11" s="44" customFormat="1">
      <c r="A5095" s="49"/>
      <c r="E5095" s="50"/>
      <c r="F5095" s="51"/>
      <c r="G5095" s="51"/>
      <c r="H5095" s="51"/>
      <c r="I5095" s="52"/>
      <c r="J5095" s="46"/>
      <c r="K5095" s="45"/>
    </row>
    <row r="5096" spans="1:11" s="44" customFormat="1">
      <c r="A5096" s="49"/>
      <c r="E5096" s="50"/>
      <c r="F5096" s="51"/>
      <c r="G5096" s="51"/>
      <c r="H5096" s="51"/>
      <c r="I5096" s="52"/>
      <c r="J5096" s="46"/>
      <c r="K5096" s="45"/>
    </row>
    <row r="5097" spans="1:11" s="44" customFormat="1">
      <c r="A5097" s="49"/>
      <c r="E5097" s="50"/>
      <c r="F5097" s="51"/>
      <c r="G5097" s="51"/>
      <c r="H5097" s="51"/>
      <c r="I5097" s="52"/>
      <c r="J5097" s="46"/>
      <c r="K5097" s="45"/>
    </row>
    <row r="5098" spans="1:11" s="44" customFormat="1">
      <c r="A5098" s="49"/>
      <c r="E5098" s="50"/>
      <c r="F5098" s="51"/>
      <c r="G5098" s="51"/>
      <c r="H5098" s="51"/>
      <c r="I5098" s="52"/>
      <c r="J5098" s="46"/>
      <c r="K5098" s="45"/>
    </row>
    <row r="5099" spans="1:11" s="44" customFormat="1">
      <c r="A5099" s="49"/>
      <c r="E5099" s="50"/>
      <c r="F5099" s="51"/>
      <c r="G5099" s="51"/>
      <c r="H5099" s="51"/>
      <c r="I5099" s="52"/>
      <c r="J5099" s="46"/>
      <c r="K5099" s="45"/>
    </row>
    <row r="5100" spans="1:11" s="44" customFormat="1">
      <c r="A5100" s="49"/>
      <c r="E5100" s="50"/>
      <c r="F5100" s="51"/>
      <c r="G5100" s="51"/>
      <c r="H5100" s="51"/>
      <c r="I5100" s="52"/>
      <c r="J5100" s="46"/>
      <c r="K5100" s="45"/>
    </row>
    <row r="5101" spans="1:11" s="44" customFormat="1">
      <c r="A5101" s="49"/>
      <c r="E5101" s="50"/>
      <c r="F5101" s="51"/>
      <c r="G5101" s="51"/>
      <c r="H5101" s="51"/>
      <c r="I5101" s="52"/>
      <c r="J5101" s="46"/>
      <c r="K5101" s="45"/>
    </row>
    <row r="5102" spans="1:11" s="44" customFormat="1">
      <c r="A5102" s="49"/>
      <c r="E5102" s="50"/>
      <c r="F5102" s="51"/>
      <c r="G5102" s="51"/>
      <c r="H5102" s="51"/>
      <c r="I5102" s="52"/>
      <c r="J5102" s="46"/>
      <c r="K5102" s="45"/>
    </row>
    <row r="5103" spans="1:11" s="44" customFormat="1">
      <c r="A5103" s="49"/>
      <c r="E5103" s="50"/>
      <c r="F5103" s="51"/>
      <c r="G5103" s="51"/>
      <c r="H5103" s="51"/>
      <c r="I5103" s="52"/>
      <c r="J5103" s="46"/>
      <c r="K5103" s="45"/>
    </row>
    <row r="5104" spans="1:11" s="44" customFormat="1">
      <c r="A5104" s="49"/>
      <c r="E5104" s="50"/>
      <c r="F5104" s="51"/>
      <c r="G5104" s="51"/>
      <c r="H5104" s="51"/>
      <c r="I5104" s="52"/>
      <c r="J5104" s="46"/>
      <c r="K5104" s="45"/>
    </row>
    <row r="5105" spans="1:12" s="44" customFormat="1">
      <c r="A5105" s="49"/>
      <c r="E5105" s="50"/>
      <c r="F5105" s="51"/>
      <c r="G5105" s="51"/>
      <c r="H5105" s="51"/>
      <c r="I5105" s="52"/>
      <c r="J5105" s="46"/>
      <c r="K5105" s="45"/>
      <c r="L5105" s="48"/>
    </row>
    <row r="5106" spans="1:12" s="44" customFormat="1">
      <c r="A5106" s="49"/>
      <c r="E5106" s="50"/>
      <c r="F5106" s="51"/>
      <c r="G5106" s="51"/>
      <c r="H5106" s="51"/>
      <c r="I5106" s="52"/>
      <c r="J5106" s="46"/>
      <c r="K5106" s="45"/>
    </row>
    <row r="5107" spans="1:12" s="44" customFormat="1">
      <c r="A5107" s="49"/>
      <c r="E5107" s="50"/>
      <c r="F5107" s="51"/>
      <c r="G5107" s="51"/>
      <c r="H5107" s="51"/>
      <c r="I5107" s="52"/>
      <c r="J5107" s="46"/>
      <c r="K5107" s="45"/>
    </row>
    <row r="5108" spans="1:12" s="44" customFormat="1">
      <c r="A5108" s="49"/>
      <c r="E5108" s="50"/>
      <c r="F5108" s="51"/>
      <c r="G5108" s="51"/>
      <c r="H5108" s="51"/>
      <c r="I5108" s="52"/>
      <c r="J5108" s="46"/>
      <c r="K5108" s="45"/>
    </row>
    <row r="5109" spans="1:12" s="44" customFormat="1">
      <c r="A5109" s="49"/>
      <c r="E5109" s="50"/>
      <c r="F5109" s="51"/>
      <c r="G5109" s="51"/>
      <c r="H5109" s="51"/>
      <c r="I5109" s="52"/>
      <c r="J5109" s="46"/>
      <c r="K5109" s="45"/>
    </row>
    <row r="5110" spans="1:12" s="44" customFormat="1">
      <c r="A5110" s="49"/>
      <c r="E5110" s="50"/>
      <c r="F5110" s="51"/>
      <c r="G5110" s="51"/>
      <c r="H5110" s="51"/>
      <c r="I5110" s="52"/>
      <c r="J5110" s="46"/>
      <c r="K5110" s="45"/>
    </row>
    <row r="5111" spans="1:12" s="44" customFormat="1">
      <c r="A5111" s="49"/>
      <c r="E5111" s="50"/>
      <c r="F5111" s="51"/>
      <c r="G5111" s="51"/>
      <c r="H5111" s="51"/>
      <c r="I5111" s="52"/>
      <c r="J5111" s="46"/>
      <c r="K5111" s="45"/>
    </row>
    <row r="5112" spans="1:12" s="44" customFormat="1">
      <c r="A5112" s="49"/>
      <c r="E5112" s="50"/>
      <c r="F5112" s="51"/>
      <c r="G5112" s="51"/>
      <c r="H5112" s="51"/>
      <c r="I5112" s="52"/>
      <c r="J5112" s="46"/>
      <c r="K5112" s="45"/>
    </row>
    <row r="5113" spans="1:12" s="44" customFormat="1">
      <c r="A5113" s="49"/>
      <c r="E5113" s="50"/>
      <c r="F5113" s="51"/>
      <c r="G5113" s="51"/>
      <c r="H5113" s="51"/>
      <c r="I5113" s="52"/>
      <c r="J5113" s="46"/>
      <c r="K5113" s="45"/>
    </row>
    <row r="5114" spans="1:12" s="44" customFormat="1">
      <c r="A5114" s="49"/>
      <c r="E5114" s="50"/>
      <c r="F5114" s="51"/>
      <c r="G5114" s="51"/>
      <c r="H5114" s="51"/>
      <c r="I5114" s="52"/>
      <c r="J5114" s="46"/>
      <c r="K5114" s="45"/>
    </row>
    <row r="5115" spans="1:12" s="44" customFormat="1">
      <c r="A5115" s="49"/>
      <c r="E5115" s="50"/>
      <c r="F5115" s="51"/>
      <c r="G5115" s="51"/>
      <c r="H5115" s="51"/>
      <c r="I5115" s="52"/>
      <c r="J5115" s="46"/>
      <c r="K5115" s="45"/>
    </row>
    <row r="5116" spans="1:12" s="44" customFormat="1">
      <c r="A5116" s="49"/>
      <c r="E5116" s="50"/>
      <c r="F5116" s="51"/>
      <c r="G5116" s="51"/>
      <c r="H5116" s="51"/>
      <c r="I5116" s="52"/>
      <c r="J5116" s="46"/>
      <c r="K5116" s="45"/>
    </row>
    <row r="5117" spans="1:12" s="44" customFormat="1">
      <c r="A5117" s="49"/>
      <c r="E5117" s="50"/>
      <c r="F5117" s="51"/>
      <c r="G5117" s="51"/>
      <c r="H5117" s="51"/>
      <c r="I5117" s="52"/>
      <c r="J5117" s="46"/>
      <c r="K5117" s="45"/>
    </row>
    <row r="5118" spans="1:12" s="44" customFormat="1">
      <c r="A5118" s="49"/>
      <c r="E5118" s="50"/>
      <c r="F5118" s="51"/>
      <c r="G5118" s="51"/>
      <c r="H5118" s="51"/>
      <c r="I5118" s="52"/>
      <c r="J5118" s="46"/>
      <c r="K5118" s="45"/>
    </row>
    <row r="5119" spans="1:12" s="44" customFormat="1">
      <c r="A5119" s="49"/>
      <c r="E5119" s="50"/>
      <c r="F5119" s="51"/>
      <c r="G5119" s="51"/>
      <c r="H5119" s="51"/>
      <c r="I5119" s="52"/>
      <c r="J5119" s="46"/>
      <c r="K5119" s="47"/>
    </row>
    <row r="5120" spans="1:12" s="44" customFormat="1">
      <c r="A5120" s="49"/>
      <c r="E5120" s="50"/>
      <c r="F5120" s="51"/>
      <c r="G5120" s="51"/>
      <c r="H5120" s="51"/>
      <c r="I5120" s="52"/>
      <c r="J5120" s="46"/>
      <c r="K5120" s="47"/>
    </row>
    <row r="5121" spans="1:11" s="44" customFormat="1">
      <c r="A5121" s="49"/>
      <c r="E5121" s="50"/>
      <c r="F5121" s="51"/>
      <c r="G5121" s="51"/>
      <c r="H5121" s="51"/>
      <c r="I5121" s="52"/>
      <c r="J5121" s="46"/>
      <c r="K5121" s="45"/>
    </row>
    <row r="5122" spans="1:11" s="44" customFormat="1">
      <c r="A5122" s="49"/>
      <c r="E5122" s="50"/>
      <c r="F5122" s="51"/>
      <c r="G5122" s="51"/>
      <c r="H5122" s="51"/>
      <c r="I5122" s="52"/>
      <c r="J5122" s="46"/>
      <c r="K5122" s="45"/>
    </row>
    <row r="5123" spans="1:11" s="44" customFormat="1">
      <c r="A5123" s="49"/>
      <c r="E5123" s="50"/>
      <c r="F5123" s="51"/>
      <c r="G5123" s="51"/>
      <c r="H5123" s="51"/>
      <c r="I5123" s="52"/>
      <c r="J5123" s="46"/>
      <c r="K5123" s="45"/>
    </row>
    <row r="5124" spans="1:11" s="44" customFormat="1">
      <c r="A5124" s="49"/>
      <c r="E5124" s="50"/>
      <c r="F5124" s="51"/>
      <c r="G5124" s="51"/>
      <c r="H5124" s="51"/>
      <c r="I5124" s="52"/>
      <c r="J5124" s="46"/>
      <c r="K5124" s="45"/>
    </row>
    <row r="5125" spans="1:11" s="44" customFormat="1">
      <c r="A5125" s="49"/>
      <c r="E5125" s="50"/>
      <c r="F5125" s="51"/>
      <c r="G5125" s="51"/>
      <c r="H5125" s="51"/>
      <c r="I5125" s="52"/>
      <c r="J5125" s="46"/>
      <c r="K5125" s="45"/>
    </row>
    <row r="5126" spans="1:11" s="44" customFormat="1">
      <c r="A5126" s="49"/>
      <c r="E5126" s="50"/>
      <c r="F5126" s="51"/>
      <c r="G5126" s="51"/>
      <c r="H5126" s="51"/>
      <c r="I5126" s="52"/>
      <c r="J5126" s="46"/>
      <c r="K5126" s="45"/>
    </row>
    <row r="5127" spans="1:11" s="44" customFormat="1">
      <c r="A5127" s="49"/>
      <c r="E5127" s="50"/>
      <c r="F5127" s="51"/>
      <c r="G5127" s="51"/>
      <c r="H5127" s="51"/>
      <c r="I5127" s="52"/>
      <c r="J5127" s="46"/>
      <c r="K5127" s="45"/>
    </row>
    <row r="5128" spans="1:11" s="44" customFormat="1">
      <c r="A5128" s="49"/>
      <c r="E5128" s="50"/>
      <c r="F5128" s="51"/>
      <c r="G5128" s="51"/>
      <c r="H5128" s="51"/>
      <c r="I5128" s="52"/>
      <c r="J5128" s="46"/>
      <c r="K5128" s="47"/>
    </row>
    <row r="5129" spans="1:11" s="44" customFormat="1">
      <c r="A5129" s="49"/>
      <c r="E5129" s="50"/>
      <c r="F5129" s="51"/>
      <c r="G5129" s="51"/>
      <c r="H5129" s="51"/>
      <c r="I5129" s="52"/>
      <c r="J5129" s="46"/>
      <c r="K5129" s="45"/>
    </row>
    <row r="5130" spans="1:11" s="44" customFormat="1">
      <c r="A5130" s="49"/>
      <c r="E5130" s="50"/>
      <c r="F5130" s="51"/>
      <c r="G5130" s="51"/>
      <c r="H5130" s="51"/>
      <c r="I5130" s="52"/>
      <c r="J5130" s="46"/>
      <c r="K5130" s="45"/>
    </row>
    <row r="5131" spans="1:11" s="44" customFormat="1">
      <c r="A5131" s="49"/>
      <c r="E5131" s="50"/>
      <c r="F5131" s="51"/>
      <c r="G5131" s="51"/>
      <c r="H5131" s="51"/>
      <c r="I5131" s="52"/>
      <c r="J5131" s="46"/>
      <c r="K5131" s="45"/>
    </row>
    <row r="5132" spans="1:11" s="44" customFormat="1">
      <c r="A5132" s="49"/>
      <c r="E5132" s="50"/>
      <c r="F5132" s="51"/>
      <c r="G5132" s="51"/>
      <c r="H5132" s="51"/>
      <c r="I5132" s="52"/>
      <c r="J5132" s="46"/>
      <c r="K5132" s="45"/>
    </row>
    <row r="5133" spans="1:11" s="44" customFormat="1">
      <c r="A5133" s="49"/>
      <c r="E5133" s="50"/>
      <c r="F5133" s="51"/>
      <c r="G5133" s="51"/>
      <c r="H5133" s="51"/>
      <c r="I5133" s="52"/>
      <c r="J5133" s="46"/>
      <c r="K5133" s="45"/>
    </row>
    <row r="5134" spans="1:11" s="44" customFormat="1">
      <c r="A5134" s="49"/>
      <c r="E5134" s="50"/>
      <c r="F5134" s="51"/>
      <c r="G5134" s="51"/>
      <c r="H5134" s="51"/>
      <c r="I5134" s="52"/>
      <c r="J5134" s="46"/>
      <c r="K5134" s="45"/>
    </row>
    <row r="5135" spans="1:11" s="44" customFormat="1">
      <c r="A5135" s="49"/>
      <c r="E5135" s="50"/>
      <c r="F5135" s="51"/>
      <c r="G5135" s="51"/>
      <c r="H5135" s="51"/>
      <c r="I5135" s="52"/>
      <c r="J5135" s="46"/>
      <c r="K5135" s="45"/>
    </row>
    <row r="5136" spans="1:11" s="44" customFormat="1">
      <c r="A5136" s="49"/>
      <c r="E5136" s="50"/>
      <c r="F5136" s="51"/>
      <c r="G5136" s="51"/>
      <c r="H5136" s="51"/>
      <c r="I5136" s="52"/>
      <c r="J5136" s="46"/>
      <c r="K5136" s="45"/>
    </row>
    <row r="5137" spans="1:11" s="44" customFormat="1">
      <c r="A5137" s="49"/>
      <c r="E5137" s="50"/>
      <c r="F5137" s="51"/>
      <c r="G5137" s="51"/>
      <c r="H5137" s="51"/>
      <c r="I5137" s="52"/>
      <c r="J5137" s="46"/>
      <c r="K5137" s="45"/>
    </row>
    <row r="5138" spans="1:11" s="44" customFormat="1">
      <c r="A5138" s="49"/>
      <c r="E5138" s="50"/>
      <c r="F5138" s="51"/>
      <c r="G5138" s="51"/>
      <c r="H5138" s="51"/>
      <c r="I5138" s="52"/>
      <c r="J5138" s="46"/>
      <c r="K5138" s="45"/>
    </row>
    <row r="5139" spans="1:11" s="44" customFormat="1">
      <c r="A5139" s="49"/>
      <c r="E5139" s="50"/>
      <c r="F5139" s="51"/>
      <c r="G5139" s="51"/>
      <c r="H5139" s="51"/>
      <c r="I5139" s="52"/>
      <c r="J5139" s="46"/>
      <c r="K5139" s="45"/>
    </row>
    <row r="5140" spans="1:11" s="44" customFormat="1">
      <c r="A5140" s="49"/>
      <c r="E5140" s="50"/>
      <c r="F5140" s="51"/>
      <c r="G5140" s="51"/>
      <c r="H5140" s="51"/>
      <c r="I5140" s="52"/>
      <c r="J5140" s="46"/>
      <c r="K5140" s="45"/>
    </row>
    <row r="5141" spans="1:11" s="44" customFormat="1">
      <c r="A5141" s="49"/>
      <c r="E5141" s="50"/>
      <c r="F5141" s="51"/>
      <c r="G5141" s="51"/>
      <c r="H5141" s="51"/>
      <c r="I5141" s="52"/>
      <c r="J5141" s="46"/>
      <c r="K5141" s="45"/>
    </row>
    <row r="5142" spans="1:11" s="44" customFormat="1">
      <c r="A5142" s="49"/>
      <c r="E5142" s="50"/>
      <c r="F5142" s="51"/>
      <c r="G5142" s="51"/>
      <c r="H5142" s="51"/>
      <c r="I5142" s="52"/>
      <c r="J5142" s="46"/>
      <c r="K5142" s="45"/>
    </row>
    <row r="5143" spans="1:11" s="44" customFormat="1">
      <c r="A5143" s="49"/>
      <c r="E5143" s="50"/>
      <c r="F5143" s="51"/>
      <c r="G5143" s="51"/>
      <c r="H5143" s="51"/>
      <c r="I5143" s="52"/>
      <c r="J5143" s="46"/>
      <c r="K5143" s="45"/>
    </row>
    <row r="5144" spans="1:11" s="44" customFormat="1">
      <c r="A5144" s="49"/>
      <c r="E5144" s="50"/>
      <c r="F5144" s="51"/>
      <c r="G5144" s="51"/>
      <c r="H5144" s="51"/>
      <c r="I5144" s="52"/>
      <c r="J5144" s="46"/>
      <c r="K5144" s="45"/>
    </row>
    <row r="5145" spans="1:11" s="44" customFormat="1">
      <c r="A5145" s="49"/>
      <c r="E5145" s="50"/>
      <c r="F5145" s="51"/>
      <c r="G5145" s="51"/>
      <c r="H5145" s="51"/>
      <c r="I5145" s="52"/>
      <c r="J5145" s="46"/>
      <c r="K5145" s="45"/>
    </row>
    <row r="5146" spans="1:11" s="44" customFormat="1">
      <c r="A5146" s="49"/>
      <c r="E5146" s="50"/>
      <c r="F5146" s="51"/>
      <c r="G5146" s="51"/>
      <c r="H5146" s="51"/>
      <c r="I5146" s="52"/>
      <c r="J5146" s="46"/>
      <c r="K5146" s="45"/>
    </row>
    <row r="5147" spans="1:11" s="44" customFormat="1">
      <c r="A5147" s="49"/>
      <c r="E5147" s="50"/>
      <c r="F5147" s="51"/>
      <c r="G5147" s="51"/>
      <c r="H5147" s="51"/>
      <c r="I5147" s="52"/>
      <c r="J5147" s="46"/>
      <c r="K5147" s="45"/>
    </row>
    <row r="5148" spans="1:11" s="44" customFormat="1">
      <c r="A5148" s="49"/>
      <c r="E5148" s="50"/>
      <c r="F5148" s="51"/>
      <c r="G5148" s="51"/>
      <c r="H5148" s="51"/>
      <c r="I5148" s="52"/>
      <c r="J5148" s="46"/>
      <c r="K5148" s="45"/>
    </row>
    <row r="5149" spans="1:11" s="44" customFormat="1">
      <c r="A5149" s="49"/>
      <c r="E5149" s="50"/>
      <c r="F5149" s="51"/>
      <c r="G5149" s="51"/>
      <c r="H5149" s="51"/>
      <c r="I5149" s="52"/>
      <c r="J5149" s="46"/>
      <c r="K5149" s="47"/>
    </row>
    <row r="5150" spans="1:11" s="44" customFormat="1">
      <c r="A5150" s="49"/>
      <c r="E5150" s="50"/>
      <c r="F5150" s="51"/>
      <c r="G5150" s="51"/>
      <c r="H5150" s="51"/>
      <c r="I5150" s="52"/>
      <c r="J5150" s="46"/>
      <c r="K5150" s="45"/>
    </row>
    <row r="5151" spans="1:11" s="44" customFormat="1">
      <c r="A5151" s="49"/>
      <c r="E5151" s="50"/>
      <c r="F5151" s="51"/>
      <c r="G5151" s="51"/>
      <c r="H5151" s="51"/>
      <c r="I5151" s="52"/>
      <c r="J5151" s="46"/>
      <c r="K5151" s="45"/>
    </row>
    <row r="5152" spans="1:11" s="44" customFormat="1">
      <c r="A5152" s="49"/>
      <c r="E5152" s="50"/>
      <c r="F5152" s="51"/>
      <c r="G5152" s="51"/>
      <c r="H5152" s="51"/>
      <c r="I5152" s="52"/>
      <c r="J5152" s="46"/>
      <c r="K5152" s="47"/>
    </row>
    <row r="5153" spans="1:11" s="44" customFormat="1">
      <c r="A5153" s="49"/>
      <c r="E5153" s="50"/>
      <c r="F5153" s="51"/>
      <c r="G5153" s="51"/>
      <c r="H5153" s="51"/>
      <c r="I5153" s="52"/>
      <c r="J5153" s="46"/>
      <c r="K5153" s="47"/>
    </row>
    <row r="5154" spans="1:11" s="44" customFormat="1">
      <c r="A5154" s="49"/>
      <c r="E5154" s="50"/>
      <c r="F5154" s="51"/>
      <c r="G5154" s="51"/>
      <c r="H5154" s="51"/>
      <c r="I5154" s="52"/>
      <c r="J5154" s="46"/>
      <c r="K5154" s="45"/>
    </row>
    <row r="5155" spans="1:11" s="44" customFormat="1">
      <c r="A5155" s="49"/>
      <c r="E5155" s="50"/>
      <c r="F5155" s="51"/>
      <c r="G5155" s="51"/>
      <c r="H5155" s="51"/>
      <c r="I5155" s="52"/>
      <c r="J5155" s="46"/>
      <c r="K5155" s="45"/>
    </row>
    <row r="5156" spans="1:11" s="44" customFormat="1">
      <c r="A5156" s="49"/>
      <c r="E5156" s="50"/>
      <c r="F5156" s="51"/>
      <c r="G5156" s="51"/>
      <c r="H5156" s="51"/>
      <c r="I5156" s="52"/>
      <c r="J5156" s="46"/>
      <c r="K5156" s="45"/>
    </row>
    <row r="5157" spans="1:11" s="44" customFormat="1">
      <c r="A5157" s="49"/>
      <c r="E5157" s="50"/>
      <c r="F5157" s="51"/>
      <c r="G5157" s="51"/>
      <c r="H5157" s="51"/>
      <c r="I5157" s="52"/>
      <c r="J5157" s="46"/>
      <c r="K5157" s="45"/>
    </row>
    <row r="5158" spans="1:11" s="44" customFormat="1">
      <c r="A5158" s="49"/>
      <c r="E5158" s="50"/>
      <c r="F5158" s="51"/>
      <c r="G5158" s="51"/>
      <c r="H5158" s="51"/>
      <c r="I5158" s="52"/>
      <c r="J5158" s="46"/>
      <c r="K5158" s="47"/>
    </row>
    <row r="5159" spans="1:11" s="44" customFormat="1">
      <c r="A5159" s="49"/>
      <c r="E5159" s="50"/>
      <c r="F5159" s="51"/>
      <c r="G5159" s="51"/>
      <c r="H5159" s="51"/>
      <c r="I5159" s="52"/>
      <c r="J5159" s="46"/>
      <c r="K5159" s="45"/>
    </row>
    <row r="5160" spans="1:11" s="44" customFormat="1">
      <c r="A5160" s="49"/>
      <c r="E5160" s="50"/>
      <c r="F5160" s="51"/>
      <c r="G5160" s="51"/>
      <c r="H5160" s="51"/>
      <c r="I5160" s="52"/>
      <c r="J5160" s="46"/>
      <c r="K5160" s="45"/>
    </row>
    <row r="5161" spans="1:11" s="44" customFormat="1">
      <c r="A5161" s="49"/>
      <c r="E5161" s="50"/>
      <c r="F5161" s="51"/>
      <c r="G5161" s="51"/>
      <c r="H5161" s="51"/>
      <c r="I5161" s="52"/>
      <c r="J5161" s="46"/>
      <c r="K5161" s="45"/>
    </row>
    <row r="5162" spans="1:11" s="44" customFormat="1">
      <c r="A5162" s="49"/>
      <c r="E5162" s="50"/>
      <c r="F5162" s="51"/>
      <c r="G5162" s="51"/>
      <c r="H5162" s="51"/>
      <c r="I5162" s="52"/>
      <c r="J5162" s="46"/>
      <c r="K5162" s="45"/>
    </row>
    <row r="5163" spans="1:11" s="44" customFormat="1">
      <c r="A5163" s="49"/>
      <c r="E5163" s="50"/>
      <c r="F5163" s="51"/>
      <c r="G5163" s="51"/>
      <c r="H5163" s="51"/>
      <c r="I5163" s="52"/>
      <c r="J5163" s="46"/>
      <c r="K5163" s="45"/>
    </row>
    <row r="5164" spans="1:11" s="44" customFormat="1">
      <c r="A5164" s="49"/>
      <c r="E5164" s="50"/>
      <c r="F5164" s="51"/>
      <c r="G5164" s="51"/>
      <c r="H5164" s="51"/>
      <c r="I5164" s="52"/>
      <c r="J5164" s="46"/>
      <c r="K5164" s="45"/>
    </row>
    <row r="5165" spans="1:11" s="44" customFormat="1">
      <c r="A5165" s="49"/>
      <c r="E5165" s="50"/>
      <c r="F5165" s="51"/>
      <c r="G5165" s="51"/>
      <c r="H5165" s="51"/>
      <c r="I5165" s="52"/>
      <c r="J5165" s="46"/>
      <c r="K5165" s="47"/>
    </row>
    <row r="5166" spans="1:11" s="44" customFormat="1">
      <c r="A5166" s="49"/>
      <c r="E5166" s="50"/>
      <c r="F5166" s="51"/>
      <c r="G5166" s="51"/>
      <c r="H5166" s="51"/>
      <c r="I5166" s="52"/>
      <c r="J5166" s="46"/>
      <c r="K5166" s="47"/>
    </row>
    <row r="5167" spans="1:11" s="44" customFormat="1">
      <c r="A5167" s="49"/>
      <c r="E5167" s="50"/>
      <c r="F5167" s="51"/>
      <c r="G5167" s="51"/>
      <c r="H5167" s="51"/>
      <c r="I5167" s="52"/>
      <c r="J5167" s="46"/>
      <c r="K5167" s="45"/>
    </row>
    <row r="5168" spans="1:11" s="44" customFormat="1">
      <c r="A5168" s="49"/>
      <c r="E5168" s="50"/>
      <c r="F5168" s="51"/>
      <c r="G5168" s="51"/>
      <c r="H5168" s="51"/>
      <c r="I5168" s="52"/>
      <c r="J5168" s="46"/>
      <c r="K5168" s="45"/>
    </row>
    <row r="5169" spans="1:11" s="44" customFormat="1">
      <c r="A5169" s="49"/>
      <c r="E5169" s="50"/>
      <c r="F5169" s="51"/>
      <c r="G5169" s="51"/>
      <c r="H5169" s="51"/>
      <c r="I5169" s="52"/>
      <c r="J5169" s="46"/>
      <c r="K5169" s="45"/>
    </row>
    <row r="5170" spans="1:11" s="44" customFormat="1">
      <c r="A5170" s="49"/>
      <c r="E5170" s="50"/>
      <c r="F5170" s="51"/>
      <c r="G5170" s="51"/>
      <c r="H5170" s="51"/>
      <c r="I5170" s="52"/>
      <c r="J5170" s="46"/>
      <c r="K5170" s="45"/>
    </row>
    <row r="5171" spans="1:11" s="44" customFormat="1">
      <c r="A5171" s="49"/>
      <c r="E5171" s="50"/>
      <c r="F5171" s="51"/>
      <c r="G5171" s="51"/>
      <c r="H5171" s="51"/>
      <c r="I5171" s="52"/>
      <c r="J5171" s="46"/>
      <c r="K5171" s="45"/>
    </row>
    <row r="5172" spans="1:11" s="44" customFormat="1">
      <c r="A5172" s="49"/>
      <c r="E5172" s="50"/>
      <c r="F5172" s="51"/>
      <c r="G5172" s="51"/>
      <c r="H5172" s="51"/>
      <c r="I5172" s="52"/>
      <c r="J5172" s="46"/>
      <c r="K5172" s="45"/>
    </row>
    <row r="5173" spans="1:11" s="44" customFormat="1">
      <c r="A5173" s="49"/>
      <c r="E5173" s="50"/>
      <c r="F5173" s="51"/>
      <c r="G5173" s="51"/>
      <c r="H5173" s="51"/>
      <c r="I5173" s="52"/>
      <c r="J5173" s="46"/>
      <c r="K5173" s="45"/>
    </row>
    <row r="5174" spans="1:11" s="44" customFormat="1">
      <c r="A5174" s="49"/>
      <c r="E5174" s="50"/>
      <c r="F5174" s="51"/>
      <c r="G5174" s="51"/>
      <c r="H5174" s="51"/>
      <c r="I5174" s="52"/>
      <c r="J5174" s="46"/>
      <c r="K5174" s="45"/>
    </row>
    <row r="5175" spans="1:11" s="44" customFormat="1">
      <c r="A5175" s="49"/>
      <c r="E5175" s="50"/>
      <c r="F5175" s="51"/>
      <c r="G5175" s="51"/>
      <c r="H5175" s="51"/>
      <c r="I5175" s="52"/>
      <c r="J5175" s="46"/>
      <c r="K5175" s="45"/>
    </row>
    <row r="5176" spans="1:11" s="44" customFormat="1">
      <c r="A5176" s="49"/>
      <c r="E5176" s="50"/>
      <c r="F5176" s="51"/>
      <c r="G5176" s="51"/>
      <c r="H5176" s="51"/>
      <c r="I5176" s="52"/>
      <c r="J5176" s="46"/>
      <c r="K5176" s="45"/>
    </row>
    <row r="5177" spans="1:11" s="44" customFormat="1">
      <c r="A5177" s="49"/>
      <c r="E5177" s="50"/>
      <c r="F5177" s="51"/>
      <c r="G5177" s="51"/>
      <c r="H5177" s="51"/>
      <c r="I5177" s="52"/>
      <c r="J5177" s="46"/>
      <c r="K5177" s="45"/>
    </row>
    <row r="5178" spans="1:11" s="44" customFormat="1">
      <c r="A5178" s="49"/>
      <c r="E5178" s="50"/>
      <c r="F5178" s="51"/>
      <c r="G5178" s="51"/>
      <c r="H5178" s="51"/>
      <c r="I5178" s="52"/>
      <c r="J5178" s="46"/>
      <c r="K5178" s="45"/>
    </row>
    <row r="5179" spans="1:11" s="44" customFormat="1">
      <c r="A5179" s="49"/>
      <c r="E5179" s="50"/>
      <c r="F5179" s="51"/>
      <c r="G5179" s="51"/>
      <c r="H5179" s="51"/>
      <c r="I5179" s="52"/>
      <c r="J5179" s="46"/>
      <c r="K5179" s="45"/>
    </row>
    <row r="5180" spans="1:11" s="44" customFormat="1">
      <c r="A5180" s="49"/>
      <c r="E5180" s="50"/>
      <c r="F5180" s="51"/>
      <c r="G5180" s="51"/>
      <c r="H5180" s="51"/>
      <c r="I5180" s="52"/>
      <c r="J5180" s="46"/>
      <c r="K5180" s="45"/>
    </row>
    <row r="5181" spans="1:11" s="44" customFormat="1">
      <c r="A5181" s="49"/>
      <c r="E5181" s="50"/>
      <c r="F5181" s="51"/>
      <c r="G5181" s="51"/>
      <c r="H5181" s="51"/>
      <c r="I5181" s="52"/>
      <c r="J5181" s="46"/>
      <c r="K5181" s="45"/>
    </row>
    <row r="5182" spans="1:11" s="44" customFormat="1">
      <c r="A5182" s="49"/>
      <c r="E5182" s="50"/>
      <c r="F5182" s="51"/>
      <c r="G5182" s="51"/>
      <c r="H5182" s="51"/>
      <c r="I5182" s="52"/>
      <c r="J5182" s="46"/>
      <c r="K5182" s="45"/>
    </row>
    <row r="5183" spans="1:11" s="44" customFormat="1">
      <c r="A5183" s="49"/>
      <c r="E5183" s="50"/>
      <c r="F5183" s="51"/>
      <c r="G5183" s="51"/>
      <c r="H5183" s="51"/>
      <c r="I5183" s="52"/>
      <c r="J5183" s="46"/>
      <c r="K5183" s="45"/>
    </row>
    <row r="5184" spans="1:11" s="44" customFormat="1">
      <c r="A5184" s="49"/>
      <c r="E5184" s="50"/>
      <c r="F5184" s="51"/>
      <c r="G5184" s="51"/>
      <c r="H5184" s="51"/>
      <c r="I5184" s="52"/>
      <c r="J5184" s="46"/>
      <c r="K5184" s="45"/>
    </row>
    <row r="5185" spans="1:11" s="44" customFormat="1">
      <c r="A5185" s="49"/>
      <c r="E5185" s="50"/>
      <c r="F5185" s="51"/>
      <c r="G5185" s="51"/>
      <c r="H5185" s="51"/>
      <c r="I5185" s="52"/>
      <c r="J5185" s="46"/>
      <c r="K5185" s="45"/>
    </row>
    <row r="5186" spans="1:11" s="44" customFormat="1">
      <c r="A5186" s="49"/>
      <c r="E5186" s="50"/>
      <c r="F5186" s="51"/>
      <c r="G5186" s="51"/>
      <c r="H5186" s="51"/>
      <c r="I5186" s="52"/>
      <c r="J5186" s="46"/>
      <c r="K5186" s="45"/>
    </row>
    <row r="5187" spans="1:11" s="45" customFormat="1">
      <c r="A5187" s="49"/>
      <c r="B5187" s="44"/>
      <c r="C5187" s="44"/>
      <c r="D5187" s="44"/>
      <c r="E5187" s="50"/>
      <c r="F5187" s="51"/>
      <c r="G5187" s="51"/>
      <c r="H5187" s="51"/>
      <c r="I5187" s="52"/>
      <c r="J5187" s="46"/>
      <c r="K5187" s="47"/>
    </row>
    <row r="5188" spans="1:11" s="45" customFormat="1">
      <c r="A5188" s="49"/>
      <c r="B5188" s="44"/>
      <c r="C5188" s="44"/>
      <c r="D5188" s="44"/>
      <c r="E5188" s="50"/>
      <c r="F5188" s="51"/>
      <c r="G5188" s="51"/>
      <c r="H5188" s="51"/>
      <c r="I5188" s="52"/>
      <c r="J5188" s="46"/>
      <c r="K5188" s="47"/>
    </row>
    <row r="5189" spans="1:11" s="45" customFormat="1">
      <c r="A5189" s="49"/>
      <c r="B5189" s="44"/>
      <c r="C5189" s="44"/>
      <c r="D5189" s="44"/>
      <c r="E5189" s="50"/>
      <c r="F5189" s="51"/>
      <c r="G5189" s="51"/>
      <c r="H5189" s="51"/>
      <c r="I5189" s="52"/>
      <c r="J5189" s="46"/>
      <c r="K5189" s="47"/>
    </row>
    <row r="5190" spans="1:11" s="45" customFormat="1">
      <c r="A5190" s="49"/>
      <c r="B5190" s="44"/>
      <c r="C5190" s="44"/>
      <c r="D5190" s="44"/>
      <c r="E5190" s="50"/>
      <c r="F5190" s="51"/>
      <c r="G5190" s="51"/>
      <c r="H5190" s="51"/>
      <c r="I5190" s="52"/>
      <c r="J5190" s="46"/>
      <c r="K5190" s="47"/>
    </row>
    <row r="5191" spans="1:11" s="45" customFormat="1">
      <c r="A5191" s="49"/>
      <c r="B5191" s="44"/>
      <c r="C5191" s="44"/>
      <c r="D5191" s="44"/>
      <c r="E5191" s="50"/>
      <c r="F5191" s="51"/>
      <c r="G5191" s="51"/>
      <c r="H5191" s="51"/>
      <c r="I5191" s="52"/>
      <c r="J5191" s="46"/>
    </row>
    <row r="5192" spans="1:11" s="45" customFormat="1">
      <c r="A5192" s="49"/>
      <c r="B5192" s="44"/>
      <c r="C5192" s="44"/>
      <c r="D5192" s="44"/>
      <c r="E5192" s="50"/>
      <c r="F5192" s="51"/>
      <c r="G5192" s="51"/>
      <c r="H5192" s="51"/>
      <c r="I5192" s="52"/>
      <c r="J5192" s="46"/>
    </row>
    <row r="5193" spans="1:11" s="45" customFormat="1">
      <c r="A5193" s="49"/>
      <c r="B5193" s="44"/>
      <c r="C5193" s="44"/>
      <c r="D5193" s="44"/>
      <c r="E5193" s="50"/>
      <c r="F5193" s="51"/>
      <c r="G5193" s="51"/>
      <c r="H5193" s="51"/>
      <c r="I5193" s="52"/>
      <c r="J5193" s="46"/>
    </row>
    <row r="5194" spans="1:11" s="45" customFormat="1">
      <c r="A5194" s="49"/>
      <c r="B5194" s="44"/>
      <c r="C5194" s="44"/>
      <c r="D5194" s="44"/>
      <c r="E5194" s="50"/>
      <c r="F5194" s="51"/>
      <c r="G5194" s="51"/>
      <c r="H5194" s="51"/>
      <c r="I5194" s="52"/>
      <c r="J5194" s="46"/>
    </row>
    <row r="5195" spans="1:11" s="45" customFormat="1">
      <c r="A5195" s="49"/>
      <c r="B5195" s="44"/>
      <c r="C5195" s="44"/>
      <c r="D5195" s="44"/>
      <c r="E5195" s="50"/>
      <c r="F5195" s="51"/>
      <c r="G5195" s="51"/>
      <c r="H5195" s="51"/>
      <c r="I5195" s="52"/>
      <c r="J5195" s="46"/>
      <c r="K5195" s="47"/>
    </row>
    <row r="5196" spans="1:11" s="45" customFormat="1">
      <c r="A5196" s="49"/>
      <c r="B5196" s="44"/>
      <c r="C5196" s="44"/>
      <c r="D5196" s="44"/>
      <c r="E5196" s="50"/>
      <c r="F5196" s="51"/>
      <c r="G5196" s="51"/>
      <c r="H5196" s="51"/>
      <c r="I5196" s="52"/>
      <c r="J5196" s="46"/>
    </row>
    <row r="5197" spans="1:11" s="45" customFormat="1">
      <c r="A5197" s="49"/>
      <c r="B5197" s="44"/>
      <c r="C5197" s="44"/>
      <c r="D5197" s="44"/>
      <c r="E5197" s="50"/>
      <c r="F5197" s="51"/>
      <c r="G5197" s="51"/>
      <c r="H5197" s="51"/>
      <c r="I5197" s="52"/>
      <c r="J5197" s="46"/>
    </row>
    <row r="5198" spans="1:11" s="45" customFormat="1">
      <c r="A5198" s="49"/>
      <c r="B5198" s="44"/>
      <c r="C5198" s="44"/>
      <c r="D5198" s="44"/>
      <c r="E5198" s="50"/>
      <c r="F5198" s="51"/>
      <c r="G5198" s="51"/>
      <c r="H5198" s="51"/>
      <c r="I5198" s="52"/>
      <c r="J5198" s="46"/>
    </row>
    <row r="5199" spans="1:11" s="45" customFormat="1">
      <c r="A5199" s="49"/>
      <c r="B5199" s="44"/>
      <c r="C5199" s="44"/>
      <c r="D5199" s="44"/>
      <c r="E5199" s="50"/>
      <c r="F5199" s="51"/>
      <c r="G5199" s="51"/>
      <c r="H5199" s="51"/>
      <c r="I5199" s="52"/>
      <c r="J5199" s="46"/>
    </row>
    <row r="5200" spans="1:11" s="45" customFormat="1">
      <c r="A5200" s="49"/>
      <c r="B5200" s="44"/>
      <c r="C5200" s="44"/>
      <c r="D5200" s="44"/>
      <c r="E5200" s="50"/>
      <c r="F5200" s="51"/>
      <c r="G5200" s="51"/>
      <c r="H5200" s="51"/>
      <c r="I5200" s="52"/>
      <c r="J5200" s="46"/>
    </row>
    <row r="5201" spans="1:11" s="45" customFormat="1">
      <c r="A5201" s="49"/>
      <c r="B5201" s="44"/>
      <c r="C5201" s="44"/>
      <c r="D5201" s="44"/>
      <c r="E5201" s="50"/>
      <c r="F5201" s="51"/>
      <c r="G5201" s="51"/>
      <c r="H5201" s="51"/>
      <c r="I5201" s="52"/>
      <c r="J5201" s="46"/>
    </row>
    <row r="5202" spans="1:11" s="45" customFormat="1">
      <c r="A5202" s="49"/>
      <c r="B5202" s="44"/>
      <c r="C5202" s="44"/>
      <c r="D5202" s="44"/>
      <c r="E5202" s="50"/>
      <c r="F5202" s="51"/>
      <c r="G5202" s="51"/>
      <c r="H5202" s="51"/>
      <c r="I5202" s="52"/>
      <c r="J5202" s="46"/>
    </row>
    <row r="5203" spans="1:11" s="44" customFormat="1">
      <c r="A5203" s="49"/>
      <c r="E5203" s="50"/>
      <c r="F5203" s="51"/>
      <c r="G5203" s="51"/>
      <c r="H5203" s="51"/>
      <c r="I5203" s="52"/>
      <c r="J5203" s="46"/>
      <c r="K5203" s="45"/>
    </row>
    <row r="5204" spans="1:11" s="44" customFormat="1">
      <c r="A5204" s="49"/>
      <c r="E5204" s="50"/>
      <c r="F5204" s="51"/>
      <c r="G5204" s="51"/>
      <c r="H5204" s="51"/>
      <c r="I5204" s="52"/>
      <c r="J5204" s="46"/>
      <c r="K5204" s="45"/>
    </row>
    <row r="5205" spans="1:11" s="44" customFormat="1">
      <c r="A5205" s="49"/>
      <c r="E5205" s="50"/>
      <c r="F5205" s="51"/>
      <c r="G5205" s="51"/>
      <c r="H5205" s="51"/>
      <c r="I5205" s="52"/>
      <c r="J5205" s="46"/>
      <c r="K5205" s="45"/>
    </row>
    <row r="5206" spans="1:11" s="44" customFormat="1">
      <c r="A5206" s="49"/>
      <c r="E5206" s="50"/>
      <c r="F5206" s="51"/>
      <c r="G5206" s="51"/>
      <c r="H5206" s="51"/>
      <c r="I5206" s="52"/>
      <c r="J5206" s="46"/>
      <c r="K5206" s="45"/>
    </row>
    <row r="5207" spans="1:11" s="44" customFormat="1">
      <c r="A5207" s="49"/>
      <c r="E5207" s="50"/>
      <c r="F5207" s="51"/>
      <c r="G5207" s="51"/>
      <c r="H5207" s="51"/>
      <c r="I5207" s="52"/>
      <c r="J5207" s="46"/>
      <c r="K5207" s="45"/>
    </row>
    <row r="5208" spans="1:11" s="44" customFormat="1">
      <c r="A5208" s="49"/>
      <c r="E5208" s="50"/>
      <c r="F5208" s="51"/>
      <c r="G5208" s="51"/>
      <c r="H5208" s="51"/>
      <c r="I5208" s="52"/>
      <c r="J5208" s="46"/>
      <c r="K5208" s="45"/>
    </row>
    <row r="5209" spans="1:11" s="44" customFormat="1">
      <c r="A5209" s="49"/>
      <c r="E5209" s="50"/>
      <c r="F5209" s="51"/>
      <c r="G5209" s="51"/>
      <c r="H5209" s="51"/>
      <c r="I5209" s="52"/>
      <c r="J5209" s="46"/>
      <c r="K5209" s="45"/>
    </row>
    <row r="5210" spans="1:11" s="44" customFormat="1">
      <c r="A5210" s="49"/>
      <c r="E5210" s="50"/>
      <c r="F5210" s="51"/>
      <c r="G5210" s="51"/>
      <c r="H5210" s="51"/>
      <c r="I5210" s="52"/>
      <c r="J5210" s="46"/>
      <c r="K5210" s="45"/>
    </row>
    <row r="5211" spans="1:11" s="44" customFormat="1">
      <c r="A5211" s="49"/>
      <c r="E5211" s="50"/>
      <c r="F5211" s="51"/>
      <c r="G5211" s="51"/>
      <c r="H5211" s="51"/>
      <c r="I5211" s="52"/>
      <c r="J5211" s="46"/>
      <c r="K5211" s="45"/>
    </row>
    <row r="5212" spans="1:11" s="44" customFormat="1">
      <c r="A5212" s="49"/>
      <c r="E5212" s="50"/>
      <c r="F5212" s="51"/>
      <c r="G5212" s="51"/>
      <c r="H5212" s="51"/>
      <c r="I5212" s="52"/>
      <c r="J5212" s="46"/>
      <c r="K5212" s="45"/>
    </row>
    <row r="5213" spans="1:11" s="44" customFormat="1">
      <c r="A5213" s="49"/>
      <c r="E5213" s="50"/>
      <c r="F5213" s="51"/>
      <c r="G5213" s="51"/>
      <c r="H5213" s="51"/>
      <c r="I5213" s="52"/>
      <c r="J5213" s="46"/>
      <c r="K5213" s="45"/>
    </row>
    <row r="5214" spans="1:11" s="44" customFormat="1">
      <c r="A5214" s="49"/>
      <c r="E5214" s="50"/>
      <c r="F5214" s="51"/>
      <c r="G5214" s="51"/>
      <c r="H5214" s="51"/>
      <c r="I5214" s="52"/>
      <c r="J5214" s="46"/>
      <c r="K5214" s="45"/>
    </row>
    <row r="5215" spans="1:11" s="44" customFormat="1">
      <c r="A5215" s="49"/>
      <c r="E5215" s="50"/>
      <c r="F5215" s="51"/>
      <c r="G5215" s="51"/>
      <c r="H5215" s="51"/>
      <c r="I5215" s="52"/>
      <c r="J5215" s="46"/>
      <c r="K5215" s="45"/>
    </row>
    <row r="5216" spans="1:11" s="44" customFormat="1">
      <c r="A5216" s="49"/>
      <c r="E5216" s="50"/>
      <c r="F5216" s="51"/>
      <c r="G5216" s="51"/>
      <c r="H5216" s="51"/>
      <c r="I5216" s="52"/>
      <c r="J5216" s="46"/>
      <c r="K5216" s="45"/>
    </row>
    <row r="5217" spans="1:11" s="44" customFormat="1">
      <c r="A5217" s="49"/>
      <c r="E5217" s="50"/>
      <c r="F5217" s="51"/>
      <c r="G5217" s="51"/>
      <c r="H5217" s="51"/>
      <c r="I5217" s="52"/>
      <c r="J5217" s="46"/>
      <c r="K5217" s="45"/>
    </row>
    <row r="5218" spans="1:11" s="44" customFormat="1">
      <c r="A5218" s="49"/>
      <c r="E5218" s="50"/>
      <c r="F5218" s="51"/>
      <c r="G5218" s="51"/>
      <c r="H5218" s="51"/>
      <c r="I5218" s="52"/>
      <c r="J5218" s="46"/>
      <c r="K5218" s="45"/>
    </row>
    <row r="5219" spans="1:11" s="45" customFormat="1">
      <c r="A5219" s="49"/>
      <c r="B5219" s="44"/>
      <c r="C5219" s="44"/>
      <c r="D5219" s="44"/>
      <c r="E5219" s="50"/>
      <c r="F5219" s="51"/>
      <c r="G5219" s="51"/>
      <c r="H5219" s="51"/>
      <c r="I5219" s="52"/>
      <c r="J5219" s="46"/>
    </row>
    <row r="5220" spans="1:11" s="45" customFormat="1">
      <c r="A5220" s="49"/>
      <c r="B5220" s="44"/>
      <c r="C5220" s="44"/>
      <c r="D5220" s="44"/>
      <c r="E5220" s="50"/>
      <c r="F5220" s="51"/>
      <c r="G5220" s="51"/>
      <c r="H5220" s="51"/>
      <c r="I5220" s="52"/>
      <c r="J5220" s="46"/>
    </row>
    <row r="5221" spans="1:11" s="45" customFormat="1">
      <c r="A5221" s="49"/>
      <c r="B5221" s="44"/>
      <c r="C5221" s="44"/>
      <c r="D5221" s="44"/>
      <c r="E5221" s="50"/>
      <c r="F5221" s="51"/>
      <c r="G5221" s="51"/>
      <c r="H5221" s="51"/>
      <c r="I5221" s="52"/>
      <c r="J5221" s="46"/>
    </row>
    <row r="5222" spans="1:11" s="45" customFormat="1">
      <c r="A5222" s="49"/>
      <c r="B5222" s="44"/>
      <c r="C5222" s="44"/>
      <c r="D5222" s="44"/>
      <c r="E5222" s="50"/>
      <c r="F5222" s="51"/>
      <c r="G5222" s="51"/>
      <c r="H5222" s="51"/>
      <c r="I5222" s="52"/>
      <c r="J5222" s="46"/>
    </row>
    <row r="5223" spans="1:11" s="45" customFormat="1">
      <c r="A5223" s="49"/>
      <c r="B5223" s="44"/>
      <c r="C5223" s="44"/>
      <c r="D5223" s="44"/>
      <c r="E5223" s="50"/>
      <c r="F5223" s="51"/>
      <c r="G5223" s="51"/>
      <c r="H5223" s="51"/>
      <c r="I5223" s="52"/>
      <c r="J5223" s="46"/>
    </row>
    <row r="5224" spans="1:11" s="45" customFormat="1">
      <c r="A5224" s="49"/>
      <c r="B5224" s="44"/>
      <c r="C5224" s="44"/>
      <c r="D5224" s="44"/>
      <c r="E5224" s="50"/>
      <c r="F5224" s="51"/>
      <c r="G5224" s="51"/>
      <c r="H5224" s="51"/>
      <c r="I5224" s="52"/>
      <c r="J5224" s="46"/>
    </row>
    <row r="5225" spans="1:11" s="45" customFormat="1">
      <c r="A5225" s="49"/>
      <c r="B5225" s="44"/>
      <c r="C5225" s="44"/>
      <c r="D5225" s="44"/>
      <c r="E5225" s="50"/>
      <c r="F5225" s="51"/>
      <c r="G5225" s="51"/>
      <c r="H5225" s="51"/>
      <c r="I5225" s="52"/>
      <c r="J5225" s="46"/>
    </row>
    <row r="5226" spans="1:11" s="45" customFormat="1">
      <c r="A5226" s="49"/>
      <c r="B5226" s="44"/>
      <c r="C5226" s="44"/>
      <c r="D5226" s="44"/>
      <c r="E5226" s="50"/>
      <c r="F5226" s="51"/>
      <c r="G5226" s="51"/>
      <c r="H5226" s="51"/>
      <c r="I5226" s="52"/>
      <c r="J5226" s="46"/>
      <c r="K5226" s="47"/>
    </row>
    <row r="5227" spans="1:11" s="45" customFormat="1">
      <c r="A5227" s="49"/>
      <c r="B5227" s="44"/>
      <c r="C5227" s="44"/>
      <c r="D5227" s="44"/>
      <c r="E5227" s="50"/>
      <c r="F5227" s="51"/>
      <c r="G5227" s="51"/>
      <c r="H5227" s="51"/>
      <c r="I5227" s="52"/>
      <c r="J5227" s="46"/>
    </row>
    <row r="5228" spans="1:11" s="45" customFormat="1">
      <c r="A5228" s="49"/>
      <c r="B5228" s="44"/>
      <c r="C5228" s="44"/>
      <c r="D5228" s="44"/>
      <c r="E5228" s="50"/>
      <c r="F5228" s="51"/>
      <c r="G5228" s="51"/>
      <c r="H5228" s="51"/>
      <c r="I5228" s="52"/>
      <c r="J5228" s="46"/>
    </row>
    <row r="5229" spans="1:11" s="45" customFormat="1">
      <c r="A5229" s="49"/>
      <c r="B5229" s="44"/>
      <c r="C5229" s="44"/>
      <c r="D5229" s="44"/>
      <c r="E5229" s="50"/>
      <c r="F5229" s="51"/>
      <c r="G5229" s="51"/>
      <c r="H5229" s="51"/>
      <c r="I5229" s="52"/>
      <c r="J5229" s="46"/>
    </row>
    <row r="5230" spans="1:11" s="45" customFormat="1">
      <c r="A5230" s="49"/>
      <c r="B5230" s="44"/>
      <c r="C5230" s="44"/>
      <c r="D5230" s="44"/>
      <c r="E5230" s="50"/>
      <c r="F5230" s="51"/>
      <c r="G5230" s="51"/>
      <c r="H5230" s="51"/>
      <c r="I5230" s="52"/>
      <c r="J5230" s="46"/>
    </row>
    <row r="5231" spans="1:11" s="45" customFormat="1">
      <c r="A5231" s="49"/>
      <c r="B5231" s="44"/>
      <c r="C5231" s="44"/>
      <c r="D5231" s="44"/>
      <c r="E5231" s="50"/>
      <c r="F5231" s="51"/>
      <c r="G5231" s="51"/>
      <c r="H5231" s="51"/>
      <c r="I5231" s="52"/>
      <c r="J5231" s="46"/>
    </row>
    <row r="5232" spans="1:11" s="45" customFormat="1">
      <c r="A5232" s="49"/>
      <c r="B5232" s="44"/>
      <c r="C5232" s="44"/>
      <c r="D5232" s="44"/>
      <c r="E5232" s="50"/>
      <c r="F5232" s="51"/>
      <c r="G5232" s="51"/>
      <c r="H5232" s="51"/>
      <c r="I5232" s="52"/>
      <c r="J5232" s="46"/>
      <c r="K5232" s="47"/>
    </row>
    <row r="5233" spans="1:11" s="45" customFormat="1">
      <c r="A5233" s="49"/>
      <c r="B5233" s="44"/>
      <c r="C5233" s="44"/>
      <c r="D5233" s="44"/>
      <c r="E5233" s="50"/>
      <c r="F5233" s="51"/>
      <c r="G5233" s="51"/>
      <c r="H5233" s="51"/>
      <c r="I5233" s="52"/>
      <c r="J5233" s="46"/>
    </row>
    <row r="5234" spans="1:11" s="45" customFormat="1">
      <c r="A5234" s="49"/>
      <c r="B5234" s="44"/>
      <c r="C5234" s="44"/>
      <c r="D5234" s="44"/>
      <c r="E5234" s="50"/>
      <c r="F5234" s="51"/>
      <c r="G5234" s="51"/>
      <c r="H5234" s="51"/>
      <c r="I5234" s="52"/>
      <c r="J5234" s="46"/>
      <c r="K5234" s="47"/>
    </row>
    <row r="5235" spans="1:11" s="44" customFormat="1">
      <c r="A5235" s="49"/>
      <c r="E5235" s="50"/>
      <c r="F5235" s="51"/>
      <c r="G5235" s="51"/>
      <c r="H5235" s="51"/>
      <c r="I5235" s="52"/>
      <c r="J5235" s="46"/>
      <c r="K5235" s="45"/>
    </row>
    <row r="5236" spans="1:11" s="44" customFormat="1">
      <c r="A5236" s="49"/>
      <c r="E5236" s="50"/>
      <c r="F5236" s="51"/>
      <c r="G5236" s="51"/>
      <c r="H5236" s="51"/>
      <c r="I5236" s="52"/>
      <c r="J5236" s="46"/>
      <c r="K5236" s="45"/>
    </row>
    <row r="5237" spans="1:11" s="44" customFormat="1">
      <c r="A5237" s="49"/>
      <c r="E5237" s="50"/>
      <c r="F5237" s="51"/>
      <c r="G5237" s="51"/>
      <c r="H5237" s="51"/>
      <c r="I5237" s="52"/>
      <c r="J5237" s="46"/>
      <c r="K5237" s="45"/>
    </row>
    <row r="5238" spans="1:11" s="44" customFormat="1">
      <c r="A5238" s="49"/>
      <c r="E5238" s="50"/>
      <c r="F5238" s="51"/>
      <c r="G5238" s="51"/>
      <c r="H5238" s="51"/>
      <c r="I5238" s="52"/>
      <c r="J5238" s="46"/>
      <c r="K5238" s="45"/>
    </row>
    <row r="5239" spans="1:11" s="44" customFormat="1">
      <c r="A5239" s="49"/>
      <c r="E5239" s="50"/>
      <c r="F5239" s="51"/>
      <c r="G5239" s="51"/>
      <c r="H5239" s="51"/>
      <c r="I5239" s="52"/>
      <c r="J5239" s="46"/>
      <c r="K5239" s="45"/>
    </row>
    <row r="5240" spans="1:11" s="44" customFormat="1">
      <c r="A5240" s="49"/>
      <c r="E5240" s="50"/>
      <c r="F5240" s="51"/>
      <c r="G5240" s="51"/>
      <c r="H5240" s="51"/>
      <c r="I5240" s="52"/>
      <c r="J5240" s="46"/>
      <c r="K5240" s="45"/>
    </row>
    <row r="5241" spans="1:11" s="44" customFormat="1">
      <c r="A5241" s="49"/>
      <c r="E5241" s="50"/>
      <c r="F5241" s="51"/>
      <c r="G5241" s="51"/>
      <c r="H5241" s="51"/>
      <c r="I5241" s="52"/>
      <c r="J5241" s="46"/>
      <c r="K5241" s="45"/>
    </row>
    <row r="5242" spans="1:11" s="44" customFormat="1">
      <c r="A5242" s="49"/>
      <c r="E5242" s="50"/>
      <c r="F5242" s="51"/>
      <c r="G5242" s="51"/>
      <c r="H5242" s="51"/>
      <c r="I5242" s="52"/>
      <c r="J5242" s="46"/>
      <c r="K5242" s="45"/>
    </row>
    <row r="5243" spans="1:11" s="44" customFormat="1">
      <c r="A5243" s="49"/>
      <c r="E5243" s="50"/>
      <c r="F5243" s="51"/>
      <c r="G5243" s="51"/>
      <c r="H5243" s="51"/>
      <c r="I5243" s="52"/>
      <c r="J5243" s="46"/>
      <c r="K5243" s="45"/>
    </row>
    <row r="5244" spans="1:11" s="44" customFormat="1">
      <c r="A5244" s="49"/>
      <c r="E5244" s="50"/>
      <c r="F5244" s="51"/>
      <c r="G5244" s="51"/>
      <c r="H5244" s="51"/>
      <c r="I5244" s="52"/>
      <c r="J5244" s="46"/>
      <c r="K5244" s="45"/>
    </row>
    <row r="5245" spans="1:11" s="44" customFormat="1">
      <c r="A5245" s="49"/>
      <c r="E5245" s="50"/>
      <c r="F5245" s="51"/>
      <c r="G5245" s="51"/>
      <c r="H5245" s="51"/>
      <c r="I5245" s="52"/>
      <c r="J5245" s="46"/>
      <c r="K5245" s="45"/>
    </row>
    <row r="5246" spans="1:11" s="44" customFormat="1">
      <c r="A5246" s="49"/>
      <c r="E5246" s="50"/>
      <c r="F5246" s="51"/>
      <c r="G5246" s="51"/>
      <c r="H5246" s="51"/>
      <c r="I5246" s="52"/>
      <c r="J5246" s="46"/>
      <c r="K5246" s="45"/>
    </row>
    <row r="5247" spans="1:11" s="44" customFormat="1">
      <c r="A5247" s="49"/>
      <c r="E5247" s="50"/>
      <c r="F5247" s="51"/>
      <c r="G5247" s="51"/>
      <c r="H5247" s="51"/>
      <c r="I5247" s="52"/>
      <c r="J5247" s="46"/>
      <c r="K5247" s="45"/>
    </row>
    <row r="5248" spans="1:11" s="44" customFormat="1">
      <c r="A5248" s="49"/>
      <c r="E5248" s="50"/>
      <c r="F5248" s="51"/>
      <c r="G5248" s="51"/>
      <c r="H5248" s="51"/>
      <c r="I5248" s="52"/>
      <c r="J5248" s="46"/>
      <c r="K5248" s="45"/>
    </row>
    <row r="5249" spans="1:11" s="44" customFormat="1">
      <c r="A5249" s="49"/>
      <c r="E5249" s="50"/>
      <c r="F5249" s="51"/>
      <c r="G5249" s="51"/>
      <c r="H5249" s="51"/>
      <c r="I5249" s="52"/>
      <c r="J5249" s="46"/>
      <c r="K5249" s="45"/>
    </row>
    <row r="5250" spans="1:11" s="44" customFormat="1">
      <c r="A5250" s="49"/>
      <c r="E5250" s="50"/>
      <c r="F5250" s="51"/>
      <c r="G5250" s="51"/>
      <c r="H5250" s="51"/>
      <c r="I5250" s="52"/>
      <c r="J5250" s="46"/>
      <c r="K5250" s="45"/>
    </row>
    <row r="5251" spans="1:11" s="45" customFormat="1">
      <c r="A5251" s="49"/>
      <c r="B5251" s="44"/>
      <c r="C5251" s="44"/>
      <c r="D5251" s="44"/>
      <c r="E5251" s="50"/>
      <c r="F5251" s="51"/>
      <c r="G5251" s="51"/>
      <c r="H5251" s="51"/>
      <c r="I5251" s="52"/>
      <c r="J5251" s="46"/>
    </row>
    <row r="5252" spans="1:11" s="45" customFormat="1">
      <c r="A5252" s="49"/>
      <c r="B5252" s="44"/>
      <c r="C5252" s="44"/>
      <c r="D5252" s="44"/>
      <c r="E5252" s="50"/>
      <c r="F5252" s="51"/>
      <c r="G5252" s="51"/>
      <c r="H5252" s="51"/>
      <c r="I5252" s="52"/>
      <c r="J5252" s="46"/>
    </row>
    <row r="5253" spans="1:11" s="45" customFormat="1">
      <c r="A5253" s="49"/>
      <c r="B5253" s="44"/>
      <c r="C5253" s="44"/>
      <c r="D5253" s="44"/>
      <c r="E5253" s="50"/>
      <c r="F5253" s="51"/>
      <c r="G5253" s="51"/>
      <c r="H5253" s="51"/>
      <c r="I5253" s="52"/>
      <c r="J5253" s="46"/>
    </row>
    <row r="5254" spans="1:11" s="45" customFormat="1">
      <c r="A5254" s="49"/>
      <c r="B5254" s="44"/>
      <c r="C5254" s="44"/>
      <c r="D5254" s="44"/>
      <c r="E5254" s="50"/>
      <c r="F5254" s="51"/>
      <c r="G5254" s="51"/>
      <c r="H5254" s="51"/>
      <c r="I5254" s="52"/>
      <c r="J5254" s="46"/>
    </row>
    <row r="5255" spans="1:11" s="45" customFormat="1">
      <c r="A5255" s="49"/>
      <c r="B5255" s="44"/>
      <c r="C5255" s="44"/>
      <c r="D5255" s="44"/>
      <c r="E5255" s="50"/>
      <c r="F5255" s="51"/>
      <c r="G5255" s="51"/>
      <c r="H5255" s="51"/>
      <c r="I5255" s="52"/>
      <c r="J5255" s="46"/>
    </row>
    <row r="5256" spans="1:11" s="45" customFormat="1">
      <c r="A5256" s="49"/>
      <c r="B5256" s="44"/>
      <c r="C5256" s="44"/>
      <c r="D5256" s="44"/>
      <c r="E5256" s="50"/>
      <c r="F5256" s="51"/>
      <c r="G5256" s="51"/>
      <c r="H5256" s="51"/>
      <c r="I5256" s="52"/>
      <c r="J5256" s="46"/>
    </row>
    <row r="5257" spans="1:11" s="45" customFormat="1">
      <c r="A5257" s="49"/>
      <c r="B5257" s="44"/>
      <c r="C5257" s="44"/>
      <c r="D5257" s="44"/>
      <c r="E5257" s="50"/>
      <c r="F5257" s="51"/>
      <c r="G5257" s="51"/>
      <c r="H5257" s="51"/>
      <c r="I5257" s="52"/>
      <c r="J5257" s="46"/>
    </row>
    <row r="5258" spans="1:11" s="45" customFormat="1">
      <c r="A5258" s="49"/>
      <c r="B5258" s="44"/>
      <c r="C5258" s="44"/>
      <c r="D5258" s="44"/>
      <c r="E5258" s="50"/>
      <c r="F5258" s="51"/>
      <c r="G5258" s="51"/>
      <c r="H5258" s="51"/>
      <c r="I5258" s="52"/>
      <c r="J5258" s="46"/>
    </row>
    <row r="5259" spans="1:11" s="45" customFormat="1">
      <c r="A5259" s="49"/>
      <c r="B5259" s="44"/>
      <c r="C5259" s="44"/>
      <c r="D5259" s="44"/>
      <c r="E5259" s="50"/>
      <c r="F5259" s="51"/>
      <c r="G5259" s="51"/>
      <c r="H5259" s="51"/>
      <c r="I5259" s="52"/>
      <c r="J5259" s="46"/>
    </row>
    <row r="5260" spans="1:11" s="45" customFormat="1">
      <c r="A5260" s="49"/>
      <c r="B5260" s="44"/>
      <c r="C5260" s="44"/>
      <c r="D5260" s="44"/>
      <c r="E5260" s="50"/>
      <c r="F5260" s="51"/>
      <c r="G5260" s="51"/>
      <c r="H5260" s="51"/>
      <c r="I5260" s="52"/>
      <c r="J5260" s="46"/>
      <c r="K5260" s="47"/>
    </row>
    <row r="5261" spans="1:11" s="45" customFormat="1">
      <c r="A5261" s="49"/>
      <c r="B5261" s="44"/>
      <c r="C5261" s="44"/>
      <c r="D5261" s="44"/>
      <c r="E5261" s="50"/>
      <c r="F5261" s="51"/>
      <c r="G5261" s="51"/>
      <c r="H5261" s="51"/>
      <c r="I5261" s="52"/>
      <c r="J5261" s="46"/>
    </row>
    <row r="5262" spans="1:11" s="45" customFormat="1">
      <c r="A5262" s="49"/>
      <c r="B5262" s="44"/>
      <c r="C5262" s="44"/>
      <c r="D5262" s="44"/>
      <c r="E5262" s="50"/>
      <c r="F5262" s="51"/>
      <c r="G5262" s="51"/>
      <c r="H5262" s="51"/>
      <c r="I5262" s="52"/>
      <c r="J5262" s="46"/>
    </row>
    <row r="5263" spans="1:11" s="45" customFormat="1">
      <c r="A5263" s="49"/>
      <c r="B5263" s="44"/>
      <c r="C5263" s="44"/>
      <c r="D5263" s="44"/>
      <c r="E5263" s="50"/>
      <c r="F5263" s="51"/>
      <c r="G5263" s="51"/>
      <c r="H5263" s="51"/>
      <c r="I5263" s="52"/>
      <c r="J5263" s="46"/>
    </row>
    <row r="5264" spans="1:11" s="45" customFormat="1">
      <c r="A5264" s="49"/>
      <c r="B5264" s="44"/>
      <c r="C5264" s="44"/>
      <c r="D5264" s="44"/>
      <c r="E5264" s="50"/>
      <c r="F5264" s="51"/>
      <c r="G5264" s="51"/>
      <c r="H5264" s="51"/>
      <c r="I5264" s="52"/>
      <c r="J5264" s="46"/>
      <c r="K5264" s="47"/>
    </row>
    <row r="5265" spans="1:10" s="45" customFormat="1">
      <c r="A5265" s="49"/>
      <c r="B5265" s="44"/>
      <c r="C5265" s="44"/>
      <c r="D5265" s="44"/>
      <c r="E5265" s="50"/>
      <c r="F5265" s="51"/>
      <c r="G5265" s="51"/>
      <c r="H5265" s="51"/>
      <c r="I5265" s="52"/>
      <c r="J5265" s="46"/>
    </row>
    <row r="5266" spans="1:10" s="45" customFormat="1">
      <c r="A5266" s="49"/>
      <c r="B5266" s="44"/>
      <c r="C5266" s="44"/>
      <c r="D5266" s="44"/>
      <c r="E5266" s="50"/>
      <c r="F5266" s="51"/>
      <c r="G5266" s="51"/>
      <c r="H5266" s="51"/>
      <c r="I5266" s="52"/>
      <c r="J5266" s="46"/>
    </row>
    <row r="5267" spans="1:10" s="45" customFormat="1">
      <c r="A5267" s="49"/>
      <c r="B5267" s="44"/>
      <c r="C5267" s="44"/>
      <c r="D5267" s="44"/>
      <c r="E5267" s="50"/>
      <c r="F5267" s="51"/>
      <c r="G5267" s="51"/>
      <c r="H5267" s="51"/>
      <c r="I5267" s="52"/>
      <c r="J5267" s="46"/>
    </row>
    <row r="5268" spans="1:10" s="45" customFormat="1">
      <c r="A5268" s="49"/>
      <c r="B5268" s="44"/>
      <c r="C5268" s="44"/>
      <c r="D5268" s="44"/>
      <c r="E5268" s="50"/>
      <c r="F5268" s="51"/>
      <c r="G5268" s="51"/>
      <c r="H5268" s="51"/>
      <c r="I5268" s="52"/>
      <c r="J5268" s="46"/>
    </row>
    <row r="5269" spans="1:10" s="45" customFormat="1">
      <c r="A5269" s="49"/>
      <c r="B5269" s="44"/>
      <c r="C5269" s="44"/>
      <c r="D5269" s="44"/>
      <c r="E5269" s="50"/>
      <c r="F5269" s="51"/>
      <c r="G5269" s="51"/>
      <c r="H5269" s="51"/>
      <c r="I5269" s="52"/>
      <c r="J5269" s="46"/>
    </row>
    <row r="5270" spans="1:10" s="45" customFormat="1">
      <c r="A5270" s="49"/>
      <c r="B5270" s="44"/>
      <c r="C5270" s="44"/>
      <c r="D5270" s="44"/>
      <c r="E5270" s="50"/>
      <c r="F5270" s="51"/>
      <c r="G5270" s="51"/>
      <c r="H5270" s="51"/>
      <c r="I5270" s="52"/>
      <c r="J5270" s="46"/>
    </row>
    <row r="5271" spans="1:10" s="45" customFormat="1">
      <c r="A5271" s="49"/>
      <c r="B5271" s="44"/>
      <c r="C5271" s="44"/>
      <c r="D5271" s="44"/>
      <c r="E5271" s="50"/>
      <c r="F5271" s="51"/>
      <c r="G5271" s="51"/>
      <c r="H5271" s="51"/>
      <c r="I5271" s="52"/>
      <c r="J5271" s="46"/>
    </row>
    <row r="5272" spans="1:10" s="45" customFormat="1">
      <c r="A5272" s="49"/>
      <c r="B5272" s="44"/>
      <c r="C5272" s="44"/>
      <c r="D5272" s="44"/>
      <c r="E5272" s="50"/>
      <c r="F5272" s="51"/>
      <c r="G5272" s="51"/>
      <c r="H5272" s="51"/>
      <c r="I5272" s="52"/>
      <c r="J5272" s="46"/>
    </row>
    <row r="5273" spans="1:10" s="45" customFormat="1">
      <c r="A5273" s="49"/>
      <c r="B5273" s="44"/>
      <c r="C5273" s="44"/>
      <c r="D5273" s="44"/>
      <c r="E5273" s="50"/>
      <c r="F5273" s="51"/>
      <c r="G5273" s="51"/>
      <c r="H5273" s="51"/>
      <c r="I5273" s="52"/>
      <c r="J5273" s="46"/>
    </row>
    <row r="5274" spans="1:10" s="45" customFormat="1">
      <c r="A5274" s="49"/>
      <c r="B5274" s="44"/>
      <c r="C5274" s="44"/>
      <c r="D5274" s="44"/>
      <c r="E5274" s="50"/>
      <c r="F5274" s="51"/>
      <c r="G5274" s="51"/>
      <c r="H5274" s="51"/>
      <c r="I5274" s="52"/>
      <c r="J5274" s="46"/>
    </row>
    <row r="5275" spans="1:10" s="45" customFormat="1">
      <c r="A5275" s="49"/>
      <c r="B5275" s="44"/>
      <c r="C5275" s="44"/>
      <c r="D5275" s="44"/>
      <c r="E5275" s="50"/>
      <c r="F5275" s="51"/>
      <c r="G5275" s="51"/>
      <c r="H5275" s="51"/>
      <c r="I5275" s="52"/>
      <c r="J5275" s="46"/>
    </row>
    <row r="5276" spans="1:10" s="45" customFormat="1">
      <c r="A5276" s="49"/>
      <c r="B5276" s="44"/>
      <c r="C5276" s="44"/>
      <c r="D5276" s="44"/>
      <c r="E5276" s="50"/>
      <c r="F5276" s="51"/>
      <c r="G5276" s="51"/>
      <c r="H5276" s="51"/>
      <c r="I5276" s="52"/>
      <c r="J5276" s="46"/>
    </row>
    <row r="5277" spans="1:10" s="45" customFormat="1">
      <c r="A5277" s="49"/>
      <c r="B5277" s="44"/>
      <c r="C5277" s="44"/>
      <c r="D5277" s="44"/>
      <c r="E5277" s="50"/>
      <c r="F5277" s="51"/>
      <c r="G5277" s="51"/>
      <c r="H5277" s="51"/>
      <c r="I5277" s="52"/>
      <c r="J5277" s="46"/>
    </row>
    <row r="5278" spans="1:10" s="45" customFormat="1">
      <c r="A5278" s="49"/>
      <c r="B5278" s="44"/>
      <c r="C5278" s="44"/>
      <c r="D5278" s="44"/>
      <c r="E5278" s="50"/>
      <c r="F5278" s="51"/>
      <c r="G5278" s="51"/>
      <c r="H5278" s="51"/>
      <c r="I5278" s="52"/>
      <c r="J5278" s="46"/>
    </row>
    <row r="5279" spans="1:10" s="45" customFormat="1">
      <c r="A5279" s="49"/>
      <c r="B5279" s="44"/>
      <c r="C5279" s="44"/>
      <c r="D5279" s="44"/>
      <c r="E5279" s="50"/>
      <c r="F5279" s="51"/>
      <c r="G5279" s="51"/>
      <c r="H5279" s="51"/>
      <c r="I5279" s="52"/>
      <c r="J5279" s="46"/>
    </row>
    <row r="5280" spans="1:10" s="45" customFormat="1">
      <c r="A5280" s="49"/>
      <c r="B5280" s="44"/>
      <c r="C5280" s="44"/>
      <c r="D5280" s="44"/>
      <c r="E5280" s="50"/>
      <c r="F5280" s="51"/>
      <c r="G5280" s="51"/>
      <c r="H5280" s="51"/>
      <c r="I5280" s="52"/>
      <c r="J5280" s="46"/>
    </row>
    <row r="5281" spans="1:11" s="45" customFormat="1">
      <c r="A5281" s="49"/>
      <c r="B5281" s="44"/>
      <c r="C5281" s="44"/>
      <c r="D5281" s="44"/>
      <c r="E5281" s="50"/>
      <c r="F5281" s="51"/>
      <c r="G5281" s="51"/>
      <c r="H5281" s="51"/>
      <c r="I5281" s="52"/>
      <c r="J5281" s="46"/>
    </row>
    <row r="5282" spans="1:11" s="45" customFormat="1">
      <c r="A5282" s="49"/>
      <c r="B5282" s="44"/>
      <c r="C5282" s="44"/>
      <c r="D5282" s="44"/>
      <c r="E5282" s="50"/>
      <c r="F5282" s="51"/>
      <c r="G5282" s="51"/>
      <c r="H5282" s="51"/>
      <c r="I5282" s="52"/>
      <c r="J5282" s="46"/>
    </row>
    <row r="5283" spans="1:11" s="44" customFormat="1">
      <c r="A5283" s="49"/>
      <c r="E5283" s="50"/>
      <c r="F5283" s="51"/>
      <c r="G5283" s="51"/>
      <c r="H5283" s="51"/>
      <c r="I5283" s="52"/>
      <c r="J5283" s="46"/>
      <c r="K5283" s="45"/>
    </row>
    <row r="5284" spans="1:11" s="44" customFormat="1">
      <c r="A5284" s="49"/>
      <c r="E5284" s="50"/>
      <c r="F5284" s="51"/>
      <c r="G5284" s="51"/>
      <c r="H5284" s="51"/>
      <c r="I5284" s="52"/>
      <c r="J5284" s="46"/>
      <c r="K5284" s="45"/>
    </row>
    <row r="5285" spans="1:11" s="44" customFormat="1">
      <c r="A5285" s="49"/>
      <c r="E5285" s="50"/>
      <c r="F5285" s="51"/>
      <c r="G5285" s="51"/>
      <c r="H5285" s="51"/>
      <c r="I5285" s="52"/>
      <c r="J5285" s="46"/>
      <c r="K5285" s="45"/>
    </row>
    <row r="5286" spans="1:11" s="44" customFormat="1">
      <c r="A5286" s="49"/>
      <c r="E5286" s="50"/>
      <c r="F5286" s="51"/>
      <c r="G5286" s="51"/>
      <c r="H5286" s="51"/>
      <c r="I5286" s="52"/>
      <c r="J5286" s="46"/>
      <c r="K5286" s="45"/>
    </row>
    <row r="5287" spans="1:11" s="44" customFormat="1">
      <c r="A5287" s="49"/>
      <c r="E5287" s="50"/>
      <c r="F5287" s="51"/>
      <c r="G5287" s="51"/>
      <c r="H5287" s="51"/>
      <c r="I5287" s="52"/>
      <c r="J5287" s="46"/>
      <c r="K5287" s="45"/>
    </row>
    <row r="5288" spans="1:11" s="44" customFormat="1">
      <c r="A5288" s="49"/>
      <c r="E5288" s="50"/>
      <c r="F5288" s="51"/>
      <c r="G5288" s="51"/>
      <c r="H5288" s="51"/>
      <c r="I5288" s="52"/>
      <c r="J5288" s="46"/>
      <c r="K5288" s="45"/>
    </row>
    <row r="5289" spans="1:11" s="44" customFormat="1">
      <c r="A5289" s="49"/>
      <c r="E5289" s="50"/>
      <c r="F5289" s="51"/>
      <c r="G5289" s="51"/>
      <c r="H5289" s="51"/>
      <c r="I5289" s="52"/>
      <c r="J5289" s="46"/>
      <c r="K5289" s="45"/>
    </row>
    <row r="5290" spans="1:11" s="44" customFormat="1">
      <c r="A5290" s="49"/>
      <c r="E5290" s="50"/>
      <c r="F5290" s="51"/>
      <c r="G5290" s="51"/>
      <c r="H5290" s="51"/>
      <c r="I5290" s="52"/>
      <c r="J5290" s="46"/>
      <c r="K5290" s="45"/>
    </row>
    <row r="5291" spans="1:11" s="44" customFormat="1">
      <c r="A5291" s="49"/>
      <c r="E5291" s="50"/>
      <c r="F5291" s="51"/>
      <c r="G5291" s="51"/>
      <c r="H5291" s="51"/>
      <c r="I5291" s="52"/>
      <c r="J5291" s="46"/>
      <c r="K5291" s="45"/>
    </row>
    <row r="5292" spans="1:11" s="44" customFormat="1">
      <c r="A5292" s="49"/>
      <c r="E5292" s="50"/>
      <c r="F5292" s="51"/>
      <c r="G5292" s="51"/>
      <c r="H5292" s="51"/>
      <c r="I5292" s="52"/>
      <c r="J5292" s="46"/>
      <c r="K5292" s="45"/>
    </row>
    <row r="5293" spans="1:11" s="44" customFormat="1">
      <c r="A5293" s="49"/>
      <c r="E5293" s="50"/>
      <c r="F5293" s="51"/>
      <c r="G5293" s="51"/>
      <c r="H5293" s="51"/>
      <c r="I5293" s="52"/>
      <c r="J5293" s="46"/>
      <c r="K5293" s="45"/>
    </row>
    <row r="5294" spans="1:11" s="44" customFormat="1">
      <c r="A5294" s="49"/>
      <c r="E5294" s="50"/>
      <c r="F5294" s="51"/>
      <c r="G5294" s="51"/>
      <c r="H5294" s="51"/>
      <c r="I5294" s="52"/>
      <c r="J5294" s="46"/>
      <c r="K5294" s="45"/>
    </row>
    <row r="5295" spans="1:11" s="44" customFormat="1">
      <c r="A5295" s="49"/>
      <c r="E5295" s="50"/>
      <c r="F5295" s="51"/>
      <c r="G5295" s="51"/>
      <c r="H5295" s="51"/>
      <c r="I5295" s="52"/>
      <c r="J5295" s="46"/>
      <c r="K5295" s="45"/>
    </row>
    <row r="5296" spans="1:11" s="44" customFormat="1">
      <c r="A5296" s="49"/>
      <c r="E5296" s="50"/>
      <c r="F5296" s="51"/>
      <c r="G5296" s="51"/>
      <c r="H5296" s="51"/>
      <c r="I5296" s="52"/>
      <c r="J5296" s="46"/>
      <c r="K5296" s="45"/>
    </row>
    <row r="5297" spans="1:12" s="44" customFormat="1">
      <c r="A5297" s="49"/>
      <c r="E5297" s="50"/>
      <c r="F5297" s="51"/>
      <c r="G5297" s="51"/>
      <c r="H5297" s="51"/>
      <c r="I5297" s="52"/>
      <c r="J5297" s="46"/>
      <c r="K5297" s="45"/>
      <c r="L5297" s="48"/>
    </row>
    <row r="5298" spans="1:12" s="44" customFormat="1">
      <c r="A5298" s="49"/>
      <c r="E5298" s="50"/>
      <c r="F5298" s="51"/>
      <c r="G5298" s="51"/>
      <c r="H5298" s="51"/>
      <c r="I5298" s="52"/>
      <c r="J5298" s="46"/>
      <c r="K5298" s="45"/>
    </row>
    <row r="5299" spans="1:12" s="44" customFormat="1">
      <c r="A5299" s="49"/>
      <c r="E5299" s="50"/>
      <c r="F5299" s="51"/>
      <c r="G5299" s="51"/>
      <c r="H5299" s="51"/>
      <c r="I5299" s="52"/>
      <c r="J5299" s="46"/>
      <c r="K5299" s="45"/>
    </row>
    <row r="5300" spans="1:12" s="44" customFormat="1">
      <c r="A5300" s="49"/>
      <c r="E5300" s="50"/>
      <c r="F5300" s="51"/>
      <c r="G5300" s="51"/>
      <c r="H5300" s="51"/>
      <c r="I5300" s="52"/>
      <c r="J5300" s="46"/>
      <c r="K5300" s="45"/>
    </row>
    <row r="5301" spans="1:12" s="44" customFormat="1">
      <c r="A5301" s="49"/>
      <c r="E5301" s="50"/>
      <c r="F5301" s="51"/>
      <c r="G5301" s="51"/>
      <c r="H5301" s="51"/>
      <c r="I5301" s="52"/>
      <c r="J5301" s="46"/>
      <c r="K5301" s="45"/>
    </row>
    <row r="5302" spans="1:12" s="44" customFormat="1">
      <c r="A5302" s="49"/>
      <c r="E5302" s="50"/>
      <c r="F5302" s="51"/>
      <c r="G5302" s="51"/>
      <c r="H5302" s="51"/>
      <c r="I5302" s="52"/>
      <c r="J5302" s="46"/>
      <c r="K5302" s="45"/>
    </row>
    <row r="5303" spans="1:12" s="44" customFormat="1">
      <c r="A5303" s="49"/>
      <c r="E5303" s="50"/>
      <c r="F5303" s="51"/>
      <c r="G5303" s="51"/>
      <c r="H5303" s="51"/>
      <c r="I5303" s="52"/>
      <c r="J5303" s="46"/>
      <c r="K5303" s="45"/>
    </row>
    <row r="5304" spans="1:12" s="44" customFormat="1">
      <c r="A5304" s="49"/>
      <c r="E5304" s="50"/>
      <c r="F5304" s="51"/>
      <c r="G5304" s="51"/>
      <c r="H5304" s="51"/>
      <c r="I5304" s="52"/>
      <c r="J5304" s="46"/>
      <c r="K5304" s="45"/>
    </row>
    <row r="5305" spans="1:12" s="44" customFormat="1">
      <c r="A5305" s="49"/>
      <c r="E5305" s="50"/>
      <c r="F5305" s="51"/>
      <c r="G5305" s="51"/>
      <c r="H5305" s="51"/>
      <c r="I5305" s="52"/>
      <c r="J5305" s="46"/>
      <c r="K5305" s="45"/>
    </row>
    <row r="5306" spans="1:12" s="44" customFormat="1">
      <c r="A5306" s="49"/>
      <c r="E5306" s="50"/>
      <c r="F5306" s="51"/>
      <c r="G5306" s="51"/>
      <c r="H5306" s="51"/>
      <c r="I5306" s="52"/>
      <c r="J5306" s="46"/>
      <c r="K5306" s="47"/>
    </row>
    <row r="5307" spans="1:12" s="44" customFormat="1">
      <c r="A5307" s="49"/>
      <c r="E5307" s="50"/>
      <c r="F5307" s="51"/>
      <c r="G5307" s="51"/>
      <c r="H5307" s="51"/>
      <c r="I5307" s="52"/>
      <c r="J5307" s="46"/>
      <c r="K5307" s="45"/>
    </row>
    <row r="5308" spans="1:12" s="44" customFormat="1">
      <c r="A5308" s="49"/>
      <c r="E5308" s="50"/>
      <c r="F5308" s="51"/>
      <c r="G5308" s="51"/>
      <c r="H5308" s="51"/>
      <c r="I5308" s="52"/>
      <c r="J5308" s="46"/>
      <c r="K5308" s="45"/>
    </row>
    <row r="5309" spans="1:12" s="44" customFormat="1">
      <c r="A5309" s="49"/>
      <c r="E5309" s="50"/>
      <c r="F5309" s="51"/>
      <c r="G5309" s="51"/>
      <c r="H5309" s="51"/>
      <c r="I5309" s="52"/>
      <c r="J5309" s="46"/>
      <c r="K5309" s="45"/>
    </row>
    <row r="5310" spans="1:12" s="44" customFormat="1">
      <c r="A5310" s="49"/>
      <c r="E5310" s="50"/>
      <c r="F5310" s="51"/>
      <c r="G5310" s="51"/>
      <c r="H5310" s="51"/>
      <c r="I5310" s="52"/>
      <c r="J5310" s="46"/>
      <c r="K5310" s="45"/>
    </row>
    <row r="5311" spans="1:12" s="44" customFormat="1">
      <c r="A5311" s="49"/>
      <c r="E5311" s="50"/>
      <c r="F5311" s="51"/>
      <c r="G5311" s="51"/>
      <c r="H5311" s="51"/>
      <c r="I5311" s="52"/>
      <c r="J5311" s="46"/>
      <c r="K5311" s="45"/>
    </row>
    <row r="5312" spans="1:12" s="44" customFormat="1">
      <c r="A5312" s="49"/>
      <c r="E5312" s="50"/>
      <c r="F5312" s="51"/>
      <c r="G5312" s="51"/>
      <c r="H5312" s="51"/>
      <c r="I5312" s="52"/>
      <c r="J5312" s="46"/>
      <c r="K5312" s="47"/>
    </row>
    <row r="5313" spans="1:11" s="44" customFormat="1">
      <c r="A5313" s="49"/>
      <c r="E5313" s="50"/>
      <c r="F5313" s="51"/>
      <c r="G5313" s="51"/>
      <c r="H5313" s="51"/>
      <c r="I5313" s="52"/>
      <c r="J5313" s="46"/>
      <c r="K5313" s="45"/>
    </row>
    <row r="5314" spans="1:11" s="44" customFormat="1">
      <c r="A5314" s="49"/>
      <c r="E5314" s="50"/>
      <c r="F5314" s="51"/>
      <c r="G5314" s="51"/>
      <c r="H5314" s="51"/>
      <c r="I5314" s="52"/>
      <c r="J5314" s="46"/>
      <c r="K5314" s="45"/>
    </row>
    <row r="5315" spans="1:11" s="45" customFormat="1">
      <c r="A5315" s="49"/>
      <c r="B5315" s="44"/>
      <c r="C5315" s="44"/>
      <c r="D5315" s="44"/>
      <c r="E5315" s="50"/>
      <c r="F5315" s="51"/>
      <c r="G5315" s="51"/>
      <c r="H5315" s="51"/>
      <c r="I5315" s="52"/>
      <c r="J5315" s="46"/>
    </row>
    <row r="5316" spans="1:11" s="45" customFormat="1">
      <c r="A5316" s="49"/>
      <c r="B5316" s="44"/>
      <c r="C5316" s="44"/>
      <c r="D5316" s="44"/>
      <c r="E5316" s="50"/>
      <c r="F5316" s="51"/>
      <c r="G5316" s="51"/>
      <c r="H5316" s="51"/>
      <c r="I5316" s="52"/>
      <c r="J5316" s="46"/>
    </row>
    <row r="5317" spans="1:11" s="45" customFormat="1">
      <c r="A5317" s="49"/>
      <c r="B5317" s="44"/>
      <c r="C5317" s="44"/>
      <c r="D5317" s="44"/>
      <c r="E5317" s="50"/>
      <c r="F5317" s="51"/>
      <c r="G5317" s="51"/>
      <c r="H5317" s="51"/>
      <c r="I5317" s="52"/>
      <c r="J5317" s="46"/>
    </row>
    <row r="5318" spans="1:11" s="45" customFormat="1">
      <c r="A5318" s="49"/>
      <c r="B5318" s="44"/>
      <c r="C5318" s="44"/>
      <c r="D5318" s="44"/>
      <c r="E5318" s="50"/>
      <c r="F5318" s="51"/>
      <c r="G5318" s="51"/>
      <c r="H5318" s="51"/>
      <c r="I5318" s="52"/>
      <c r="J5318" s="46"/>
    </row>
    <row r="5319" spans="1:11" s="45" customFormat="1">
      <c r="A5319" s="49"/>
      <c r="B5319" s="44"/>
      <c r="C5319" s="44"/>
      <c r="D5319" s="44"/>
      <c r="E5319" s="50"/>
      <c r="F5319" s="51"/>
      <c r="G5319" s="51"/>
      <c r="H5319" s="51"/>
      <c r="I5319" s="52"/>
      <c r="J5319" s="46"/>
    </row>
    <row r="5320" spans="1:11" s="45" customFormat="1">
      <c r="A5320" s="49"/>
      <c r="B5320" s="44"/>
      <c r="C5320" s="44"/>
      <c r="D5320" s="44"/>
      <c r="E5320" s="50"/>
      <c r="F5320" s="51"/>
      <c r="G5320" s="51"/>
      <c r="H5320" s="51"/>
      <c r="I5320" s="52"/>
      <c r="J5320" s="46"/>
    </row>
    <row r="5321" spans="1:11" s="45" customFormat="1">
      <c r="A5321" s="49"/>
      <c r="B5321" s="44"/>
      <c r="C5321" s="44"/>
      <c r="D5321" s="44"/>
      <c r="E5321" s="50"/>
      <c r="F5321" s="51"/>
      <c r="G5321" s="51"/>
      <c r="H5321" s="51"/>
      <c r="I5321" s="52"/>
      <c r="J5321" s="46"/>
    </row>
    <row r="5322" spans="1:11" s="45" customFormat="1">
      <c r="A5322" s="49"/>
      <c r="B5322" s="44"/>
      <c r="C5322" s="44"/>
      <c r="D5322" s="44"/>
      <c r="E5322" s="50"/>
      <c r="F5322" s="51"/>
      <c r="G5322" s="51"/>
      <c r="H5322" s="51"/>
      <c r="I5322" s="52"/>
      <c r="J5322" s="46"/>
      <c r="K5322" s="47"/>
    </row>
    <row r="5323" spans="1:11" s="45" customFormat="1">
      <c r="A5323" s="49"/>
      <c r="B5323" s="44"/>
      <c r="C5323" s="44"/>
      <c r="D5323" s="44"/>
      <c r="E5323" s="50"/>
      <c r="F5323" s="51"/>
      <c r="G5323" s="51"/>
      <c r="H5323" s="51"/>
      <c r="I5323" s="52"/>
      <c r="J5323" s="46"/>
    </row>
    <row r="5324" spans="1:11" s="45" customFormat="1">
      <c r="A5324" s="49"/>
      <c r="B5324" s="44"/>
      <c r="C5324" s="44"/>
      <c r="D5324" s="44"/>
      <c r="E5324" s="50"/>
      <c r="F5324" s="51"/>
      <c r="G5324" s="51"/>
      <c r="H5324" s="51"/>
      <c r="I5324" s="52"/>
      <c r="J5324" s="46"/>
    </row>
    <row r="5325" spans="1:11" s="45" customFormat="1">
      <c r="A5325" s="49"/>
      <c r="B5325" s="44"/>
      <c r="C5325" s="44"/>
      <c r="D5325" s="44"/>
      <c r="E5325" s="50"/>
      <c r="F5325" s="51"/>
      <c r="G5325" s="51"/>
      <c r="H5325" s="51"/>
      <c r="I5325" s="52"/>
      <c r="J5325" s="46"/>
    </row>
    <row r="5326" spans="1:11" s="45" customFormat="1">
      <c r="A5326" s="49"/>
      <c r="B5326" s="44"/>
      <c r="C5326" s="44"/>
      <c r="D5326" s="44"/>
      <c r="E5326" s="50"/>
      <c r="F5326" s="51"/>
      <c r="G5326" s="51"/>
      <c r="H5326" s="51"/>
      <c r="I5326" s="52"/>
      <c r="J5326" s="46"/>
    </row>
    <row r="5327" spans="1:11" s="45" customFormat="1">
      <c r="A5327" s="49"/>
      <c r="B5327" s="44"/>
      <c r="C5327" s="44"/>
      <c r="D5327" s="44"/>
      <c r="E5327" s="50"/>
      <c r="F5327" s="51"/>
      <c r="G5327" s="51"/>
      <c r="H5327" s="51"/>
      <c r="I5327" s="52"/>
      <c r="J5327" s="46"/>
    </row>
    <row r="5328" spans="1:11" s="45" customFormat="1">
      <c r="A5328" s="49"/>
      <c r="B5328" s="44"/>
      <c r="C5328" s="44"/>
      <c r="D5328" s="44"/>
      <c r="E5328" s="50"/>
      <c r="F5328" s="51"/>
      <c r="G5328" s="51"/>
      <c r="H5328" s="51"/>
      <c r="I5328" s="52"/>
      <c r="J5328" s="46"/>
      <c r="K5328" s="47"/>
    </row>
    <row r="5329" spans="1:11" s="45" customFormat="1">
      <c r="A5329" s="49"/>
      <c r="B5329" s="44"/>
      <c r="C5329" s="44"/>
      <c r="D5329" s="44"/>
      <c r="E5329" s="50"/>
      <c r="F5329" s="51"/>
      <c r="G5329" s="51"/>
      <c r="H5329" s="51"/>
      <c r="I5329" s="52"/>
      <c r="J5329" s="46"/>
    </row>
    <row r="5330" spans="1:11" s="45" customFormat="1">
      <c r="A5330" s="49"/>
      <c r="B5330" s="44"/>
      <c r="C5330" s="44"/>
      <c r="D5330" s="44"/>
      <c r="E5330" s="50"/>
      <c r="F5330" s="51"/>
      <c r="G5330" s="51"/>
      <c r="H5330" s="51"/>
      <c r="I5330" s="52"/>
      <c r="J5330" s="46"/>
      <c r="K5330" s="47"/>
    </row>
    <row r="5331" spans="1:11" s="44" customFormat="1">
      <c r="A5331" s="49"/>
      <c r="E5331" s="50"/>
      <c r="F5331" s="51"/>
      <c r="G5331" s="51"/>
      <c r="H5331" s="51"/>
      <c r="I5331" s="52"/>
      <c r="J5331" s="46"/>
      <c r="K5331" s="45"/>
    </row>
    <row r="5332" spans="1:11" s="44" customFormat="1">
      <c r="A5332" s="49"/>
      <c r="E5332" s="50"/>
      <c r="F5332" s="51"/>
      <c r="G5332" s="51"/>
      <c r="H5332" s="51"/>
      <c r="I5332" s="52"/>
      <c r="J5332" s="46"/>
      <c r="K5332" s="45"/>
    </row>
    <row r="5333" spans="1:11" s="44" customFormat="1">
      <c r="A5333" s="49"/>
      <c r="E5333" s="50"/>
      <c r="F5333" s="51"/>
      <c r="G5333" s="51"/>
      <c r="H5333" s="51"/>
      <c r="I5333" s="52"/>
      <c r="J5333" s="46"/>
      <c r="K5333" s="45"/>
    </row>
    <row r="5334" spans="1:11" s="44" customFormat="1">
      <c r="A5334" s="49"/>
      <c r="E5334" s="50"/>
      <c r="F5334" s="51"/>
      <c r="G5334" s="51"/>
      <c r="H5334" s="51"/>
      <c r="I5334" s="52"/>
      <c r="J5334" s="46"/>
      <c r="K5334" s="45"/>
    </row>
    <row r="5335" spans="1:11" s="44" customFormat="1">
      <c r="A5335" s="49"/>
      <c r="E5335" s="50"/>
      <c r="F5335" s="51"/>
      <c r="G5335" s="51"/>
      <c r="H5335" s="51"/>
      <c r="I5335" s="52"/>
      <c r="J5335" s="46"/>
      <c r="K5335" s="45"/>
    </row>
    <row r="5336" spans="1:11" s="44" customFormat="1">
      <c r="A5336" s="49"/>
      <c r="E5336" s="50"/>
      <c r="F5336" s="51"/>
      <c r="G5336" s="51"/>
      <c r="H5336" s="51"/>
      <c r="I5336" s="52"/>
      <c r="J5336" s="46"/>
      <c r="K5336" s="45"/>
    </row>
    <row r="5337" spans="1:11" s="44" customFormat="1">
      <c r="A5337" s="49"/>
      <c r="E5337" s="50"/>
      <c r="F5337" s="51"/>
      <c r="G5337" s="51"/>
      <c r="H5337" s="51"/>
      <c r="I5337" s="52"/>
      <c r="J5337" s="46"/>
      <c r="K5337" s="45"/>
    </row>
    <row r="5338" spans="1:11" s="44" customFormat="1">
      <c r="A5338" s="49"/>
      <c r="E5338" s="50"/>
      <c r="F5338" s="51"/>
      <c r="G5338" s="51"/>
      <c r="H5338" s="51"/>
      <c r="I5338" s="52"/>
      <c r="J5338" s="46"/>
      <c r="K5338" s="45"/>
    </row>
    <row r="5339" spans="1:11" s="44" customFormat="1">
      <c r="A5339" s="49"/>
      <c r="E5339" s="50"/>
      <c r="F5339" s="51"/>
      <c r="G5339" s="51"/>
      <c r="H5339" s="51"/>
      <c r="I5339" s="52"/>
      <c r="J5339" s="46"/>
      <c r="K5339" s="45"/>
    </row>
    <row r="5340" spans="1:11" s="44" customFormat="1">
      <c r="A5340" s="49"/>
      <c r="E5340" s="50"/>
      <c r="F5340" s="51"/>
      <c r="G5340" s="51"/>
      <c r="H5340" s="51"/>
      <c r="I5340" s="52"/>
      <c r="J5340" s="46"/>
      <c r="K5340" s="45"/>
    </row>
    <row r="5341" spans="1:11" s="44" customFormat="1">
      <c r="A5341" s="49"/>
      <c r="E5341" s="50"/>
      <c r="F5341" s="51"/>
      <c r="G5341" s="51"/>
      <c r="H5341" s="51"/>
      <c r="I5341" s="52"/>
      <c r="J5341" s="46"/>
      <c r="K5341" s="45"/>
    </row>
    <row r="5342" spans="1:11" s="44" customFormat="1">
      <c r="A5342" s="49"/>
      <c r="E5342" s="50"/>
      <c r="F5342" s="51"/>
      <c r="G5342" s="51"/>
      <c r="H5342" s="51"/>
      <c r="I5342" s="52"/>
      <c r="J5342" s="46"/>
      <c r="K5342" s="45"/>
    </row>
    <row r="5343" spans="1:11" s="44" customFormat="1">
      <c r="A5343" s="49"/>
      <c r="E5343" s="50"/>
      <c r="F5343" s="51"/>
      <c r="G5343" s="51"/>
      <c r="H5343" s="51"/>
      <c r="I5343" s="52"/>
      <c r="J5343" s="46"/>
      <c r="K5343" s="45"/>
    </row>
    <row r="5344" spans="1:11" s="44" customFormat="1">
      <c r="A5344" s="49"/>
      <c r="E5344" s="50"/>
      <c r="F5344" s="51"/>
      <c r="G5344" s="51"/>
      <c r="H5344" s="51"/>
      <c r="I5344" s="52"/>
      <c r="J5344" s="46"/>
      <c r="K5344" s="45"/>
    </row>
    <row r="5345" spans="1:11" s="44" customFormat="1">
      <c r="A5345" s="49"/>
      <c r="E5345" s="50"/>
      <c r="F5345" s="51"/>
      <c r="G5345" s="51"/>
      <c r="H5345" s="51"/>
      <c r="I5345" s="52"/>
      <c r="J5345" s="46"/>
      <c r="K5345" s="45"/>
    </row>
    <row r="5346" spans="1:11" s="44" customFormat="1">
      <c r="A5346" s="49"/>
      <c r="E5346" s="50"/>
      <c r="F5346" s="51"/>
      <c r="G5346" s="51"/>
      <c r="H5346" s="51"/>
      <c r="I5346" s="52"/>
      <c r="J5346" s="46"/>
      <c r="K5346" s="45"/>
    </row>
    <row r="5347" spans="1:11" s="44" customFormat="1">
      <c r="A5347" s="49"/>
      <c r="E5347" s="50"/>
      <c r="F5347" s="51"/>
      <c r="G5347" s="51"/>
      <c r="H5347" s="51"/>
      <c r="I5347" s="52"/>
      <c r="J5347" s="46"/>
      <c r="K5347" s="45"/>
    </row>
    <row r="5348" spans="1:11" s="44" customFormat="1">
      <c r="A5348" s="49"/>
      <c r="E5348" s="50"/>
      <c r="F5348" s="51"/>
      <c r="G5348" s="51"/>
      <c r="H5348" s="51"/>
      <c r="I5348" s="52"/>
      <c r="J5348" s="46"/>
      <c r="K5348" s="45"/>
    </row>
    <row r="5349" spans="1:11" s="44" customFormat="1">
      <c r="A5349" s="49"/>
      <c r="E5349" s="50"/>
      <c r="F5349" s="51"/>
      <c r="G5349" s="51"/>
      <c r="H5349" s="51"/>
      <c r="I5349" s="52"/>
      <c r="J5349" s="46"/>
      <c r="K5349" s="45"/>
    </row>
    <row r="5350" spans="1:11" s="44" customFormat="1">
      <c r="A5350" s="49"/>
      <c r="E5350" s="50"/>
      <c r="F5350" s="51"/>
      <c r="G5350" s="51"/>
      <c r="H5350" s="51"/>
      <c r="I5350" s="52"/>
      <c r="J5350" s="46"/>
      <c r="K5350" s="45"/>
    </row>
    <row r="5351" spans="1:11" s="44" customFormat="1">
      <c r="A5351" s="49"/>
      <c r="E5351" s="50"/>
      <c r="F5351" s="51"/>
      <c r="G5351" s="51"/>
      <c r="H5351" s="51"/>
      <c r="I5351" s="52"/>
      <c r="J5351" s="46"/>
      <c r="K5351" s="45"/>
    </row>
    <row r="5352" spans="1:11" s="44" customFormat="1">
      <c r="A5352" s="49"/>
      <c r="E5352" s="50"/>
      <c r="F5352" s="51"/>
      <c r="G5352" s="51"/>
      <c r="H5352" s="51"/>
      <c r="I5352" s="52"/>
      <c r="J5352" s="46"/>
      <c r="K5352" s="45"/>
    </row>
    <row r="5353" spans="1:11" s="44" customFormat="1">
      <c r="A5353" s="49"/>
      <c r="E5353" s="50"/>
      <c r="F5353" s="51"/>
      <c r="G5353" s="51"/>
      <c r="H5353" s="51"/>
      <c r="I5353" s="52"/>
      <c r="J5353" s="46"/>
      <c r="K5353" s="45"/>
    </row>
    <row r="5354" spans="1:11" s="44" customFormat="1">
      <c r="A5354" s="49"/>
      <c r="E5354" s="50"/>
      <c r="F5354" s="51"/>
      <c r="G5354" s="51"/>
      <c r="H5354" s="51"/>
      <c r="I5354" s="52"/>
      <c r="J5354" s="46"/>
      <c r="K5354" s="45"/>
    </row>
    <row r="5355" spans="1:11" s="44" customFormat="1">
      <c r="A5355" s="49"/>
      <c r="E5355" s="50"/>
      <c r="F5355" s="51"/>
      <c r="G5355" s="51"/>
      <c r="H5355" s="51"/>
      <c r="I5355" s="52"/>
      <c r="J5355" s="46"/>
      <c r="K5355" s="45"/>
    </row>
    <row r="5356" spans="1:11" s="44" customFormat="1">
      <c r="A5356" s="49"/>
      <c r="E5356" s="50"/>
      <c r="F5356" s="51"/>
      <c r="G5356" s="51"/>
      <c r="H5356" s="51"/>
      <c r="I5356" s="52"/>
      <c r="J5356" s="46"/>
      <c r="K5356" s="45"/>
    </row>
    <row r="5357" spans="1:11" s="44" customFormat="1">
      <c r="A5357" s="49"/>
      <c r="E5357" s="50"/>
      <c r="F5357" s="51"/>
      <c r="G5357" s="51"/>
      <c r="H5357" s="51"/>
      <c r="I5357" s="52"/>
      <c r="J5357" s="46"/>
      <c r="K5357" s="45"/>
    </row>
    <row r="5358" spans="1:11" s="44" customFormat="1">
      <c r="A5358" s="49"/>
      <c r="E5358" s="50"/>
      <c r="F5358" s="51"/>
      <c r="G5358" s="51"/>
      <c r="H5358" s="51"/>
      <c r="I5358" s="52"/>
      <c r="J5358" s="46"/>
      <c r="K5358" s="45"/>
    </row>
    <row r="5359" spans="1:11" s="44" customFormat="1">
      <c r="A5359" s="49"/>
      <c r="E5359" s="50"/>
      <c r="F5359" s="51"/>
      <c r="G5359" s="51"/>
      <c r="H5359" s="51"/>
      <c r="I5359" s="52"/>
      <c r="J5359" s="46"/>
      <c r="K5359" s="45"/>
    </row>
    <row r="5360" spans="1:11" s="44" customFormat="1">
      <c r="A5360" s="49"/>
      <c r="E5360" s="50"/>
      <c r="F5360" s="51"/>
      <c r="G5360" s="51"/>
      <c r="H5360" s="51"/>
      <c r="I5360" s="52"/>
      <c r="J5360" s="46"/>
      <c r="K5360" s="45"/>
    </row>
    <row r="5361" spans="1:11" s="44" customFormat="1">
      <c r="A5361" s="49"/>
      <c r="E5361" s="50"/>
      <c r="F5361" s="51"/>
      <c r="G5361" s="51"/>
      <c r="H5361" s="51"/>
      <c r="I5361" s="52"/>
      <c r="J5361" s="46"/>
      <c r="K5361" s="47"/>
    </row>
    <row r="5362" spans="1:11" s="44" customFormat="1">
      <c r="A5362" s="49"/>
      <c r="E5362" s="50"/>
      <c r="F5362" s="51"/>
      <c r="G5362" s="51"/>
      <c r="H5362" s="51"/>
      <c r="I5362" s="52"/>
      <c r="J5362" s="46"/>
      <c r="K5362" s="45"/>
    </row>
    <row r="5363" spans="1:11" s="45" customFormat="1">
      <c r="A5363" s="49"/>
      <c r="B5363" s="44"/>
      <c r="C5363" s="44"/>
      <c r="D5363" s="44"/>
      <c r="E5363" s="50"/>
      <c r="F5363" s="51"/>
      <c r="G5363" s="51"/>
      <c r="H5363" s="51"/>
      <c r="I5363" s="52"/>
      <c r="J5363" s="46"/>
    </row>
    <row r="5364" spans="1:11" s="45" customFormat="1">
      <c r="A5364" s="49"/>
      <c r="B5364" s="44"/>
      <c r="C5364" s="44"/>
      <c r="D5364" s="44"/>
      <c r="E5364" s="50"/>
      <c r="F5364" s="51"/>
      <c r="G5364" s="51"/>
      <c r="H5364" s="51"/>
      <c r="I5364" s="52"/>
      <c r="J5364" s="46"/>
    </row>
    <row r="5365" spans="1:11" s="45" customFormat="1">
      <c r="A5365" s="49"/>
      <c r="B5365" s="44"/>
      <c r="C5365" s="44"/>
      <c r="D5365" s="44"/>
      <c r="E5365" s="50"/>
      <c r="F5365" s="51"/>
      <c r="G5365" s="51"/>
      <c r="H5365" s="51"/>
      <c r="I5365" s="52"/>
      <c r="J5365" s="46"/>
    </row>
    <row r="5366" spans="1:11" s="45" customFormat="1">
      <c r="A5366" s="49"/>
      <c r="B5366" s="44"/>
      <c r="C5366" s="44"/>
      <c r="D5366" s="44"/>
      <c r="E5366" s="50"/>
      <c r="F5366" s="51"/>
      <c r="G5366" s="51"/>
      <c r="H5366" s="51"/>
      <c r="I5366" s="52"/>
      <c r="J5366" s="46"/>
    </row>
    <row r="5367" spans="1:11" s="45" customFormat="1">
      <c r="A5367" s="49"/>
      <c r="B5367" s="44"/>
      <c r="C5367" s="44"/>
      <c r="D5367" s="44"/>
      <c r="E5367" s="50"/>
      <c r="F5367" s="51"/>
      <c r="G5367" s="51"/>
      <c r="H5367" s="51"/>
      <c r="I5367" s="52"/>
      <c r="J5367" s="46"/>
    </row>
    <row r="5368" spans="1:11" s="45" customFormat="1">
      <c r="A5368" s="49"/>
      <c r="B5368" s="44"/>
      <c r="C5368" s="44"/>
      <c r="D5368" s="44"/>
      <c r="E5368" s="50"/>
      <c r="F5368" s="51"/>
      <c r="G5368" s="51"/>
      <c r="H5368" s="51"/>
      <c r="I5368" s="52"/>
      <c r="J5368" s="46"/>
    </row>
    <row r="5369" spans="1:11" s="45" customFormat="1">
      <c r="A5369" s="49"/>
      <c r="B5369" s="44"/>
      <c r="C5369" s="44"/>
      <c r="D5369" s="44"/>
      <c r="E5369" s="50"/>
      <c r="F5369" s="51"/>
      <c r="G5369" s="51"/>
      <c r="H5369" s="51"/>
      <c r="I5369" s="52"/>
      <c r="J5369" s="46"/>
    </row>
    <row r="5370" spans="1:11" s="45" customFormat="1">
      <c r="A5370" s="49"/>
      <c r="B5370" s="44"/>
      <c r="C5370" s="44"/>
      <c r="D5370" s="44"/>
      <c r="E5370" s="50"/>
      <c r="F5370" s="51"/>
      <c r="G5370" s="51"/>
      <c r="H5370" s="51"/>
      <c r="I5370" s="52"/>
      <c r="J5370" s="46"/>
      <c r="K5370" s="47"/>
    </row>
    <row r="5371" spans="1:11" s="45" customFormat="1">
      <c r="A5371" s="49"/>
      <c r="B5371" s="44"/>
      <c r="C5371" s="44"/>
      <c r="D5371" s="44"/>
      <c r="E5371" s="50"/>
      <c r="F5371" s="51"/>
      <c r="G5371" s="51"/>
      <c r="H5371" s="51"/>
      <c r="I5371" s="52"/>
      <c r="J5371" s="46"/>
    </row>
    <row r="5372" spans="1:11" s="45" customFormat="1">
      <c r="A5372" s="49"/>
      <c r="B5372" s="44"/>
      <c r="C5372" s="44"/>
      <c r="D5372" s="44"/>
      <c r="E5372" s="50"/>
      <c r="F5372" s="51"/>
      <c r="G5372" s="51"/>
      <c r="H5372" s="51"/>
      <c r="I5372" s="52"/>
      <c r="J5372" s="46"/>
    </row>
    <row r="5373" spans="1:11" s="45" customFormat="1">
      <c r="A5373" s="49"/>
      <c r="B5373" s="44"/>
      <c r="C5373" s="44"/>
      <c r="D5373" s="44"/>
      <c r="E5373" s="50"/>
      <c r="F5373" s="51"/>
      <c r="G5373" s="51"/>
      <c r="H5373" s="51"/>
      <c r="I5373" s="52"/>
      <c r="J5373" s="46"/>
    </row>
    <row r="5374" spans="1:11" s="45" customFormat="1">
      <c r="A5374" s="49"/>
      <c r="B5374" s="44"/>
      <c r="C5374" s="44"/>
      <c r="D5374" s="44"/>
      <c r="E5374" s="50"/>
      <c r="F5374" s="51"/>
      <c r="G5374" s="51"/>
      <c r="H5374" s="51"/>
      <c r="I5374" s="52"/>
      <c r="J5374" s="46"/>
    </row>
    <row r="5375" spans="1:11" s="45" customFormat="1">
      <c r="A5375" s="49"/>
      <c r="B5375" s="44"/>
      <c r="C5375" s="44"/>
      <c r="D5375" s="44"/>
      <c r="E5375" s="50"/>
      <c r="F5375" s="51"/>
      <c r="G5375" s="51"/>
      <c r="H5375" s="51"/>
      <c r="I5375" s="52"/>
      <c r="J5375" s="46"/>
    </row>
    <row r="5376" spans="1:11" s="45" customFormat="1">
      <c r="A5376" s="49"/>
      <c r="B5376" s="44"/>
      <c r="C5376" s="44"/>
      <c r="D5376" s="44"/>
      <c r="E5376" s="50"/>
      <c r="F5376" s="51"/>
      <c r="G5376" s="51"/>
      <c r="H5376" s="51"/>
      <c r="I5376" s="52"/>
      <c r="J5376" s="46"/>
    </row>
    <row r="5377" spans="1:11" s="45" customFormat="1">
      <c r="A5377" s="49"/>
      <c r="B5377" s="44"/>
      <c r="C5377" s="44"/>
      <c r="D5377" s="44"/>
      <c r="E5377" s="50"/>
      <c r="F5377" s="51"/>
      <c r="G5377" s="51"/>
      <c r="H5377" s="51"/>
      <c r="I5377" s="52"/>
      <c r="J5377" s="46"/>
    </row>
    <row r="5378" spans="1:11" s="45" customFormat="1">
      <c r="A5378" s="49"/>
      <c r="B5378" s="44"/>
      <c r="C5378" s="44"/>
      <c r="D5378" s="44"/>
      <c r="E5378" s="50"/>
      <c r="F5378" s="51"/>
      <c r="G5378" s="51"/>
      <c r="H5378" s="51"/>
      <c r="I5378" s="52"/>
      <c r="J5378" s="46"/>
    </row>
    <row r="5379" spans="1:11" s="44" customFormat="1">
      <c r="A5379" s="49"/>
      <c r="E5379" s="50"/>
      <c r="F5379" s="51"/>
      <c r="G5379" s="51"/>
      <c r="H5379" s="51"/>
      <c r="I5379" s="52"/>
      <c r="J5379" s="46"/>
      <c r="K5379" s="45"/>
    </row>
    <row r="5380" spans="1:11" s="44" customFormat="1">
      <c r="A5380" s="49"/>
      <c r="E5380" s="50"/>
      <c r="F5380" s="51"/>
      <c r="G5380" s="51"/>
      <c r="H5380" s="51"/>
      <c r="I5380" s="52"/>
      <c r="J5380" s="46"/>
      <c r="K5380" s="45"/>
    </row>
    <row r="5381" spans="1:11" s="44" customFormat="1">
      <c r="A5381" s="49"/>
      <c r="E5381" s="50"/>
      <c r="F5381" s="51"/>
      <c r="G5381" s="51"/>
      <c r="H5381" s="51"/>
      <c r="I5381" s="52"/>
      <c r="J5381" s="46"/>
      <c r="K5381" s="45"/>
    </row>
    <row r="5382" spans="1:11" s="44" customFormat="1">
      <c r="A5382" s="49"/>
      <c r="E5382" s="50"/>
      <c r="F5382" s="51"/>
      <c r="G5382" s="51"/>
      <c r="H5382" s="51"/>
      <c r="I5382" s="52"/>
      <c r="J5382" s="46"/>
      <c r="K5382" s="45"/>
    </row>
    <row r="5383" spans="1:11" s="44" customFormat="1">
      <c r="A5383" s="49"/>
      <c r="E5383" s="50"/>
      <c r="F5383" s="51"/>
      <c r="G5383" s="51"/>
      <c r="H5383" s="51"/>
      <c r="I5383" s="52"/>
      <c r="J5383" s="46"/>
      <c r="K5383" s="45"/>
    </row>
    <row r="5384" spans="1:11" s="44" customFormat="1">
      <c r="A5384" s="49"/>
      <c r="E5384" s="50"/>
      <c r="F5384" s="51"/>
      <c r="G5384" s="51"/>
      <c r="H5384" s="51"/>
      <c r="I5384" s="52"/>
      <c r="J5384" s="46"/>
      <c r="K5384" s="45"/>
    </row>
    <row r="5385" spans="1:11" s="44" customFormat="1">
      <c r="A5385" s="49"/>
      <c r="E5385" s="50"/>
      <c r="F5385" s="51"/>
      <c r="G5385" s="51"/>
      <c r="H5385" s="51"/>
      <c r="I5385" s="52"/>
      <c r="J5385" s="46"/>
      <c r="K5385" s="45"/>
    </row>
    <row r="5386" spans="1:11" s="44" customFormat="1">
      <c r="A5386" s="49"/>
      <c r="E5386" s="50"/>
      <c r="F5386" s="51"/>
      <c r="G5386" s="51"/>
      <c r="H5386" s="51"/>
      <c r="I5386" s="52"/>
      <c r="J5386" s="46"/>
      <c r="K5386" s="45"/>
    </row>
    <row r="5387" spans="1:11" s="44" customFormat="1">
      <c r="A5387" s="49"/>
      <c r="E5387" s="50"/>
      <c r="F5387" s="51"/>
      <c r="G5387" s="51"/>
      <c r="H5387" s="51"/>
      <c r="I5387" s="52"/>
      <c r="J5387" s="46"/>
      <c r="K5387" s="45"/>
    </row>
    <row r="5388" spans="1:11" s="44" customFormat="1">
      <c r="A5388" s="49"/>
      <c r="E5388" s="50"/>
      <c r="F5388" s="51"/>
      <c r="G5388" s="51"/>
      <c r="H5388" s="51"/>
      <c r="I5388" s="52"/>
      <c r="J5388" s="46"/>
      <c r="K5388" s="45"/>
    </row>
    <row r="5389" spans="1:11" s="44" customFormat="1">
      <c r="A5389" s="49"/>
      <c r="E5389" s="50"/>
      <c r="F5389" s="51"/>
      <c r="G5389" s="51"/>
      <c r="H5389" s="51"/>
      <c r="I5389" s="52"/>
      <c r="J5389" s="46"/>
      <c r="K5389" s="45"/>
    </row>
    <row r="5390" spans="1:11" s="44" customFormat="1">
      <c r="A5390" s="49"/>
      <c r="E5390" s="50"/>
      <c r="F5390" s="51"/>
      <c r="G5390" s="51"/>
      <c r="H5390" s="51"/>
      <c r="I5390" s="52"/>
      <c r="J5390" s="46"/>
      <c r="K5390" s="45"/>
    </row>
    <row r="5391" spans="1:11" s="44" customFormat="1">
      <c r="A5391" s="49"/>
      <c r="E5391" s="50"/>
      <c r="F5391" s="51"/>
      <c r="G5391" s="51"/>
      <c r="H5391" s="51"/>
      <c r="I5391" s="52"/>
      <c r="J5391" s="46"/>
      <c r="K5391" s="45"/>
    </row>
    <row r="5392" spans="1:11" s="44" customFormat="1">
      <c r="A5392" s="49"/>
      <c r="E5392" s="50"/>
      <c r="F5392" s="51"/>
      <c r="G5392" s="51"/>
      <c r="H5392" s="51"/>
      <c r="I5392" s="52"/>
      <c r="J5392" s="46"/>
      <c r="K5392" s="45"/>
    </row>
    <row r="5393" spans="1:11" s="44" customFormat="1">
      <c r="A5393" s="49"/>
      <c r="E5393" s="50"/>
      <c r="F5393" s="51"/>
      <c r="G5393" s="51"/>
      <c r="H5393" s="51"/>
      <c r="I5393" s="52"/>
      <c r="J5393" s="46"/>
      <c r="K5393" s="45"/>
    </row>
    <row r="5394" spans="1:11" s="44" customFormat="1">
      <c r="A5394" s="49"/>
      <c r="E5394" s="50"/>
      <c r="F5394" s="51"/>
      <c r="G5394" s="51"/>
      <c r="H5394" s="51"/>
      <c r="I5394" s="52"/>
      <c r="J5394" s="46"/>
      <c r="K5394" s="45"/>
    </row>
    <row r="5395" spans="1:11" s="44" customFormat="1">
      <c r="A5395" s="49"/>
      <c r="E5395" s="50"/>
      <c r="F5395" s="51"/>
      <c r="G5395" s="51"/>
      <c r="H5395" s="51"/>
      <c r="I5395" s="52"/>
      <c r="J5395" s="46"/>
      <c r="K5395" s="45"/>
    </row>
    <row r="5396" spans="1:11" s="44" customFormat="1">
      <c r="A5396" s="49"/>
      <c r="E5396" s="50"/>
      <c r="F5396" s="51"/>
      <c r="G5396" s="51"/>
      <c r="H5396" s="51"/>
      <c r="I5396" s="52"/>
      <c r="J5396" s="46"/>
      <c r="K5396" s="45"/>
    </row>
    <row r="5397" spans="1:11" s="44" customFormat="1">
      <c r="A5397" s="49"/>
      <c r="E5397" s="50"/>
      <c r="F5397" s="51"/>
      <c r="G5397" s="51"/>
      <c r="H5397" s="51"/>
      <c r="I5397" s="52"/>
      <c r="J5397" s="46"/>
      <c r="K5397" s="45"/>
    </row>
    <row r="5398" spans="1:11" s="44" customFormat="1">
      <c r="A5398" s="49"/>
      <c r="E5398" s="50"/>
      <c r="F5398" s="51"/>
      <c r="G5398" s="51"/>
      <c r="H5398" s="51"/>
      <c r="I5398" s="52"/>
      <c r="J5398" s="46"/>
      <c r="K5398" s="47"/>
    </row>
    <row r="5399" spans="1:11" s="44" customFormat="1">
      <c r="A5399" s="49"/>
      <c r="E5399" s="50"/>
      <c r="F5399" s="51"/>
      <c r="G5399" s="51"/>
      <c r="H5399" s="51"/>
      <c r="I5399" s="52"/>
      <c r="J5399" s="46"/>
      <c r="K5399" s="45"/>
    </row>
    <row r="5400" spans="1:11" s="44" customFormat="1">
      <c r="A5400" s="49"/>
      <c r="E5400" s="50"/>
      <c r="F5400" s="51"/>
      <c r="G5400" s="51"/>
      <c r="H5400" s="51"/>
      <c r="I5400" s="52"/>
      <c r="J5400" s="46"/>
      <c r="K5400" s="45"/>
    </row>
    <row r="5401" spans="1:11" s="44" customFormat="1">
      <c r="A5401" s="49"/>
      <c r="E5401" s="50"/>
      <c r="F5401" s="51"/>
      <c r="G5401" s="51"/>
      <c r="H5401" s="51"/>
      <c r="I5401" s="52"/>
      <c r="J5401" s="46"/>
      <c r="K5401" s="47"/>
    </row>
    <row r="5402" spans="1:11" s="44" customFormat="1">
      <c r="A5402" s="49"/>
      <c r="E5402" s="50"/>
      <c r="F5402" s="51"/>
      <c r="G5402" s="51"/>
      <c r="H5402" s="51"/>
      <c r="I5402" s="52"/>
      <c r="J5402" s="46"/>
      <c r="K5402" s="45"/>
    </row>
    <row r="5403" spans="1:11" s="44" customFormat="1">
      <c r="A5403" s="49"/>
      <c r="E5403" s="50"/>
      <c r="F5403" s="51"/>
      <c r="G5403" s="51"/>
      <c r="H5403" s="51"/>
      <c r="I5403" s="52"/>
      <c r="J5403" s="46"/>
      <c r="K5403" s="47"/>
    </row>
    <row r="5404" spans="1:11" s="44" customFormat="1">
      <c r="A5404" s="49"/>
      <c r="E5404" s="50"/>
      <c r="F5404" s="51"/>
      <c r="G5404" s="51"/>
      <c r="H5404" s="51"/>
      <c r="I5404" s="52"/>
      <c r="J5404" s="46"/>
      <c r="K5404" s="45"/>
    </row>
    <row r="5405" spans="1:11" s="44" customFormat="1">
      <c r="A5405" s="49"/>
      <c r="E5405" s="50"/>
      <c r="F5405" s="51"/>
      <c r="G5405" s="51"/>
      <c r="H5405" s="51"/>
      <c r="I5405" s="52"/>
      <c r="J5405" s="46"/>
      <c r="K5405" s="45"/>
    </row>
    <row r="5406" spans="1:11" s="44" customFormat="1">
      <c r="A5406" s="49"/>
      <c r="E5406" s="50"/>
      <c r="F5406" s="51"/>
      <c r="G5406" s="51"/>
      <c r="H5406" s="51"/>
      <c r="I5406" s="52"/>
      <c r="J5406" s="46"/>
      <c r="K5406" s="45"/>
    </row>
    <row r="5407" spans="1:11" s="44" customFormat="1">
      <c r="A5407" s="49"/>
      <c r="E5407" s="50"/>
      <c r="F5407" s="51"/>
      <c r="G5407" s="51"/>
      <c r="H5407" s="51"/>
      <c r="I5407" s="52"/>
      <c r="J5407" s="46"/>
      <c r="K5407" s="45"/>
    </row>
    <row r="5408" spans="1:11" s="44" customFormat="1">
      <c r="A5408" s="49"/>
      <c r="E5408" s="50"/>
      <c r="F5408" s="51"/>
      <c r="G5408" s="51"/>
      <c r="H5408" s="51"/>
      <c r="I5408" s="52"/>
      <c r="J5408" s="46"/>
      <c r="K5408" s="45"/>
    </row>
    <row r="5409" spans="1:11" s="44" customFormat="1">
      <c r="A5409" s="49"/>
      <c r="E5409" s="50"/>
      <c r="F5409" s="51"/>
      <c r="G5409" s="51"/>
      <c r="H5409" s="51"/>
      <c r="I5409" s="52"/>
      <c r="J5409" s="46"/>
      <c r="K5409" s="45"/>
    </row>
    <row r="5410" spans="1:11" s="44" customFormat="1">
      <c r="A5410" s="49"/>
      <c r="E5410" s="50"/>
      <c r="F5410" s="51"/>
      <c r="G5410" s="51"/>
      <c r="H5410" s="51"/>
      <c r="I5410" s="52"/>
      <c r="J5410" s="46"/>
      <c r="K5410" s="45"/>
    </row>
    <row r="5411" spans="1:11" s="44" customFormat="1">
      <c r="A5411" s="49"/>
      <c r="E5411" s="50"/>
      <c r="F5411" s="51"/>
      <c r="G5411" s="51"/>
      <c r="H5411" s="51"/>
      <c r="I5411" s="52"/>
      <c r="J5411" s="46"/>
      <c r="K5411" s="45"/>
    </row>
    <row r="5412" spans="1:11" s="44" customFormat="1">
      <c r="A5412" s="49"/>
      <c r="E5412" s="50"/>
      <c r="F5412" s="51"/>
      <c r="G5412" s="51"/>
      <c r="H5412" s="51"/>
      <c r="I5412" s="52"/>
      <c r="J5412" s="46"/>
      <c r="K5412" s="45"/>
    </row>
    <row r="5413" spans="1:11" s="44" customFormat="1">
      <c r="A5413" s="49"/>
      <c r="E5413" s="50"/>
      <c r="F5413" s="51"/>
      <c r="G5413" s="51"/>
      <c r="H5413" s="51"/>
      <c r="I5413" s="52"/>
      <c r="J5413" s="46"/>
      <c r="K5413" s="45"/>
    </row>
    <row r="5414" spans="1:11" s="44" customFormat="1">
      <c r="A5414" s="49"/>
      <c r="E5414" s="50"/>
      <c r="F5414" s="51"/>
      <c r="G5414" s="51"/>
      <c r="H5414" s="51"/>
      <c r="I5414" s="52"/>
      <c r="J5414" s="46"/>
      <c r="K5414" s="45"/>
    </row>
    <row r="5415" spans="1:11" s="44" customFormat="1">
      <c r="A5415" s="49"/>
      <c r="E5415" s="50"/>
      <c r="F5415" s="51"/>
      <c r="G5415" s="51"/>
      <c r="H5415" s="51"/>
      <c r="I5415" s="52"/>
      <c r="J5415" s="46"/>
      <c r="K5415" s="45"/>
    </row>
    <row r="5416" spans="1:11" s="44" customFormat="1">
      <c r="A5416" s="49"/>
      <c r="E5416" s="50"/>
      <c r="F5416" s="51"/>
      <c r="G5416" s="51"/>
      <c r="H5416" s="51"/>
      <c r="I5416" s="52"/>
      <c r="J5416" s="46"/>
      <c r="K5416" s="45"/>
    </row>
    <row r="5417" spans="1:11" s="44" customFormat="1">
      <c r="A5417" s="49"/>
      <c r="E5417" s="50"/>
      <c r="F5417" s="51"/>
      <c r="G5417" s="51"/>
      <c r="H5417" s="51"/>
      <c r="I5417" s="52"/>
      <c r="J5417" s="46"/>
      <c r="K5417" s="45"/>
    </row>
    <row r="5418" spans="1:11" s="44" customFormat="1">
      <c r="A5418" s="49"/>
      <c r="E5418" s="50"/>
      <c r="F5418" s="51"/>
      <c r="G5418" s="51"/>
      <c r="H5418" s="51"/>
      <c r="I5418" s="52"/>
      <c r="J5418" s="46"/>
      <c r="K5418" s="45"/>
    </row>
    <row r="5419" spans="1:11" s="44" customFormat="1">
      <c r="A5419" s="49"/>
      <c r="E5419" s="50"/>
      <c r="F5419" s="51"/>
      <c r="G5419" s="51"/>
      <c r="H5419" s="51"/>
      <c r="I5419" s="52"/>
      <c r="J5419" s="46"/>
      <c r="K5419" s="45"/>
    </row>
    <row r="5420" spans="1:11" s="44" customFormat="1">
      <c r="A5420" s="49"/>
      <c r="E5420" s="50"/>
      <c r="F5420" s="51"/>
      <c r="G5420" s="51"/>
      <c r="H5420" s="51"/>
      <c r="I5420" s="52"/>
      <c r="J5420" s="46"/>
      <c r="K5420" s="45"/>
    </row>
    <row r="5421" spans="1:11" s="44" customFormat="1">
      <c r="A5421" s="49"/>
      <c r="E5421" s="50"/>
      <c r="F5421" s="51"/>
      <c r="G5421" s="51"/>
      <c r="H5421" s="51"/>
      <c r="I5421" s="52"/>
      <c r="J5421" s="46"/>
      <c r="K5421" s="45"/>
    </row>
    <row r="5422" spans="1:11" s="44" customFormat="1">
      <c r="A5422" s="49"/>
      <c r="E5422" s="50"/>
      <c r="F5422" s="51"/>
      <c r="G5422" s="51"/>
      <c r="H5422" s="51"/>
      <c r="I5422" s="52"/>
      <c r="J5422" s="46"/>
      <c r="K5422" s="45"/>
    </row>
    <row r="5423" spans="1:11" s="44" customFormat="1">
      <c r="A5423" s="49"/>
      <c r="E5423" s="50"/>
      <c r="F5423" s="51"/>
      <c r="G5423" s="51"/>
      <c r="H5423" s="51"/>
      <c r="I5423" s="52"/>
      <c r="J5423" s="46"/>
      <c r="K5423" s="45"/>
    </row>
    <row r="5424" spans="1:11" s="44" customFormat="1">
      <c r="A5424" s="49"/>
      <c r="E5424" s="50"/>
      <c r="F5424" s="51"/>
      <c r="G5424" s="51"/>
      <c r="H5424" s="51"/>
      <c r="I5424" s="52"/>
      <c r="J5424" s="46"/>
      <c r="K5424" s="45"/>
    </row>
    <row r="5425" spans="1:12" s="44" customFormat="1">
      <c r="A5425" s="49"/>
      <c r="E5425" s="50"/>
      <c r="F5425" s="51"/>
      <c r="G5425" s="51"/>
      <c r="H5425" s="51"/>
      <c r="I5425" s="52"/>
      <c r="J5425" s="46"/>
      <c r="K5425" s="45"/>
    </row>
    <row r="5426" spans="1:12" s="44" customFormat="1">
      <c r="A5426" s="49"/>
      <c r="E5426" s="50"/>
      <c r="F5426" s="51"/>
      <c r="G5426" s="51"/>
      <c r="H5426" s="51"/>
      <c r="I5426" s="52"/>
      <c r="J5426" s="46"/>
      <c r="K5426" s="45"/>
    </row>
    <row r="5427" spans="1:12" s="44" customFormat="1">
      <c r="A5427" s="49"/>
      <c r="E5427" s="50"/>
      <c r="F5427" s="51"/>
      <c r="G5427" s="51"/>
      <c r="H5427" s="51"/>
      <c r="I5427" s="52"/>
      <c r="J5427" s="46"/>
      <c r="K5427" s="45"/>
      <c r="L5427" s="48"/>
    </row>
    <row r="5428" spans="1:12" s="44" customFormat="1">
      <c r="A5428" s="49"/>
      <c r="E5428" s="50"/>
      <c r="F5428" s="51"/>
      <c r="G5428" s="51"/>
      <c r="H5428" s="51"/>
      <c r="I5428" s="52"/>
      <c r="J5428" s="46"/>
      <c r="K5428" s="45"/>
    </row>
    <row r="5429" spans="1:12" s="44" customFormat="1">
      <c r="A5429" s="49"/>
      <c r="E5429" s="50"/>
      <c r="F5429" s="51"/>
      <c r="G5429" s="51"/>
      <c r="H5429" s="51"/>
      <c r="I5429" s="52"/>
      <c r="J5429" s="46"/>
      <c r="K5429" s="47"/>
    </row>
    <row r="5430" spans="1:12" s="44" customFormat="1">
      <c r="A5430" s="49"/>
      <c r="E5430" s="50"/>
      <c r="F5430" s="51"/>
      <c r="G5430" s="51"/>
      <c r="H5430" s="51"/>
      <c r="I5430" s="52"/>
      <c r="J5430" s="46"/>
      <c r="K5430" s="45"/>
    </row>
    <row r="5431" spans="1:12" s="44" customFormat="1">
      <c r="A5431" s="49"/>
      <c r="E5431" s="50"/>
      <c r="F5431" s="51"/>
      <c r="G5431" s="51"/>
      <c r="H5431" s="51"/>
      <c r="I5431" s="52"/>
      <c r="J5431" s="46"/>
      <c r="K5431" s="45"/>
    </row>
    <row r="5432" spans="1:12" s="44" customFormat="1">
      <c r="A5432" s="49"/>
      <c r="E5432" s="50"/>
      <c r="F5432" s="51"/>
      <c r="G5432" s="51"/>
      <c r="H5432" s="51"/>
      <c r="I5432" s="52"/>
      <c r="J5432" s="46"/>
      <c r="K5432" s="45"/>
    </row>
    <row r="5433" spans="1:12" s="44" customFormat="1">
      <c r="A5433" s="49"/>
      <c r="E5433" s="50"/>
      <c r="F5433" s="51"/>
      <c r="G5433" s="51"/>
      <c r="H5433" s="51"/>
      <c r="I5433" s="52"/>
      <c r="J5433" s="46"/>
      <c r="K5433" s="45"/>
    </row>
    <row r="5434" spans="1:12" s="44" customFormat="1">
      <c r="A5434" s="49"/>
      <c r="E5434" s="50"/>
      <c r="F5434" s="51"/>
      <c r="G5434" s="51"/>
      <c r="H5434" s="51"/>
      <c r="I5434" s="52"/>
      <c r="J5434" s="46"/>
      <c r="K5434" s="45"/>
    </row>
    <row r="5435" spans="1:12" s="44" customFormat="1">
      <c r="A5435" s="49"/>
      <c r="E5435" s="50"/>
      <c r="F5435" s="51"/>
      <c r="G5435" s="51"/>
      <c r="H5435" s="51"/>
      <c r="I5435" s="52"/>
      <c r="J5435" s="46"/>
      <c r="K5435" s="45"/>
    </row>
    <row r="5436" spans="1:12" s="44" customFormat="1">
      <c r="A5436" s="49"/>
      <c r="E5436" s="50"/>
      <c r="F5436" s="51"/>
      <c r="G5436" s="51"/>
      <c r="H5436" s="51"/>
      <c r="I5436" s="52"/>
      <c r="J5436" s="46"/>
      <c r="K5436" s="45"/>
    </row>
    <row r="5437" spans="1:12" s="44" customFormat="1">
      <c r="A5437" s="49"/>
      <c r="E5437" s="50"/>
      <c r="F5437" s="51"/>
      <c r="G5437" s="51"/>
      <c r="H5437" s="51"/>
      <c r="I5437" s="52"/>
      <c r="J5437" s="46"/>
      <c r="K5437" s="45"/>
    </row>
    <row r="5438" spans="1:12" s="44" customFormat="1">
      <c r="A5438" s="49"/>
      <c r="E5438" s="50"/>
      <c r="F5438" s="51"/>
      <c r="G5438" s="51"/>
      <c r="H5438" s="51"/>
      <c r="I5438" s="52"/>
      <c r="J5438" s="46"/>
      <c r="K5438" s="45"/>
    </row>
    <row r="5439" spans="1:12" s="44" customFormat="1">
      <c r="A5439" s="49"/>
      <c r="E5439" s="50"/>
      <c r="F5439" s="51"/>
      <c r="G5439" s="51"/>
      <c r="H5439" s="51"/>
      <c r="I5439" s="52"/>
      <c r="J5439" s="46"/>
      <c r="K5439" s="45"/>
    </row>
    <row r="5440" spans="1:12" s="44" customFormat="1">
      <c r="A5440" s="49"/>
      <c r="E5440" s="50"/>
      <c r="F5440" s="51"/>
      <c r="G5440" s="51"/>
      <c r="H5440" s="51"/>
      <c r="I5440" s="52"/>
      <c r="J5440" s="46"/>
      <c r="K5440" s="45"/>
    </row>
    <row r="5441" spans="1:11" s="44" customFormat="1">
      <c r="A5441" s="49"/>
      <c r="E5441" s="50"/>
      <c r="F5441" s="51"/>
      <c r="G5441" s="51"/>
      <c r="H5441" s="51"/>
      <c r="I5441" s="52"/>
      <c r="J5441" s="46"/>
      <c r="K5441" s="47"/>
    </row>
    <row r="5442" spans="1:11" s="44" customFormat="1">
      <c r="A5442" s="49"/>
      <c r="E5442" s="50"/>
      <c r="F5442" s="51"/>
      <c r="G5442" s="51"/>
      <c r="H5442" s="51"/>
      <c r="I5442" s="52"/>
      <c r="J5442" s="46"/>
      <c r="K5442" s="45"/>
    </row>
    <row r="5443" spans="1:11" s="45" customFormat="1">
      <c r="A5443" s="49"/>
      <c r="B5443" s="44"/>
      <c r="C5443" s="44"/>
      <c r="D5443" s="44"/>
      <c r="E5443" s="50"/>
      <c r="F5443" s="51"/>
      <c r="G5443" s="51"/>
      <c r="H5443" s="51"/>
      <c r="I5443" s="52"/>
      <c r="J5443" s="46"/>
    </row>
    <row r="5444" spans="1:11" s="45" customFormat="1">
      <c r="A5444" s="49"/>
      <c r="B5444" s="44"/>
      <c r="C5444" s="44"/>
      <c r="D5444" s="44"/>
      <c r="E5444" s="50"/>
      <c r="F5444" s="51"/>
      <c r="G5444" s="51"/>
      <c r="H5444" s="51"/>
      <c r="I5444" s="52"/>
      <c r="J5444" s="46"/>
    </row>
    <row r="5445" spans="1:11" s="45" customFormat="1">
      <c r="A5445" s="49"/>
      <c r="B5445" s="44"/>
      <c r="C5445" s="44"/>
      <c r="D5445" s="44"/>
      <c r="E5445" s="50"/>
      <c r="F5445" s="51"/>
      <c r="G5445" s="51"/>
      <c r="H5445" s="51"/>
      <c r="I5445" s="52"/>
      <c r="J5445" s="46"/>
    </row>
    <row r="5446" spans="1:11" s="45" customFormat="1">
      <c r="A5446" s="49"/>
      <c r="B5446" s="44"/>
      <c r="C5446" s="44"/>
      <c r="D5446" s="44"/>
      <c r="E5446" s="50"/>
      <c r="F5446" s="51"/>
      <c r="G5446" s="51"/>
      <c r="H5446" s="51"/>
      <c r="I5446" s="52"/>
      <c r="J5446" s="46"/>
    </row>
    <row r="5447" spans="1:11" s="45" customFormat="1">
      <c r="A5447" s="49"/>
      <c r="B5447" s="44"/>
      <c r="C5447" s="44"/>
      <c r="D5447" s="44"/>
      <c r="E5447" s="50"/>
      <c r="F5447" s="51"/>
      <c r="G5447" s="51"/>
      <c r="H5447" s="51"/>
      <c r="I5447" s="52"/>
      <c r="J5447" s="46"/>
    </row>
    <row r="5448" spans="1:11" s="45" customFormat="1">
      <c r="A5448" s="49"/>
      <c r="B5448" s="44"/>
      <c r="C5448" s="44"/>
      <c r="D5448" s="44"/>
      <c r="E5448" s="50"/>
      <c r="F5448" s="51"/>
      <c r="G5448" s="51"/>
      <c r="H5448" s="51"/>
      <c r="I5448" s="52"/>
      <c r="J5448" s="46"/>
    </row>
    <row r="5449" spans="1:11" s="45" customFormat="1">
      <c r="A5449" s="49"/>
      <c r="B5449" s="44"/>
      <c r="C5449" s="44"/>
      <c r="D5449" s="44"/>
      <c r="E5449" s="50"/>
      <c r="F5449" s="51"/>
      <c r="G5449" s="51"/>
      <c r="H5449" s="51"/>
      <c r="I5449" s="52"/>
      <c r="J5449" s="46"/>
    </row>
    <row r="5450" spans="1:11" s="45" customFormat="1">
      <c r="A5450" s="49"/>
      <c r="B5450" s="44"/>
      <c r="C5450" s="44"/>
      <c r="D5450" s="44"/>
      <c r="E5450" s="50"/>
      <c r="F5450" s="51"/>
      <c r="G5450" s="51"/>
      <c r="H5450" s="51"/>
      <c r="I5450" s="52"/>
      <c r="J5450" s="46"/>
    </row>
    <row r="5451" spans="1:11" s="45" customFormat="1">
      <c r="A5451" s="49"/>
      <c r="B5451" s="44"/>
      <c r="C5451" s="44"/>
      <c r="D5451" s="44"/>
      <c r="E5451" s="50"/>
      <c r="F5451" s="51"/>
      <c r="G5451" s="51"/>
      <c r="H5451" s="51"/>
      <c r="I5451" s="52"/>
      <c r="J5451" s="46"/>
    </row>
    <row r="5452" spans="1:11" s="45" customFormat="1">
      <c r="A5452" s="49"/>
      <c r="B5452" s="44"/>
      <c r="C5452" s="44"/>
      <c r="D5452" s="44"/>
      <c r="E5452" s="50"/>
      <c r="F5452" s="51"/>
      <c r="G5452" s="51"/>
      <c r="H5452" s="51"/>
      <c r="I5452" s="52"/>
      <c r="J5452" s="46"/>
    </row>
    <row r="5453" spans="1:11" s="45" customFormat="1">
      <c r="A5453" s="49"/>
      <c r="B5453" s="44"/>
      <c r="C5453" s="44"/>
      <c r="D5453" s="44"/>
      <c r="E5453" s="50"/>
      <c r="F5453" s="51"/>
      <c r="G5453" s="51"/>
      <c r="H5453" s="51"/>
      <c r="I5453" s="52"/>
      <c r="J5453" s="46"/>
    </row>
    <row r="5454" spans="1:11" s="45" customFormat="1">
      <c r="A5454" s="49"/>
      <c r="B5454" s="44"/>
      <c r="C5454" s="44"/>
      <c r="D5454" s="44"/>
      <c r="E5454" s="50"/>
      <c r="F5454" s="51"/>
      <c r="G5454" s="51"/>
      <c r="H5454" s="51"/>
      <c r="I5454" s="52"/>
      <c r="J5454" s="46"/>
    </row>
    <row r="5455" spans="1:11" s="45" customFormat="1">
      <c r="A5455" s="49"/>
      <c r="B5455" s="44"/>
      <c r="C5455" s="44"/>
      <c r="D5455" s="44"/>
      <c r="E5455" s="50"/>
      <c r="F5455" s="51"/>
      <c r="G5455" s="51"/>
      <c r="H5455" s="51"/>
      <c r="I5455" s="52"/>
      <c r="J5455" s="46"/>
    </row>
    <row r="5456" spans="1:11" s="45" customFormat="1">
      <c r="A5456" s="49"/>
      <c r="B5456" s="44"/>
      <c r="C5456" s="44"/>
      <c r="D5456" s="44"/>
      <c r="E5456" s="50"/>
      <c r="F5456" s="51"/>
      <c r="G5456" s="51"/>
      <c r="H5456" s="51"/>
      <c r="I5456" s="52"/>
      <c r="J5456" s="46"/>
    </row>
    <row r="5457" spans="1:11" s="45" customFormat="1">
      <c r="A5457" s="49"/>
      <c r="B5457" s="44"/>
      <c r="C5457" s="44"/>
      <c r="D5457" s="44"/>
      <c r="E5457" s="50"/>
      <c r="F5457" s="51"/>
      <c r="G5457" s="51"/>
      <c r="H5457" s="51"/>
      <c r="I5457" s="52"/>
      <c r="J5457" s="46"/>
    </row>
    <row r="5458" spans="1:11" s="45" customFormat="1">
      <c r="A5458" s="49"/>
      <c r="B5458" s="44"/>
      <c r="C5458" s="44"/>
      <c r="D5458" s="44"/>
      <c r="E5458" s="50"/>
      <c r="F5458" s="51"/>
      <c r="G5458" s="51"/>
      <c r="H5458" s="51"/>
      <c r="I5458" s="52"/>
      <c r="J5458" s="46"/>
    </row>
    <row r="5459" spans="1:11" s="44" customFormat="1">
      <c r="A5459" s="49"/>
      <c r="E5459" s="50"/>
      <c r="F5459" s="51"/>
      <c r="G5459" s="51"/>
      <c r="H5459" s="51"/>
      <c r="I5459" s="52"/>
      <c r="J5459" s="46"/>
      <c r="K5459" s="45"/>
    </row>
    <row r="5460" spans="1:11" s="44" customFormat="1">
      <c r="A5460" s="49"/>
      <c r="E5460" s="50"/>
      <c r="F5460" s="51"/>
      <c r="G5460" s="51"/>
      <c r="H5460" s="51"/>
      <c r="I5460" s="52"/>
      <c r="J5460" s="46"/>
      <c r="K5460" s="45"/>
    </row>
    <row r="5461" spans="1:11" s="44" customFormat="1">
      <c r="A5461" s="49"/>
      <c r="E5461" s="50"/>
      <c r="F5461" s="51"/>
      <c r="G5461" s="51"/>
      <c r="H5461" s="51"/>
      <c r="I5461" s="52"/>
      <c r="J5461" s="46"/>
      <c r="K5461" s="45"/>
    </row>
    <row r="5462" spans="1:11" s="44" customFormat="1">
      <c r="A5462" s="49"/>
      <c r="E5462" s="50"/>
      <c r="F5462" s="51"/>
      <c r="G5462" s="51"/>
      <c r="H5462" s="51"/>
      <c r="I5462" s="52"/>
      <c r="J5462" s="46"/>
      <c r="K5462" s="45"/>
    </row>
    <row r="5463" spans="1:11" s="44" customFormat="1">
      <c r="A5463" s="49"/>
      <c r="E5463" s="50"/>
      <c r="F5463" s="51"/>
      <c r="G5463" s="51"/>
      <c r="H5463" s="51"/>
      <c r="I5463" s="52"/>
      <c r="J5463" s="46"/>
      <c r="K5463" s="45"/>
    </row>
    <row r="5464" spans="1:11" s="44" customFormat="1">
      <c r="A5464" s="49"/>
      <c r="E5464" s="50"/>
      <c r="F5464" s="51"/>
      <c r="G5464" s="51"/>
      <c r="H5464" s="51"/>
      <c r="I5464" s="52"/>
      <c r="J5464" s="46"/>
      <c r="K5464" s="45"/>
    </row>
    <row r="5465" spans="1:11" s="44" customFormat="1">
      <c r="A5465" s="49"/>
      <c r="E5465" s="50"/>
      <c r="F5465" s="51"/>
      <c r="G5465" s="51"/>
      <c r="H5465" s="51"/>
      <c r="I5465" s="52"/>
      <c r="J5465" s="46"/>
      <c r="K5465" s="45"/>
    </row>
    <row r="5466" spans="1:11" s="44" customFormat="1">
      <c r="A5466" s="49"/>
      <c r="E5466" s="50"/>
      <c r="F5466" s="51"/>
      <c r="G5466" s="51"/>
      <c r="H5466" s="51"/>
      <c r="I5466" s="52"/>
      <c r="J5466" s="46"/>
      <c r="K5466" s="45"/>
    </row>
    <row r="5467" spans="1:11" s="44" customFormat="1">
      <c r="A5467" s="49"/>
      <c r="E5467" s="50"/>
      <c r="F5467" s="51"/>
      <c r="G5467" s="51"/>
      <c r="H5467" s="51"/>
      <c r="I5467" s="52"/>
      <c r="J5467" s="46"/>
      <c r="K5467" s="45"/>
    </row>
    <row r="5468" spans="1:11" s="44" customFormat="1">
      <c r="A5468" s="49"/>
      <c r="E5468" s="50"/>
      <c r="F5468" s="51"/>
      <c r="G5468" s="51"/>
      <c r="H5468" s="51"/>
      <c r="I5468" s="52"/>
      <c r="J5468" s="46"/>
      <c r="K5468" s="45"/>
    </row>
    <row r="5469" spans="1:11" s="44" customFormat="1">
      <c r="A5469" s="49"/>
      <c r="E5469" s="50"/>
      <c r="F5469" s="51"/>
      <c r="G5469" s="51"/>
      <c r="H5469" s="51"/>
      <c r="I5469" s="52"/>
      <c r="J5469" s="46"/>
      <c r="K5469" s="45"/>
    </row>
    <row r="5470" spans="1:11" s="44" customFormat="1">
      <c r="A5470" s="49"/>
      <c r="E5470" s="50"/>
      <c r="F5470" s="51"/>
      <c r="G5470" s="51"/>
      <c r="H5470" s="51"/>
      <c r="I5470" s="52"/>
      <c r="J5470" s="46"/>
      <c r="K5470" s="45"/>
    </row>
    <row r="5471" spans="1:11" s="44" customFormat="1">
      <c r="A5471" s="49"/>
      <c r="E5471" s="50"/>
      <c r="F5471" s="51"/>
      <c r="G5471" s="51"/>
      <c r="H5471" s="51"/>
      <c r="I5471" s="52"/>
      <c r="J5471" s="46"/>
      <c r="K5471" s="45"/>
    </row>
    <row r="5472" spans="1:11" s="44" customFormat="1">
      <c r="A5472" s="49"/>
      <c r="E5472" s="50"/>
      <c r="F5472" s="51"/>
      <c r="G5472" s="51"/>
      <c r="H5472" s="51"/>
      <c r="I5472" s="52"/>
      <c r="J5472" s="46"/>
      <c r="K5472" s="45"/>
    </row>
    <row r="5473" spans="1:11" s="44" customFormat="1">
      <c r="A5473" s="49"/>
      <c r="E5473" s="50"/>
      <c r="F5473" s="51"/>
      <c r="G5473" s="51"/>
      <c r="H5473" s="51"/>
      <c r="I5473" s="52"/>
      <c r="J5473" s="46"/>
      <c r="K5473" s="45"/>
    </row>
    <row r="5474" spans="1:11" s="44" customFormat="1">
      <c r="A5474" s="49"/>
      <c r="E5474" s="50"/>
      <c r="F5474" s="51"/>
      <c r="G5474" s="51"/>
      <c r="H5474" s="51"/>
      <c r="I5474" s="52"/>
      <c r="J5474" s="46"/>
      <c r="K5474" s="45"/>
    </row>
    <row r="5475" spans="1:11" s="45" customFormat="1">
      <c r="A5475" s="49"/>
      <c r="B5475" s="44"/>
      <c r="C5475" s="44"/>
      <c r="D5475" s="44"/>
      <c r="E5475" s="50"/>
      <c r="F5475" s="51"/>
      <c r="G5475" s="51"/>
      <c r="H5475" s="51"/>
      <c r="I5475" s="52"/>
      <c r="J5475" s="46"/>
    </row>
    <row r="5476" spans="1:11" s="45" customFormat="1">
      <c r="A5476" s="49"/>
      <c r="B5476" s="44"/>
      <c r="C5476" s="44"/>
      <c r="D5476" s="44"/>
      <c r="E5476" s="50"/>
      <c r="F5476" s="51"/>
      <c r="G5476" s="51"/>
      <c r="H5476" s="51"/>
      <c r="I5476" s="52"/>
      <c r="J5476" s="46"/>
    </row>
    <row r="5477" spans="1:11" s="45" customFormat="1">
      <c r="A5477" s="49"/>
      <c r="B5477" s="44"/>
      <c r="C5477" s="44"/>
      <c r="D5477" s="44"/>
      <c r="E5477" s="50"/>
      <c r="F5477" s="51"/>
      <c r="G5477" s="51"/>
      <c r="H5477" s="51"/>
      <c r="I5477" s="52"/>
      <c r="J5477" s="46"/>
    </row>
    <row r="5478" spans="1:11" s="45" customFormat="1">
      <c r="A5478" s="49"/>
      <c r="B5478" s="44"/>
      <c r="C5478" s="44"/>
      <c r="D5478" s="44"/>
      <c r="E5478" s="50"/>
      <c r="F5478" s="51"/>
      <c r="G5478" s="51"/>
      <c r="H5478" s="51"/>
      <c r="I5478" s="52"/>
      <c r="J5478" s="46"/>
    </row>
    <row r="5479" spans="1:11" s="45" customFormat="1">
      <c r="A5479" s="49"/>
      <c r="B5479" s="44"/>
      <c r="C5479" s="44"/>
      <c r="D5479" s="44"/>
      <c r="E5479" s="50"/>
      <c r="F5479" s="51"/>
      <c r="G5479" s="51"/>
      <c r="H5479" s="51"/>
      <c r="I5479" s="52"/>
      <c r="J5479" s="46"/>
      <c r="K5479" s="47"/>
    </row>
    <row r="5480" spans="1:11" s="45" customFormat="1">
      <c r="A5480" s="49"/>
      <c r="B5480" s="44"/>
      <c r="C5480" s="44"/>
      <c r="D5480" s="44"/>
      <c r="E5480" s="50"/>
      <c r="F5480" s="51"/>
      <c r="G5480" s="51"/>
      <c r="H5480" s="51"/>
      <c r="I5480" s="52"/>
      <c r="J5480" s="46"/>
    </row>
    <row r="5481" spans="1:11" s="45" customFormat="1">
      <c r="A5481" s="49"/>
      <c r="B5481" s="44"/>
      <c r="C5481" s="44"/>
      <c r="D5481" s="44"/>
      <c r="E5481" s="50"/>
      <c r="F5481" s="51"/>
      <c r="G5481" s="51"/>
      <c r="H5481" s="51"/>
      <c r="I5481" s="52"/>
      <c r="J5481" s="46"/>
    </row>
    <row r="5482" spans="1:11" s="45" customFormat="1">
      <c r="A5482" s="49"/>
      <c r="B5482" s="44"/>
      <c r="C5482" s="44"/>
      <c r="D5482" s="44"/>
      <c r="E5482" s="50"/>
      <c r="F5482" s="51"/>
      <c r="G5482" s="51"/>
      <c r="H5482" s="51"/>
      <c r="I5482" s="52"/>
      <c r="J5482" s="46"/>
    </row>
    <row r="5483" spans="1:11" s="45" customFormat="1">
      <c r="A5483" s="49"/>
      <c r="B5483" s="44"/>
      <c r="C5483" s="44"/>
      <c r="D5483" s="44"/>
      <c r="E5483" s="50"/>
      <c r="F5483" s="51"/>
      <c r="G5483" s="51"/>
      <c r="H5483" s="51"/>
      <c r="I5483" s="52"/>
      <c r="J5483" s="46"/>
    </row>
    <row r="5484" spans="1:11" s="45" customFormat="1">
      <c r="A5484" s="49"/>
      <c r="B5484" s="44"/>
      <c r="C5484" s="44"/>
      <c r="D5484" s="44"/>
      <c r="E5484" s="50"/>
      <c r="F5484" s="51"/>
      <c r="G5484" s="51"/>
      <c r="H5484" s="51"/>
      <c r="I5484" s="52"/>
      <c r="J5484" s="46"/>
    </row>
    <row r="5485" spans="1:11" s="45" customFormat="1">
      <c r="A5485" s="49"/>
      <c r="B5485" s="44"/>
      <c r="C5485" s="44"/>
      <c r="D5485" s="44"/>
      <c r="E5485" s="50"/>
      <c r="F5485" s="51"/>
      <c r="G5485" s="51"/>
      <c r="H5485" s="51"/>
      <c r="I5485" s="52"/>
      <c r="J5485" s="46"/>
    </row>
    <row r="5486" spans="1:11" s="45" customFormat="1">
      <c r="A5486" s="49"/>
      <c r="B5486" s="44"/>
      <c r="C5486" s="44"/>
      <c r="D5486" s="44"/>
      <c r="E5486" s="50"/>
      <c r="F5486" s="51"/>
      <c r="G5486" s="51"/>
      <c r="H5486" s="51"/>
      <c r="I5486" s="52"/>
      <c r="J5486" s="46"/>
    </row>
    <row r="5487" spans="1:11" s="45" customFormat="1">
      <c r="A5487" s="49"/>
      <c r="B5487" s="44"/>
      <c r="C5487" s="44"/>
      <c r="D5487" s="44"/>
      <c r="E5487" s="50"/>
      <c r="F5487" s="51"/>
      <c r="G5487" s="51"/>
      <c r="H5487" s="51"/>
      <c r="I5487" s="52"/>
      <c r="J5487" s="46"/>
    </row>
    <row r="5488" spans="1:11" s="45" customFormat="1">
      <c r="A5488" s="49"/>
      <c r="B5488" s="44"/>
      <c r="C5488" s="44"/>
      <c r="D5488" s="44"/>
      <c r="E5488" s="50"/>
      <c r="F5488" s="51"/>
      <c r="G5488" s="51"/>
      <c r="H5488" s="51"/>
      <c r="I5488" s="52"/>
      <c r="J5488" s="46"/>
    </row>
    <row r="5489" spans="1:11" s="45" customFormat="1">
      <c r="A5489" s="49"/>
      <c r="B5489" s="44"/>
      <c r="C5489" s="44"/>
      <c r="D5489" s="44"/>
      <c r="E5489" s="50"/>
      <c r="F5489" s="51"/>
      <c r="G5489" s="51"/>
      <c r="H5489" s="51"/>
      <c r="I5489" s="52"/>
      <c r="J5489" s="46"/>
    </row>
    <row r="5490" spans="1:11" s="45" customFormat="1">
      <c r="A5490" s="49"/>
      <c r="B5490" s="44"/>
      <c r="C5490" s="44"/>
      <c r="D5490" s="44"/>
      <c r="E5490" s="50"/>
      <c r="F5490" s="51"/>
      <c r="G5490" s="51"/>
      <c r="H5490" s="51"/>
      <c r="I5490" s="52"/>
      <c r="J5490" s="46"/>
    </row>
    <row r="5491" spans="1:11" s="45" customFormat="1">
      <c r="A5491" s="49"/>
      <c r="B5491" s="44"/>
      <c r="C5491" s="44"/>
      <c r="D5491" s="44"/>
      <c r="E5491" s="50"/>
      <c r="F5491" s="51"/>
      <c r="G5491" s="51"/>
      <c r="H5491" s="51"/>
      <c r="I5491" s="52"/>
      <c r="J5491" s="46"/>
    </row>
    <row r="5492" spans="1:11" s="45" customFormat="1">
      <c r="A5492" s="49"/>
      <c r="B5492" s="44"/>
      <c r="C5492" s="44"/>
      <c r="D5492" s="44"/>
      <c r="E5492" s="50"/>
      <c r="F5492" s="51"/>
      <c r="G5492" s="51"/>
      <c r="H5492" s="51"/>
      <c r="I5492" s="52"/>
      <c r="J5492" s="46"/>
    </row>
    <row r="5493" spans="1:11" s="45" customFormat="1">
      <c r="A5493" s="49"/>
      <c r="B5493" s="44"/>
      <c r="C5493" s="44"/>
      <c r="D5493" s="44"/>
      <c r="E5493" s="50"/>
      <c r="F5493" s="51"/>
      <c r="G5493" s="51"/>
      <c r="H5493" s="51"/>
      <c r="I5493" s="52"/>
      <c r="J5493" s="46"/>
      <c r="K5493" s="47"/>
    </row>
    <row r="5494" spans="1:11" s="45" customFormat="1">
      <c r="A5494" s="49"/>
      <c r="B5494" s="44"/>
      <c r="C5494" s="44"/>
      <c r="D5494" s="44"/>
      <c r="E5494" s="50"/>
      <c r="F5494" s="51"/>
      <c r="G5494" s="51"/>
      <c r="H5494" s="51"/>
      <c r="I5494" s="52"/>
      <c r="J5494" s="46"/>
    </row>
    <row r="5495" spans="1:11" s="45" customFormat="1">
      <c r="A5495" s="49"/>
      <c r="B5495" s="44"/>
      <c r="C5495" s="44"/>
      <c r="D5495" s="44"/>
      <c r="E5495" s="50"/>
      <c r="F5495" s="51"/>
      <c r="G5495" s="51"/>
      <c r="H5495" s="51"/>
      <c r="I5495" s="52"/>
      <c r="J5495" s="46"/>
    </row>
    <row r="5496" spans="1:11" s="45" customFormat="1">
      <c r="A5496" s="49"/>
      <c r="B5496" s="44"/>
      <c r="C5496" s="44"/>
      <c r="D5496" s="44"/>
      <c r="E5496" s="50"/>
      <c r="F5496" s="51"/>
      <c r="G5496" s="51"/>
      <c r="H5496" s="51"/>
      <c r="I5496" s="52"/>
      <c r="J5496" s="46"/>
    </row>
    <row r="5497" spans="1:11" s="45" customFormat="1">
      <c r="A5497" s="49"/>
      <c r="B5497" s="44"/>
      <c r="C5497" s="44"/>
      <c r="D5497" s="44"/>
      <c r="E5497" s="50"/>
      <c r="F5497" s="51"/>
      <c r="G5497" s="51"/>
      <c r="H5497" s="51"/>
      <c r="I5497" s="52"/>
      <c r="J5497" s="46"/>
    </row>
    <row r="5498" spans="1:11" s="45" customFormat="1">
      <c r="A5498" s="49"/>
      <c r="B5498" s="44"/>
      <c r="C5498" s="44"/>
      <c r="D5498" s="44"/>
      <c r="E5498" s="50"/>
      <c r="F5498" s="51"/>
      <c r="G5498" s="51"/>
      <c r="H5498" s="51"/>
      <c r="I5498" s="52"/>
      <c r="J5498" s="46"/>
    </row>
    <row r="5499" spans="1:11" s="45" customFormat="1">
      <c r="A5499" s="49"/>
      <c r="B5499" s="44"/>
      <c r="C5499" s="44"/>
      <c r="D5499" s="44"/>
      <c r="E5499" s="50"/>
      <c r="F5499" s="51"/>
      <c r="G5499" s="51"/>
      <c r="H5499" s="51"/>
      <c r="I5499" s="52"/>
      <c r="J5499" s="46"/>
    </row>
    <row r="5500" spans="1:11" s="45" customFormat="1">
      <c r="A5500" s="49"/>
      <c r="B5500" s="44"/>
      <c r="C5500" s="44"/>
      <c r="D5500" s="44"/>
      <c r="E5500" s="50"/>
      <c r="F5500" s="51"/>
      <c r="G5500" s="51"/>
      <c r="H5500" s="51"/>
      <c r="I5500" s="52"/>
      <c r="J5500" s="46"/>
    </row>
    <row r="5501" spans="1:11" s="45" customFormat="1">
      <c r="A5501" s="49"/>
      <c r="B5501" s="44"/>
      <c r="C5501" s="44"/>
      <c r="D5501" s="44"/>
      <c r="E5501" s="50"/>
      <c r="F5501" s="51"/>
      <c r="G5501" s="51"/>
      <c r="H5501" s="51"/>
      <c r="I5501" s="52"/>
      <c r="J5501" s="46"/>
    </row>
    <row r="5502" spans="1:11" s="45" customFormat="1">
      <c r="A5502" s="49"/>
      <c r="B5502" s="44"/>
      <c r="C5502" s="44"/>
      <c r="D5502" s="44"/>
      <c r="E5502" s="50"/>
      <c r="F5502" s="51"/>
      <c r="G5502" s="51"/>
      <c r="H5502" s="51"/>
      <c r="I5502" s="52"/>
      <c r="J5502" s="46"/>
    </row>
    <row r="5503" spans="1:11" s="45" customFormat="1">
      <c r="A5503" s="49"/>
      <c r="B5503" s="44"/>
      <c r="C5503" s="44"/>
      <c r="D5503" s="44"/>
      <c r="E5503" s="50"/>
      <c r="F5503" s="51"/>
      <c r="G5503" s="51"/>
      <c r="H5503" s="51"/>
      <c r="I5503" s="52"/>
      <c r="J5503" s="46"/>
    </row>
    <row r="5504" spans="1:11" s="45" customFormat="1">
      <c r="A5504" s="49"/>
      <c r="B5504" s="44"/>
      <c r="C5504" s="44"/>
      <c r="D5504" s="44"/>
      <c r="E5504" s="50"/>
      <c r="F5504" s="51"/>
      <c r="G5504" s="51"/>
      <c r="H5504" s="51"/>
      <c r="I5504" s="52"/>
      <c r="J5504" s="46"/>
    </row>
    <row r="5505" spans="1:10" s="45" customFormat="1">
      <c r="A5505" s="49"/>
      <c r="B5505" s="44"/>
      <c r="C5505" s="44"/>
      <c r="D5505" s="44"/>
      <c r="E5505" s="50"/>
      <c r="F5505" s="51"/>
      <c r="G5505" s="51"/>
      <c r="H5505" s="51"/>
      <c r="I5505" s="52"/>
      <c r="J5505" s="46"/>
    </row>
    <row r="5506" spans="1:10" s="45" customFormat="1">
      <c r="A5506" s="49"/>
      <c r="B5506" s="44"/>
      <c r="C5506" s="44"/>
      <c r="D5506" s="44"/>
      <c r="E5506" s="50"/>
      <c r="F5506" s="51"/>
      <c r="G5506" s="51"/>
      <c r="H5506" s="51"/>
      <c r="I5506" s="52"/>
      <c r="J5506" s="46"/>
    </row>
    <row r="5507" spans="1:10" s="45" customFormat="1">
      <c r="A5507" s="49"/>
      <c r="B5507" s="44"/>
      <c r="C5507" s="44"/>
      <c r="D5507" s="44"/>
      <c r="E5507" s="50"/>
      <c r="F5507" s="51"/>
      <c r="G5507" s="51"/>
      <c r="H5507" s="51"/>
      <c r="I5507" s="52"/>
      <c r="J5507" s="46"/>
    </row>
    <row r="5508" spans="1:10" s="45" customFormat="1">
      <c r="A5508" s="49"/>
      <c r="B5508" s="44"/>
      <c r="C5508" s="44"/>
      <c r="D5508" s="44"/>
      <c r="E5508" s="50"/>
      <c r="F5508" s="51"/>
      <c r="G5508" s="51"/>
      <c r="H5508" s="51"/>
      <c r="I5508" s="52"/>
      <c r="J5508" s="46"/>
    </row>
    <row r="5509" spans="1:10" s="45" customFormat="1">
      <c r="A5509" s="49"/>
      <c r="B5509" s="44"/>
      <c r="C5509" s="44"/>
      <c r="D5509" s="44"/>
      <c r="E5509" s="50"/>
      <c r="F5509" s="51"/>
      <c r="G5509" s="51"/>
      <c r="H5509" s="51"/>
      <c r="I5509" s="52"/>
      <c r="J5509" s="46"/>
    </row>
    <row r="5510" spans="1:10" s="45" customFormat="1">
      <c r="A5510" s="49"/>
      <c r="B5510" s="44"/>
      <c r="C5510" s="44"/>
      <c r="D5510" s="44"/>
      <c r="E5510" s="50"/>
      <c r="F5510" s="51"/>
      <c r="G5510" s="51"/>
      <c r="H5510" s="51"/>
      <c r="I5510" s="52"/>
      <c r="J5510" s="46"/>
    </row>
    <row r="5511" spans="1:10" s="45" customFormat="1">
      <c r="A5511" s="49"/>
      <c r="B5511" s="44"/>
      <c r="C5511" s="44"/>
      <c r="D5511" s="44"/>
      <c r="E5511" s="50"/>
      <c r="F5511" s="51"/>
      <c r="G5511" s="51"/>
      <c r="H5511" s="51"/>
      <c r="I5511" s="52"/>
      <c r="J5511" s="46"/>
    </row>
    <row r="5512" spans="1:10" s="45" customFormat="1">
      <c r="A5512" s="49"/>
      <c r="B5512" s="44"/>
      <c r="C5512" s="44"/>
      <c r="D5512" s="44"/>
      <c r="E5512" s="50"/>
      <c r="F5512" s="51"/>
      <c r="G5512" s="51"/>
      <c r="H5512" s="51"/>
      <c r="I5512" s="52"/>
      <c r="J5512" s="46"/>
    </row>
    <row r="5513" spans="1:10" s="45" customFormat="1">
      <c r="A5513" s="49"/>
      <c r="B5513" s="44"/>
      <c r="C5513" s="44"/>
      <c r="D5513" s="44"/>
      <c r="E5513" s="50"/>
      <c r="F5513" s="51"/>
      <c r="G5513" s="51"/>
      <c r="H5513" s="51"/>
      <c r="I5513" s="52"/>
      <c r="J5513" s="46"/>
    </row>
    <row r="5514" spans="1:10" s="45" customFormat="1">
      <c r="A5514" s="49"/>
      <c r="B5514" s="44"/>
      <c r="C5514" s="44"/>
      <c r="D5514" s="44"/>
      <c r="E5514" s="50"/>
      <c r="F5514" s="51"/>
      <c r="G5514" s="51"/>
      <c r="H5514" s="51"/>
      <c r="I5514" s="52"/>
      <c r="J5514" s="46"/>
    </row>
    <row r="5515" spans="1:10" s="45" customFormat="1">
      <c r="A5515" s="49"/>
      <c r="B5515" s="44"/>
      <c r="C5515" s="44"/>
      <c r="D5515" s="44"/>
      <c r="E5515" s="50"/>
      <c r="F5515" s="51"/>
      <c r="G5515" s="51"/>
      <c r="H5515" s="51"/>
      <c r="I5515" s="52"/>
      <c r="J5515" s="46"/>
    </row>
    <row r="5516" spans="1:10" s="45" customFormat="1">
      <c r="A5516" s="49"/>
      <c r="B5516" s="44"/>
      <c r="C5516" s="44"/>
      <c r="D5516" s="44"/>
      <c r="E5516" s="50"/>
      <c r="F5516" s="51"/>
      <c r="G5516" s="51"/>
      <c r="H5516" s="51"/>
      <c r="I5516" s="52"/>
      <c r="J5516" s="46"/>
    </row>
    <row r="5517" spans="1:10" s="45" customFormat="1">
      <c r="A5517" s="49"/>
      <c r="B5517" s="44"/>
      <c r="C5517" s="44"/>
      <c r="D5517" s="44"/>
      <c r="E5517" s="50"/>
      <c r="F5517" s="51"/>
      <c r="G5517" s="51"/>
      <c r="H5517" s="51"/>
      <c r="I5517" s="52"/>
      <c r="J5517" s="46"/>
    </row>
    <row r="5518" spans="1:10" s="45" customFormat="1">
      <c r="A5518" s="49"/>
      <c r="B5518" s="44"/>
      <c r="C5518" s="44"/>
      <c r="D5518" s="44"/>
      <c r="E5518" s="50"/>
      <c r="F5518" s="51"/>
      <c r="G5518" s="51"/>
      <c r="H5518" s="51"/>
      <c r="I5518" s="52"/>
      <c r="J5518" s="46"/>
    </row>
    <row r="5519" spans="1:10" s="45" customFormat="1">
      <c r="A5519" s="49"/>
      <c r="B5519" s="44"/>
      <c r="C5519" s="44"/>
      <c r="D5519" s="44"/>
      <c r="E5519" s="50"/>
      <c r="F5519" s="51"/>
      <c r="G5519" s="51"/>
      <c r="H5519" s="51"/>
      <c r="I5519" s="52"/>
      <c r="J5519" s="46"/>
    </row>
    <row r="5520" spans="1:10" s="45" customFormat="1">
      <c r="A5520" s="49"/>
      <c r="B5520" s="44"/>
      <c r="C5520" s="44"/>
      <c r="D5520" s="44"/>
      <c r="E5520" s="50"/>
      <c r="F5520" s="51"/>
      <c r="G5520" s="51"/>
      <c r="H5520" s="51"/>
      <c r="I5520" s="52"/>
      <c r="J5520" s="46"/>
    </row>
    <row r="5521" spans="1:12" s="45" customFormat="1">
      <c r="A5521" s="49"/>
      <c r="B5521" s="44"/>
      <c r="C5521" s="44"/>
      <c r="D5521" s="44"/>
      <c r="E5521" s="50"/>
      <c r="F5521" s="51"/>
      <c r="G5521" s="51"/>
      <c r="H5521" s="51"/>
      <c r="I5521" s="52"/>
      <c r="J5521" s="46"/>
    </row>
    <row r="5522" spans="1:12" s="45" customFormat="1">
      <c r="A5522" s="49"/>
      <c r="B5522" s="44"/>
      <c r="C5522" s="44"/>
      <c r="D5522" s="44"/>
      <c r="E5522" s="50"/>
      <c r="F5522" s="51"/>
      <c r="G5522" s="51"/>
      <c r="H5522" s="51"/>
      <c r="I5522" s="52"/>
      <c r="J5522" s="46"/>
    </row>
    <row r="5523" spans="1:12" s="44" customFormat="1">
      <c r="A5523" s="49"/>
      <c r="E5523" s="50"/>
      <c r="F5523" s="51"/>
      <c r="G5523" s="51"/>
      <c r="H5523" s="51"/>
      <c r="I5523" s="52"/>
      <c r="J5523" s="46"/>
      <c r="K5523" s="45"/>
      <c r="L5523" s="48"/>
    </row>
    <row r="5524" spans="1:12" s="44" customFormat="1">
      <c r="A5524" s="49"/>
      <c r="E5524" s="50"/>
      <c r="F5524" s="51"/>
      <c r="G5524" s="51"/>
      <c r="H5524" s="51"/>
      <c r="I5524" s="52"/>
      <c r="J5524" s="46"/>
      <c r="K5524" s="45"/>
    </row>
    <row r="5525" spans="1:12" s="44" customFormat="1">
      <c r="A5525" s="49"/>
      <c r="E5525" s="50"/>
      <c r="F5525" s="51"/>
      <c r="G5525" s="51"/>
      <c r="H5525" s="51"/>
      <c r="I5525" s="52"/>
      <c r="J5525" s="46"/>
      <c r="K5525" s="45"/>
    </row>
    <row r="5526" spans="1:12" s="44" customFormat="1">
      <c r="A5526" s="49"/>
      <c r="E5526" s="50"/>
      <c r="F5526" s="51"/>
      <c r="G5526" s="51"/>
      <c r="H5526" s="51"/>
      <c r="I5526" s="52"/>
      <c r="J5526" s="46"/>
      <c r="K5526" s="45"/>
    </row>
    <row r="5527" spans="1:12" s="44" customFormat="1">
      <c r="A5527" s="49"/>
      <c r="E5527" s="50"/>
      <c r="F5527" s="51"/>
      <c r="G5527" s="51"/>
      <c r="H5527" s="51"/>
      <c r="I5527" s="52"/>
      <c r="J5527" s="46"/>
      <c r="K5527" s="45"/>
    </row>
    <row r="5528" spans="1:12" s="44" customFormat="1">
      <c r="A5528" s="49"/>
      <c r="E5528" s="50"/>
      <c r="F5528" s="51"/>
      <c r="G5528" s="51"/>
      <c r="H5528" s="51"/>
      <c r="I5528" s="52"/>
      <c r="J5528" s="46"/>
      <c r="K5528" s="45"/>
    </row>
    <row r="5529" spans="1:12" s="44" customFormat="1">
      <c r="A5529" s="49"/>
      <c r="E5529" s="50"/>
      <c r="F5529" s="51"/>
      <c r="G5529" s="51"/>
      <c r="H5529" s="51"/>
      <c r="I5529" s="52"/>
      <c r="J5529" s="46"/>
      <c r="K5529" s="45"/>
    </row>
    <row r="5530" spans="1:12" s="44" customFormat="1">
      <c r="A5530" s="49"/>
      <c r="E5530" s="50"/>
      <c r="F5530" s="51"/>
      <c r="G5530" s="51"/>
      <c r="H5530" s="51"/>
      <c r="I5530" s="52"/>
      <c r="J5530" s="46"/>
      <c r="K5530" s="45"/>
    </row>
    <row r="5531" spans="1:12" s="44" customFormat="1">
      <c r="A5531" s="49"/>
      <c r="E5531" s="50"/>
      <c r="F5531" s="51"/>
      <c r="G5531" s="51"/>
      <c r="H5531" s="51"/>
      <c r="I5531" s="52"/>
      <c r="J5531" s="46"/>
      <c r="K5531" s="45"/>
    </row>
    <row r="5532" spans="1:12" s="44" customFormat="1">
      <c r="A5532" s="49"/>
      <c r="E5532" s="50"/>
      <c r="F5532" s="51"/>
      <c r="G5532" s="51"/>
      <c r="H5532" s="51"/>
      <c r="I5532" s="52"/>
      <c r="J5532" s="46"/>
      <c r="K5532" s="45"/>
    </row>
    <row r="5533" spans="1:12" s="44" customFormat="1">
      <c r="A5533" s="49"/>
      <c r="E5533" s="50"/>
      <c r="F5533" s="51"/>
      <c r="G5533" s="51"/>
      <c r="H5533" s="51"/>
      <c r="I5533" s="52"/>
      <c r="J5533" s="46"/>
      <c r="K5533" s="45"/>
    </row>
    <row r="5534" spans="1:12" s="44" customFormat="1">
      <c r="A5534" s="49"/>
      <c r="E5534" s="50"/>
      <c r="F5534" s="51"/>
      <c r="G5534" s="51"/>
      <c r="H5534" s="51"/>
      <c r="I5534" s="52"/>
      <c r="J5534" s="46"/>
      <c r="K5534" s="45"/>
    </row>
    <row r="5535" spans="1:12" s="44" customFormat="1">
      <c r="A5535" s="49"/>
      <c r="E5535" s="50"/>
      <c r="F5535" s="51"/>
      <c r="G5535" s="51"/>
      <c r="H5535" s="51"/>
      <c r="I5535" s="52"/>
      <c r="J5535" s="46"/>
      <c r="K5535" s="45"/>
    </row>
    <row r="5536" spans="1:12" s="44" customFormat="1">
      <c r="A5536" s="49"/>
      <c r="E5536" s="50"/>
      <c r="F5536" s="51"/>
      <c r="G5536" s="51"/>
      <c r="H5536" s="51"/>
      <c r="I5536" s="52"/>
      <c r="J5536" s="46"/>
      <c r="K5536" s="45"/>
    </row>
    <row r="5537" spans="1:12" s="44" customFormat="1">
      <c r="A5537" s="49"/>
      <c r="E5537" s="50"/>
      <c r="F5537" s="51"/>
      <c r="G5537" s="51"/>
      <c r="H5537" s="51"/>
      <c r="I5537" s="52"/>
      <c r="J5537" s="46"/>
      <c r="K5537" s="45"/>
    </row>
    <row r="5538" spans="1:12" s="44" customFormat="1">
      <c r="A5538" s="49"/>
      <c r="E5538" s="50"/>
      <c r="F5538" s="51"/>
      <c r="G5538" s="51"/>
      <c r="H5538" s="51"/>
      <c r="I5538" s="52"/>
      <c r="J5538" s="46"/>
      <c r="K5538" s="45"/>
    </row>
    <row r="5539" spans="1:12" s="44" customFormat="1">
      <c r="A5539" s="49"/>
      <c r="E5539" s="50"/>
      <c r="F5539" s="51"/>
      <c r="G5539" s="51"/>
      <c r="H5539" s="51"/>
      <c r="I5539" s="52"/>
      <c r="J5539" s="46"/>
      <c r="K5539" s="45"/>
      <c r="L5539" s="48"/>
    </row>
    <row r="5540" spans="1:12" s="44" customFormat="1">
      <c r="A5540" s="49"/>
      <c r="E5540" s="50"/>
      <c r="F5540" s="51"/>
      <c r="G5540" s="51"/>
      <c r="H5540" s="51"/>
      <c r="I5540" s="52"/>
      <c r="J5540" s="46"/>
      <c r="K5540" s="45"/>
    </row>
    <row r="5541" spans="1:12" s="44" customFormat="1">
      <c r="A5541" s="49"/>
      <c r="E5541" s="50"/>
      <c r="F5541" s="51"/>
      <c r="G5541" s="51"/>
      <c r="H5541" s="51"/>
      <c r="I5541" s="52"/>
      <c r="J5541" s="46"/>
      <c r="K5541" s="45"/>
    </row>
    <row r="5542" spans="1:12" s="44" customFormat="1">
      <c r="A5542" s="49"/>
      <c r="E5542" s="50"/>
      <c r="F5542" s="51"/>
      <c r="G5542" s="51"/>
      <c r="H5542" s="51"/>
      <c r="I5542" s="52"/>
      <c r="J5542" s="46"/>
      <c r="K5542" s="45"/>
    </row>
    <row r="5543" spans="1:12" s="44" customFormat="1">
      <c r="A5543" s="49"/>
      <c r="E5543" s="50"/>
      <c r="F5543" s="51"/>
      <c r="G5543" s="51"/>
      <c r="H5543" s="51"/>
      <c r="I5543" s="52"/>
      <c r="J5543" s="46"/>
      <c r="K5543" s="45"/>
    </row>
    <row r="5544" spans="1:12" s="44" customFormat="1">
      <c r="A5544" s="49"/>
      <c r="E5544" s="50"/>
      <c r="F5544" s="51"/>
      <c r="G5544" s="51"/>
      <c r="H5544" s="51"/>
      <c r="I5544" s="52"/>
      <c r="J5544" s="46"/>
      <c r="K5544" s="45"/>
    </row>
    <row r="5545" spans="1:12" s="44" customFormat="1">
      <c r="A5545" s="49"/>
      <c r="E5545" s="50"/>
      <c r="F5545" s="51"/>
      <c r="G5545" s="51"/>
      <c r="H5545" s="51"/>
      <c r="I5545" s="52"/>
      <c r="J5545" s="46"/>
      <c r="K5545" s="45"/>
    </row>
    <row r="5546" spans="1:12" s="44" customFormat="1">
      <c r="A5546" s="49"/>
      <c r="E5546" s="50"/>
      <c r="F5546" s="51"/>
      <c r="G5546" s="51"/>
      <c r="H5546" s="51"/>
      <c r="I5546" s="52"/>
      <c r="J5546" s="46"/>
      <c r="K5546" s="45"/>
    </row>
    <row r="5547" spans="1:12" s="44" customFormat="1">
      <c r="A5547" s="49"/>
      <c r="E5547" s="50"/>
      <c r="F5547" s="51"/>
      <c r="G5547" s="51"/>
      <c r="H5547" s="51"/>
      <c r="I5547" s="52"/>
      <c r="J5547" s="46"/>
      <c r="K5547" s="45"/>
    </row>
    <row r="5548" spans="1:12" s="44" customFormat="1">
      <c r="A5548" s="49"/>
      <c r="E5548" s="50"/>
      <c r="F5548" s="51"/>
      <c r="G5548" s="51"/>
      <c r="H5548" s="51"/>
      <c r="I5548" s="52"/>
      <c r="J5548" s="46"/>
      <c r="K5548" s="45"/>
    </row>
    <row r="5549" spans="1:12" s="44" customFormat="1">
      <c r="A5549" s="49"/>
      <c r="E5549" s="50"/>
      <c r="F5549" s="51"/>
      <c r="G5549" s="51"/>
      <c r="H5549" s="51"/>
      <c r="I5549" s="52"/>
      <c r="J5549" s="46"/>
      <c r="K5549" s="45"/>
    </row>
    <row r="5550" spans="1:12" s="44" customFormat="1">
      <c r="A5550" s="49"/>
      <c r="E5550" s="50"/>
      <c r="F5550" s="51"/>
      <c r="G5550" s="51"/>
      <c r="H5550" s="51"/>
      <c r="I5550" s="52"/>
      <c r="J5550" s="46"/>
      <c r="K5550" s="45"/>
      <c r="L5550" s="48"/>
    </row>
    <row r="5551" spans="1:12" s="44" customFormat="1">
      <c r="A5551" s="49"/>
      <c r="E5551" s="50"/>
      <c r="F5551" s="51"/>
      <c r="G5551" s="51"/>
      <c r="H5551" s="51"/>
      <c r="I5551" s="52"/>
      <c r="J5551" s="46"/>
      <c r="K5551" s="45"/>
    </row>
    <row r="5552" spans="1:12" s="44" customFormat="1">
      <c r="A5552" s="49"/>
      <c r="E5552" s="50"/>
      <c r="F5552" s="51"/>
      <c r="G5552" s="51"/>
      <c r="H5552" s="51"/>
      <c r="I5552" s="52"/>
      <c r="J5552" s="46"/>
      <c r="K5552" s="45"/>
    </row>
    <row r="5553" spans="1:11" s="44" customFormat="1">
      <c r="A5553" s="49"/>
      <c r="E5553" s="50"/>
      <c r="F5553" s="51"/>
      <c r="G5553" s="51"/>
      <c r="H5553" s="51"/>
      <c r="I5553" s="52"/>
      <c r="J5553" s="46"/>
      <c r="K5553" s="45"/>
    </row>
    <row r="5554" spans="1:11" s="44" customFormat="1">
      <c r="A5554" s="49"/>
      <c r="E5554" s="50"/>
      <c r="F5554" s="51"/>
      <c r="G5554" s="51"/>
      <c r="H5554" s="51"/>
      <c r="I5554" s="52"/>
      <c r="J5554" s="46"/>
      <c r="K5554" s="45"/>
    </row>
    <row r="5555" spans="1:11" s="45" customFormat="1">
      <c r="A5555" s="49"/>
      <c r="B5555" s="44"/>
      <c r="C5555" s="44"/>
      <c r="D5555" s="44"/>
      <c r="E5555" s="50"/>
      <c r="F5555" s="51"/>
      <c r="G5555" s="51"/>
      <c r="H5555" s="51"/>
      <c r="I5555" s="52"/>
      <c r="J5555" s="46"/>
    </row>
    <row r="5556" spans="1:11" s="45" customFormat="1">
      <c r="A5556" s="49"/>
      <c r="B5556" s="44"/>
      <c r="C5556" s="44"/>
      <c r="D5556" s="44"/>
      <c r="E5556" s="50"/>
      <c r="F5556" s="51"/>
      <c r="G5556" s="51"/>
      <c r="H5556" s="51"/>
      <c r="I5556" s="52"/>
      <c r="J5556" s="46"/>
    </row>
    <row r="5557" spans="1:11" s="45" customFormat="1">
      <c r="A5557" s="49"/>
      <c r="B5557" s="44"/>
      <c r="C5557" s="44"/>
      <c r="D5557" s="44"/>
      <c r="E5557" s="50"/>
      <c r="F5557" s="51"/>
      <c r="G5557" s="51"/>
      <c r="H5557" s="51"/>
      <c r="I5557" s="52"/>
      <c r="J5557" s="46"/>
    </row>
    <row r="5558" spans="1:11" s="45" customFormat="1">
      <c r="A5558" s="49"/>
      <c r="B5558" s="44"/>
      <c r="C5558" s="44"/>
      <c r="D5558" s="44"/>
      <c r="E5558" s="50"/>
      <c r="F5558" s="51"/>
      <c r="G5558" s="51"/>
      <c r="H5558" s="51"/>
      <c r="I5558" s="52"/>
      <c r="J5558" s="46"/>
    </row>
    <row r="5559" spans="1:11" s="45" customFormat="1">
      <c r="A5559" s="49"/>
      <c r="B5559" s="44"/>
      <c r="C5559" s="44"/>
      <c r="D5559" s="44"/>
      <c r="E5559" s="50"/>
      <c r="F5559" s="51"/>
      <c r="G5559" s="51"/>
      <c r="H5559" s="51"/>
      <c r="I5559" s="52"/>
      <c r="J5559" s="46"/>
    </row>
    <row r="5560" spans="1:11" s="45" customFormat="1">
      <c r="A5560" s="49"/>
      <c r="B5560" s="44"/>
      <c r="C5560" s="44"/>
      <c r="D5560" s="44"/>
      <c r="E5560" s="50"/>
      <c r="F5560" s="51"/>
      <c r="G5560" s="51"/>
      <c r="H5560" s="51"/>
      <c r="I5560" s="52"/>
      <c r="J5560" s="46"/>
    </row>
    <row r="5561" spans="1:11" s="45" customFormat="1">
      <c r="A5561" s="49"/>
      <c r="B5561" s="44"/>
      <c r="C5561" s="44"/>
      <c r="D5561" s="44"/>
      <c r="E5561" s="50"/>
      <c r="F5561" s="51"/>
      <c r="G5561" s="51"/>
      <c r="H5561" s="51"/>
      <c r="I5561" s="52"/>
      <c r="J5561" s="46"/>
      <c r="K5561" s="47"/>
    </row>
    <row r="5562" spans="1:11" s="45" customFormat="1">
      <c r="A5562" s="49"/>
      <c r="B5562" s="44"/>
      <c r="C5562" s="44"/>
      <c r="D5562" s="44"/>
      <c r="E5562" s="50"/>
      <c r="F5562" s="51"/>
      <c r="G5562" s="51"/>
      <c r="H5562" s="51"/>
      <c r="I5562" s="52"/>
      <c r="J5562" s="46"/>
    </row>
    <row r="5563" spans="1:11" s="45" customFormat="1">
      <c r="A5563" s="49"/>
      <c r="B5563" s="44"/>
      <c r="C5563" s="44"/>
      <c r="D5563" s="44"/>
      <c r="E5563" s="50"/>
      <c r="F5563" s="51"/>
      <c r="G5563" s="51"/>
      <c r="H5563" s="51"/>
      <c r="I5563" s="52"/>
      <c r="J5563" s="46"/>
    </row>
    <row r="5564" spans="1:11" s="45" customFormat="1">
      <c r="A5564" s="49"/>
      <c r="B5564" s="44"/>
      <c r="C5564" s="44"/>
      <c r="D5564" s="44"/>
      <c r="E5564" s="50"/>
      <c r="F5564" s="51"/>
      <c r="G5564" s="51"/>
      <c r="H5564" s="51"/>
      <c r="I5564" s="52"/>
      <c r="J5564" s="46"/>
    </row>
    <row r="5565" spans="1:11" s="45" customFormat="1">
      <c r="A5565" s="49"/>
      <c r="B5565" s="44"/>
      <c r="C5565" s="44"/>
      <c r="D5565" s="44"/>
      <c r="E5565" s="50"/>
      <c r="F5565" s="51"/>
      <c r="G5565" s="51"/>
      <c r="H5565" s="51"/>
      <c r="I5565" s="52"/>
      <c r="J5565" s="46"/>
    </row>
    <row r="5566" spans="1:11" s="45" customFormat="1">
      <c r="A5566" s="49"/>
      <c r="B5566" s="44"/>
      <c r="C5566" s="44"/>
      <c r="D5566" s="44"/>
      <c r="E5566" s="50"/>
      <c r="F5566" s="51"/>
      <c r="G5566" s="51"/>
      <c r="H5566" s="51"/>
      <c r="I5566" s="52"/>
      <c r="J5566" s="46"/>
    </row>
    <row r="5567" spans="1:11" s="45" customFormat="1">
      <c r="A5567" s="49"/>
      <c r="B5567" s="44"/>
      <c r="C5567" s="44"/>
      <c r="D5567" s="44"/>
      <c r="E5567" s="50"/>
      <c r="F5567" s="51"/>
      <c r="G5567" s="51"/>
      <c r="H5567" s="51"/>
      <c r="I5567" s="52"/>
      <c r="J5567" s="46"/>
    </row>
    <row r="5568" spans="1:11" s="45" customFormat="1">
      <c r="A5568" s="49"/>
      <c r="B5568" s="44"/>
      <c r="C5568" s="44"/>
      <c r="D5568" s="44"/>
      <c r="E5568" s="50"/>
      <c r="F5568" s="51"/>
      <c r="G5568" s="51"/>
      <c r="H5568" s="51"/>
      <c r="I5568" s="52"/>
      <c r="J5568" s="46"/>
    </row>
    <row r="5569" spans="1:11" s="45" customFormat="1">
      <c r="A5569" s="49"/>
      <c r="B5569" s="44"/>
      <c r="C5569" s="44"/>
      <c r="D5569" s="44"/>
      <c r="E5569" s="50"/>
      <c r="F5569" s="51"/>
      <c r="G5569" s="51"/>
      <c r="H5569" s="51"/>
      <c r="I5569" s="52"/>
      <c r="J5569" s="46"/>
    </row>
    <row r="5570" spans="1:11" s="45" customFormat="1">
      <c r="A5570" s="49"/>
      <c r="B5570" s="44"/>
      <c r="C5570" s="44"/>
      <c r="D5570" s="44"/>
      <c r="E5570" s="50"/>
      <c r="F5570" s="51"/>
      <c r="G5570" s="51"/>
      <c r="H5570" s="51"/>
      <c r="I5570" s="52"/>
      <c r="J5570" s="46"/>
    </row>
    <row r="5571" spans="1:11" s="44" customFormat="1">
      <c r="A5571" s="49"/>
      <c r="E5571" s="50"/>
      <c r="F5571" s="51"/>
      <c r="G5571" s="51"/>
      <c r="H5571" s="51"/>
      <c r="I5571" s="52"/>
      <c r="J5571" s="46"/>
      <c r="K5571" s="45"/>
    </row>
    <row r="5572" spans="1:11" s="44" customFormat="1">
      <c r="A5572" s="49"/>
      <c r="E5572" s="50"/>
      <c r="F5572" s="51"/>
      <c r="G5572" s="51"/>
      <c r="H5572" s="51"/>
      <c r="I5572" s="52"/>
      <c r="J5572" s="46"/>
      <c r="K5572" s="45"/>
    </row>
    <row r="5573" spans="1:11" s="44" customFormat="1">
      <c r="A5573" s="49"/>
      <c r="E5573" s="50"/>
      <c r="F5573" s="51"/>
      <c r="G5573" s="51"/>
      <c r="H5573" s="51"/>
      <c r="I5573" s="52"/>
      <c r="J5573" s="46"/>
      <c r="K5573" s="45"/>
    </row>
    <row r="5574" spans="1:11" s="44" customFormat="1">
      <c r="A5574" s="49"/>
      <c r="E5574" s="50"/>
      <c r="F5574" s="51"/>
      <c r="G5574" s="51"/>
      <c r="H5574" s="51"/>
      <c r="I5574" s="52"/>
      <c r="J5574" s="46"/>
      <c r="K5574" s="45"/>
    </row>
    <row r="5575" spans="1:11" s="44" customFormat="1">
      <c r="A5575" s="49"/>
      <c r="E5575" s="50"/>
      <c r="F5575" s="51"/>
      <c r="G5575" s="51"/>
      <c r="H5575" s="51"/>
      <c r="I5575" s="52"/>
      <c r="J5575" s="46"/>
      <c r="K5575" s="45"/>
    </row>
    <row r="5576" spans="1:11" s="44" customFormat="1">
      <c r="A5576" s="49"/>
      <c r="E5576" s="50"/>
      <c r="F5576" s="51"/>
      <c r="G5576" s="51"/>
      <c r="H5576" s="51"/>
      <c r="I5576" s="52"/>
      <c r="J5576" s="46"/>
      <c r="K5576" s="45"/>
    </row>
    <row r="5577" spans="1:11" s="44" customFormat="1">
      <c r="A5577" s="49"/>
      <c r="E5577" s="50"/>
      <c r="F5577" s="51"/>
      <c r="G5577" s="51"/>
      <c r="H5577" s="51"/>
      <c r="I5577" s="52"/>
      <c r="J5577" s="46"/>
      <c r="K5577" s="45"/>
    </row>
    <row r="5578" spans="1:11" s="44" customFormat="1">
      <c r="A5578" s="49"/>
      <c r="E5578" s="50"/>
      <c r="F5578" s="51"/>
      <c r="G5578" s="51"/>
      <c r="H5578" s="51"/>
      <c r="I5578" s="52"/>
      <c r="J5578" s="46"/>
      <c r="K5578" s="45"/>
    </row>
    <row r="5579" spans="1:11" s="44" customFormat="1">
      <c r="A5579" s="49"/>
      <c r="E5579" s="50"/>
      <c r="F5579" s="51"/>
      <c r="G5579" s="51"/>
      <c r="H5579" s="51"/>
      <c r="I5579" s="52"/>
      <c r="J5579" s="46"/>
      <c r="K5579" s="45"/>
    </row>
    <row r="5580" spans="1:11" s="44" customFormat="1">
      <c r="A5580" s="49"/>
      <c r="E5580" s="50"/>
      <c r="F5580" s="51"/>
      <c r="G5580" s="51"/>
      <c r="H5580" s="51"/>
      <c r="I5580" s="52"/>
      <c r="J5580" s="46"/>
      <c r="K5580" s="45"/>
    </row>
    <row r="5581" spans="1:11" s="44" customFormat="1">
      <c r="A5581" s="49"/>
      <c r="E5581" s="50"/>
      <c r="F5581" s="51"/>
      <c r="G5581" s="51"/>
      <c r="H5581" s="51"/>
      <c r="I5581" s="52"/>
      <c r="J5581" s="46"/>
      <c r="K5581" s="45"/>
    </row>
    <row r="5582" spans="1:11" s="44" customFormat="1">
      <c r="A5582" s="49"/>
      <c r="E5582" s="50"/>
      <c r="F5582" s="51"/>
      <c r="G5582" s="51"/>
      <c r="H5582" s="51"/>
      <c r="I5582" s="52"/>
      <c r="J5582" s="46"/>
      <c r="K5582" s="45"/>
    </row>
    <row r="5583" spans="1:11" s="44" customFormat="1">
      <c r="A5583" s="49"/>
      <c r="E5583" s="50"/>
      <c r="F5583" s="51"/>
      <c r="G5583" s="51"/>
      <c r="H5583" s="51"/>
      <c r="I5583" s="52"/>
      <c r="J5583" s="46"/>
      <c r="K5583" s="45"/>
    </row>
    <row r="5584" spans="1:11" s="44" customFormat="1">
      <c r="A5584" s="49"/>
      <c r="E5584" s="50"/>
      <c r="F5584" s="51"/>
      <c r="G5584" s="51"/>
      <c r="H5584" s="51"/>
      <c r="I5584" s="52"/>
      <c r="J5584" s="46"/>
      <c r="K5584" s="45"/>
    </row>
    <row r="5585" spans="1:11" s="44" customFormat="1">
      <c r="A5585" s="49"/>
      <c r="E5585" s="50"/>
      <c r="F5585" s="51"/>
      <c r="G5585" s="51"/>
      <c r="H5585" s="51"/>
      <c r="I5585" s="52"/>
      <c r="J5585" s="46"/>
      <c r="K5585" s="45"/>
    </row>
    <row r="5586" spans="1:11" s="44" customFormat="1">
      <c r="A5586" s="49"/>
      <c r="E5586" s="50"/>
      <c r="F5586" s="51"/>
      <c r="G5586" s="51"/>
      <c r="H5586" s="51"/>
      <c r="I5586" s="52"/>
      <c r="J5586" s="46"/>
      <c r="K5586" s="45"/>
    </row>
    <row r="5587" spans="1:11" s="45" customFormat="1">
      <c r="A5587" s="49"/>
      <c r="B5587" s="44"/>
      <c r="C5587" s="44"/>
      <c r="D5587" s="44"/>
      <c r="E5587" s="50"/>
      <c r="F5587" s="51"/>
      <c r="G5587" s="51"/>
      <c r="H5587" s="51"/>
      <c r="I5587" s="52"/>
      <c r="J5587" s="46"/>
    </row>
    <row r="5588" spans="1:11" s="45" customFormat="1">
      <c r="A5588" s="49"/>
      <c r="B5588" s="44"/>
      <c r="C5588" s="44"/>
      <c r="D5588" s="44"/>
      <c r="E5588" s="50"/>
      <c r="F5588" s="51"/>
      <c r="G5588" s="51"/>
      <c r="H5588" s="51"/>
      <c r="I5588" s="52"/>
      <c r="J5588" s="46"/>
    </row>
    <row r="5589" spans="1:11" s="45" customFormat="1">
      <c r="A5589" s="49"/>
      <c r="B5589" s="44"/>
      <c r="C5589" s="44"/>
      <c r="D5589" s="44"/>
      <c r="E5589" s="50"/>
      <c r="F5589" s="51"/>
      <c r="G5589" s="51"/>
      <c r="H5589" s="51"/>
      <c r="I5589" s="52"/>
      <c r="J5589" s="46"/>
    </row>
    <row r="5590" spans="1:11" s="45" customFormat="1">
      <c r="A5590" s="49"/>
      <c r="B5590" s="44"/>
      <c r="C5590" s="44"/>
      <c r="D5590" s="44"/>
      <c r="E5590" s="50"/>
      <c r="F5590" s="51"/>
      <c r="G5590" s="51"/>
      <c r="H5590" s="51"/>
      <c r="I5590" s="52"/>
      <c r="J5590" s="46"/>
    </row>
    <row r="5591" spans="1:11" s="45" customFormat="1">
      <c r="A5591" s="49"/>
      <c r="B5591" s="44"/>
      <c r="C5591" s="44"/>
      <c r="D5591" s="44"/>
      <c r="E5591" s="50"/>
      <c r="F5591" s="51"/>
      <c r="G5591" s="51"/>
      <c r="H5591" s="51"/>
      <c r="I5591" s="52"/>
      <c r="J5591" s="46"/>
    </row>
    <row r="5592" spans="1:11" s="45" customFormat="1">
      <c r="A5592" s="49"/>
      <c r="B5592" s="44"/>
      <c r="C5592" s="44"/>
      <c r="D5592" s="44"/>
      <c r="E5592" s="50"/>
      <c r="F5592" s="51"/>
      <c r="G5592" s="51"/>
      <c r="H5592" s="51"/>
      <c r="I5592" s="52"/>
      <c r="J5592" s="46"/>
    </row>
    <row r="5593" spans="1:11" s="45" customFormat="1">
      <c r="A5593" s="49"/>
      <c r="B5593" s="44"/>
      <c r="C5593" s="44"/>
      <c r="D5593" s="44"/>
      <c r="E5593" s="50"/>
      <c r="F5593" s="51"/>
      <c r="G5593" s="51"/>
      <c r="H5593" s="51"/>
      <c r="I5593" s="52"/>
      <c r="J5593" s="46"/>
      <c r="K5593" s="47"/>
    </row>
    <row r="5594" spans="1:11" s="45" customFormat="1">
      <c r="A5594" s="49"/>
      <c r="B5594" s="44"/>
      <c r="C5594" s="44"/>
      <c r="D5594" s="44"/>
      <c r="E5594" s="50"/>
      <c r="F5594" s="51"/>
      <c r="G5594" s="51"/>
      <c r="H5594" s="51"/>
      <c r="I5594" s="52"/>
      <c r="J5594" s="46"/>
    </row>
    <row r="5595" spans="1:11" s="45" customFormat="1">
      <c r="A5595" s="49"/>
      <c r="B5595" s="44"/>
      <c r="C5595" s="44"/>
      <c r="D5595" s="44"/>
      <c r="E5595" s="50"/>
      <c r="F5595" s="51"/>
      <c r="G5595" s="51"/>
      <c r="H5595" s="51"/>
      <c r="I5595" s="52"/>
      <c r="J5595" s="46"/>
    </row>
    <row r="5596" spans="1:11" s="45" customFormat="1">
      <c r="A5596" s="49"/>
      <c r="B5596" s="44"/>
      <c r="C5596" s="44"/>
      <c r="D5596" s="44"/>
      <c r="E5596" s="50"/>
      <c r="F5596" s="51"/>
      <c r="G5596" s="51"/>
      <c r="H5596" s="51"/>
      <c r="I5596" s="52"/>
      <c r="J5596" s="46"/>
    </row>
    <row r="5597" spans="1:11" s="45" customFormat="1">
      <c r="A5597" s="49"/>
      <c r="B5597" s="44"/>
      <c r="C5597" s="44"/>
      <c r="D5597" s="44"/>
      <c r="E5597" s="50"/>
      <c r="F5597" s="51"/>
      <c r="G5597" s="51"/>
      <c r="H5597" s="51"/>
      <c r="I5597" s="52"/>
      <c r="J5597" s="46"/>
    </row>
    <row r="5598" spans="1:11" s="45" customFormat="1">
      <c r="A5598" s="49"/>
      <c r="B5598" s="44"/>
      <c r="C5598" s="44"/>
      <c r="D5598" s="44"/>
      <c r="E5598" s="50"/>
      <c r="F5598" s="51"/>
      <c r="G5598" s="51"/>
      <c r="H5598" s="51"/>
      <c r="I5598" s="52"/>
      <c r="J5598" s="46"/>
    </row>
    <row r="5599" spans="1:11" s="45" customFormat="1">
      <c r="A5599" s="49"/>
      <c r="B5599" s="44"/>
      <c r="C5599" s="44"/>
      <c r="D5599" s="44"/>
      <c r="E5599" s="50"/>
      <c r="F5599" s="51"/>
      <c r="G5599" s="51"/>
      <c r="H5599" s="51"/>
      <c r="I5599" s="52"/>
      <c r="J5599" s="46"/>
      <c r="K5599" s="47"/>
    </row>
    <row r="5600" spans="1:11" s="45" customFormat="1">
      <c r="A5600" s="49"/>
      <c r="B5600" s="44"/>
      <c r="C5600" s="44"/>
      <c r="D5600" s="44"/>
      <c r="E5600" s="50"/>
      <c r="F5600" s="51"/>
      <c r="G5600" s="51"/>
      <c r="H5600" s="51"/>
      <c r="I5600" s="52"/>
      <c r="J5600" s="46"/>
    </row>
    <row r="5601" spans="1:11" s="45" customFormat="1">
      <c r="A5601" s="49"/>
      <c r="B5601" s="44"/>
      <c r="C5601" s="44"/>
      <c r="D5601" s="44"/>
      <c r="E5601" s="50"/>
      <c r="F5601" s="51"/>
      <c r="G5601" s="51"/>
      <c r="H5601" s="51"/>
      <c r="I5601" s="52"/>
      <c r="J5601" s="46"/>
    </row>
    <row r="5602" spans="1:11" s="45" customFormat="1">
      <c r="A5602" s="49"/>
      <c r="B5602" s="44"/>
      <c r="C5602" s="44"/>
      <c r="D5602" s="44"/>
      <c r="E5602" s="50"/>
      <c r="F5602" s="51"/>
      <c r="G5602" s="51"/>
      <c r="H5602" s="51"/>
      <c r="I5602" s="52"/>
      <c r="J5602" s="46"/>
    </row>
    <row r="5603" spans="1:11" s="44" customFormat="1">
      <c r="A5603" s="49"/>
      <c r="E5603" s="50"/>
      <c r="F5603" s="51"/>
      <c r="G5603" s="51"/>
      <c r="H5603" s="51"/>
      <c r="I5603" s="52"/>
      <c r="J5603" s="46"/>
      <c r="K5603" s="45"/>
    </row>
    <row r="5604" spans="1:11" s="44" customFormat="1">
      <c r="A5604" s="49"/>
      <c r="E5604" s="50"/>
      <c r="F5604" s="51"/>
      <c r="G5604" s="51"/>
      <c r="H5604" s="51"/>
      <c r="I5604" s="52"/>
      <c r="J5604" s="46"/>
      <c r="K5604" s="45"/>
    </row>
    <row r="5605" spans="1:11" s="44" customFormat="1">
      <c r="A5605" s="49"/>
      <c r="E5605" s="50"/>
      <c r="F5605" s="51"/>
      <c r="G5605" s="51"/>
      <c r="H5605" s="51"/>
      <c r="I5605" s="52"/>
      <c r="J5605" s="46"/>
      <c r="K5605" s="45"/>
    </row>
    <row r="5606" spans="1:11" s="44" customFormat="1">
      <c r="A5606" s="49"/>
      <c r="E5606" s="50"/>
      <c r="F5606" s="51"/>
      <c r="G5606" s="51"/>
      <c r="H5606" s="51"/>
      <c r="I5606" s="52"/>
      <c r="J5606" s="46"/>
      <c r="K5606" s="45"/>
    </row>
    <row r="5607" spans="1:11" s="44" customFormat="1">
      <c r="A5607" s="49"/>
      <c r="E5607" s="50"/>
      <c r="F5607" s="51"/>
      <c r="G5607" s="51"/>
      <c r="H5607" s="51"/>
      <c r="I5607" s="52"/>
      <c r="J5607" s="46"/>
      <c r="K5607" s="45"/>
    </row>
    <row r="5608" spans="1:11" s="44" customFormat="1">
      <c r="A5608" s="49"/>
      <c r="E5608" s="50"/>
      <c r="F5608" s="51"/>
      <c r="G5608" s="51"/>
      <c r="H5608" s="51"/>
      <c r="I5608" s="52"/>
      <c r="J5608" s="46"/>
      <c r="K5608" s="45"/>
    </row>
    <row r="5609" spans="1:11" s="44" customFormat="1">
      <c r="A5609" s="49"/>
      <c r="E5609" s="50"/>
      <c r="F5609" s="51"/>
      <c r="G5609" s="51"/>
      <c r="H5609" s="51"/>
      <c r="I5609" s="52"/>
      <c r="J5609" s="46"/>
      <c r="K5609" s="45"/>
    </row>
    <row r="5610" spans="1:11" s="44" customFormat="1">
      <c r="A5610" s="49"/>
      <c r="E5610" s="50"/>
      <c r="F5610" s="51"/>
      <c r="G5610" s="51"/>
      <c r="H5610" s="51"/>
      <c r="I5610" s="52"/>
      <c r="J5610" s="46"/>
      <c r="K5610" s="45"/>
    </row>
    <row r="5611" spans="1:11" s="44" customFormat="1">
      <c r="A5611" s="49"/>
      <c r="E5611" s="50"/>
      <c r="F5611" s="51"/>
      <c r="G5611" s="51"/>
      <c r="H5611" s="51"/>
      <c r="I5611" s="52"/>
      <c r="J5611" s="46"/>
      <c r="K5611" s="45"/>
    </row>
    <row r="5612" spans="1:11" s="44" customFormat="1">
      <c r="A5612" s="49"/>
      <c r="E5612" s="50"/>
      <c r="F5612" s="51"/>
      <c r="G5612" s="51"/>
      <c r="H5612" s="51"/>
      <c r="I5612" s="52"/>
      <c r="J5612" s="46"/>
      <c r="K5612" s="45"/>
    </row>
    <row r="5613" spans="1:11" s="44" customFormat="1">
      <c r="A5613" s="49"/>
      <c r="E5613" s="50"/>
      <c r="F5613" s="51"/>
      <c r="G5613" s="51"/>
      <c r="H5613" s="51"/>
      <c r="I5613" s="52"/>
      <c r="J5613" s="46"/>
      <c r="K5613" s="45"/>
    </row>
    <row r="5614" spans="1:11" s="44" customFormat="1">
      <c r="A5614" s="49"/>
      <c r="E5614" s="50"/>
      <c r="F5614" s="51"/>
      <c r="G5614" s="51"/>
      <c r="H5614" s="51"/>
      <c r="I5614" s="52"/>
      <c r="J5614" s="46"/>
      <c r="K5614" s="45"/>
    </row>
    <row r="5615" spans="1:11" s="44" customFormat="1">
      <c r="A5615" s="49"/>
      <c r="E5615" s="50"/>
      <c r="F5615" s="51"/>
      <c r="G5615" s="51"/>
      <c r="H5615" s="51"/>
      <c r="I5615" s="52"/>
      <c r="J5615" s="46"/>
      <c r="K5615" s="45"/>
    </row>
    <row r="5616" spans="1:11" s="44" customFormat="1">
      <c r="A5616" s="49"/>
      <c r="E5616" s="50"/>
      <c r="F5616" s="51"/>
      <c r="G5616" s="51"/>
      <c r="H5616" s="51"/>
      <c r="I5616" s="52"/>
      <c r="J5616" s="46"/>
      <c r="K5616" s="45"/>
    </row>
    <row r="5617" spans="1:11" s="44" customFormat="1">
      <c r="A5617" s="49"/>
      <c r="E5617" s="50"/>
      <c r="F5617" s="51"/>
      <c r="G5617" s="51"/>
      <c r="H5617" s="51"/>
      <c r="I5617" s="52"/>
      <c r="J5617" s="46"/>
      <c r="K5617" s="45"/>
    </row>
    <row r="5618" spans="1:11" s="44" customFormat="1">
      <c r="A5618" s="49"/>
      <c r="E5618" s="50"/>
      <c r="F5618" s="51"/>
      <c r="G5618" s="51"/>
      <c r="H5618" s="51"/>
      <c r="I5618" s="52"/>
      <c r="J5618" s="46"/>
      <c r="K5618" s="45"/>
    </row>
    <row r="5619" spans="1:11" s="45" customFormat="1">
      <c r="A5619" s="49"/>
      <c r="B5619" s="44"/>
      <c r="C5619" s="44"/>
      <c r="D5619" s="44"/>
      <c r="E5619" s="50"/>
      <c r="F5619" s="51"/>
      <c r="G5619" s="51"/>
      <c r="H5619" s="51"/>
      <c r="I5619" s="52"/>
      <c r="J5619" s="46"/>
    </row>
    <row r="5620" spans="1:11" s="45" customFormat="1">
      <c r="A5620" s="49"/>
      <c r="B5620" s="44"/>
      <c r="C5620" s="44"/>
      <c r="D5620" s="44"/>
      <c r="E5620" s="50"/>
      <c r="F5620" s="51"/>
      <c r="G5620" s="51"/>
      <c r="H5620" s="51"/>
      <c r="I5620" s="52"/>
      <c r="J5620" s="46"/>
    </row>
    <row r="5621" spans="1:11" s="45" customFormat="1">
      <c r="A5621" s="49"/>
      <c r="B5621" s="44"/>
      <c r="C5621" s="44"/>
      <c r="D5621" s="44"/>
      <c r="E5621" s="50"/>
      <c r="F5621" s="51"/>
      <c r="G5621" s="51"/>
      <c r="H5621" s="51"/>
      <c r="I5621" s="52"/>
      <c r="J5621" s="46"/>
    </row>
    <row r="5622" spans="1:11" s="45" customFormat="1">
      <c r="A5622" s="49"/>
      <c r="B5622" s="44"/>
      <c r="C5622" s="44"/>
      <c r="D5622" s="44"/>
      <c r="E5622" s="50"/>
      <c r="F5622" s="51"/>
      <c r="G5622" s="51"/>
      <c r="H5622" s="51"/>
      <c r="I5622" s="52"/>
      <c r="J5622" s="46"/>
    </row>
    <row r="5623" spans="1:11" s="45" customFormat="1">
      <c r="A5623" s="49"/>
      <c r="B5623" s="44"/>
      <c r="C5623" s="44"/>
      <c r="D5623" s="44"/>
      <c r="E5623" s="50"/>
      <c r="F5623" s="51"/>
      <c r="G5623" s="51"/>
      <c r="H5623" s="51"/>
      <c r="I5623" s="52"/>
      <c r="J5623" s="46"/>
    </row>
    <row r="5624" spans="1:11" s="45" customFormat="1">
      <c r="A5624" s="49"/>
      <c r="B5624" s="44"/>
      <c r="C5624" s="44"/>
      <c r="D5624" s="44"/>
      <c r="E5624" s="50"/>
      <c r="F5624" s="51"/>
      <c r="G5624" s="51"/>
      <c r="H5624" s="51"/>
      <c r="I5624" s="52"/>
      <c r="J5624" s="46"/>
      <c r="K5624" s="47"/>
    </row>
    <row r="5625" spans="1:11" s="45" customFormat="1">
      <c r="A5625" s="49"/>
      <c r="B5625" s="44"/>
      <c r="C5625" s="44"/>
      <c r="D5625" s="44"/>
      <c r="E5625" s="50"/>
      <c r="F5625" s="51"/>
      <c r="G5625" s="51"/>
      <c r="H5625" s="51"/>
      <c r="I5625" s="52"/>
      <c r="J5625" s="46"/>
    </row>
    <row r="5626" spans="1:11" s="45" customFormat="1">
      <c r="A5626" s="49"/>
      <c r="B5626" s="44"/>
      <c r="C5626" s="44"/>
      <c r="D5626" s="44"/>
      <c r="E5626" s="50"/>
      <c r="F5626" s="51"/>
      <c r="G5626" s="51"/>
      <c r="H5626" s="51"/>
      <c r="I5626" s="52"/>
      <c r="J5626" s="46"/>
    </row>
    <row r="5627" spans="1:11" s="45" customFormat="1">
      <c r="A5627" s="49"/>
      <c r="B5627" s="44"/>
      <c r="C5627" s="44"/>
      <c r="D5627" s="44"/>
      <c r="E5627" s="50"/>
      <c r="F5627" s="51"/>
      <c r="G5627" s="51"/>
      <c r="H5627" s="51"/>
      <c r="I5627" s="52"/>
      <c r="J5627" s="46"/>
    </row>
    <row r="5628" spans="1:11" s="45" customFormat="1">
      <c r="A5628" s="49"/>
      <c r="B5628" s="44"/>
      <c r="C5628" s="44"/>
      <c r="D5628" s="44"/>
      <c r="E5628" s="50"/>
      <c r="F5628" s="51"/>
      <c r="G5628" s="51"/>
      <c r="H5628" s="51"/>
      <c r="I5628" s="52"/>
      <c r="J5628" s="46"/>
    </row>
    <row r="5629" spans="1:11" s="45" customFormat="1">
      <c r="A5629" s="49"/>
      <c r="B5629" s="44"/>
      <c r="C5629" s="44"/>
      <c r="D5629" s="44"/>
      <c r="E5629" s="50"/>
      <c r="F5629" s="51"/>
      <c r="G5629" s="51"/>
      <c r="H5629" s="51"/>
      <c r="I5629" s="52"/>
      <c r="J5629" s="46"/>
    </row>
    <row r="5630" spans="1:11" s="45" customFormat="1">
      <c r="A5630" s="49"/>
      <c r="B5630" s="44"/>
      <c r="C5630" s="44"/>
      <c r="D5630" s="44"/>
      <c r="E5630" s="50"/>
      <c r="F5630" s="51"/>
      <c r="G5630" s="51"/>
      <c r="H5630" s="51"/>
      <c r="I5630" s="52"/>
      <c r="J5630" s="46"/>
      <c r="K5630" s="47"/>
    </row>
    <row r="5631" spans="1:11" s="45" customFormat="1">
      <c r="A5631" s="49"/>
      <c r="B5631" s="44"/>
      <c r="C5631" s="44"/>
      <c r="D5631" s="44"/>
      <c r="E5631" s="50"/>
      <c r="F5631" s="51"/>
      <c r="G5631" s="51"/>
      <c r="H5631" s="51"/>
      <c r="I5631" s="52"/>
      <c r="J5631" s="46"/>
    </row>
    <row r="5632" spans="1:11" s="45" customFormat="1">
      <c r="A5632" s="49"/>
      <c r="B5632" s="44"/>
      <c r="C5632" s="44"/>
      <c r="D5632" s="44"/>
      <c r="E5632" s="50"/>
      <c r="F5632" s="51"/>
      <c r="G5632" s="51"/>
      <c r="H5632" s="51"/>
      <c r="I5632" s="52"/>
      <c r="J5632" s="46"/>
    </row>
    <row r="5633" spans="1:10" s="45" customFormat="1">
      <c r="A5633" s="49"/>
      <c r="B5633" s="44"/>
      <c r="C5633" s="44"/>
      <c r="D5633" s="44"/>
      <c r="E5633" s="50"/>
      <c r="F5633" s="51"/>
      <c r="G5633" s="51"/>
      <c r="H5633" s="51"/>
      <c r="I5633" s="52"/>
      <c r="J5633" s="46"/>
    </row>
    <row r="5634" spans="1:10" s="45" customFormat="1">
      <c r="A5634" s="49"/>
      <c r="B5634" s="44"/>
      <c r="C5634" s="44"/>
      <c r="D5634" s="44"/>
      <c r="E5634" s="50"/>
      <c r="F5634" s="51"/>
      <c r="G5634" s="51"/>
      <c r="H5634" s="51"/>
      <c r="I5634" s="52"/>
      <c r="J5634" s="46"/>
    </row>
    <row r="5635" spans="1:10" s="45" customFormat="1">
      <c r="A5635" s="49"/>
      <c r="B5635" s="44"/>
      <c r="C5635" s="44"/>
      <c r="D5635" s="44"/>
      <c r="E5635" s="50"/>
      <c r="F5635" s="51"/>
      <c r="G5635" s="51"/>
      <c r="H5635" s="51"/>
      <c r="I5635" s="52"/>
      <c r="J5635" s="46"/>
    </row>
    <row r="5636" spans="1:10" s="45" customFormat="1">
      <c r="A5636" s="49"/>
      <c r="B5636" s="44"/>
      <c r="C5636" s="44"/>
      <c r="D5636" s="44"/>
      <c r="E5636" s="50"/>
      <c r="F5636" s="51"/>
      <c r="G5636" s="51"/>
      <c r="H5636" s="51"/>
      <c r="I5636" s="52"/>
      <c r="J5636" s="46"/>
    </row>
    <row r="5637" spans="1:10" s="45" customFormat="1">
      <c r="A5637" s="49"/>
      <c r="B5637" s="44"/>
      <c r="C5637" s="44"/>
      <c r="D5637" s="44"/>
      <c r="E5637" s="50"/>
      <c r="F5637" s="51"/>
      <c r="G5637" s="51"/>
      <c r="H5637" s="51"/>
      <c r="I5637" s="52"/>
      <c r="J5637" s="46"/>
    </row>
    <row r="5638" spans="1:10" s="45" customFormat="1">
      <c r="A5638" s="49"/>
      <c r="B5638" s="44"/>
      <c r="C5638" s="44"/>
      <c r="D5638" s="44"/>
      <c r="E5638" s="50"/>
      <c r="F5638" s="51"/>
      <c r="G5638" s="51"/>
      <c r="H5638" s="51"/>
      <c r="I5638" s="52"/>
      <c r="J5638" s="46"/>
    </row>
    <row r="5639" spans="1:10" s="45" customFormat="1">
      <c r="A5639" s="49"/>
      <c r="B5639" s="44"/>
      <c r="C5639" s="44"/>
      <c r="D5639" s="44"/>
      <c r="E5639" s="50"/>
      <c r="F5639" s="51"/>
      <c r="G5639" s="51"/>
      <c r="H5639" s="51"/>
      <c r="I5639" s="52"/>
      <c r="J5639" s="46"/>
    </row>
    <row r="5640" spans="1:10" s="45" customFormat="1">
      <c r="A5640" s="49"/>
      <c r="B5640" s="44"/>
      <c r="C5640" s="44"/>
      <c r="D5640" s="44"/>
      <c r="E5640" s="50"/>
      <c r="F5640" s="51"/>
      <c r="G5640" s="51"/>
      <c r="H5640" s="51"/>
      <c r="I5640" s="52"/>
      <c r="J5640" s="46"/>
    </row>
    <row r="5641" spans="1:10" s="45" customFormat="1">
      <c r="A5641" s="49"/>
      <c r="B5641" s="44"/>
      <c r="C5641" s="44"/>
      <c r="D5641" s="44"/>
      <c r="E5641" s="50"/>
      <c r="F5641" s="51"/>
      <c r="G5641" s="51"/>
      <c r="H5641" s="51"/>
      <c r="I5641" s="52"/>
      <c r="J5641" s="46"/>
    </row>
    <row r="5642" spans="1:10" s="45" customFormat="1">
      <c r="A5642" s="49"/>
      <c r="B5642" s="44"/>
      <c r="C5642" s="44"/>
      <c r="D5642" s="44"/>
      <c r="E5642" s="50"/>
      <c r="F5642" s="51"/>
      <c r="G5642" s="51"/>
      <c r="H5642" s="51"/>
      <c r="I5642" s="52"/>
      <c r="J5642" s="46"/>
    </row>
    <row r="5643" spans="1:10" s="45" customFormat="1">
      <c r="A5643" s="49"/>
      <c r="B5643" s="44"/>
      <c r="C5643" s="44"/>
      <c r="D5643" s="44"/>
      <c r="E5643" s="50"/>
      <c r="F5643" s="51"/>
      <c r="G5643" s="51"/>
      <c r="H5643" s="51"/>
      <c r="I5643" s="52"/>
      <c r="J5643" s="46"/>
    </row>
    <row r="5644" spans="1:10" s="45" customFormat="1">
      <c r="A5644" s="49"/>
      <c r="B5644" s="44"/>
      <c r="C5644" s="44"/>
      <c r="D5644" s="44"/>
      <c r="E5644" s="50"/>
      <c r="F5644" s="51"/>
      <c r="G5644" s="51"/>
      <c r="H5644" s="51"/>
      <c r="I5644" s="52"/>
      <c r="J5644" s="46"/>
    </row>
    <row r="5645" spans="1:10" s="45" customFormat="1">
      <c r="A5645" s="49"/>
      <c r="B5645" s="44"/>
      <c r="C5645" s="44"/>
      <c r="D5645" s="44"/>
      <c r="E5645" s="50"/>
      <c r="F5645" s="51"/>
      <c r="G5645" s="51"/>
      <c r="H5645" s="51"/>
      <c r="I5645" s="52"/>
      <c r="J5645" s="46"/>
    </row>
    <row r="5646" spans="1:10" s="45" customFormat="1">
      <c r="A5646" s="49"/>
      <c r="B5646" s="44"/>
      <c r="C5646" s="44"/>
      <c r="D5646" s="44"/>
      <c r="E5646" s="50"/>
      <c r="F5646" s="51"/>
      <c r="G5646" s="51"/>
      <c r="H5646" s="51"/>
      <c r="I5646" s="52"/>
      <c r="J5646" s="46"/>
    </row>
    <row r="5647" spans="1:10" s="45" customFormat="1">
      <c r="A5647" s="49"/>
      <c r="B5647" s="44"/>
      <c r="C5647" s="44"/>
      <c r="D5647" s="44"/>
      <c r="E5647" s="50"/>
      <c r="F5647" s="51"/>
      <c r="G5647" s="51"/>
      <c r="H5647" s="51"/>
      <c r="I5647" s="52"/>
      <c r="J5647" s="46"/>
    </row>
    <row r="5648" spans="1:10" s="45" customFormat="1">
      <c r="A5648" s="49"/>
      <c r="B5648" s="44"/>
      <c r="C5648" s="44"/>
      <c r="D5648" s="44"/>
      <c r="E5648" s="50"/>
      <c r="F5648" s="51"/>
      <c r="G5648" s="51"/>
      <c r="H5648" s="51"/>
      <c r="I5648" s="52"/>
      <c r="J5648" s="46"/>
    </row>
    <row r="5649" spans="1:11" s="45" customFormat="1">
      <c r="A5649" s="49"/>
      <c r="B5649" s="44"/>
      <c r="C5649" s="44"/>
      <c r="D5649" s="44"/>
      <c r="E5649" s="50"/>
      <c r="F5649" s="51"/>
      <c r="G5649" s="51"/>
      <c r="H5649" s="51"/>
      <c r="I5649" s="52"/>
      <c r="J5649" s="46"/>
    </row>
    <row r="5650" spans="1:11" s="45" customFormat="1">
      <c r="A5650" s="49"/>
      <c r="B5650" s="44"/>
      <c r="C5650" s="44"/>
      <c r="D5650" s="44"/>
      <c r="E5650" s="50"/>
      <c r="F5650" s="51"/>
      <c r="G5650" s="51"/>
      <c r="H5650" s="51"/>
      <c r="I5650" s="52"/>
      <c r="J5650" s="46"/>
    </row>
    <row r="5651" spans="1:11" s="44" customFormat="1">
      <c r="A5651" s="49"/>
      <c r="E5651" s="50"/>
      <c r="F5651" s="51"/>
      <c r="G5651" s="51"/>
      <c r="H5651" s="51"/>
      <c r="I5651" s="52"/>
      <c r="J5651" s="46"/>
      <c r="K5651" s="45"/>
    </row>
    <row r="5652" spans="1:11" s="44" customFormat="1">
      <c r="A5652" s="49"/>
      <c r="E5652" s="50"/>
      <c r="F5652" s="51"/>
      <c r="G5652" s="51"/>
      <c r="H5652" s="51"/>
      <c r="I5652" s="52"/>
      <c r="J5652" s="46"/>
      <c r="K5652" s="45"/>
    </row>
    <row r="5653" spans="1:11" s="44" customFormat="1">
      <c r="A5653" s="49"/>
      <c r="E5653" s="50"/>
      <c r="F5653" s="51"/>
      <c r="G5653" s="51"/>
      <c r="H5653" s="51"/>
      <c r="I5653" s="52"/>
      <c r="J5653" s="46"/>
      <c r="K5653" s="45"/>
    </row>
    <row r="5654" spans="1:11" s="44" customFormat="1">
      <c r="A5654" s="49"/>
      <c r="E5654" s="50"/>
      <c r="F5654" s="51"/>
      <c r="G5654" s="51"/>
      <c r="H5654" s="51"/>
      <c r="I5654" s="52"/>
      <c r="J5654" s="46"/>
      <c r="K5654" s="45"/>
    </row>
    <row r="5655" spans="1:11" s="44" customFormat="1">
      <c r="A5655" s="49"/>
      <c r="E5655" s="50"/>
      <c r="F5655" s="51"/>
      <c r="G5655" s="51"/>
      <c r="H5655" s="51"/>
      <c r="I5655" s="52"/>
      <c r="J5655" s="46"/>
      <c r="K5655" s="45"/>
    </row>
    <row r="5656" spans="1:11" s="44" customFormat="1">
      <c r="A5656" s="49"/>
      <c r="E5656" s="50"/>
      <c r="F5656" s="51"/>
      <c r="G5656" s="51"/>
      <c r="H5656" s="51"/>
      <c r="I5656" s="52"/>
      <c r="J5656" s="46"/>
      <c r="K5656" s="45"/>
    </row>
    <row r="5657" spans="1:11" s="44" customFormat="1">
      <c r="A5657" s="49"/>
      <c r="E5657" s="50"/>
      <c r="F5657" s="51"/>
      <c r="G5657" s="51"/>
      <c r="H5657" s="51"/>
      <c r="I5657" s="52"/>
      <c r="J5657" s="46"/>
      <c r="K5657" s="45"/>
    </row>
    <row r="5658" spans="1:11" s="44" customFormat="1">
      <c r="A5658" s="49"/>
      <c r="E5658" s="50"/>
      <c r="F5658" s="51"/>
      <c r="G5658" s="51"/>
      <c r="H5658" s="51"/>
      <c r="I5658" s="52"/>
      <c r="J5658" s="46"/>
      <c r="K5658" s="45"/>
    </row>
    <row r="5659" spans="1:11" s="44" customFormat="1">
      <c r="A5659" s="49"/>
      <c r="E5659" s="50"/>
      <c r="F5659" s="51"/>
      <c r="G5659" s="51"/>
      <c r="H5659" s="51"/>
      <c r="I5659" s="52"/>
      <c r="J5659" s="46"/>
      <c r="K5659" s="45"/>
    </row>
    <row r="5660" spans="1:11" s="44" customFormat="1">
      <c r="A5660" s="49"/>
      <c r="E5660" s="50"/>
      <c r="F5660" s="51"/>
      <c r="G5660" s="51"/>
      <c r="H5660" s="51"/>
      <c r="I5660" s="52"/>
      <c r="J5660" s="46"/>
      <c r="K5660" s="45"/>
    </row>
    <row r="5661" spans="1:11" s="44" customFormat="1">
      <c r="A5661" s="49"/>
      <c r="E5661" s="50"/>
      <c r="F5661" s="51"/>
      <c r="G5661" s="51"/>
      <c r="H5661" s="51"/>
      <c r="I5661" s="52"/>
      <c r="J5661" s="46"/>
      <c r="K5661" s="45"/>
    </row>
    <row r="5662" spans="1:11" s="44" customFormat="1">
      <c r="A5662" s="49"/>
      <c r="E5662" s="50"/>
      <c r="F5662" s="51"/>
      <c r="G5662" s="51"/>
      <c r="H5662" s="51"/>
      <c r="I5662" s="52"/>
      <c r="J5662" s="46"/>
      <c r="K5662" s="45"/>
    </row>
    <row r="5663" spans="1:11" s="44" customFormat="1">
      <c r="A5663" s="49"/>
      <c r="E5663" s="50"/>
      <c r="F5663" s="51"/>
      <c r="G5663" s="51"/>
      <c r="H5663" s="51"/>
      <c r="I5663" s="52"/>
      <c r="J5663" s="46"/>
      <c r="K5663" s="45"/>
    </row>
    <row r="5664" spans="1:11" s="44" customFormat="1">
      <c r="A5664" s="49"/>
      <c r="E5664" s="50"/>
      <c r="F5664" s="51"/>
      <c r="G5664" s="51"/>
      <c r="H5664" s="51"/>
      <c r="I5664" s="52"/>
      <c r="J5664" s="46"/>
      <c r="K5664" s="45"/>
    </row>
    <row r="5665" spans="1:11" s="44" customFormat="1">
      <c r="A5665" s="49"/>
      <c r="E5665" s="50"/>
      <c r="F5665" s="51"/>
      <c r="G5665" s="51"/>
      <c r="H5665" s="51"/>
      <c r="I5665" s="52"/>
      <c r="J5665" s="46"/>
      <c r="K5665" s="45"/>
    </row>
    <row r="5666" spans="1:11" s="44" customFormat="1">
      <c r="A5666" s="49"/>
      <c r="E5666" s="50"/>
      <c r="F5666" s="51"/>
      <c r="G5666" s="51"/>
      <c r="H5666" s="51"/>
      <c r="I5666" s="52"/>
      <c r="J5666" s="46"/>
      <c r="K5666" s="45"/>
    </row>
    <row r="5667" spans="1:11" s="45" customFormat="1">
      <c r="A5667" s="49"/>
      <c r="B5667" s="44"/>
      <c r="C5667" s="44"/>
      <c r="D5667" s="44"/>
      <c r="E5667" s="50"/>
      <c r="F5667" s="51"/>
      <c r="G5667" s="51"/>
      <c r="H5667" s="51"/>
      <c r="I5667" s="52"/>
      <c r="J5667" s="46"/>
    </row>
    <row r="5668" spans="1:11" s="45" customFormat="1">
      <c r="A5668" s="49"/>
      <c r="B5668" s="44"/>
      <c r="C5668" s="44"/>
      <c r="D5668" s="44"/>
      <c r="E5668" s="50"/>
      <c r="F5668" s="51"/>
      <c r="G5668" s="51"/>
      <c r="H5668" s="51"/>
      <c r="I5668" s="52"/>
      <c r="J5668" s="46"/>
    </row>
    <row r="5669" spans="1:11" s="45" customFormat="1">
      <c r="A5669" s="49"/>
      <c r="B5669" s="44"/>
      <c r="C5669" s="44"/>
      <c r="D5669" s="44"/>
      <c r="E5669" s="50"/>
      <c r="F5669" s="51"/>
      <c r="G5669" s="51"/>
      <c r="H5669" s="51"/>
      <c r="I5669" s="52"/>
      <c r="J5669" s="46"/>
    </row>
    <row r="5670" spans="1:11" s="45" customFormat="1">
      <c r="A5670" s="49"/>
      <c r="B5670" s="44"/>
      <c r="C5670" s="44"/>
      <c r="D5670" s="44"/>
      <c r="E5670" s="50"/>
      <c r="F5670" s="51"/>
      <c r="G5670" s="51"/>
      <c r="H5670" s="51"/>
      <c r="I5670" s="52"/>
      <c r="J5670" s="46"/>
      <c r="K5670" s="47"/>
    </row>
    <row r="5671" spans="1:11" s="45" customFormat="1">
      <c r="A5671" s="49"/>
      <c r="B5671" s="44"/>
      <c r="C5671" s="44"/>
      <c r="D5671" s="44"/>
      <c r="E5671" s="50"/>
      <c r="F5671" s="51"/>
      <c r="G5671" s="51"/>
      <c r="H5671" s="51"/>
      <c r="I5671" s="52"/>
      <c r="J5671" s="46"/>
    </row>
    <row r="5672" spans="1:11" s="45" customFormat="1">
      <c r="A5672" s="49"/>
      <c r="B5672" s="44"/>
      <c r="C5672" s="44"/>
      <c r="D5672" s="44"/>
      <c r="E5672" s="50"/>
      <c r="F5672" s="51"/>
      <c r="G5672" s="51"/>
      <c r="H5672" s="51"/>
      <c r="I5672" s="52"/>
      <c r="J5672" s="46"/>
    </row>
    <row r="5673" spans="1:11" s="45" customFormat="1">
      <c r="A5673" s="49"/>
      <c r="B5673" s="44"/>
      <c r="C5673" s="44"/>
      <c r="D5673" s="44"/>
      <c r="E5673" s="50"/>
      <c r="F5673" s="51"/>
      <c r="G5673" s="51"/>
      <c r="H5673" s="51"/>
      <c r="I5673" s="52"/>
      <c r="J5673" s="46"/>
    </row>
    <row r="5674" spans="1:11" s="45" customFormat="1">
      <c r="A5674" s="49"/>
      <c r="B5674" s="44"/>
      <c r="C5674" s="44"/>
      <c r="D5674" s="44"/>
      <c r="E5674" s="50"/>
      <c r="F5674" s="51"/>
      <c r="G5674" s="51"/>
      <c r="H5674" s="51"/>
      <c r="I5674" s="52"/>
      <c r="J5674" s="46"/>
    </row>
    <row r="5675" spans="1:11" s="45" customFormat="1">
      <c r="A5675" s="49"/>
      <c r="B5675" s="44"/>
      <c r="C5675" s="44"/>
      <c r="D5675" s="44"/>
      <c r="E5675" s="50"/>
      <c r="F5675" s="51"/>
      <c r="G5675" s="51"/>
      <c r="H5675" s="51"/>
      <c r="I5675" s="52"/>
      <c r="J5675" s="46"/>
    </row>
    <row r="5676" spans="1:11" s="45" customFormat="1">
      <c r="A5676" s="49"/>
      <c r="B5676" s="44"/>
      <c r="C5676" s="44"/>
      <c r="D5676" s="44"/>
      <c r="E5676" s="50"/>
      <c r="F5676" s="51"/>
      <c r="G5676" s="51"/>
      <c r="H5676" s="51"/>
      <c r="I5676" s="52"/>
      <c r="J5676" s="46"/>
    </row>
    <row r="5677" spans="1:11" s="45" customFormat="1">
      <c r="A5677" s="49"/>
      <c r="B5677" s="44"/>
      <c r="C5677" s="44"/>
      <c r="D5677" s="44"/>
      <c r="E5677" s="50"/>
      <c r="F5677" s="51"/>
      <c r="G5677" s="51"/>
      <c r="H5677" s="51"/>
      <c r="I5677" s="52"/>
      <c r="J5677" s="46"/>
    </row>
    <row r="5678" spans="1:11" s="45" customFormat="1">
      <c r="A5678" s="49"/>
      <c r="B5678" s="44"/>
      <c r="C5678" s="44"/>
      <c r="D5678" s="44"/>
      <c r="E5678" s="50"/>
      <c r="F5678" s="51"/>
      <c r="G5678" s="51"/>
      <c r="H5678" s="51"/>
      <c r="I5678" s="52"/>
      <c r="J5678" s="46"/>
    </row>
    <row r="5679" spans="1:11" s="45" customFormat="1">
      <c r="A5679" s="49"/>
      <c r="B5679" s="44"/>
      <c r="C5679" s="44"/>
      <c r="D5679" s="44"/>
      <c r="E5679" s="50"/>
      <c r="F5679" s="51"/>
      <c r="G5679" s="51"/>
      <c r="H5679" s="51"/>
      <c r="I5679" s="52"/>
      <c r="J5679" s="46"/>
    </row>
    <row r="5680" spans="1:11" s="45" customFormat="1">
      <c r="A5680" s="49"/>
      <c r="B5680" s="44"/>
      <c r="C5680" s="44"/>
      <c r="D5680" s="44"/>
      <c r="E5680" s="50"/>
      <c r="F5680" s="51"/>
      <c r="G5680" s="51"/>
      <c r="H5680" s="51"/>
      <c r="I5680" s="52"/>
      <c r="J5680" s="46"/>
    </row>
    <row r="5681" spans="1:10" s="45" customFormat="1">
      <c r="A5681" s="49"/>
      <c r="B5681" s="44"/>
      <c r="C5681" s="44"/>
      <c r="D5681" s="44"/>
      <c r="E5681" s="50"/>
      <c r="F5681" s="51"/>
      <c r="G5681" s="51"/>
      <c r="H5681" s="51"/>
      <c r="I5681" s="52"/>
      <c r="J5681" s="46"/>
    </row>
    <row r="5682" spans="1:10" s="45" customFormat="1">
      <c r="A5682" s="49"/>
      <c r="B5682" s="44"/>
      <c r="C5682" s="44"/>
      <c r="D5682" s="44"/>
      <c r="E5682" s="50"/>
      <c r="F5682" s="51"/>
      <c r="G5682" s="51"/>
      <c r="H5682" s="51"/>
      <c r="I5682" s="52"/>
      <c r="J5682" s="46"/>
    </row>
    <row r="5683" spans="1:10" s="45" customFormat="1">
      <c r="A5683" s="49"/>
      <c r="B5683" s="44"/>
      <c r="C5683" s="44"/>
      <c r="D5683" s="44"/>
      <c r="E5683" s="50"/>
      <c r="F5683" s="51"/>
      <c r="G5683" s="51"/>
      <c r="H5683" s="51"/>
      <c r="I5683" s="52"/>
      <c r="J5683" s="46"/>
    </row>
    <row r="5684" spans="1:10" s="45" customFormat="1">
      <c r="A5684" s="49"/>
      <c r="B5684" s="44"/>
      <c r="C5684" s="44"/>
      <c r="D5684" s="44"/>
      <c r="E5684" s="50"/>
      <c r="F5684" s="51"/>
      <c r="G5684" s="51"/>
      <c r="H5684" s="51"/>
      <c r="I5684" s="52"/>
      <c r="J5684" s="46"/>
    </row>
    <row r="5685" spans="1:10" s="45" customFormat="1">
      <c r="A5685" s="49"/>
      <c r="B5685" s="44"/>
      <c r="C5685" s="44"/>
      <c r="D5685" s="44"/>
      <c r="E5685" s="50"/>
      <c r="F5685" s="51"/>
      <c r="G5685" s="51"/>
      <c r="H5685" s="51"/>
      <c r="I5685" s="52"/>
      <c r="J5685" s="46"/>
    </row>
    <row r="5686" spans="1:10" s="45" customFormat="1">
      <c r="A5686" s="49"/>
      <c r="B5686" s="44"/>
      <c r="C5686" s="44"/>
      <c r="D5686" s="44"/>
      <c r="E5686" s="50"/>
      <c r="F5686" s="51"/>
      <c r="G5686" s="51"/>
      <c r="H5686" s="51"/>
      <c r="I5686" s="52"/>
      <c r="J5686" s="46"/>
    </row>
    <row r="5687" spans="1:10" s="45" customFormat="1">
      <c r="A5687" s="49"/>
      <c r="B5687" s="44"/>
      <c r="C5687" s="44"/>
      <c r="D5687" s="44"/>
      <c r="E5687" s="50"/>
      <c r="F5687" s="51"/>
      <c r="G5687" s="51"/>
      <c r="H5687" s="51"/>
      <c r="I5687" s="52"/>
      <c r="J5687" s="46"/>
    </row>
    <row r="5688" spans="1:10" s="45" customFormat="1">
      <c r="A5688" s="49"/>
      <c r="B5688" s="44"/>
      <c r="C5688" s="44"/>
      <c r="D5688" s="44"/>
      <c r="E5688" s="50"/>
      <c r="F5688" s="51"/>
      <c r="G5688" s="51"/>
      <c r="H5688" s="51"/>
      <c r="I5688" s="52"/>
      <c r="J5688" s="46"/>
    </row>
    <row r="5689" spans="1:10" s="45" customFormat="1">
      <c r="A5689" s="49"/>
      <c r="B5689" s="44"/>
      <c r="C5689" s="44"/>
      <c r="D5689" s="44"/>
      <c r="E5689" s="50"/>
      <c r="F5689" s="51"/>
      <c r="G5689" s="51"/>
      <c r="H5689" s="51"/>
      <c r="I5689" s="52"/>
      <c r="J5689" s="46"/>
    </row>
    <row r="5690" spans="1:10" s="45" customFormat="1">
      <c r="A5690" s="49"/>
      <c r="B5690" s="44"/>
      <c r="C5690" s="44"/>
      <c r="D5690" s="44"/>
      <c r="E5690" s="50"/>
      <c r="F5690" s="51"/>
      <c r="G5690" s="51"/>
      <c r="H5690" s="51"/>
      <c r="I5690" s="52"/>
      <c r="J5690" s="46"/>
    </row>
    <row r="5691" spans="1:10" s="45" customFormat="1">
      <c r="A5691" s="49"/>
      <c r="B5691" s="44"/>
      <c r="C5691" s="44"/>
      <c r="D5691" s="44"/>
      <c r="E5691" s="50"/>
      <c r="F5691" s="51"/>
      <c r="G5691" s="51"/>
      <c r="H5691" s="51"/>
      <c r="I5691" s="52"/>
      <c r="J5691" s="46"/>
    </row>
    <row r="5692" spans="1:10" s="45" customFormat="1">
      <c r="A5692" s="49"/>
      <c r="B5692" s="44"/>
      <c r="C5692" s="44"/>
      <c r="D5692" s="44"/>
      <c r="E5692" s="50"/>
      <c r="F5692" s="51"/>
      <c r="G5692" s="51"/>
      <c r="H5692" s="51"/>
      <c r="I5692" s="52"/>
      <c r="J5692" s="46"/>
    </row>
    <row r="5693" spans="1:10" s="45" customFormat="1">
      <c r="A5693" s="49"/>
      <c r="B5693" s="44"/>
      <c r="C5693" s="44"/>
      <c r="D5693" s="44"/>
      <c r="E5693" s="50"/>
      <c r="F5693" s="51"/>
      <c r="G5693" s="51"/>
      <c r="H5693" s="51"/>
      <c r="I5693" s="52"/>
      <c r="J5693" s="46"/>
    </row>
    <row r="5694" spans="1:10" s="45" customFormat="1">
      <c r="A5694" s="49"/>
      <c r="B5694" s="44"/>
      <c r="C5694" s="44"/>
      <c r="D5694" s="44"/>
      <c r="E5694" s="50"/>
      <c r="F5694" s="51"/>
      <c r="G5694" s="51"/>
      <c r="H5694" s="51"/>
      <c r="I5694" s="52"/>
      <c r="J5694" s="46"/>
    </row>
    <row r="5695" spans="1:10" s="45" customFormat="1">
      <c r="A5695" s="49"/>
      <c r="B5695" s="44"/>
      <c r="C5695" s="44"/>
      <c r="D5695" s="44"/>
      <c r="E5695" s="50"/>
      <c r="F5695" s="51"/>
      <c r="G5695" s="51"/>
      <c r="H5695" s="51"/>
      <c r="I5695" s="52"/>
      <c r="J5695" s="46"/>
    </row>
    <row r="5696" spans="1:10" s="45" customFormat="1">
      <c r="A5696" s="49"/>
      <c r="B5696" s="44"/>
      <c r="C5696" s="44"/>
      <c r="D5696" s="44"/>
      <c r="E5696" s="50"/>
      <c r="F5696" s="51"/>
      <c r="G5696" s="51"/>
      <c r="H5696" s="51"/>
      <c r="I5696" s="52"/>
      <c r="J5696" s="46"/>
    </row>
    <row r="5697" spans="1:12" s="45" customFormat="1">
      <c r="A5697" s="49"/>
      <c r="B5697" s="44"/>
      <c r="C5697" s="44"/>
      <c r="D5697" s="44"/>
      <c r="E5697" s="50"/>
      <c r="F5697" s="51"/>
      <c r="G5697" s="51"/>
      <c r="H5697" s="51"/>
      <c r="I5697" s="52"/>
      <c r="J5697" s="46"/>
    </row>
    <row r="5698" spans="1:12" s="45" customFormat="1">
      <c r="A5698" s="49"/>
      <c r="B5698" s="44"/>
      <c r="C5698" s="44"/>
      <c r="D5698" s="44"/>
      <c r="E5698" s="50"/>
      <c r="F5698" s="51"/>
      <c r="G5698" s="51"/>
      <c r="H5698" s="51"/>
      <c r="I5698" s="52"/>
      <c r="J5698" s="46"/>
    </row>
    <row r="5699" spans="1:12" s="44" customFormat="1">
      <c r="A5699" s="49"/>
      <c r="E5699" s="50"/>
      <c r="F5699" s="51"/>
      <c r="G5699" s="51"/>
      <c r="H5699" s="51"/>
      <c r="I5699" s="52"/>
      <c r="J5699" s="46"/>
      <c r="K5699" s="45"/>
    </row>
    <row r="5700" spans="1:12" s="44" customFormat="1">
      <c r="A5700" s="49"/>
      <c r="E5700" s="50"/>
      <c r="F5700" s="51"/>
      <c r="G5700" s="51"/>
      <c r="H5700" s="51"/>
      <c r="I5700" s="52"/>
      <c r="J5700" s="46"/>
      <c r="K5700" s="45"/>
    </row>
    <row r="5701" spans="1:12" s="44" customFormat="1">
      <c r="A5701" s="49"/>
      <c r="E5701" s="50"/>
      <c r="F5701" s="51"/>
      <c r="G5701" s="51"/>
      <c r="H5701" s="51"/>
      <c r="I5701" s="52"/>
      <c r="J5701" s="46"/>
      <c r="K5701" s="45"/>
    </row>
    <row r="5702" spans="1:12" s="44" customFormat="1">
      <c r="A5702" s="49"/>
      <c r="E5702" s="50"/>
      <c r="F5702" s="51"/>
      <c r="G5702" s="51"/>
      <c r="H5702" s="51"/>
      <c r="I5702" s="52"/>
      <c r="J5702" s="46"/>
      <c r="K5702" s="45"/>
    </row>
    <row r="5703" spans="1:12" s="44" customFormat="1">
      <c r="A5703" s="49"/>
      <c r="E5703" s="50"/>
      <c r="F5703" s="51"/>
      <c r="G5703" s="51"/>
      <c r="H5703" s="51"/>
      <c r="I5703" s="52"/>
      <c r="J5703" s="46"/>
      <c r="K5703" s="45"/>
    </row>
    <row r="5704" spans="1:12" s="44" customFormat="1">
      <c r="A5704" s="49"/>
      <c r="E5704" s="50"/>
      <c r="F5704" s="51"/>
      <c r="G5704" s="51"/>
      <c r="H5704" s="51"/>
      <c r="I5704" s="52"/>
      <c r="J5704" s="46"/>
      <c r="K5704" s="45"/>
    </row>
    <row r="5705" spans="1:12" s="44" customFormat="1">
      <c r="A5705" s="49"/>
      <c r="E5705" s="50"/>
      <c r="F5705" s="51"/>
      <c r="G5705" s="51"/>
      <c r="H5705" s="51"/>
      <c r="I5705" s="52"/>
      <c r="J5705" s="46"/>
      <c r="K5705" s="45"/>
    </row>
    <row r="5706" spans="1:12" s="44" customFormat="1">
      <c r="A5706" s="49"/>
      <c r="E5706" s="50"/>
      <c r="F5706" s="51"/>
      <c r="G5706" s="51"/>
      <c r="H5706" s="51"/>
      <c r="I5706" s="52"/>
      <c r="J5706" s="46"/>
      <c r="K5706" s="45"/>
    </row>
    <row r="5707" spans="1:12" s="44" customFormat="1">
      <c r="A5707" s="49"/>
      <c r="E5707" s="50"/>
      <c r="F5707" s="51"/>
      <c r="G5707" s="51"/>
      <c r="H5707" s="51"/>
      <c r="I5707" s="52"/>
      <c r="J5707" s="46"/>
      <c r="K5707" s="45"/>
    </row>
    <row r="5708" spans="1:12" s="44" customFormat="1">
      <c r="A5708" s="49"/>
      <c r="E5708" s="50"/>
      <c r="F5708" s="51"/>
      <c r="G5708" s="51"/>
      <c r="H5708" s="51"/>
      <c r="I5708" s="52"/>
      <c r="J5708" s="46"/>
      <c r="K5708" s="45"/>
      <c r="L5708" s="48"/>
    </row>
    <row r="5709" spans="1:12" s="44" customFormat="1">
      <c r="A5709" s="49"/>
      <c r="E5709" s="50"/>
      <c r="F5709" s="51"/>
      <c r="G5709" s="51"/>
      <c r="H5709" s="51"/>
      <c r="I5709" s="52"/>
      <c r="J5709" s="46"/>
      <c r="K5709" s="45"/>
    </row>
    <row r="5710" spans="1:12" s="44" customFormat="1">
      <c r="A5710" s="49"/>
      <c r="E5710" s="50"/>
      <c r="F5710" s="51"/>
      <c r="G5710" s="51"/>
      <c r="H5710" s="51"/>
      <c r="I5710" s="52"/>
      <c r="J5710" s="46"/>
      <c r="K5710" s="45"/>
    </row>
    <row r="5711" spans="1:12" s="44" customFormat="1">
      <c r="A5711" s="49"/>
      <c r="E5711" s="50"/>
      <c r="F5711" s="51"/>
      <c r="G5711" s="51"/>
      <c r="H5711" s="51"/>
      <c r="I5711" s="52"/>
      <c r="J5711" s="46"/>
      <c r="K5711" s="45"/>
    </row>
    <row r="5712" spans="1:12" s="44" customFormat="1">
      <c r="A5712" s="49"/>
      <c r="E5712" s="50"/>
      <c r="F5712" s="51"/>
      <c r="G5712" s="51"/>
      <c r="H5712" s="51"/>
      <c r="I5712" s="52"/>
      <c r="J5712" s="46"/>
      <c r="K5712" s="45"/>
    </row>
    <row r="5713" spans="1:11" s="44" customFormat="1">
      <c r="A5713" s="49"/>
      <c r="E5713" s="50"/>
      <c r="F5713" s="51"/>
      <c r="G5713" s="51"/>
      <c r="H5713" s="51"/>
      <c r="I5713" s="52"/>
      <c r="J5713" s="46"/>
      <c r="K5713" s="45"/>
    </row>
    <row r="5714" spans="1:11" s="44" customFormat="1">
      <c r="A5714" s="49"/>
      <c r="E5714" s="50"/>
      <c r="F5714" s="51"/>
      <c r="G5714" s="51"/>
      <c r="H5714" s="51"/>
      <c r="I5714" s="52"/>
      <c r="J5714" s="46"/>
      <c r="K5714" s="45"/>
    </row>
    <row r="5715" spans="1:11" s="45" customFormat="1">
      <c r="A5715" s="49"/>
      <c r="B5715" s="44"/>
      <c r="C5715" s="44"/>
      <c r="D5715" s="44"/>
      <c r="E5715" s="50"/>
      <c r="F5715" s="51"/>
      <c r="G5715" s="51"/>
      <c r="H5715" s="51"/>
      <c r="I5715" s="52"/>
      <c r="J5715" s="46"/>
    </row>
    <row r="5716" spans="1:11" s="45" customFormat="1">
      <c r="A5716" s="49"/>
      <c r="B5716" s="44"/>
      <c r="C5716" s="44"/>
      <c r="D5716" s="44"/>
      <c r="E5716" s="50"/>
      <c r="F5716" s="51"/>
      <c r="G5716" s="51"/>
      <c r="H5716" s="51"/>
      <c r="I5716" s="52"/>
      <c r="J5716" s="46"/>
    </row>
    <row r="5717" spans="1:11" s="45" customFormat="1">
      <c r="A5717" s="49"/>
      <c r="B5717" s="44"/>
      <c r="C5717" s="44"/>
      <c r="D5717" s="44"/>
      <c r="E5717" s="50"/>
      <c r="F5717" s="51"/>
      <c r="G5717" s="51"/>
      <c r="H5717" s="51"/>
      <c r="I5717" s="52"/>
      <c r="J5717" s="46"/>
    </row>
    <row r="5718" spans="1:11" s="45" customFormat="1">
      <c r="A5718" s="49"/>
      <c r="B5718" s="44"/>
      <c r="C5718" s="44"/>
      <c r="D5718" s="44"/>
      <c r="E5718" s="50"/>
      <c r="F5718" s="51"/>
      <c r="G5718" s="51"/>
      <c r="H5718" s="51"/>
      <c r="I5718" s="52"/>
      <c r="J5718" s="46"/>
    </row>
    <row r="5719" spans="1:11" s="45" customFormat="1">
      <c r="A5719" s="49"/>
      <c r="B5719" s="44"/>
      <c r="C5719" s="44"/>
      <c r="D5719" s="44"/>
      <c r="E5719" s="50"/>
      <c r="F5719" s="51"/>
      <c r="G5719" s="51"/>
      <c r="H5719" s="51"/>
      <c r="I5719" s="52"/>
      <c r="J5719" s="46"/>
    </row>
    <row r="5720" spans="1:11" s="45" customFormat="1">
      <c r="A5720" s="49"/>
      <c r="B5720" s="44"/>
      <c r="C5720" s="44"/>
      <c r="D5720" s="44"/>
      <c r="E5720" s="50"/>
      <c r="F5720" s="51"/>
      <c r="G5720" s="51"/>
      <c r="H5720" s="51"/>
      <c r="I5720" s="52"/>
      <c r="J5720" s="46"/>
    </row>
    <row r="5721" spans="1:11" s="45" customFormat="1">
      <c r="A5721" s="49"/>
      <c r="B5721" s="44"/>
      <c r="C5721" s="44"/>
      <c r="D5721" s="44"/>
      <c r="E5721" s="50"/>
      <c r="F5721" s="51"/>
      <c r="G5721" s="51"/>
      <c r="H5721" s="51"/>
      <c r="I5721" s="52"/>
      <c r="J5721" s="46"/>
    </row>
    <row r="5722" spans="1:11" s="45" customFormat="1">
      <c r="A5722" s="49"/>
      <c r="B5722" s="44"/>
      <c r="C5722" s="44"/>
      <c r="D5722" s="44"/>
      <c r="E5722" s="50"/>
      <c r="F5722" s="51"/>
      <c r="G5722" s="51"/>
      <c r="H5722" s="51"/>
      <c r="I5722" s="52"/>
      <c r="J5722" s="46"/>
    </row>
    <row r="5723" spans="1:11" s="45" customFormat="1">
      <c r="A5723" s="49"/>
      <c r="B5723" s="44"/>
      <c r="C5723" s="44"/>
      <c r="D5723" s="44"/>
      <c r="E5723" s="50"/>
      <c r="F5723" s="51"/>
      <c r="G5723" s="51"/>
      <c r="H5723" s="51"/>
      <c r="I5723" s="52"/>
      <c r="J5723" s="46"/>
    </row>
    <row r="5724" spans="1:11" s="45" customFormat="1">
      <c r="A5724" s="49"/>
      <c r="B5724" s="44"/>
      <c r="C5724" s="44"/>
      <c r="D5724" s="44"/>
      <c r="E5724" s="50"/>
      <c r="F5724" s="51"/>
      <c r="G5724" s="51"/>
      <c r="H5724" s="51"/>
      <c r="I5724" s="52"/>
      <c r="J5724" s="46"/>
    </row>
    <row r="5725" spans="1:11" s="45" customFormat="1">
      <c r="A5725" s="49"/>
      <c r="B5725" s="44"/>
      <c r="C5725" s="44"/>
      <c r="D5725" s="44"/>
      <c r="E5725" s="50"/>
      <c r="F5725" s="51"/>
      <c r="G5725" s="51"/>
      <c r="H5725" s="51"/>
      <c r="I5725" s="52"/>
      <c r="J5725" s="46"/>
    </row>
    <row r="5726" spans="1:11" s="45" customFormat="1">
      <c r="A5726" s="49"/>
      <c r="B5726" s="44"/>
      <c r="C5726" s="44"/>
      <c r="D5726" s="44"/>
      <c r="E5726" s="50"/>
      <c r="F5726" s="51"/>
      <c r="G5726" s="51"/>
      <c r="H5726" s="51"/>
      <c r="I5726" s="52"/>
      <c r="J5726" s="46"/>
    </row>
    <row r="5727" spans="1:11" s="45" customFormat="1">
      <c r="A5727" s="49"/>
      <c r="B5727" s="44"/>
      <c r="C5727" s="44"/>
      <c r="D5727" s="44"/>
      <c r="E5727" s="50"/>
      <c r="F5727" s="51"/>
      <c r="G5727" s="51"/>
      <c r="H5727" s="51"/>
      <c r="I5727" s="52"/>
      <c r="J5727" s="46"/>
    </row>
    <row r="5728" spans="1:11" s="45" customFormat="1">
      <c r="A5728" s="49"/>
      <c r="B5728" s="44"/>
      <c r="C5728" s="44"/>
      <c r="D5728" s="44"/>
      <c r="E5728" s="50"/>
      <c r="F5728" s="51"/>
      <c r="G5728" s="51"/>
      <c r="H5728" s="51"/>
      <c r="I5728" s="52"/>
      <c r="J5728" s="46"/>
    </row>
    <row r="5729" spans="1:10" s="45" customFormat="1">
      <c r="A5729" s="49"/>
      <c r="B5729" s="44"/>
      <c r="C5729" s="44"/>
      <c r="D5729" s="44"/>
      <c r="E5729" s="50"/>
      <c r="F5729" s="51"/>
      <c r="G5729" s="51"/>
      <c r="H5729" s="51"/>
      <c r="I5729" s="52"/>
      <c r="J5729" s="46"/>
    </row>
    <row r="5730" spans="1:10" s="45" customFormat="1">
      <c r="A5730" s="49"/>
      <c r="B5730" s="44"/>
      <c r="C5730" s="44"/>
      <c r="D5730" s="44"/>
      <c r="E5730" s="50"/>
      <c r="F5730" s="51"/>
      <c r="G5730" s="51"/>
      <c r="H5730" s="51"/>
      <c r="I5730" s="52"/>
      <c r="J5730" s="46"/>
    </row>
    <row r="5731" spans="1:10" s="45" customFormat="1">
      <c r="A5731" s="49"/>
      <c r="B5731" s="44"/>
      <c r="C5731" s="44"/>
      <c r="D5731" s="44"/>
      <c r="E5731" s="50"/>
      <c r="F5731" s="51"/>
      <c r="G5731" s="51"/>
      <c r="H5731" s="51"/>
      <c r="I5731" s="52"/>
      <c r="J5731" s="46"/>
    </row>
    <row r="5732" spans="1:10" s="45" customFormat="1">
      <c r="A5732" s="49"/>
      <c r="B5732" s="44"/>
      <c r="C5732" s="44"/>
      <c r="D5732" s="44"/>
      <c r="E5732" s="50"/>
      <c r="F5732" s="51"/>
      <c r="G5732" s="51"/>
      <c r="H5732" s="51"/>
      <c r="I5732" s="52"/>
      <c r="J5732" s="46"/>
    </row>
    <row r="5733" spans="1:10" s="45" customFormat="1">
      <c r="A5733" s="49"/>
      <c r="B5733" s="44"/>
      <c r="C5733" s="44"/>
      <c r="D5733" s="44"/>
      <c r="E5733" s="50"/>
      <c r="F5733" s="51"/>
      <c r="G5733" s="51"/>
      <c r="H5733" s="51"/>
      <c r="I5733" s="52"/>
      <c r="J5733" s="46"/>
    </row>
    <row r="5734" spans="1:10" s="45" customFormat="1">
      <c r="A5734" s="49"/>
      <c r="B5734" s="44"/>
      <c r="C5734" s="44"/>
      <c r="D5734" s="44"/>
      <c r="E5734" s="50"/>
      <c r="F5734" s="51"/>
      <c r="G5734" s="51"/>
      <c r="H5734" s="51"/>
      <c r="I5734" s="52"/>
      <c r="J5734" s="46"/>
    </row>
    <row r="5735" spans="1:10" s="45" customFormat="1">
      <c r="A5735" s="49"/>
      <c r="B5735" s="44"/>
      <c r="C5735" s="44"/>
      <c r="D5735" s="44"/>
      <c r="E5735" s="50"/>
      <c r="F5735" s="51"/>
      <c r="G5735" s="51"/>
      <c r="H5735" s="51"/>
      <c r="I5735" s="52"/>
      <c r="J5735" s="46"/>
    </row>
    <row r="5736" spans="1:10" s="45" customFormat="1">
      <c r="A5736" s="49"/>
      <c r="B5736" s="44"/>
      <c r="C5736" s="44"/>
      <c r="D5736" s="44"/>
      <c r="E5736" s="50"/>
      <c r="F5736" s="51"/>
      <c r="G5736" s="51"/>
      <c r="H5736" s="51"/>
      <c r="I5736" s="52"/>
      <c r="J5736" s="46"/>
    </row>
    <row r="5737" spans="1:10" s="45" customFormat="1">
      <c r="A5737" s="49"/>
      <c r="B5737" s="44"/>
      <c r="C5737" s="44"/>
      <c r="D5737" s="44"/>
      <c r="E5737" s="50"/>
      <c r="F5737" s="51"/>
      <c r="G5737" s="51"/>
      <c r="H5737" s="51"/>
      <c r="I5737" s="52"/>
      <c r="J5737" s="46"/>
    </row>
    <row r="5738" spans="1:10" s="45" customFormat="1">
      <c r="A5738" s="49"/>
      <c r="B5738" s="44"/>
      <c r="C5738" s="44"/>
      <c r="D5738" s="44"/>
      <c r="E5738" s="50"/>
      <c r="F5738" s="51"/>
      <c r="G5738" s="51"/>
      <c r="H5738" s="51"/>
      <c r="I5738" s="52"/>
      <c r="J5738" s="46"/>
    </row>
    <row r="5739" spans="1:10" s="45" customFormat="1">
      <c r="A5739" s="49"/>
      <c r="B5739" s="44"/>
      <c r="C5739" s="44"/>
      <c r="D5739" s="44"/>
      <c r="E5739" s="50"/>
      <c r="F5739" s="51"/>
      <c r="G5739" s="51"/>
      <c r="H5739" s="51"/>
      <c r="I5739" s="52"/>
      <c r="J5739" s="46"/>
    </row>
    <row r="5740" spans="1:10" s="45" customFormat="1">
      <c r="A5740" s="49"/>
      <c r="B5740" s="44"/>
      <c r="C5740" s="44"/>
      <c r="D5740" s="44"/>
      <c r="E5740" s="50"/>
      <c r="F5740" s="51"/>
      <c r="G5740" s="51"/>
      <c r="H5740" s="51"/>
      <c r="I5740" s="52"/>
      <c r="J5740" s="46"/>
    </row>
    <row r="5741" spans="1:10" s="45" customFormat="1">
      <c r="A5741" s="49"/>
      <c r="B5741" s="44"/>
      <c r="C5741" s="44"/>
      <c r="D5741" s="44"/>
      <c r="E5741" s="50"/>
      <c r="F5741" s="51"/>
      <c r="G5741" s="51"/>
      <c r="H5741" s="51"/>
      <c r="I5741" s="52"/>
      <c r="J5741" s="46"/>
    </row>
    <row r="5742" spans="1:10" s="45" customFormat="1">
      <c r="A5742" s="49"/>
      <c r="B5742" s="44"/>
      <c r="C5742" s="44"/>
      <c r="D5742" s="44"/>
      <c r="E5742" s="50"/>
      <c r="F5742" s="51"/>
      <c r="G5742" s="51"/>
      <c r="H5742" s="51"/>
      <c r="I5742" s="52"/>
      <c r="J5742" s="46"/>
    </row>
    <row r="5743" spans="1:10" s="45" customFormat="1">
      <c r="A5743" s="49"/>
      <c r="B5743" s="44"/>
      <c r="C5743" s="44"/>
      <c r="D5743" s="44"/>
      <c r="E5743" s="50"/>
      <c r="F5743" s="51"/>
      <c r="G5743" s="51"/>
      <c r="H5743" s="51"/>
      <c r="I5743" s="52"/>
      <c r="J5743" s="46"/>
    </row>
    <row r="5744" spans="1:10" s="45" customFormat="1">
      <c r="A5744" s="49"/>
      <c r="B5744" s="44"/>
      <c r="C5744" s="44"/>
      <c r="D5744" s="44"/>
      <c r="E5744" s="50"/>
      <c r="F5744" s="51"/>
      <c r="G5744" s="51"/>
      <c r="H5744" s="51"/>
      <c r="I5744" s="52"/>
      <c r="J5744" s="46"/>
    </row>
    <row r="5745" spans="1:10" s="45" customFormat="1">
      <c r="A5745" s="49"/>
      <c r="B5745" s="44"/>
      <c r="C5745" s="44"/>
      <c r="D5745" s="44"/>
      <c r="E5745" s="50"/>
      <c r="F5745" s="51"/>
      <c r="G5745" s="51"/>
      <c r="H5745" s="51"/>
      <c r="I5745" s="52"/>
      <c r="J5745" s="46"/>
    </row>
    <row r="5746" spans="1:10" s="45" customFormat="1">
      <c r="A5746" s="49"/>
      <c r="B5746" s="44"/>
      <c r="C5746" s="44"/>
      <c r="D5746" s="44"/>
      <c r="E5746" s="50"/>
      <c r="F5746" s="51"/>
      <c r="G5746" s="51"/>
      <c r="H5746" s="51"/>
      <c r="I5746" s="52"/>
      <c r="J5746" s="46"/>
    </row>
    <row r="5747" spans="1:10" s="45" customFormat="1">
      <c r="A5747" s="49"/>
      <c r="B5747" s="44"/>
      <c r="C5747" s="44"/>
      <c r="D5747" s="44"/>
      <c r="E5747" s="50"/>
      <c r="F5747" s="51"/>
      <c r="G5747" s="51"/>
      <c r="H5747" s="51"/>
      <c r="I5747" s="52"/>
      <c r="J5747" s="46"/>
    </row>
    <row r="5748" spans="1:10" s="45" customFormat="1">
      <c r="A5748" s="49"/>
      <c r="B5748" s="44"/>
      <c r="C5748" s="44"/>
      <c r="D5748" s="44"/>
      <c r="E5748" s="50"/>
      <c r="F5748" s="51"/>
      <c r="G5748" s="51"/>
      <c r="H5748" s="51"/>
      <c r="I5748" s="52"/>
      <c r="J5748" s="46"/>
    </row>
    <row r="5749" spans="1:10" s="45" customFormat="1">
      <c r="A5749" s="49"/>
      <c r="B5749" s="44"/>
      <c r="C5749" s="44"/>
      <c r="D5749" s="44"/>
      <c r="E5749" s="50"/>
      <c r="F5749" s="51"/>
      <c r="G5749" s="51"/>
      <c r="H5749" s="51"/>
      <c r="I5749" s="52"/>
      <c r="J5749" s="46"/>
    </row>
    <row r="5750" spans="1:10" s="45" customFormat="1">
      <c r="A5750" s="49"/>
      <c r="B5750" s="44"/>
      <c r="C5750" s="44"/>
      <c r="D5750" s="44"/>
      <c r="E5750" s="50"/>
      <c r="F5750" s="51"/>
      <c r="G5750" s="51"/>
      <c r="H5750" s="51"/>
      <c r="I5750" s="52"/>
      <c r="J5750" s="46"/>
    </row>
    <row r="5751" spans="1:10" s="45" customFormat="1">
      <c r="A5751" s="49"/>
      <c r="B5751" s="44"/>
      <c r="C5751" s="44"/>
      <c r="D5751" s="44"/>
      <c r="E5751" s="50"/>
      <c r="F5751" s="51"/>
      <c r="G5751" s="51"/>
      <c r="H5751" s="51"/>
      <c r="I5751" s="52"/>
      <c r="J5751" s="46"/>
    </row>
    <row r="5752" spans="1:10" s="45" customFormat="1">
      <c r="A5752" s="49"/>
      <c r="B5752" s="44"/>
      <c r="C5752" s="44"/>
      <c r="D5752" s="44"/>
      <c r="E5752" s="50"/>
      <c r="F5752" s="51"/>
      <c r="G5752" s="51"/>
      <c r="H5752" s="51"/>
      <c r="I5752" s="52"/>
      <c r="J5752" s="46"/>
    </row>
    <row r="5753" spans="1:10" s="45" customFormat="1">
      <c r="A5753" s="49"/>
      <c r="B5753" s="44"/>
      <c r="C5753" s="44"/>
      <c r="D5753" s="44"/>
      <c r="E5753" s="50"/>
      <c r="F5753" s="51"/>
      <c r="G5753" s="51"/>
      <c r="H5753" s="51"/>
      <c r="I5753" s="52"/>
      <c r="J5753" s="46"/>
    </row>
    <row r="5754" spans="1:10" s="45" customFormat="1">
      <c r="A5754" s="49"/>
      <c r="B5754" s="44"/>
      <c r="C5754" s="44"/>
      <c r="D5754" s="44"/>
      <c r="E5754" s="50"/>
      <c r="F5754" s="51"/>
      <c r="G5754" s="51"/>
      <c r="H5754" s="51"/>
      <c r="I5754" s="52"/>
      <c r="J5754" s="46"/>
    </row>
    <row r="5755" spans="1:10" s="45" customFormat="1">
      <c r="A5755" s="49"/>
      <c r="B5755" s="44"/>
      <c r="C5755" s="44"/>
      <c r="D5755" s="44"/>
      <c r="E5755" s="50"/>
      <c r="F5755" s="51"/>
      <c r="G5755" s="51"/>
      <c r="H5755" s="51"/>
      <c r="I5755" s="52"/>
      <c r="J5755" s="46"/>
    </row>
    <row r="5756" spans="1:10" s="45" customFormat="1">
      <c r="A5756" s="49"/>
      <c r="B5756" s="44"/>
      <c r="C5756" s="44"/>
      <c r="D5756" s="44"/>
      <c r="E5756" s="50"/>
      <c r="F5756" s="51"/>
      <c r="G5756" s="51"/>
      <c r="H5756" s="51"/>
      <c r="I5756" s="52"/>
      <c r="J5756" s="46"/>
    </row>
    <row r="5757" spans="1:10" s="45" customFormat="1">
      <c r="A5757" s="49"/>
      <c r="B5757" s="44"/>
      <c r="C5757" s="44"/>
      <c r="D5757" s="44"/>
      <c r="E5757" s="50"/>
      <c r="F5757" s="51"/>
      <c r="G5757" s="51"/>
      <c r="H5757" s="51"/>
      <c r="I5757" s="52"/>
      <c r="J5757" s="46"/>
    </row>
    <row r="5758" spans="1:10" s="45" customFormat="1">
      <c r="A5758" s="49"/>
      <c r="B5758" s="44"/>
      <c r="C5758" s="44"/>
      <c r="D5758" s="44"/>
      <c r="E5758" s="50"/>
      <c r="F5758" s="51"/>
      <c r="G5758" s="51"/>
      <c r="H5758" s="51"/>
      <c r="I5758" s="52"/>
      <c r="J5758" s="46"/>
    </row>
    <row r="5759" spans="1:10" s="45" customFormat="1">
      <c r="A5759" s="49"/>
      <c r="B5759" s="44"/>
      <c r="C5759" s="44"/>
      <c r="D5759" s="44"/>
      <c r="E5759" s="50"/>
      <c r="F5759" s="51"/>
      <c r="G5759" s="51"/>
      <c r="H5759" s="51"/>
      <c r="I5759" s="52"/>
      <c r="J5759" s="46"/>
    </row>
    <row r="5760" spans="1:10" s="45" customFormat="1">
      <c r="A5760" s="49"/>
      <c r="B5760" s="44"/>
      <c r="C5760" s="44"/>
      <c r="D5760" s="44"/>
      <c r="E5760" s="50"/>
      <c r="F5760" s="51"/>
      <c r="G5760" s="51"/>
      <c r="H5760" s="51"/>
      <c r="I5760" s="52"/>
      <c r="J5760" s="46"/>
    </row>
    <row r="5761" spans="1:11" s="45" customFormat="1">
      <c r="A5761" s="49"/>
      <c r="B5761" s="44"/>
      <c r="C5761" s="44"/>
      <c r="D5761" s="44"/>
      <c r="E5761" s="50"/>
      <c r="F5761" s="51"/>
      <c r="G5761" s="51"/>
      <c r="H5761" s="51"/>
      <c r="I5761" s="52"/>
      <c r="J5761" s="46"/>
    </row>
    <row r="5762" spans="1:11" s="45" customFormat="1">
      <c r="A5762" s="49"/>
      <c r="B5762" s="44"/>
      <c r="C5762" s="44"/>
      <c r="D5762" s="44"/>
      <c r="E5762" s="50"/>
      <c r="F5762" s="51"/>
      <c r="G5762" s="51"/>
      <c r="H5762" s="51"/>
      <c r="I5762" s="52"/>
      <c r="J5762" s="46"/>
    </row>
    <row r="5763" spans="1:11" s="44" customFormat="1">
      <c r="A5763" s="49"/>
      <c r="E5763" s="50"/>
      <c r="F5763" s="51"/>
      <c r="G5763" s="51"/>
      <c r="H5763" s="51"/>
      <c r="I5763" s="52"/>
      <c r="J5763" s="46"/>
      <c r="K5763" s="45"/>
    </row>
    <row r="5764" spans="1:11" s="44" customFormat="1">
      <c r="A5764" s="49"/>
      <c r="E5764" s="50"/>
      <c r="F5764" s="51"/>
      <c r="G5764" s="51"/>
      <c r="H5764" s="51"/>
      <c r="I5764" s="52"/>
      <c r="J5764" s="46"/>
      <c r="K5764" s="45"/>
    </row>
    <row r="5765" spans="1:11" s="44" customFormat="1">
      <c r="A5765" s="49"/>
      <c r="E5765" s="50"/>
      <c r="F5765" s="51"/>
      <c r="G5765" s="51"/>
      <c r="H5765" s="51"/>
      <c r="I5765" s="52"/>
      <c r="J5765" s="46"/>
      <c r="K5765" s="45"/>
    </row>
    <row r="5766" spans="1:11" s="44" customFormat="1">
      <c r="A5766" s="49"/>
      <c r="E5766" s="50"/>
      <c r="F5766" s="51"/>
      <c r="G5766" s="51"/>
      <c r="H5766" s="51"/>
      <c r="I5766" s="52"/>
      <c r="J5766" s="46"/>
      <c r="K5766" s="45"/>
    </row>
    <row r="5767" spans="1:11" s="44" customFormat="1">
      <c r="A5767" s="49"/>
      <c r="E5767" s="50"/>
      <c r="F5767" s="51"/>
      <c r="G5767" s="51"/>
      <c r="H5767" s="51"/>
      <c r="I5767" s="52"/>
      <c r="J5767" s="46"/>
      <c r="K5767" s="45"/>
    </row>
    <row r="5768" spans="1:11" s="44" customFormat="1">
      <c r="A5768" s="49"/>
      <c r="E5768" s="50"/>
      <c r="F5768" s="51"/>
      <c r="G5768" s="51"/>
      <c r="H5768" s="51"/>
      <c r="I5768" s="52"/>
      <c r="J5768" s="46"/>
      <c r="K5768" s="45"/>
    </row>
    <row r="5769" spans="1:11" s="44" customFormat="1">
      <c r="A5769" s="49"/>
      <c r="E5769" s="50"/>
      <c r="F5769" s="51"/>
      <c r="G5769" s="51"/>
      <c r="H5769" s="51"/>
      <c r="I5769" s="52"/>
      <c r="J5769" s="46"/>
      <c r="K5769" s="45"/>
    </row>
    <row r="5770" spans="1:11" s="44" customFormat="1">
      <c r="A5770" s="49"/>
      <c r="E5770" s="50"/>
      <c r="F5770" s="51"/>
      <c r="G5770" s="51"/>
      <c r="H5770" s="51"/>
      <c r="I5770" s="52"/>
      <c r="J5770" s="46"/>
      <c r="K5770" s="45"/>
    </row>
    <row r="5771" spans="1:11" s="44" customFormat="1">
      <c r="A5771" s="49"/>
      <c r="E5771" s="50"/>
      <c r="F5771" s="51"/>
      <c r="G5771" s="51"/>
      <c r="H5771" s="51"/>
      <c r="I5771" s="52"/>
      <c r="J5771" s="46"/>
      <c r="K5771" s="45"/>
    </row>
    <row r="5772" spans="1:11" s="44" customFormat="1">
      <c r="A5772" s="49"/>
      <c r="E5772" s="50"/>
      <c r="F5772" s="51"/>
      <c r="G5772" s="51"/>
      <c r="H5772" s="51"/>
      <c r="I5772" s="52"/>
      <c r="J5772" s="46"/>
      <c r="K5772" s="45"/>
    </row>
    <row r="5773" spans="1:11" s="44" customFormat="1">
      <c r="A5773" s="49"/>
      <c r="E5773" s="50"/>
      <c r="F5773" s="51"/>
      <c r="G5773" s="51"/>
      <c r="H5773" s="51"/>
      <c r="I5773" s="52"/>
      <c r="J5773" s="46"/>
      <c r="K5773" s="45"/>
    </row>
    <row r="5774" spans="1:11" s="44" customFormat="1">
      <c r="A5774" s="49"/>
      <c r="E5774" s="50"/>
      <c r="F5774" s="51"/>
      <c r="G5774" s="51"/>
      <c r="H5774" s="51"/>
      <c r="I5774" s="52"/>
      <c r="J5774" s="46"/>
      <c r="K5774" s="45"/>
    </row>
    <row r="5775" spans="1:11" s="44" customFormat="1">
      <c r="A5775" s="49"/>
      <c r="E5775" s="50"/>
      <c r="F5775" s="51"/>
      <c r="G5775" s="51"/>
      <c r="H5775" s="51"/>
      <c r="I5775" s="52"/>
      <c r="J5775" s="46"/>
      <c r="K5775" s="45"/>
    </row>
    <row r="5776" spans="1:11" s="44" customFormat="1">
      <c r="A5776" s="49"/>
      <c r="E5776" s="50"/>
      <c r="F5776" s="51"/>
      <c r="G5776" s="51"/>
      <c r="H5776" s="51"/>
      <c r="I5776" s="52"/>
      <c r="J5776" s="46"/>
      <c r="K5776" s="45"/>
    </row>
    <row r="5777" spans="1:11" s="44" customFormat="1">
      <c r="A5777" s="49"/>
      <c r="E5777" s="50"/>
      <c r="F5777" s="51"/>
      <c r="G5777" s="51"/>
      <c r="H5777" s="51"/>
      <c r="I5777" s="52"/>
      <c r="J5777" s="46"/>
      <c r="K5777" s="45"/>
    </row>
    <row r="5778" spans="1:11" s="44" customFormat="1">
      <c r="A5778" s="49"/>
      <c r="E5778" s="50"/>
      <c r="F5778" s="51"/>
      <c r="G5778" s="51"/>
      <c r="H5778" s="51"/>
      <c r="I5778" s="52"/>
      <c r="J5778" s="46"/>
      <c r="K5778" s="45"/>
    </row>
    <row r="5779" spans="1:11" s="44" customFormat="1">
      <c r="A5779" s="49"/>
      <c r="E5779" s="50"/>
      <c r="F5779" s="51"/>
      <c r="G5779" s="51"/>
      <c r="H5779" s="51"/>
      <c r="I5779" s="52"/>
      <c r="J5779" s="46"/>
      <c r="K5779" s="45"/>
    </row>
    <row r="5780" spans="1:11" s="44" customFormat="1">
      <c r="A5780" s="49"/>
      <c r="E5780" s="50"/>
      <c r="F5780" s="51"/>
      <c r="G5780" s="51"/>
      <c r="H5780" s="51"/>
      <c r="I5780" s="52"/>
      <c r="J5780" s="46"/>
      <c r="K5780" s="45"/>
    </row>
    <row r="5781" spans="1:11" s="44" customFormat="1">
      <c r="A5781" s="49"/>
      <c r="E5781" s="50"/>
      <c r="F5781" s="51"/>
      <c r="G5781" s="51"/>
      <c r="H5781" s="51"/>
      <c r="I5781" s="52"/>
      <c r="J5781" s="46"/>
      <c r="K5781" s="45"/>
    </row>
    <row r="5782" spans="1:11" s="44" customFormat="1">
      <c r="A5782" s="49"/>
      <c r="E5782" s="50"/>
      <c r="F5782" s="51"/>
      <c r="G5782" s="51"/>
      <c r="H5782" s="51"/>
      <c r="I5782" s="52"/>
      <c r="J5782" s="46"/>
      <c r="K5782" s="45"/>
    </row>
    <row r="5783" spans="1:11" s="44" customFormat="1">
      <c r="A5783" s="49"/>
      <c r="E5783" s="50"/>
      <c r="F5783" s="51"/>
      <c r="G5783" s="51"/>
      <c r="H5783" s="51"/>
      <c r="I5783" s="52"/>
      <c r="J5783" s="46"/>
      <c r="K5783" s="45"/>
    </row>
    <row r="5784" spans="1:11" s="44" customFormat="1">
      <c r="A5784" s="49"/>
      <c r="E5784" s="50"/>
      <c r="F5784" s="51"/>
      <c r="G5784" s="51"/>
      <c r="H5784" s="51"/>
      <c r="I5784" s="52"/>
      <c r="J5784" s="46"/>
      <c r="K5784" s="45"/>
    </row>
    <row r="5785" spans="1:11" s="44" customFormat="1">
      <c r="A5785" s="49"/>
      <c r="E5785" s="50"/>
      <c r="F5785" s="51"/>
      <c r="G5785" s="51"/>
      <c r="H5785" s="51"/>
      <c r="I5785" s="52"/>
      <c r="J5785" s="46"/>
      <c r="K5785" s="45"/>
    </row>
    <row r="5786" spans="1:11" s="44" customFormat="1">
      <c r="A5786" s="49"/>
      <c r="E5786" s="50"/>
      <c r="F5786" s="51"/>
      <c r="G5786" s="51"/>
      <c r="H5786" s="51"/>
      <c r="I5786" s="52"/>
      <c r="J5786" s="46"/>
      <c r="K5786" s="45"/>
    </row>
    <row r="5787" spans="1:11" s="44" customFormat="1">
      <c r="A5787" s="49"/>
      <c r="E5787" s="50"/>
      <c r="F5787" s="51"/>
      <c r="G5787" s="51"/>
      <c r="H5787" s="51"/>
      <c r="I5787" s="52"/>
      <c r="J5787" s="46"/>
      <c r="K5787" s="45"/>
    </row>
    <row r="5788" spans="1:11" s="44" customFormat="1">
      <c r="A5788" s="49"/>
      <c r="E5788" s="50"/>
      <c r="F5788" s="51"/>
      <c r="G5788" s="51"/>
      <c r="H5788" s="51"/>
      <c r="I5788" s="52"/>
      <c r="J5788" s="46"/>
      <c r="K5788" s="45"/>
    </row>
    <row r="5789" spans="1:11" s="44" customFormat="1">
      <c r="A5789" s="49"/>
      <c r="E5789" s="50"/>
      <c r="F5789" s="51"/>
      <c r="G5789" s="51"/>
      <c r="H5789" s="51"/>
      <c r="I5789" s="52"/>
      <c r="J5789" s="46"/>
      <c r="K5789" s="45"/>
    </row>
    <row r="5790" spans="1:11" s="44" customFormat="1">
      <c r="A5790" s="49"/>
      <c r="E5790" s="50"/>
      <c r="F5790" s="51"/>
      <c r="G5790" s="51"/>
      <c r="H5790" s="51"/>
      <c r="I5790" s="52"/>
      <c r="J5790" s="46"/>
      <c r="K5790" s="45"/>
    </row>
    <row r="5791" spans="1:11" s="44" customFormat="1">
      <c r="A5791" s="49"/>
      <c r="E5791" s="50"/>
      <c r="F5791" s="51"/>
      <c r="G5791" s="51"/>
      <c r="H5791" s="51"/>
      <c r="I5791" s="52"/>
      <c r="J5791" s="46"/>
      <c r="K5791" s="47"/>
    </row>
    <row r="5792" spans="1:11" s="44" customFormat="1">
      <c r="A5792" s="49"/>
      <c r="E5792" s="50"/>
      <c r="F5792" s="51"/>
      <c r="G5792" s="51"/>
      <c r="H5792" s="51"/>
      <c r="I5792" s="52"/>
      <c r="J5792" s="46"/>
      <c r="K5792" s="45"/>
    </row>
    <row r="5793" spans="1:11" s="44" customFormat="1">
      <c r="A5793" s="49"/>
      <c r="E5793" s="50"/>
      <c r="F5793" s="51"/>
      <c r="G5793" s="51"/>
      <c r="H5793" s="51"/>
      <c r="I5793" s="52"/>
      <c r="J5793" s="46"/>
      <c r="K5793" s="45"/>
    </row>
    <row r="5794" spans="1:11" s="44" customFormat="1">
      <c r="A5794" s="49"/>
      <c r="E5794" s="50"/>
      <c r="F5794" s="51"/>
      <c r="G5794" s="51"/>
      <c r="H5794" s="51"/>
      <c r="I5794" s="52"/>
      <c r="J5794" s="46"/>
      <c r="K5794" s="45"/>
    </row>
    <row r="5795" spans="1:11" s="45" customFormat="1">
      <c r="A5795" s="49"/>
      <c r="B5795" s="44"/>
      <c r="C5795" s="44"/>
      <c r="D5795" s="44"/>
      <c r="E5795" s="50"/>
      <c r="F5795" s="51"/>
      <c r="G5795" s="51"/>
      <c r="H5795" s="51"/>
      <c r="I5795" s="52"/>
      <c r="J5795" s="46"/>
    </row>
    <row r="5796" spans="1:11" s="45" customFormat="1">
      <c r="A5796" s="49"/>
      <c r="B5796" s="44"/>
      <c r="C5796" s="44"/>
      <c r="D5796" s="44"/>
      <c r="E5796" s="50"/>
      <c r="F5796" s="51"/>
      <c r="G5796" s="51"/>
      <c r="H5796" s="51"/>
      <c r="I5796" s="52"/>
      <c r="J5796" s="46"/>
    </row>
    <row r="5797" spans="1:11" s="45" customFormat="1">
      <c r="A5797" s="49"/>
      <c r="B5797" s="44"/>
      <c r="C5797" s="44"/>
      <c r="D5797" s="44"/>
      <c r="E5797" s="50"/>
      <c r="F5797" s="51"/>
      <c r="G5797" s="51"/>
      <c r="H5797" s="51"/>
      <c r="I5797" s="52"/>
      <c r="J5797" s="46"/>
    </row>
    <row r="5798" spans="1:11" s="45" customFormat="1">
      <c r="A5798" s="49"/>
      <c r="B5798" s="44"/>
      <c r="C5798" s="44"/>
      <c r="D5798" s="44"/>
      <c r="E5798" s="50"/>
      <c r="F5798" s="51"/>
      <c r="G5798" s="51"/>
      <c r="H5798" s="51"/>
      <c r="I5798" s="52"/>
      <c r="J5798" s="46"/>
    </row>
    <row r="5799" spans="1:11" s="45" customFormat="1">
      <c r="A5799" s="49"/>
      <c r="B5799" s="44"/>
      <c r="C5799" s="44"/>
      <c r="D5799" s="44"/>
      <c r="E5799" s="50"/>
      <c r="F5799" s="51"/>
      <c r="G5799" s="51"/>
      <c r="H5799" s="51"/>
      <c r="I5799" s="52"/>
      <c r="J5799" s="46"/>
    </row>
    <row r="5800" spans="1:11" s="45" customFormat="1">
      <c r="A5800" s="49"/>
      <c r="B5800" s="44"/>
      <c r="C5800" s="44"/>
      <c r="D5800" s="44"/>
      <c r="E5800" s="50"/>
      <c r="F5800" s="51"/>
      <c r="G5800" s="51"/>
      <c r="H5800" s="51"/>
      <c r="I5800" s="52"/>
      <c r="J5800" s="46"/>
    </row>
    <row r="5801" spans="1:11" s="45" customFormat="1">
      <c r="A5801" s="49"/>
      <c r="B5801" s="44"/>
      <c r="C5801" s="44"/>
      <c r="D5801" s="44"/>
      <c r="E5801" s="50"/>
      <c r="F5801" s="51"/>
      <c r="G5801" s="51"/>
      <c r="H5801" s="51"/>
      <c r="I5801" s="52"/>
      <c r="J5801" s="46"/>
    </row>
    <row r="5802" spans="1:11" s="45" customFormat="1">
      <c r="A5802" s="49"/>
      <c r="B5802" s="44"/>
      <c r="C5802" s="44"/>
      <c r="D5802" s="44"/>
      <c r="E5802" s="50"/>
      <c r="F5802" s="51"/>
      <c r="G5802" s="51"/>
      <c r="H5802" s="51"/>
      <c r="I5802" s="52"/>
      <c r="J5802" s="46"/>
    </row>
    <row r="5803" spans="1:11" s="45" customFormat="1">
      <c r="A5803" s="49"/>
      <c r="B5803" s="44"/>
      <c r="C5803" s="44"/>
      <c r="D5803" s="44"/>
      <c r="E5803" s="50"/>
      <c r="F5803" s="51"/>
      <c r="G5803" s="51"/>
      <c r="H5803" s="51"/>
      <c r="I5803" s="52"/>
      <c r="J5803" s="46"/>
    </row>
    <row r="5804" spans="1:11" s="45" customFormat="1">
      <c r="A5804" s="49"/>
      <c r="B5804" s="44"/>
      <c r="C5804" s="44"/>
      <c r="D5804" s="44"/>
      <c r="E5804" s="50"/>
      <c r="F5804" s="51"/>
      <c r="G5804" s="51"/>
      <c r="H5804" s="51"/>
      <c r="I5804" s="52"/>
      <c r="J5804" s="46"/>
    </row>
    <row r="5805" spans="1:11" s="45" customFormat="1">
      <c r="A5805" s="49"/>
      <c r="B5805" s="44"/>
      <c r="C5805" s="44"/>
      <c r="D5805" s="44"/>
      <c r="E5805" s="50"/>
      <c r="F5805" s="51"/>
      <c r="G5805" s="51"/>
      <c r="H5805" s="51"/>
      <c r="I5805" s="52"/>
      <c r="J5805" s="46"/>
    </row>
    <row r="5806" spans="1:11" s="45" customFormat="1">
      <c r="A5806" s="49"/>
      <c r="B5806" s="44"/>
      <c r="C5806" s="44"/>
      <c r="D5806" s="44"/>
      <c r="E5806" s="50"/>
      <c r="F5806" s="51"/>
      <c r="G5806" s="51"/>
      <c r="H5806" s="51"/>
      <c r="I5806" s="52"/>
      <c r="J5806" s="46"/>
      <c r="K5806" s="47"/>
    </row>
    <row r="5807" spans="1:11" s="45" customFormat="1">
      <c r="A5807" s="49"/>
      <c r="B5807" s="44"/>
      <c r="C5807" s="44"/>
      <c r="D5807" s="44"/>
      <c r="E5807" s="50"/>
      <c r="F5807" s="51"/>
      <c r="G5807" s="51"/>
      <c r="H5807" s="51"/>
      <c r="I5807" s="52"/>
      <c r="J5807" s="46"/>
      <c r="K5807" s="47"/>
    </row>
    <row r="5808" spans="1:11" s="45" customFormat="1">
      <c r="A5808" s="49"/>
      <c r="B5808" s="44"/>
      <c r="C5808" s="44"/>
      <c r="D5808" s="44"/>
      <c r="E5808" s="50"/>
      <c r="F5808" s="51"/>
      <c r="G5808" s="51"/>
      <c r="H5808" s="51"/>
      <c r="I5808" s="52"/>
      <c r="J5808" s="46"/>
    </row>
    <row r="5809" spans="1:11" s="45" customFormat="1">
      <c r="A5809" s="49"/>
      <c r="B5809" s="44"/>
      <c r="C5809" s="44"/>
      <c r="D5809" s="44"/>
      <c r="E5809" s="50"/>
      <c r="F5809" s="51"/>
      <c r="G5809" s="51"/>
      <c r="H5809" s="51"/>
      <c r="I5809" s="52"/>
      <c r="J5809" s="46"/>
    </row>
    <row r="5810" spans="1:11" s="45" customFormat="1">
      <c r="A5810" s="49"/>
      <c r="B5810" s="44"/>
      <c r="C5810" s="44"/>
      <c r="D5810" s="44"/>
      <c r="E5810" s="50"/>
      <c r="F5810" s="51"/>
      <c r="G5810" s="51"/>
      <c r="H5810" s="51"/>
      <c r="I5810" s="52"/>
      <c r="J5810" s="46"/>
    </row>
    <row r="5811" spans="1:11" s="44" customFormat="1">
      <c r="A5811" s="49"/>
      <c r="E5811" s="50"/>
      <c r="F5811" s="51"/>
      <c r="G5811" s="51"/>
      <c r="H5811" s="51"/>
      <c r="I5811" s="52"/>
      <c r="J5811" s="46"/>
      <c r="K5811" s="45"/>
    </row>
    <row r="5812" spans="1:11" s="44" customFormat="1">
      <c r="A5812" s="49"/>
      <c r="E5812" s="50"/>
      <c r="F5812" s="51"/>
      <c r="G5812" s="51"/>
      <c r="H5812" s="51"/>
      <c r="I5812" s="52"/>
      <c r="J5812" s="46"/>
      <c r="K5812" s="45"/>
    </row>
    <row r="5813" spans="1:11" s="44" customFormat="1">
      <c r="A5813" s="49"/>
      <c r="E5813" s="50"/>
      <c r="F5813" s="51"/>
      <c r="G5813" s="51"/>
      <c r="H5813" s="51"/>
      <c r="I5813" s="52"/>
      <c r="J5813" s="46"/>
      <c r="K5813" s="45"/>
    </row>
    <row r="5814" spans="1:11" s="44" customFormat="1">
      <c r="A5814" s="49"/>
      <c r="E5814" s="50"/>
      <c r="F5814" s="51"/>
      <c r="G5814" s="51"/>
      <c r="H5814" s="51"/>
      <c r="I5814" s="52"/>
      <c r="J5814" s="46"/>
      <c r="K5814" s="45"/>
    </row>
    <row r="5815" spans="1:11" s="44" customFormat="1">
      <c r="A5815" s="49"/>
      <c r="E5815" s="50"/>
      <c r="F5815" s="51"/>
      <c r="G5815" s="51"/>
      <c r="H5815" s="51"/>
      <c r="I5815" s="52"/>
      <c r="J5815" s="46"/>
      <c r="K5815" s="45"/>
    </row>
    <row r="5816" spans="1:11" s="44" customFormat="1">
      <c r="A5816" s="49"/>
      <c r="E5816" s="50"/>
      <c r="F5816" s="51"/>
      <c r="G5816" s="51"/>
      <c r="H5816" s="51"/>
      <c r="I5816" s="52"/>
      <c r="J5816" s="46"/>
      <c r="K5816" s="45"/>
    </row>
    <row r="5817" spans="1:11" s="44" customFormat="1">
      <c r="A5817" s="49"/>
      <c r="E5817" s="50"/>
      <c r="F5817" s="51"/>
      <c r="G5817" s="51"/>
      <c r="H5817" s="51"/>
      <c r="I5817" s="52"/>
      <c r="J5817" s="46"/>
      <c r="K5817" s="45"/>
    </row>
    <row r="5818" spans="1:11" s="44" customFormat="1">
      <c r="A5818" s="49"/>
      <c r="E5818" s="50"/>
      <c r="F5818" s="51"/>
      <c r="G5818" s="51"/>
      <c r="H5818" s="51"/>
      <c r="I5818" s="52"/>
      <c r="J5818" s="46"/>
      <c r="K5818" s="45"/>
    </row>
    <row r="5819" spans="1:11" s="44" customFormat="1">
      <c r="A5819" s="49"/>
      <c r="E5819" s="50"/>
      <c r="F5819" s="51"/>
      <c r="G5819" s="51"/>
      <c r="H5819" s="51"/>
      <c r="I5819" s="52"/>
      <c r="J5819" s="46"/>
      <c r="K5819" s="45"/>
    </row>
    <row r="5820" spans="1:11" s="44" customFormat="1">
      <c r="A5820" s="49"/>
      <c r="E5820" s="50"/>
      <c r="F5820" s="51"/>
      <c r="G5820" s="51"/>
      <c r="H5820" s="51"/>
      <c r="I5820" s="52"/>
      <c r="J5820" s="46"/>
      <c r="K5820" s="45"/>
    </row>
    <row r="5821" spans="1:11" s="44" customFormat="1">
      <c r="A5821" s="49"/>
      <c r="E5821" s="50"/>
      <c r="F5821" s="51"/>
      <c r="G5821" s="51"/>
      <c r="H5821" s="51"/>
      <c r="I5821" s="52"/>
      <c r="J5821" s="46"/>
      <c r="K5821" s="45"/>
    </row>
    <row r="5822" spans="1:11" s="44" customFormat="1">
      <c r="A5822" s="49"/>
      <c r="E5822" s="50"/>
      <c r="F5822" s="51"/>
      <c r="G5822" s="51"/>
      <c r="H5822" s="51"/>
      <c r="I5822" s="52"/>
      <c r="J5822" s="46"/>
      <c r="K5822" s="45"/>
    </row>
    <row r="5823" spans="1:11" s="44" customFormat="1">
      <c r="A5823" s="49"/>
      <c r="E5823" s="50"/>
      <c r="F5823" s="51"/>
      <c r="G5823" s="51"/>
      <c r="H5823" s="51"/>
      <c r="I5823" s="52"/>
      <c r="J5823" s="46"/>
      <c r="K5823" s="45"/>
    </row>
    <row r="5824" spans="1:11" s="44" customFormat="1">
      <c r="A5824" s="49"/>
      <c r="E5824" s="50"/>
      <c r="F5824" s="51"/>
      <c r="G5824" s="51"/>
      <c r="H5824" s="51"/>
      <c r="I5824" s="52"/>
      <c r="J5824" s="46"/>
      <c r="K5824" s="45"/>
    </row>
    <row r="5825" spans="1:11" s="44" customFormat="1">
      <c r="A5825" s="49"/>
      <c r="E5825" s="50"/>
      <c r="F5825" s="51"/>
      <c r="G5825" s="51"/>
      <c r="H5825" s="51"/>
      <c r="I5825" s="52"/>
      <c r="J5825" s="46"/>
      <c r="K5825" s="45"/>
    </row>
    <row r="5826" spans="1:11" s="44" customFormat="1">
      <c r="A5826" s="49"/>
      <c r="E5826" s="50"/>
      <c r="F5826" s="51"/>
      <c r="G5826" s="51"/>
      <c r="H5826" s="51"/>
      <c r="I5826" s="52"/>
      <c r="J5826" s="46"/>
      <c r="K5826" s="45"/>
    </row>
    <row r="5827" spans="1:11" s="45" customFormat="1">
      <c r="A5827" s="49"/>
      <c r="B5827" s="44"/>
      <c r="C5827" s="44"/>
      <c r="D5827" s="44"/>
      <c r="E5827" s="50"/>
      <c r="F5827" s="51"/>
      <c r="G5827" s="51"/>
      <c r="H5827" s="51"/>
      <c r="I5827" s="52"/>
      <c r="J5827" s="46"/>
    </row>
    <row r="5828" spans="1:11" s="45" customFormat="1">
      <c r="A5828" s="49"/>
      <c r="B5828" s="44"/>
      <c r="C5828" s="44"/>
      <c r="D5828" s="44"/>
      <c r="E5828" s="50"/>
      <c r="F5828" s="51"/>
      <c r="G5828" s="51"/>
      <c r="H5828" s="51"/>
      <c r="I5828" s="52"/>
      <c r="J5828" s="46"/>
    </row>
    <row r="5829" spans="1:11" s="45" customFormat="1">
      <c r="A5829" s="49"/>
      <c r="B5829" s="44"/>
      <c r="C5829" s="44"/>
      <c r="D5829" s="44"/>
      <c r="E5829" s="50"/>
      <c r="F5829" s="51"/>
      <c r="G5829" s="51"/>
      <c r="H5829" s="51"/>
      <c r="I5829" s="52"/>
      <c r="J5829" s="46"/>
    </row>
    <row r="5830" spans="1:11" s="45" customFormat="1">
      <c r="A5830" s="49"/>
      <c r="B5830" s="44"/>
      <c r="C5830" s="44"/>
      <c r="D5830" s="44"/>
      <c r="E5830" s="50"/>
      <c r="F5830" s="51"/>
      <c r="G5830" s="51"/>
      <c r="H5830" s="51"/>
      <c r="I5830" s="52"/>
      <c r="J5830" s="46"/>
    </row>
    <row r="5831" spans="1:11" s="45" customFormat="1">
      <c r="A5831" s="49"/>
      <c r="B5831" s="44"/>
      <c r="C5831" s="44"/>
      <c r="D5831" s="44"/>
      <c r="E5831" s="50"/>
      <c r="F5831" s="51"/>
      <c r="G5831" s="51"/>
      <c r="H5831" s="51"/>
      <c r="I5831" s="52"/>
      <c r="J5831" s="46"/>
    </row>
    <row r="5832" spans="1:11" s="45" customFormat="1">
      <c r="A5832" s="49"/>
      <c r="B5832" s="44"/>
      <c r="C5832" s="44"/>
      <c r="D5832" s="44"/>
      <c r="E5832" s="50"/>
      <c r="F5832" s="51"/>
      <c r="G5832" s="51"/>
      <c r="H5832" s="51"/>
      <c r="I5832" s="52"/>
      <c r="J5832" s="46"/>
    </row>
    <row r="5833" spans="1:11" s="45" customFormat="1">
      <c r="A5833" s="49"/>
      <c r="B5833" s="44"/>
      <c r="C5833" s="44"/>
      <c r="D5833" s="44"/>
      <c r="E5833" s="50"/>
      <c r="F5833" s="51"/>
      <c r="G5833" s="51"/>
      <c r="H5833" s="51"/>
      <c r="I5833" s="52"/>
      <c r="J5833" s="46"/>
    </row>
    <row r="5834" spans="1:11" s="45" customFormat="1">
      <c r="A5834" s="49"/>
      <c r="B5834" s="44"/>
      <c r="C5834" s="44"/>
      <c r="D5834" s="44"/>
      <c r="E5834" s="50"/>
      <c r="F5834" s="51"/>
      <c r="G5834" s="51"/>
      <c r="H5834" s="51"/>
      <c r="I5834" s="52"/>
      <c r="J5834" s="46"/>
    </row>
    <row r="5835" spans="1:11" s="45" customFormat="1">
      <c r="A5835" s="49"/>
      <c r="B5835" s="44"/>
      <c r="C5835" s="44"/>
      <c r="D5835" s="44"/>
      <c r="E5835" s="50"/>
      <c r="F5835" s="51"/>
      <c r="G5835" s="51"/>
      <c r="H5835" s="51"/>
      <c r="I5835" s="52"/>
      <c r="J5835" s="46"/>
    </row>
    <row r="5836" spans="1:11" s="45" customFormat="1">
      <c r="A5836" s="49"/>
      <c r="B5836" s="44"/>
      <c r="C5836" s="44"/>
      <c r="D5836" s="44"/>
      <c r="E5836" s="50"/>
      <c r="F5836" s="51"/>
      <c r="G5836" s="51"/>
      <c r="H5836" s="51"/>
      <c r="I5836" s="52"/>
      <c r="J5836" s="46"/>
    </row>
    <row r="5837" spans="1:11" s="45" customFormat="1">
      <c r="A5837" s="49"/>
      <c r="B5837" s="44"/>
      <c r="C5837" s="44"/>
      <c r="D5837" s="44"/>
      <c r="E5837" s="50"/>
      <c r="F5837" s="51"/>
      <c r="G5837" s="51"/>
      <c r="H5837" s="51"/>
      <c r="I5837" s="52"/>
      <c r="J5837" s="46"/>
    </row>
    <row r="5838" spans="1:11" s="45" customFormat="1">
      <c r="A5838" s="49"/>
      <c r="B5838" s="44"/>
      <c r="C5838" s="44"/>
      <c r="D5838" s="44"/>
      <c r="E5838" s="50"/>
      <c r="F5838" s="51"/>
      <c r="G5838" s="51"/>
      <c r="H5838" s="51"/>
      <c r="I5838" s="52"/>
      <c r="J5838" s="46"/>
      <c r="K5838" s="47"/>
    </row>
    <row r="5839" spans="1:11" s="45" customFormat="1">
      <c r="A5839" s="49"/>
      <c r="B5839" s="44"/>
      <c r="C5839" s="44"/>
      <c r="D5839" s="44"/>
      <c r="E5839" s="50"/>
      <c r="F5839" s="51"/>
      <c r="G5839" s="51"/>
      <c r="H5839" s="51"/>
      <c r="I5839" s="52"/>
      <c r="J5839" s="46"/>
    </row>
    <row r="5840" spans="1:11" s="45" customFormat="1">
      <c r="A5840" s="49"/>
      <c r="B5840" s="44"/>
      <c r="C5840" s="44"/>
      <c r="D5840" s="44"/>
      <c r="E5840" s="50"/>
      <c r="F5840" s="51"/>
      <c r="G5840" s="51"/>
      <c r="H5840" s="51"/>
      <c r="I5840" s="52"/>
      <c r="J5840" s="46"/>
      <c r="K5840" s="47"/>
    </row>
    <row r="5841" spans="1:10" s="45" customFormat="1">
      <c r="A5841" s="49"/>
      <c r="B5841" s="44"/>
      <c r="C5841" s="44"/>
      <c r="D5841" s="44"/>
      <c r="E5841" s="50"/>
      <c r="F5841" s="51"/>
      <c r="G5841" s="51"/>
      <c r="H5841" s="51"/>
      <c r="I5841" s="52"/>
      <c r="J5841" s="46"/>
    </row>
    <row r="5842" spans="1:10" s="45" customFormat="1">
      <c r="A5842" s="49"/>
      <c r="B5842" s="44"/>
      <c r="C5842" s="44"/>
      <c r="D5842" s="44"/>
      <c r="E5842" s="50"/>
      <c r="F5842" s="51"/>
      <c r="G5842" s="51"/>
      <c r="H5842" s="51"/>
      <c r="I5842" s="52"/>
      <c r="J5842" s="46"/>
    </row>
    <row r="5843" spans="1:10" s="45" customFormat="1">
      <c r="A5843" s="49"/>
      <c r="B5843" s="44"/>
      <c r="C5843" s="44"/>
      <c r="D5843" s="44"/>
      <c r="E5843" s="50"/>
      <c r="F5843" s="51"/>
      <c r="G5843" s="51"/>
      <c r="H5843" s="51"/>
      <c r="I5843" s="52"/>
      <c r="J5843" s="46"/>
    </row>
    <row r="5844" spans="1:10" s="45" customFormat="1">
      <c r="A5844" s="49"/>
      <c r="B5844" s="44"/>
      <c r="C5844" s="44"/>
      <c r="D5844" s="44"/>
      <c r="E5844" s="50"/>
      <c r="F5844" s="51"/>
      <c r="G5844" s="51"/>
      <c r="H5844" s="51"/>
      <c r="I5844" s="52"/>
      <c r="J5844" s="46"/>
    </row>
    <row r="5845" spans="1:10" s="45" customFormat="1">
      <c r="A5845" s="49"/>
      <c r="B5845" s="44"/>
      <c r="C5845" s="44"/>
      <c r="D5845" s="44"/>
      <c r="E5845" s="50"/>
      <c r="F5845" s="51"/>
      <c r="G5845" s="51"/>
      <c r="H5845" s="51"/>
      <c r="I5845" s="52"/>
      <c r="J5845" s="46"/>
    </row>
    <row r="5846" spans="1:10" s="45" customFormat="1">
      <c r="A5846" s="49"/>
      <c r="B5846" s="44"/>
      <c r="C5846" s="44"/>
      <c r="D5846" s="44"/>
      <c r="E5846" s="50"/>
      <c r="F5846" s="51"/>
      <c r="G5846" s="51"/>
      <c r="H5846" s="51"/>
      <c r="I5846" s="52"/>
      <c r="J5846" s="46"/>
    </row>
    <row r="5847" spans="1:10" s="45" customFormat="1">
      <c r="A5847" s="49"/>
      <c r="B5847" s="44"/>
      <c r="C5847" s="44"/>
      <c r="D5847" s="44"/>
      <c r="E5847" s="50"/>
      <c r="F5847" s="51"/>
      <c r="G5847" s="51"/>
      <c r="H5847" s="51"/>
      <c r="I5847" s="52"/>
      <c r="J5847" s="46"/>
    </row>
    <row r="5848" spans="1:10" s="45" customFormat="1">
      <c r="A5848" s="49"/>
      <c r="B5848" s="44"/>
      <c r="C5848" s="44"/>
      <c r="D5848" s="44"/>
      <c r="E5848" s="50"/>
      <c r="F5848" s="51"/>
      <c r="G5848" s="51"/>
      <c r="H5848" s="51"/>
      <c r="I5848" s="52"/>
      <c r="J5848" s="46"/>
    </row>
    <row r="5849" spans="1:10" s="45" customFormat="1">
      <c r="A5849" s="49"/>
      <c r="B5849" s="44"/>
      <c r="C5849" s="44"/>
      <c r="D5849" s="44"/>
      <c r="E5849" s="50"/>
      <c r="F5849" s="51"/>
      <c r="G5849" s="51"/>
      <c r="H5849" s="51"/>
      <c r="I5849" s="52"/>
      <c r="J5849" s="46"/>
    </row>
    <row r="5850" spans="1:10" s="45" customFormat="1">
      <c r="A5850" s="49"/>
      <c r="B5850" s="44"/>
      <c r="C5850" s="44"/>
      <c r="D5850" s="44"/>
      <c r="E5850" s="50"/>
      <c r="F5850" s="51"/>
      <c r="G5850" s="51"/>
      <c r="H5850" s="51"/>
      <c r="I5850" s="52"/>
      <c r="J5850" s="46"/>
    </row>
    <row r="5851" spans="1:10" s="45" customFormat="1">
      <c r="A5851" s="49"/>
      <c r="B5851" s="44"/>
      <c r="C5851" s="44"/>
      <c r="D5851" s="44"/>
      <c r="E5851" s="50"/>
      <c r="F5851" s="51"/>
      <c r="G5851" s="51"/>
      <c r="H5851" s="51"/>
      <c r="I5851" s="52"/>
      <c r="J5851" s="46"/>
    </row>
    <row r="5852" spans="1:10" s="45" customFormat="1">
      <c r="A5852" s="49"/>
      <c r="B5852" s="44"/>
      <c r="C5852" s="44"/>
      <c r="D5852" s="44"/>
      <c r="E5852" s="50"/>
      <c r="F5852" s="51"/>
      <c r="G5852" s="51"/>
      <c r="H5852" s="51"/>
      <c r="I5852" s="52"/>
      <c r="J5852" s="46"/>
    </row>
    <row r="5853" spans="1:10" s="45" customFormat="1">
      <c r="A5853" s="49"/>
      <c r="B5853" s="44"/>
      <c r="C5853" s="44"/>
      <c r="D5853" s="44"/>
      <c r="E5853" s="50"/>
      <c r="F5853" s="51"/>
      <c r="G5853" s="51"/>
      <c r="H5853" s="51"/>
      <c r="I5853" s="52"/>
      <c r="J5853" s="46"/>
    </row>
    <row r="5854" spans="1:10" s="45" customFormat="1">
      <c r="A5854" s="49"/>
      <c r="B5854" s="44"/>
      <c r="C5854" s="44"/>
      <c r="D5854" s="44"/>
      <c r="E5854" s="50"/>
      <c r="F5854" s="51"/>
      <c r="G5854" s="51"/>
      <c r="H5854" s="51"/>
      <c r="I5854" s="52"/>
      <c r="J5854" s="46"/>
    </row>
    <row r="5855" spans="1:10" s="45" customFormat="1">
      <c r="A5855" s="49"/>
      <c r="B5855" s="44"/>
      <c r="C5855" s="44"/>
      <c r="D5855" s="44"/>
      <c r="E5855" s="50"/>
      <c r="F5855" s="51"/>
      <c r="G5855" s="51"/>
      <c r="H5855" s="51"/>
      <c r="I5855" s="52"/>
      <c r="J5855" s="46"/>
    </row>
    <row r="5856" spans="1:10" s="45" customFormat="1">
      <c r="A5856" s="49"/>
      <c r="B5856" s="44"/>
      <c r="C5856" s="44"/>
      <c r="D5856" s="44"/>
      <c r="E5856" s="50"/>
      <c r="F5856" s="51"/>
      <c r="G5856" s="51"/>
      <c r="H5856" s="51"/>
      <c r="I5856" s="52"/>
      <c r="J5856" s="46"/>
    </row>
    <row r="5857" spans="1:10" s="45" customFormat="1">
      <c r="A5857" s="49"/>
      <c r="B5857" s="44"/>
      <c r="C5857" s="44"/>
      <c r="D5857" s="44"/>
      <c r="E5857" s="50"/>
      <c r="F5857" s="51"/>
      <c r="G5857" s="51"/>
      <c r="H5857" s="51"/>
      <c r="I5857" s="52"/>
      <c r="J5857" s="46"/>
    </row>
    <row r="5858" spans="1:10" s="45" customFormat="1">
      <c r="A5858" s="49"/>
      <c r="B5858" s="44"/>
      <c r="C5858" s="44"/>
      <c r="D5858" s="44"/>
      <c r="E5858" s="50"/>
      <c r="F5858" s="51"/>
      <c r="G5858" s="51"/>
      <c r="H5858" s="51"/>
      <c r="I5858" s="52"/>
      <c r="J5858" s="46"/>
    </row>
    <row r="5859" spans="1:10" s="45" customFormat="1">
      <c r="A5859" s="49"/>
      <c r="B5859" s="44"/>
      <c r="C5859" s="44"/>
      <c r="D5859" s="44"/>
      <c r="E5859" s="50"/>
      <c r="F5859" s="51"/>
      <c r="G5859" s="51"/>
      <c r="H5859" s="51"/>
      <c r="I5859" s="52"/>
      <c r="J5859" s="46"/>
    </row>
    <row r="5860" spans="1:10" s="45" customFormat="1">
      <c r="A5860" s="49"/>
      <c r="B5860" s="44"/>
      <c r="C5860" s="44"/>
      <c r="D5860" s="44"/>
      <c r="E5860" s="50"/>
      <c r="F5860" s="51"/>
      <c r="G5860" s="51"/>
      <c r="H5860" s="51"/>
      <c r="I5860" s="52"/>
      <c r="J5860" s="46"/>
    </row>
    <row r="5861" spans="1:10" s="45" customFormat="1">
      <c r="A5861" s="49"/>
      <c r="B5861" s="44"/>
      <c r="C5861" s="44"/>
      <c r="D5861" s="44"/>
      <c r="E5861" s="50"/>
      <c r="F5861" s="51"/>
      <c r="G5861" s="51"/>
      <c r="H5861" s="51"/>
      <c r="I5861" s="52"/>
      <c r="J5861" s="46"/>
    </row>
    <row r="5862" spans="1:10" s="45" customFormat="1">
      <c r="A5862" s="49"/>
      <c r="B5862" s="44"/>
      <c r="C5862" s="44"/>
      <c r="D5862" s="44"/>
      <c r="E5862" s="50"/>
      <c r="F5862" s="51"/>
      <c r="G5862" s="51"/>
      <c r="H5862" s="51"/>
      <c r="I5862" s="52"/>
      <c r="J5862" s="46"/>
    </row>
    <row r="5863" spans="1:10" s="45" customFormat="1">
      <c r="A5863" s="49"/>
      <c r="B5863" s="44"/>
      <c r="C5863" s="44"/>
      <c r="D5863" s="44"/>
      <c r="E5863" s="50"/>
      <c r="F5863" s="51"/>
      <c r="G5863" s="51"/>
      <c r="H5863" s="51"/>
      <c r="I5863" s="52"/>
      <c r="J5863" s="46"/>
    </row>
    <row r="5864" spans="1:10" s="45" customFormat="1">
      <c r="A5864" s="49"/>
      <c r="B5864" s="44"/>
      <c r="C5864" s="44"/>
      <c r="D5864" s="44"/>
      <c r="E5864" s="50"/>
      <c r="F5864" s="51"/>
      <c r="G5864" s="51"/>
      <c r="H5864" s="51"/>
      <c r="I5864" s="52"/>
      <c r="J5864" s="46"/>
    </row>
    <row r="5865" spans="1:10" s="45" customFormat="1">
      <c r="A5865" s="49"/>
      <c r="B5865" s="44"/>
      <c r="C5865" s="44"/>
      <c r="D5865" s="44"/>
      <c r="E5865" s="50"/>
      <c r="F5865" s="51"/>
      <c r="G5865" s="51"/>
      <c r="H5865" s="51"/>
      <c r="I5865" s="52"/>
      <c r="J5865" s="46"/>
    </row>
    <row r="5866" spans="1:10" s="45" customFormat="1">
      <c r="A5866" s="49"/>
      <c r="B5866" s="44"/>
      <c r="C5866" s="44"/>
      <c r="D5866" s="44"/>
      <c r="E5866" s="50"/>
      <c r="F5866" s="51"/>
      <c r="G5866" s="51"/>
      <c r="H5866" s="51"/>
      <c r="I5866" s="52"/>
      <c r="J5866" s="46"/>
    </row>
    <row r="5867" spans="1:10" s="45" customFormat="1">
      <c r="A5867" s="49"/>
      <c r="B5867" s="44"/>
      <c r="C5867" s="44"/>
      <c r="D5867" s="44"/>
      <c r="E5867" s="50"/>
      <c r="F5867" s="51"/>
      <c r="G5867" s="51"/>
      <c r="H5867" s="51"/>
      <c r="I5867" s="52"/>
      <c r="J5867" s="46"/>
    </row>
    <row r="5868" spans="1:10" s="45" customFormat="1">
      <c r="A5868" s="49"/>
      <c r="B5868" s="44"/>
      <c r="C5868" s="44"/>
      <c r="D5868" s="44"/>
      <c r="E5868" s="50"/>
      <c r="F5868" s="51"/>
      <c r="G5868" s="51"/>
      <c r="H5868" s="51"/>
      <c r="I5868" s="52"/>
      <c r="J5868" s="46"/>
    </row>
    <row r="5869" spans="1:10" s="45" customFormat="1">
      <c r="A5869" s="49"/>
      <c r="B5869" s="44"/>
      <c r="C5869" s="44"/>
      <c r="D5869" s="44"/>
      <c r="E5869" s="50"/>
      <c r="F5869" s="51"/>
      <c r="G5869" s="51"/>
      <c r="H5869" s="51"/>
      <c r="I5869" s="52"/>
      <c r="J5869" s="46"/>
    </row>
    <row r="5870" spans="1:10" s="45" customFormat="1">
      <c r="A5870" s="49"/>
      <c r="B5870" s="44"/>
      <c r="C5870" s="44"/>
      <c r="D5870" s="44"/>
      <c r="E5870" s="50"/>
      <c r="F5870" s="51"/>
      <c r="G5870" s="51"/>
      <c r="H5870" s="51"/>
      <c r="I5870" s="52"/>
      <c r="J5870" s="46"/>
    </row>
    <row r="5871" spans="1:10" s="45" customFormat="1">
      <c r="A5871" s="49"/>
      <c r="B5871" s="44"/>
      <c r="C5871" s="44"/>
      <c r="D5871" s="44"/>
      <c r="E5871" s="50"/>
      <c r="F5871" s="51"/>
      <c r="G5871" s="51"/>
      <c r="H5871" s="51"/>
      <c r="I5871" s="52"/>
      <c r="J5871" s="46"/>
    </row>
    <row r="5872" spans="1:10" s="45" customFormat="1">
      <c r="A5872" s="49"/>
      <c r="B5872" s="44"/>
      <c r="C5872" s="44"/>
      <c r="D5872" s="44"/>
      <c r="E5872" s="50"/>
      <c r="F5872" s="51"/>
      <c r="G5872" s="51"/>
      <c r="H5872" s="51"/>
      <c r="I5872" s="52"/>
      <c r="J5872" s="46"/>
    </row>
    <row r="5873" spans="1:10" s="45" customFormat="1">
      <c r="A5873" s="49"/>
      <c r="B5873" s="44"/>
      <c r="C5873" s="44"/>
      <c r="D5873" s="44"/>
      <c r="E5873" s="50"/>
      <c r="F5873" s="51"/>
      <c r="G5873" s="51"/>
      <c r="H5873" s="51"/>
      <c r="I5873" s="52"/>
      <c r="J5873" s="46"/>
    </row>
    <row r="5874" spans="1:10" s="45" customFormat="1">
      <c r="A5874" s="49"/>
      <c r="B5874" s="44"/>
      <c r="C5874" s="44"/>
      <c r="D5874" s="44"/>
      <c r="E5874" s="50"/>
      <c r="F5874" s="51"/>
      <c r="G5874" s="51"/>
      <c r="H5874" s="51"/>
      <c r="I5874" s="52"/>
      <c r="J5874" s="46"/>
    </row>
    <row r="5875" spans="1:10" s="45" customFormat="1">
      <c r="A5875" s="49"/>
      <c r="B5875" s="44"/>
      <c r="C5875" s="44"/>
      <c r="D5875" s="44"/>
      <c r="E5875" s="50"/>
      <c r="F5875" s="51"/>
      <c r="G5875" s="51"/>
      <c r="H5875" s="51"/>
      <c r="I5875" s="52"/>
      <c r="J5875" s="46"/>
    </row>
    <row r="5876" spans="1:10" s="45" customFormat="1">
      <c r="A5876" s="49"/>
      <c r="B5876" s="44"/>
      <c r="C5876" s="44"/>
      <c r="D5876" s="44"/>
      <c r="E5876" s="50"/>
      <c r="F5876" s="51"/>
      <c r="G5876" s="51"/>
      <c r="H5876" s="51"/>
      <c r="I5876" s="52"/>
      <c r="J5876" s="46"/>
    </row>
    <row r="5877" spans="1:10" s="45" customFormat="1">
      <c r="A5877" s="49"/>
      <c r="B5877" s="44"/>
      <c r="C5877" s="44"/>
      <c r="D5877" s="44"/>
      <c r="E5877" s="50"/>
      <c r="F5877" s="51"/>
      <c r="G5877" s="51"/>
      <c r="H5877" s="51"/>
      <c r="I5877" s="52"/>
      <c r="J5877" s="46"/>
    </row>
    <row r="5878" spans="1:10" s="45" customFormat="1">
      <c r="A5878" s="49"/>
      <c r="B5878" s="44"/>
      <c r="C5878" s="44"/>
      <c r="D5878" s="44"/>
      <c r="E5878" s="50"/>
      <c r="F5878" s="51"/>
      <c r="G5878" s="51"/>
      <c r="H5878" s="51"/>
      <c r="I5878" s="52"/>
      <c r="J5878" s="46"/>
    </row>
    <row r="5879" spans="1:10" s="45" customFormat="1">
      <c r="A5879" s="49"/>
      <c r="B5879" s="44"/>
      <c r="C5879" s="44"/>
      <c r="D5879" s="44"/>
      <c r="E5879" s="50"/>
      <c r="F5879" s="51"/>
      <c r="G5879" s="51"/>
      <c r="H5879" s="51"/>
      <c r="I5879" s="52"/>
      <c r="J5879" s="46"/>
    </row>
    <row r="5880" spans="1:10" s="45" customFormat="1">
      <c r="A5880" s="49"/>
      <c r="B5880" s="44"/>
      <c r="C5880" s="44"/>
      <c r="D5880" s="44"/>
      <c r="E5880" s="50"/>
      <c r="F5880" s="51"/>
      <c r="G5880" s="51"/>
      <c r="H5880" s="51"/>
      <c r="I5880" s="52"/>
      <c r="J5880" s="46"/>
    </row>
    <row r="5881" spans="1:10" s="45" customFormat="1">
      <c r="A5881" s="49"/>
      <c r="B5881" s="44"/>
      <c r="C5881" s="44"/>
      <c r="D5881" s="44"/>
      <c r="E5881" s="50"/>
      <c r="F5881" s="51"/>
      <c r="G5881" s="51"/>
      <c r="H5881" s="51"/>
      <c r="I5881" s="52"/>
      <c r="J5881" s="46"/>
    </row>
    <row r="5882" spans="1:10" s="45" customFormat="1">
      <c r="A5882" s="49"/>
      <c r="B5882" s="44"/>
      <c r="C5882" s="44"/>
      <c r="D5882" s="44"/>
      <c r="E5882" s="50"/>
      <c r="F5882" s="51"/>
      <c r="G5882" s="51"/>
      <c r="H5882" s="51"/>
      <c r="I5882" s="52"/>
      <c r="J5882" s="46"/>
    </row>
    <row r="5883" spans="1:10" s="45" customFormat="1">
      <c r="A5883" s="49"/>
      <c r="B5883" s="44"/>
      <c r="C5883" s="44"/>
      <c r="D5883" s="44"/>
      <c r="E5883" s="50"/>
      <c r="F5883" s="51"/>
      <c r="G5883" s="51"/>
      <c r="H5883" s="51"/>
      <c r="I5883" s="52"/>
      <c r="J5883" s="46"/>
    </row>
    <row r="5884" spans="1:10" s="45" customFormat="1">
      <c r="A5884" s="49"/>
      <c r="B5884" s="44"/>
      <c r="C5884" s="44"/>
      <c r="D5884" s="44"/>
      <c r="E5884" s="50"/>
      <c r="F5884" s="51"/>
      <c r="G5884" s="51"/>
      <c r="H5884" s="51"/>
      <c r="I5884" s="52"/>
      <c r="J5884" s="46"/>
    </row>
    <row r="5885" spans="1:10" s="45" customFormat="1">
      <c r="A5885" s="49"/>
      <c r="B5885" s="44"/>
      <c r="C5885" s="44"/>
      <c r="D5885" s="44"/>
      <c r="E5885" s="50"/>
      <c r="F5885" s="51"/>
      <c r="G5885" s="51"/>
      <c r="H5885" s="51"/>
      <c r="I5885" s="52"/>
      <c r="J5885" s="46"/>
    </row>
    <row r="5886" spans="1:10" s="45" customFormat="1">
      <c r="A5886" s="49"/>
      <c r="B5886" s="44"/>
      <c r="C5886" s="44"/>
      <c r="D5886" s="44"/>
      <c r="E5886" s="50"/>
      <c r="F5886" s="51"/>
      <c r="G5886" s="51"/>
      <c r="H5886" s="51"/>
      <c r="I5886" s="52"/>
      <c r="J5886" s="46"/>
    </row>
    <row r="5887" spans="1:10" s="45" customFormat="1">
      <c r="A5887" s="49"/>
      <c r="B5887" s="44"/>
      <c r="C5887" s="44"/>
      <c r="D5887" s="44"/>
      <c r="E5887" s="50"/>
      <c r="F5887" s="51"/>
      <c r="G5887" s="51"/>
      <c r="H5887" s="51"/>
      <c r="I5887" s="52"/>
      <c r="J5887" s="46"/>
    </row>
    <row r="5888" spans="1:10" s="45" customFormat="1">
      <c r="A5888" s="49"/>
      <c r="B5888" s="44"/>
      <c r="C5888" s="44"/>
      <c r="D5888" s="44"/>
      <c r="E5888" s="50"/>
      <c r="F5888" s="51"/>
      <c r="G5888" s="51"/>
      <c r="H5888" s="51"/>
      <c r="I5888" s="52"/>
      <c r="J5888" s="46"/>
    </row>
    <row r="5889" spans="1:11" s="45" customFormat="1">
      <c r="A5889" s="49"/>
      <c r="B5889" s="44"/>
      <c r="C5889" s="44"/>
      <c r="D5889" s="44"/>
      <c r="E5889" s="50"/>
      <c r="F5889" s="51"/>
      <c r="G5889" s="51"/>
      <c r="H5889" s="51"/>
      <c r="I5889" s="52"/>
      <c r="J5889" s="46"/>
    </row>
    <row r="5890" spans="1:11" s="45" customFormat="1">
      <c r="A5890" s="49"/>
      <c r="B5890" s="44"/>
      <c r="C5890" s="44"/>
      <c r="D5890" s="44"/>
      <c r="E5890" s="50"/>
      <c r="F5890" s="51"/>
      <c r="G5890" s="51"/>
      <c r="H5890" s="51"/>
      <c r="I5890" s="52"/>
      <c r="J5890" s="46"/>
    </row>
    <row r="5891" spans="1:11" s="44" customFormat="1">
      <c r="A5891" s="49"/>
      <c r="E5891" s="50"/>
      <c r="F5891" s="51"/>
      <c r="G5891" s="51"/>
      <c r="H5891" s="51"/>
      <c r="I5891" s="52"/>
      <c r="J5891" s="46"/>
      <c r="K5891" s="45"/>
    </row>
    <row r="5892" spans="1:11" s="44" customFormat="1">
      <c r="A5892" s="49"/>
      <c r="E5892" s="50"/>
      <c r="F5892" s="51"/>
      <c r="G5892" s="51"/>
      <c r="H5892" s="51"/>
      <c r="I5892" s="52"/>
      <c r="J5892" s="46"/>
      <c r="K5892" s="45"/>
    </row>
    <row r="5893" spans="1:11" s="44" customFormat="1">
      <c r="A5893" s="49"/>
      <c r="E5893" s="50"/>
      <c r="F5893" s="51"/>
      <c r="G5893" s="51"/>
      <c r="H5893" s="51"/>
      <c r="I5893" s="52"/>
      <c r="J5893" s="46"/>
      <c r="K5893" s="45"/>
    </row>
    <row r="5894" spans="1:11" s="44" customFormat="1">
      <c r="A5894" s="49"/>
      <c r="E5894" s="50"/>
      <c r="F5894" s="51"/>
      <c r="G5894" s="51"/>
      <c r="H5894" s="51"/>
      <c r="I5894" s="52"/>
      <c r="J5894" s="46"/>
      <c r="K5894" s="45"/>
    </row>
    <row r="5895" spans="1:11" s="44" customFormat="1">
      <c r="A5895" s="49"/>
      <c r="E5895" s="50"/>
      <c r="F5895" s="51"/>
      <c r="G5895" s="51"/>
      <c r="H5895" s="51"/>
      <c r="I5895" s="52"/>
      <c r="J5895" s="46"/>
      <c r="K5895" s="45"/>
    </row>
    <row r="5896" spans="1:11" s="44" customFormat="1">
      <c r="A5896" s="49"/>
      <c r="E5896" s="50"/>
      <c r="F5896" s="51"/>
      <c r="G5896" s="51"/>
      <c r="H5896" s="51"/>
      <c r="I5896" s="52"/>
      <c r="J5896" s="46"/>
      <c r="K5896" s="45"/>
    </row>
    <row r="5897" spans="1:11" s="44" customFormat="1">
      <c r="A5897" s="49"/>
      <c r="E5897" s="50"/>
      <c r="F5897" s="51"/>
      <c r="G5897" s="51"/>
      <c r="H5897" s="51"/>
      <c r="I5897" s="52"/>
      <c r="J5897" s="46"/>
      <c r="K5897" s="45"/>
    </row>
    <row r="5898" spans="1:11" s="44" customFormat="1">
      <c r="A5898" s="49"/>
      <c r="E5898" s="50"/>
      <c r="F5898" s="51"/>
      <c r="G5898" s="51"/>
      <c r="H5898" s="51"/>
      <c r="I5898" s="52"/>
      <c r="J5898" s="46"/>
      <c r="K5898" s="45"/>
    </row>
    <row r="5899" spans="1:11" s="44" customFormat="1">
      <c r="A5899" s="49"/>
      <c r="E5899" s="50"/>
      <c r="F5899" s="51"/>
      <c r="G5899" s="51"/>
      <c r="H5899" s="51"/>
      <c r="I5899" s="52"/>
      <c r="J5899" s="46"/>
      <c r="K5899" s="45"/>
    </row>
    <row r="5900" spans="1:11" s="44" customFormat="1">
      <c r="A5900" s="49"/>
      <c r="E5900" s="50"/>
      <c r="F5900" s="51"/>
      <c r="G5900" s="51"/>
      <c r="H5900" s="51"/>
      <c r="I5900" s="52"/>
      <c r="J5900" s="46"/>
      <c r="K5900" s="45"/>
    </row>
    <row r="5901" spans="1:11" s="44" customFormat="1">
      <c r="A5901" s="49"/>
      <c r="E5901" s="50"/>
      <c r="F5901" s="51"/>
      <c r="G5901" s="51"/>
      <c r="H5901" s="51"/>
      <c r="I5901" s="52"/>
      <c r="J5901" s="46"/>
      <c r="K5901" s="45"/>
    </row>
    <row r="5902" spans="1:11" s="44" customFormat="1">
      <c r="A5902" s="49"/>
      <c r="E5902" s="50"/>
      <c r="F5902" s="51"/>
      <c r="G5902" s="51"/>
      <c r="H5902" s="51"/>
      <c r="I5902" s="52"/>
      <c r="J5902" s="46"/>
      <c r="K5902" s="45"/>
    </row>
    <row r="5903" spans="1:11" s="44" customFormat="1">
      <c r="A5903" s="49"/>
      <c r="E5903" s="50"/>
      <c r="F5903" s="51"/>
      <c r="G5903" s="51"/>
      <c r="H5903" s="51"/>
      <c r="I5903" s="52"/>
      <c r="J5903" s="46"/>
      <c r="K5903" s="45"/>
    </row>
    <row r="5904" spans="1:11" s="44" customFormat="1">
      <c r="A5904" s="49"/>
      <c r="E5904" s="50"/>
      <c r="F5904" s="51"/>
      <c r="G5904" s="51"/>
      <c r="H5904" s="51"/>
      <c r="I5904" s="52"/>
      <c r="J5904" s="46"/>
      <c r="K5904" s="45"/>
    </row>
    <row r="5905" spans="1:11" s="44" customFormat="1">
      <c r="A5905" s="49"/>
      <c r="E5905" s="50"/>
      <c r="F5905" s="51"/>
      <c r="G5905" s="51"/>
      <c r="H5905" s="51"/>
      <c r="I5905" s="52"/>
      <c r="J5905" s="46"/>
      <c r="K5905" s="45"/>
    </row>
    <row r="5906" spans="1:11" s="44" customFormat="1">
      <c r="A5906" s="49"/>
      <c r="E5906" s="50"/>
      <c r="F5906" s="51"/>
      <c r="G5906" s="51"/>
      <c r="H5906" s="51"/>
      <c r="I5906" s="52"/>
      <c r="J5906" s="46"/>
      <c r="K5906" s="45"/>
    </row>
    <row r="5907" spans="1:11" s="45" customFormat="1">
      <c r="A5907" s="49"/>
      <c r="B5907" s="44"/>
      <c r="C5907" s="44"/>
      <c r="D5907" s="44"/>
      <c r="E5907" s="50"/>
      <c r="F5907" s="51"/>
      <c r="G5907" s="51"/>
      <c r="H5907" s="51"/>
      <c r="I5907" s="52"/>
      <c r="J5907" s="46"/>
    </row>
    <row r="5908" spans="1:11" s="45" customFormat="1">
      <c r="A5908" s="49"/>
      <c r="B5908" s="44"/>
      <c r="C5908" s="44"/>
      <c r="D5908" s="44"/>
      <c r="E5908" s="50"/>
      <c r="F5908" s="51"/>
      <c r="G5908" s="51"/>
      <c r="H5908" s="51"/>
      <c r="I5908" s="52"/>
      <c r="J5908" s="46"/>
    </row>
    <row r="5909" spans="1:11" s="45" customFormat="1">
      <c r="A5909" s="49"/>
      <c r="B5909" s="44"/>
      <c r="C5909" s="44"/>
      <c r="D5909" s="44"/>
      <c r="E5909" s="50"/>
      <c r="F5909" s="51"/>
      <c r="G5909" s="51"/>
      <c r="H5909" s="51"/>
      <c r="I5909" s="52"/>
      <c r="J5909" s="46"/>
    </row>
    <row r="5910" spans="1:11" s="45" customFormat="1">
      <c r="A5910" s="49"/>
      <c r="B5910" s="44"/>
      <c r="C5910" s="44"/>
      <c r="D5910" s="44"/>
      <c r="E5910" s="50"/>
      <c r="F5910" s="51"/>
      <c r="G5910" s="51"/>
      <c r="H5910" s="51"/>
      <c r="I5910" s="52"/>
      <c r="J5910" s="46"/>
    </row>
    <row r="5911" spans="1:11" s="45" customFormat="1">
      <c r="A5911" s="49"/>
      <c r="B5911" s="44"/>
      <c r="C5911" s="44"/>
      <c r="D5911" s="44"/>
      <c r="E5911" s="50"/>
      <c r="F5911" s="51"/>
      <c r="G5911" s="51"/>
      <c r="H5911" s="51"/>
      <c r="I5911" s="52"/>
      <c r="J5911" s="46"/>
    </row>
    <row r="5912" spans="1:11" s="45" customFormat="1">
      <c r="A5912" s="49"/>
      <c r="B5912" s="44"/>
      <c r="C5912" s="44"/>
      <c r="D5912" s="44"/>
      <c r="E5912" s="50"/>
      <c r="F5912" s="51"/>
      <c r="G5912" s="51"/>
      <c r="H5912" s="51"/>
      <c r="I5912" s="52"/>
      <c r="J5912" s="46"/>
    </row>
    <row r="5913" spans="1:11" s="45" customFormat="1">
      <c r="A5913" s="49"/>
      <c r="B5913" s="44"/>
      <c r="C5913" s="44"/>
      <c r="D5913" s="44"/>
      <c r="E5913" s="50"/>
      <c r="F5913" s="51"/>
      <c r="G5913" s="51"/>
      <c r="H5913" s="51"/>
      <c r="I5913" s="52"/>
      <c r="J5913" s="46"/>
      <c r="K5913" s="47"/>
    </row>
    <row r="5914" spans="1:11" s="45" customFormat="1">
      <c r="A5914" s="49"/>
      <c r="B5914" s="44"/>
      <c r="C5914" s="44"/>
      <c r="D5914" s="44"/>
      <c r="E5914" s="50"/>
      <c r="F5914" s="51"/>
      <c r="G5914" s="51"/>
      <c r="H5914" s="51"/>
      <c r="I5914" s="52"/>
      <c r="J5914" s="46"/>
      <c r="K5914" s="47"/>
    </row>
    <row r="5915" spans="1:11" s="45" customFormat="1">
      <c r="A5915" s="49"/>
      <c r="B5915" s="44"/>
      <c r="C5915" s="44"/>
      <c r="D5915" s="44"/>
      <c r="E5915" s="50"/>
      <c r="F5915" s="51"/>
      <c r="G5915" s="51"/>
      <c r="H5915" s="51"/>
      <c r="I5915" s="52"/>
      <c r="J5915" s="46"/>
    </row>
    <row r="5916" spans="1:11" s="45" customFormat="1">
      <c r="A5916" s="49"/>
      <c r="B5916" s="44"/>
      <c r="C5916" s="44"/>
      <c r="D5916" s="44"/>
      <c r="E5916" s="50"/>
      <c r="F5916" s="51"/>
      <c r="G5916" s="51"/>
      <c r="H5916" s="51"/>
      <c r="I5916" s="52"/>
      <c r="J5916" s="46"/>
    </row>
    <row r="5917" spans="1:11" s="45" customFormat="1">
      <c r="A5917" s="49"/>
      <c r="B5917" s="44"/>
      <c r="C5917" s="44"/>
      <c r="D5917" s="44"/>
      <c r="E5917" s="50"/>
      <c r="F5917" s="51"/>
      <c r="G5917" s="51"/>
      <c r="H5917" s="51"/>
      <c r="I5917" s="52"/>
      <c r="J5917" s="46"/>
    </row>
    <row r="5918" spans="1:11" s="45" customFormat="1">
      <c r="A5918" s="49"/>
      <c r="B5918" s="44"/>
      <c r="C5918" s="44"/>
      <c r="D5918" s="44"/>
      <c r="E5918" s="50"/>
      <c r="F5918" s="51"/>
      <c r="G5918" s="51"/>
      <c r="H5918" s="51"/>
      <c r="I5918" s="52"/>
      <c r="J5918" s="46"/>
    </row>
    <row r="5919" spans="1:11" s="45" customFormat="1">
      <c r="A5919" s="49"/>
      <c r="B5919" s="44"/>
      <c r="C5919" s="44"/>
      <c r="D5919" s="44"/>
      <c r="E5919" s="50"/>
      <c r="F5919" s="51"/>
      <c r="G5919" s="51"/>
      <c r="H5919" s="51"/>
      <c r="I5919" s="52"/>
      <c r="J5919" s="46"/>
    </row>
    <row r="5920" spans="1:11" s="45" customFormat="1">
      <c r="A5920" s="49"/>
      <c r="B5920" s="44"/>
      <c r="C5920" s="44"/>
      <c r="D5920" s="44"/>
      <c r="E5920" s="50"/>
      <c r="F5920" s="51"/>
      <c r="G5920" s="51"/>
      <c r="H5920" s="51"/>
      <c r="I5920" s="52"/>
      <c r="J5920" s="46"/>
    </row>
    <row r="5921" spans="1:10" s="45" customFormat="1">
      <c r="A5921" s="49"/>
      <c r="B5921" s="44"/>
      <c r="C5921" s="44"/>
      <c r="D5921" s="44"/>
      <c r="E5921" s="50"/>
      <c r="F5921" s="51"/>
      <c r="G5921" s="51"/>
      <c r="H5921" s="51"/>
      <c r="I5921" s="52"/>
      <c r="J5921" s="46"/>
    </row>
    <row r="5922" spans="1:10" s="45" customFormat="1">
      <c r="A5922" s="49"/>
      <c r="B5922" s="44"/>
      <c r="C5922" s="44"/>
      <c r="D5922" s="44"/>
      <c r="E5922" s="50"/>
      <c r="F5922" s="51"/>
      <c r="G5922" s="51"/>
      <c r="H5922" s="51"/>
      <c r="I5922" s="52"/>
      <c r="J5922" s="46"/>
    </row>
    <row r="5923" spans="1:10" s="45" customFormat="1">
      <c r="A5923" s="49"/>
      <c r="B5923" s="44"/>
      <c r="C5923" s="44"/>
      <c r="D5923" s="44"/>
      <c r="E5923" s="50"/>
      <c r="F5923" s="51"/>
      <c r="G5923" s="51"/>
      <c r="H5923" s="51"/>
      <c r="I5923" s="52"/>
      <c r="J5923" s="46"/>
    </row>
    <row r="5924" spans="1:10" s="45" customFormat="1">
      <c r="A5924" s="49"/>
      <c r="B5924" s="44"/>
      <c r="C5924" s="44"/>
      <c r="D5924" s="44"/>
      <c r="E5924" s="50"/>
      <c r="F5924" s="51"/>
      <c r="G5924" s="51"/>
      <c r="H5924" s="51"/>
      <c r="I5924" s="52"/>
      <c r="J5924" s="46"/>
    </row>
    <row r="5925" spans="1:10" s="45" customFormat="1">
      <c r="A5925" s="49"/>
      <c r="B5925" s="44"/>
      <c r="C5925" s="44"/>
      <c r="D5925" s="44"/>
      <c r="E5925" s="50"/>
      <c r="F5925" s="51"/>
      <c r="G5925" s="51"/>
      <c r="H5925" s="51"/>
      <c r="I5925" s="52"/>
      <c r="J5925" s="46"/>
    </row>
    <row r="5926" spans="1:10" s="45" customFormat="1">
      <c r="A5926" s="49"/>
      <c r="B5926" s="44"/>
      <c r="C5926" s="44"/>
      <c r="D5926" s="44"/>
      <c r="E5926" s="50"/>
      <c r="F5926" s="51"/>
      <c r="G5926" s="51"/>
      <c r="H5926" s="51"/>
      <c r="I5926" s="52"/>
      <c r="J5926" s="46"/>
    </row>
    <row r="5927" spans="1:10" s="45" customFormat="1">
      <c r="A5927" s="49"/>
      <c r="B5927" s="44"/>
      <c r="C5927" s="44"/>
      <c r="D5927" s="44"/>
      <c r="E5927" s="50"/>
      <c r="F5927" s="51"/>
      <c r="G5927" s="51"/>
      <c r="H5927" s="51"/>
      <c r="I5927" s="52"/>
      <c r="J5927" s="46"/>
    </row>
    <row r="5928" spans="1:10" s="45" customFormat="1">
      <c r="A5928" s="49"/>
      <c r="B5928" s="44"/>
      <c r="C5928" s="44"/>
      <c r="D5928" s="44"/>
      <c r="E5928" s="50"/>
      <c r="F5928" s="51"/>
      <c r="G5928" s="51"/>
      <c r="H5928" s="51"/>
      <c r="I5928" s="52"/>
      <c r="J5928" s="46"/>
    </row>
    <row r="5929" spans="1:10" s="45" customFormat="1">
      <c r="A5929" s="49"/>
      <c r="B5929" s="44"/>
      <c r="C5929" s="44"/>
      <c r="D5929" s="44"/>
      <c r="E5929" s="50"/>
      <c r="F5929" s="51"/>
      <c r="G5929" s="51"/>
      <c r="H5929" s="51"/>
      <c r="I5929" s="52"/>
      <c r="J5929" s="46"/>
    </row>
    <row r="5930" spans="1:10" s="45" customFormat="1">
      <c r="A5930" s="49"/>
      <c r="B5930" s="44"/>
      <c r="C5930" s="44"/>
      <c r="D5930" s="44"/>
      <c r="E5930" s="50"/>
      <c r="F5930" s="51"/>
      <c r="G5930" s="51"/>
      <c r="H5930" s="51"/>
      <c r="I5930" s="52"/>
      <c r="J5930" s="46"/>
    </row>
    <row r="5931" spans="1:10" s="45" customFormat="1">
      <c r="A5931" s="49"/>
      <c r="B5931" s="44"/>
      <c r="C5931" s="44"/>
      <c r="D5931" s="44"/>
      <c r="E5931" s="50"/>
      <c r="F5931" s="51"/>
      <c r="G5931" s="51"/>
      <c r="H5931" s="51"/>
      <c r="I5931" s="52"/>
      <c r="J5931" s="46"/>
    </row>
    <row r="5932" spans="1:10" s="45" customFormat="1">
      <c r="A5932" s="49"/>
      <c r="B5932" s="44"/>
      <c r="C5932" s="44"/>
      <c r="D5932" s="44"/>
      <c r="E5932" s="50"/>
      <c r="F5932" s="51"/>
      <c r="G5932" s="51"/>
      <c r="H5932" s="51"/>
      <c r="I5932" s="52"/>
      <c r="J5932" s="46"/>
    </row>
    <row r="5933" spans="1:10" s="45" customFormat="1">
      <c r="A5933" s="49"/>
      <c r="B5933" s="44"/>
      <c r="C5933" s="44"/>
      <c r="D5933" s="44"/>
      <c r="E5933" s="50"/>
      <c r="F5933" s="51"/>
      <c r="G5933" s="51"/>
      <c r="H5933" s="51"/>
      <c r="I5933" s="52"/>
      <c r="J5933" s="46"/>
    </row>
    <row r="5934" spans="1:10" s="45" customFormat="1">
      <c r="A5934" s="49"/>
      <c r="B5934" s="44"/>
      <c r="C5934" s="44"/>
      <c r="D5934" s="44"/>
      <c r="E5934" s="50"/>
      <c r="F5934" s="51"/>
      <c r="G5934" s="51"/>
      <c r="H5934" s="51"/>
      <c r="I5934" s="52"/>
      <c r="J5934" s="46"/>
    </row>
    <row r="5935" spans="1:10" s="45" customFormat="1">
      <c r="A5935" s="49"/>
      <c r="B5935" s="44"/>
      <c r="C5935" s="44"/>
      <c r="D5935" s="44"/>
      <c r="E5935" s="50"/>
      <c r="F5935" s="51"/>
      <c r="G5935" s="51"/>
      <c r="H5935" s="51"/>
      <c r="I5935" s="52"/>
      <c r="J5935" s="46"/>
    </row>
    <row r="5936" spans="1:10" s="45" customFormat="1">
      <c r="A5936" s="49"/>
      <c r="B5936" s="44"/>
      <c r="C5936" s="44"/>
      <c r="D5936" s="44"/>
      <c r="E5936" s="50"/>
      <c r="F5936" s="51"/>
      <c r="G5936" s="51"/>
      <c r="H5936" s="51"/>
      <c r="I5936" s="52"/>
      <c r="J5936" s="46"/>
    </row>
    <row r="5937" spans="1:11" s="45" customFormat="1">
      <c r="A5937" s="49"/>
      <c r="B5937" s="44"/>
      <c r="C5937" s="44"/>
      <c r="D5937" s="44"/>
      <c r="E5937" s="50"/>
      <c r="F5937" s="51"/>
      <c r="G5937" s="51"/>
      <c r="H5937" s="51"/>
      <c r="I5937" s="52"/>
      <c r="J5937" s="46"/>
    </row>
    <row r="5938" spans="1:11" s="45" customFormat="1">
      <c r="A5938" s="49"/>
      <c r="B5938" s="44"/>
      <c r="C5938" s="44"/>
      <c r="D5938" s="44"/>
      <c r="E5938" s="50"/>
      <c r="F5938" s="51"/>
      <c r="G5938" s="51"/>
      <c r="H5938" s="51"/>
      <c r="I5938" s="52"/>
      <c r="J5938" s="46"/>
    </row>
    <row r="5939" spans="1:11" s="44" customFormat="1">
      <c r="A5939" s="49"/>
      <c r="E5939" s="50"/>
      <c r="F5939" s="51"/>
      <c r="G5939" s="51"/>
      <c r="H5939" s="51"/>
      <c r="I5939" s="52"/>
      <c r="J5939" s="46"/>
      <c r="K5939" s="45"/>
    </row>
    <row r="5940" spans="1:11" s="44" customFormat="1">
      <c r="A5940" s="49"/>
      <c r="E5940" s="50"/>
      <c r="F5940" s="51"/>
      <c r="G5940" s="51"/>
      <c r="H5940" s="51"/>
      <c r="I5940" s="52"/>
      <c r="J5940" s="46"/>
      <c r="K5940" s="45"/>
    </row>
    <row r="5941" spans="1:11" s="44" customFormat="1">
      <c r="A5941" s="49"/>
      <c r="E5941" s="50"/>
      <c r="F5941" s="51"/>
      <c r="G5941" s="51"/>
      <c r="H5941" s="51"/>
      <c r="I5941" s="52"/>
      <c r="J5941" s="46"/>
      <c r="K5941" s="45"/>
    </row>
    <row r="5942" spans="1:11" s="44" customFormat="1">
      <c r="A5942" s="49"/>
      <c r="E5942" s="50"/>
      <c r="F5942" s="51"/>
      <c r="G5942" s="51"/>
      <c r="H5942" s="51"/>
      <c r="I5942" s="52"/>
      <c r="J5942" s="46"/>
      <c r="K5942" s="45"/>
    </row>
    <row r="5943" spans="1:11" s="44" customFormat="1">
      <c r="A5943" s="49"/>
      <c r="E5943" s="50"/>
      <c r="F5943" s="51"/>
      <c r="G5943" s="51"/>
      <c r="H5943" s="51"/>
      <c r="I5943" s="52"/>
      <c r="J5943" s="46"/>
      <c r="K5943" s="45"/>
    </row>
    <row r="5944" spans="1:11" s="44" customFormat="1">
      <c r="A5944" s="49"/>
      <c r="E5944" s="50"/>
      <c r="F5944" s="51"/>
      <c r="G5944" s="51"/>
      <c r="H5944" s="51"/>
      <c r="I5944" s="52"/>
      <c r="J5944" s="46"/>
      <c r="K5944" s="45"/>
    </row>
    <row r="5945" spans="1:11" s="44" customFormat="1">
      <c r="A5945" s="49"/>
      <c r="E5945" s="50"/>
      <c r="F5945" s="51"/>
      <c r="G5945" s="51"/>
      <c r="H5945" s="51"/>
      <c r="I5945" s="52"/>
      <c r="J5945" s="46"/>
      <c r="K5945" s="45"/>
    </row>
    <row r="5946" spans="1:11" s="44" customFormat="1">
      <c r="A5946" s="49"/>
      <c r="E5946" s="50"/>
      <c r="F5946" s="51"/>
      <c r="G5946" s="51"/>
      <c r="H5946" s="51"/>
      <c r="I5946" s="52"/>
      <c r="J5946" s="46"/>
      <c r="K5946" s="45"/>
    </row>
    <row r="5947" spans="1:11" s="44" customFormat="1">
      <c r="A5947" s="49"/>
      <c r="E5947" s="50"/>
      <c r="F5947" s="51"/>
      <c r="G5947" s="51"/>
      <c r="H5947" s="51"/>
      <c r="I5947" s="52"/>
      <c r="J5947" s="46"/>
      <c r="K5947" s="45"/>
    </row>
    <row r="5948" spans="1:11" s="44" customFormat="1">
      <c r="A5948" s="49"/>
      <c r="E5948" s="50"/>
      <c r="F5948" s="51"/>
      <c r="G5948" s="51"/>
      <c r="H5948" s="51"/>
      <c r="I5948" s="52"/>
      <c r="J5948" s="46"/>
      <c r="K5948" s="45"/>
    </row>
    <row r="5949" spans="1:11" s="44" customFormat="1">
      <c r="A5949" s="49"/>
      <c r="E5949" s="50"/>
      <c r="F5949" s="51"/>
      <c r="G5949" s="51"/>
      <c r="H5949" s="51"/>
      <c r="I5949" s="52"/>
      <c r="J5949" s="46"/>
      <c r="K5949" s="45"/>
    </row>
    <row r="5950" spans="1:11" s="44" customFormat="1">
      <c r="A5950" s="49"/>
      <c r="E5950" s="50"/>
      <c r="F5950" s="51"/>
      <c r="G5950" s="51"/>
      <c r="H5950" s="51"/>
      <c r="I5950" s="52"/>
      <c r="J5950" s="46"/>
      <c r="K5950" s="45"/>
    </row>
    <row r="5951" spans="1:11" s="44" customFormat="1">
      <c r="A5951" s="49"/>
      <c r="E5951" s="50"/>
      <c r="F5951" s="51"/>
      <c r="G5951" s="51"/>
      <c r="H5951" s="51"/>
      <c r="I5951" s="52"/>
      <c r="J5951" s="46"/>
      <c r="K5951" s="45"/>
    </row>
    <row r="5952" spans="1:11" s="44" customFormat="1">
      <c r="A5952" s="49"/>
      <c r="E5952" s="50"/>
      <c r="F5952" s="51"/>
      <c r="G5952" s="51"/>
      <c r="H5952" s="51"/>
      <c r="I5952" s="52"/>
      <c r="J5952" s="46"/>
      <c r="K5952" s="45"/>
    </row>
    <row r="5953" spans="1:11" s="44" customFormat="1">
      <c r="A5953" s="49"/>
      <c r="E5953" s="50"/>
      <c r="F5953" s="51"/>
      <c r="G5953" s="51"/>
      <c r="H5953" s="51"/>
      <c r="I5953" s="52"/>
      <c r="J5953" s="46"/>
      <c r="K5953" s="45"/>
    </row>
    <row r="5954" spans="1:11" s="44" customFormat="1">
      <c r="A5954" s="49"/>
      <c r="E5954" s="50"/>
      <c r="F5954" s="51"/>
      <c r="G5954" s="51"/>
      <c r="H5954" s="51"/>
      <c r="I5954" s="52"/>
      <c r="J5954" s="46"/>
      <c r="K5954" s="45"/>
    </row>
    <row r="5955" spans="1:11" s="44" customFormat="1">
      <c r="A5955" s="49"/>
      <c r="E5955" s="50"/>
      <c r="F5955" s="51"/>
      <c r="G5955" s="51"/>
      <c r="H5955" s="51"/>
      <c r="I5955" s="52"/>
      <c r="J5955" s="46"/>
      <c r="K5955" s="45"/>
    </row>
    <row r="5956" spans="1:11" s="44" customFormat="1">
      <c r="A5956" s="49"/>
      <c r="E5956" s="50"/>
      <c r="F5956" s="51"/>
      <c r="G5956" s="51"/>
      <c r="H5956" s="51"/>
      <c r="I5956" s="52"/>
      <c r="J5956" s="46"/>
      <c r="K5956" s="45"/>
    </row>
    <row r="5957" spans="1:11" s="44" customFormat="1">
      <c r="A5957" s="49"/>
      <c r="E5957" s="50"/>
      <c r="F5957" s="51"/>
      <c r="G5957" s="51"/>
      <c r="H5957" s="51"/>
      <c r="I5957" s="52"/>
      <c r="J5957" s="46"/>
      <c r="K5957" s="45"/>
    </row>
    <row r="5958" spans="1:11" s="44" customFormat="1">
      <c r="A5958" s="49"/>
      <c r="E5958" s="50"/>
      <c r="F5958" s="51"/>
      <c r="G5958" s="51"/>
      <c r="H5958" s="51"/>
      <c r="I5958" s="52"/>
      <c r="J5958" s="46"/>
      <c r="K5958" s="45"/>
    </row>
    <row r="5959" spans="1:11" s="44" customFormat="1">
      <c r="A5959" s="49"/>
      <c r="E5959" s="50"/>
      <c r="F5959" s="51"/>
      <c r="G5959" s="51"/>
      <c r="H5959" s="51"/>
      <c r="I5959" s="52"/>
      <c r="J5959" s="46"/>
      <c r="K5959" s="45"/>
    </row>
    <row r="5960" spans="1:11" s="44" customFormat="1">
      <c r="A5960" s="49"/>
      <c r="E5960" s="50"/>
      <c r="F5960" s="51"/>
      <c r="G5960" s="51"/>
      <c r="H5960" s="51"/>
      <c r="I5960" s="52"/>
      <c r="J5960" s="46"/>
      <c r="K5960" s="45"/>
    </row>
    <row r="5961" spans="1:11" s="44" customFormat="1">
      <c r="A5961" s="49"/>
      <c r="E5961" s="50"/>
      <c r="F5961" s="51"/>
      <c r="G5961" s="51"/>
      <c r="H5961" s="51"/>
      <c r="I5961" s="52"/>
      <c r="J5961" s="46"/>
      <c r="K5961" s="45"/>
    </row>
    <row r="5962" spans="1:11" s="44" customFormat="1">
      <c r="A5962" s="49"/>
      <c r="E5962" s="50"/>
      <c r="F5962" s="51"/>
      <c r="G5962" s="51"/>
      <c r="H5962" s="51"/>
      <c r="I5962" s="52"/>
      <c r="J5962" s="46"/>
      <c r="K5962" s="45"/>
    </row>
    <row r="5963" spans="1:11" s="44" customFormat="1">
      <c r="A5963" s="49"/>
      <c r="E5963" s="50"/>
      <c r="F5963" s="51"/>
      <c r="G5963" s="51"/>
      <c r="H5963" s="51"/>
      <c r="I5963" s="52"/>
      <c r="J5963" s="46"/>
      <c r="K5963" s="45"/>
    </row>
    <row r="5964" spans="1:11" s="44" customFormat="1">
      <c r="A5964" s="49"/>
      <c r="E5964" s="50"/>
      <c r="F5964" s="51"/>
      <c r="G5964" s="51"/>
      <c r="H5964" s="51"/>
      <c r="I5964" s="52"/>
      <c r="J5964" s="46"/>
      <c r="K5964" s="45"/>
    </row>
    <row r="5965" spans="1:11" s="44" customFormat="1">
      <c r="A5965" s="49"/>
      <c r="E5965" s="50"/>
      <c r="F5965" s="51"/>
      <c r="G5965" s="51"/>
      <c r="H5965" s="51"/>
      <c r="I5965" s="52"/>
      <c r="J5965" s="46"/>
      <c r="K5965" s="45"/>
    </row>
    <row r="5966" spans="1:11" s="44" customFormat="1">
      <c r="A5966" s="49"/>
      <c r="E5966" s="50"/>
      <c r="F5966" s="51"/>
      <c r="G5966" s="51"/>
      <c r="H5966" s="51"/>
      <c r="I5966" s="52"/>
      <c r="J5966" s="46"/>
      <c r="K5966" s="45"/>
    </row>
    <row r="5967" spans="1:11" s="44" customFormat="1">
      <c r="A5967" s="49"/>
      <c r="E5967" s="50"/>
      <c r="F5967" s="51"/>
      <c r="G5967" s="51"/>
      <c r="H5967" s="51"/>
      <c r="I5967" s="52"/>
      <c r="J5967" s="46"/>
      <c r="K5967" s="45"/>
    </row>
    <row r="5968" spans="1:11" s="44" customFormat="1">
      <c r="A5968" s="49"/>
      <c r="E5968" s="50"/>
      <c r="F5968" s="51"/>
      <c r="G5968" s="51"/>
      <c r="H5968" s="51"/>
      <c r="I5968" s="52"/>
      <c r="J5968" s="46"/>
      <c r="K5968" s="45"/>
    </row>
    <row r="5969" spans="1:11" s="44" customFormat="1">
      <c r="A5969" s="49"/>
      <c r="E5969" s="50"/>
      <c r="F5969" s="51"/>
      <c r="G5969" s="51"/>
      <c r="H5969" s="51"/>
      <c r="I5969" s="52"/>
      <c r="J5969" s="46"/>
      <c r="K5969" s="45"/>
    </row>
    <row r="5970" spans="1:11" s="44" customFormat="1">
      <c r="A5970" s="49"/>
      <c r="E5970" s="50"/>
      <c r="F5970" s="51"/>
      <c r="G5970" s="51"/>
      <c r="H5970" s="51"/>
      <c r="I5970" s="52"/>
      <c r="J5970" s="46"/>
      <c r="K5970" s="45"/>
    </row>
    <row r="5971" spans="1:11" s="44" customFormat="1">
      <c r="A5971" s="49"/>
      <c r="E5971" s="50"/>
      <c r="F5971" s="51"/>
      <c r="G5971" s="51"/>
      <c r="H5971" s="51"/>
      <c r="I5971" s="52"/>
      <c r="J5971" s="46"/>
      <c r="K5971" s="45"/>
    </row>
    <row r="5972" spans="1:11" s="44" customFormat="1">
      <c r="A5972" s="49"/>
      <c r="E5972" s="50"/>
      <c r="F5972" s="51"/>
      <c r="G5972" s="51"/>
      <c r="H5972" s="51"/>
      <c r="I5972" s="52"/>
      <c r="J5972" s="46"/>
      <c r="K5972" s="45"/>
    </row>
    <row r="5973" spans="1:11" s="44" customFormat="1">
      <c r="A5973" s="49"/>
      <c r="E5973" s="50"/>
      <c r="F5973" s="51"/>
      <c r="G5973" s="51"/>
      <c r="H5973" s="51"/>
      <c r="I5973" s="52"/>
      <c r="J5973" s="46"/>
      <c r="K5973" s="47"/>
    </row>
    <row r="5974" spans="1:11" s="44" customFormat="1">
      <c r="A5974" s="49"/>
      <c r="E5974" s="50"/>
      <c r="F5974" s="51"/>
      <c r="G5974" s="51"/>
      <c r="H5974" s="51"/>
      <c r="I5974" s="52"/>
      <c r="J5974" s="46"/>
      <c r="K5974" s="47"/>
    </row>
    <row r="5975" spans="1:11" s="44" customFormat="1">
      <c r="A5975" s="49"/>
      <c r="E5975" s="50"/>
      <c r="F5975" s="51"/>
      <c r="G5975" s="51"/>
      <c r="H5975" s="51"/>
      <c r="I5975" s="52"/>
      <c r="J5975" s="46"/>
      <c r="K5975" s="45"/>
    </row>
    <row r="5976" spans="1:11" s="44" customFormat="1">
      <c r="A5976" s="49"/>
      <c r="E5976" s="50"/>
      <c r="F5976" s="51"/>
      <c r="G5976" s="51"/>
      <c r="H5976" s="51"/>
      <c r="I5976" s="52"/>
      <c r="J5976" s="46"/>
      <c r="K5976" s="45"/>
    </row>
    <row r="5977" spans="1:11" s="44" customFormat="1">
      <c r="A5977" s="49"/>
      <c r="E5977" s="50"/>
      <c r="F5977" s="51"/>
      <c r="G5977" s="51"/>
      <c r="H5977" s="51"/>
      <c r="I5977" s="52"/>
      <c r="J5977" s="46"/>
      <c r="K5977" s="45"/>
    </row>
    <row r="5978" spans="1:11" s="44" customFormat="1">
      <c r="A5978" s="49"/>
      <c r="E5978" s="50"/>
      <c r="F5978" s="51"/>
      <c r="G5978" s="51"/>
      <c r="H5978" s="51"/>
      <c r="I5978" s="52"/>
      <c r="J5978" s="46"/>
      <c r="K5978" s="45"/>
    </row>
    <row r="5979" spans="1:11" s="44" customFormat="1">
      <c r="A5979" s="49"/>
      <c r="E5979" s="50"/>
      <c r="F5979" s="51"/>
      <c r="G5979" s="51"/>
      <c r="H5979" s="51"/>
      <c r="I5979" s="52"/>
      <c r="J5979" s="46"/>
      <c r="K5979" s="45"/>
    </row>
    <row r="5980" spans="1:11" s="44" customFormat="1">
      <c r="A5980" s="49"/>
      <c r="E5980" s="50"/>
      <c r="F5980" s="51"/>
      <c r="G5980" s="51"/>
      <c r="H5980" s="51"/>
      <c r="I5980" s="52"/>
      <c r="J5980" s="46"/>
      <c r="K5980" s="45"/>
    </row>
    <row r="5981" spans="1:11" s="44" customFormat="1">
      <c r="A5981" s="49"/>
      <c r="E5981" s="50"/>
      <c r="F5981" s="51"/>
      <c r="G5981" s="51"/>
      <c r="H5981" s="51"/>
      <c r="I5981" s="52"/>
      <c r="J5981" s="46"/>
      <c r="K5981" s="45"/>
    </row>
    <row r="5982" spans="1:11" s="44" customFormat="1">
      <c r="A5982" s="49"/>
      <c r="E5982" s="50"/>
      <c r="F5982" s="51"/>
      <c r="G5982" s="51"/>
      <c r="H5982" s="51"/>
      <c r="I5982" s="52"/>
      <c r="J5982" s="46"/>
      <c r="K5982" s="45"/>
    </row>
    <row r="5983" spans="1:11" s="44" customFormat="1">
      <c r="A5983" s="49"/>
      <c r="E5983" s="50"/>
      <c r="F5983" s="51"/>
      <c r="G5983" s="51"/>
      <c r="H5983" s="51"/>
      <c r="I5983" s="52"/>
      <c r="J5983" s="46"/>
      <c r="K5983" s="45"/>
    </row>
    <row r="5984" spans="1:11" s="44" customFormat="1">
      <c r="A5984" s="49"/>
      <c r="E5984" s="50"/>
      <c r="F5984" s="51"/>
      <c r="G5984" s="51"/>
      <c r="H5984" s="51"/>
      <c r="I5984" s="52"/>
      <c r="J5984" s="46"/>
      <c r="K5984" s="45"/>
    </row>
    <row r="5985" spans="1:12" s="44" customFormat="1">
      <c r="A5985" s="49"/>
      <c r="E5985" s="50"/>
      <c r="F5985" s="51"/>
      <c r="G5985" s="51"/>
      <c r="H5985" s="51"/>
      <c r="I5985" s="52"/>
      <c r="J5985" s="46"/>
      <c r="K5985" s="45"/>
      <c r="L5985" s="48"/>
    </row>
    <row r="5986" spans="1:12" s="44" customFormat="1">
      <c r="A5986" s="49"/>
      <c r="E5986" s="50"/>
      <c r="F5986" s="51"/>
      <c r="G5986" s="51"/>
      <c r="H5986" s="51"/>
      <c r="I5986" s="52"/>
      <c r="J5986" s="46"/>
      <c r="K5986" s="45"/>
    </row>
    <row r="5987" spans="1:12" s="45" customFormat="1">
      <c r="A5987" s="49"/>
      <c r="B5987" s="44"/>
      <c r="C5987" s="44"/>
      <c r="D5987" s="44"/>
      <c r="E5987" s="50"/>
      <c r="F5987" s="51"/>
      <c r="G5987" s="51"/>
      <c r="H5987" s="51"/>
      <c r="I5987" s="52"/>
      <c r="J5987" s="46"/>
    </row>
    <row r="5988" spans="1:12" s="45" customFormat="1">
      <c r="A5988" s="49"/>
      <c r="B5988" s="44"/>
      <c r="C5988" s="44"/>
      <c r="D5988" s="44"/>
      <c r="E5988" s="50"/>
      <c r="F5988" s="51"/>
      <c r="G5988" s="51"/>
      <c r="H5988" s="51"/>
      <c r="I5988" s="52"/>
      <c r="J5988" s="46"/>
    </row>
    <row r="5989" spans="1:12" s="45" customFormat="1">
      <c r="A5989" s="49"/>
      <c r="B5989" s="44"/>
      <c r="C5989" s="44"/>
      <c r="D5989" s="44"/>
      <c r="E5989" s="50"/>
      <c r="F5989" s="51"/>
      <c r="G5989" s="51"/>
      <c r="H5989" s="51"/>
      <c r="I5989" s="52"/>
      <c r="J5989" s="46"/>
    </row>
    <row r="5990" spans="1:12" s="45" customFormat="1">
      <c r="A5990" s="49"/>
      <c r="B5990" s="44"/>
      <c r="C5990" s="44"/>
      <c r="D5990" s="44"/>
      <c r="E5990" s="50"/>
      <c r="F5990" s="51"/>
      <c r="G5990" s="51"/>
      <c r="H5990" s="51"/>
      <c r="I5990" s="52"/>
      <c r="J5990" s="46"/>
    </row>
    <row r="5991" spans="1:12" s="45" customFormat="1">
      <c r="A5991" s="49"/>
      <c r="B5991" s="44"/>
      <c r="C5991" s="44"/>
      <c r="D5991" s="44"/>
      <c r="E5991" s="50"/>
      <c r="F5991" s="51"/>
      <c r="G5991" s="51"/>
      <c r="H5991" s="51"/>
      <c r="I5991" s="52"/>
      <c r="J5991" s="46"/>
    </row>
    <row r="5992" spans="1:12" s="45" customFormat="1">
      <c r="A5992" s="49"/>
      <c r="B5992" s="44"/>
      <c r="C5992" s="44"/>
      <c r="D5992" s="44"/>
      <c r="E5992" s="50"/>
      <c r="F5992" s="51"/>
      <c r="G5992" s="51"/>
      <c r="H5992" s="51"/>
      <c r="I5992" s="52"/>
      <c r="J5992" s="46"/>
    </row>
    <row r="5993" spans="1:12" s="45" customFormat="1">
      <c r="A5993" s="49"/>
      <c r="B5993" s="44"/>
      <c r="C5993" s="44"/>
      <c r="D5993" s="44"/>
      <c r="E5993" s="50"/>
      <c r="F5993" s="51"/>
      <c r="G5993" s="51"/>
      <c r="H5993" s="51"/>
      <c r="I5993" s="52"/>
      <c r="J5993" s="46"/>
    </row>
    <row r="5994" spans="1:12" s="45" customFormat="1">
      <c r="A5994" s="49"/>
      <c r="B5994" s="44"/>
      <c r="C5994" s="44"/>
      <c r="D5994" s="44"/>
      <c r="E5994" s="50"/>
      <c r="F5994" s="51"/>
      <c r="G5994" s="51"/>
      <c r="H5994" s="51"/>
      <c r="I5994" s="52"/>
      <c r="J5994" s="46"/>
    </row>
    <row r="5995" spans="1:12" s="45" customFormat="1">
      <c r="A5995" s="49"/>
      <c r="B5995" s="44"/>
      <c r="C5995" s="44"/>
      <c r="D5995" s="44"/>
      <c r="E5995" s="50"/>
      <c r="F5995" s="51"/>
      <c r="G5995" s="51"/>
      <c r="H5995" s="51"/>
      <c r="I5995" s="52"/>
      <c r="J5995" s="46"/>
    </row>
    <row r="5996" spans="1:12" s="45" customFormat="1">
      <c r="A5996" s="49"/>
      <c r="B5996" s="44"/>
      <c r="C5996" s="44"/>
      <c r="D5996" s="44"/>
      <c r="E5996" s="50"/>
      <c r="F5996" s="51"/>
      <c r="G5996" s="51"/>
      <c r="H5996" s="51"/>
      <c r="I5996" s="52"/>
      <c r="J5996" s="46"/>
    </row>
    <row r="5997" spans="1:12" s="45" customFormat="1">
      <c r="A5997" s="49"/>
      <c r="B5997" s="44"/>
      <c r="C5997" s="44"/>
      <c r="D5997" s="44"/>
      <c r="E5997" s="50"/>
      <c r="F5997" s="51"/>
      <c r="G5997" s="51"/>
      <c r="H5997" s="51"/>
      <c r="I5997" s="52"/>
      <c r="J5997" s="46"/>
    </row>
    <row r="5998" spans="1:12" s="45" customFormat="1">
      <c r="A5998" s="49"/>
      <c r="B5998" s="44"/>
      <c r="C5998" s="44"/>
      <c r="D5998" s="44"/>
      <c r="E5998" s="50"/>
      <c r="F5998" s="51"/>
      <c r="G5998" s="51"/>
      <c r="H5998" s="51"/>
      <c r="I5998" s="52"/>
      <c r="J5998" s="46"/>
    </row>
    <row r="5999" spans="1:12" s="45" customFormat="1">
      <c r="A5999" s="49"/>
      <c r="B5999" s="44"/>
      <c r="C5999" s="44"/>
      <c r="D5999" s="44"/>
      <c r="E5999" s="50"/>
      <c r="F5999" s="51"/>
      <c r="G5999" s="51"/>
      <c r="H5999" s="51"/>
      <c r="I5999" s="52"/>
      <c r="J5999" s="46"/>
    </row>
    <row r="6000" spans="1:12" s="45" customFormat="1">
      <c r="A6000" s="49"/>
      <c r="B6000" s="44"/>
      <c r="C6000" s="44"/>
      <c r="D6000" s="44"/>
      <c r="E6000" s="50"/>
      <c r="F6000" s="51"/>
      <c r="G6000" s="51"/>
      <c r="H6000" s="51"/>
      <c r="I6000" s="52"/>
      <c r="J6000" s="46"/>
    </row>
    <row r="6001" spans="1:10" s="45" customFormat="1">
      <c r="A6001" s="49"/>
      <c r="B6001" s="44"/>
      <c r="C6001" s="44"/>
      <c r="D6001" s="44"/>
      <c r="E6001" s="50"/>
      <c r="F6001" s="51"/>
      <c r="G6001" s="51"/>
      <c r="H6001" s="51"/>
      <c r="I6001" s="52"/>
      <c r="J6001" s="46"/>
    </row>
    <row r="6002" spans="1:10" s="45" customFormat="1">
      <c r="A6002" s="49"/>
      <c r="B6002" s="44"/>
      <c r="C6002" s="44"/>
      <c r="D6002" s="44"/>
      <c r="E6002" s="50"/>
      <c r="F6002" s="51"/>
      <c r="G6002" s="51"/>
      <c r="H6002" s="51"/>
      <c r="I6002" s="52"/>
      <c r="J6002" s="46"/>
    </row>
    <row r="6003" spans="1:10" s="45" customFormat="1">
      <c r="A6003" s="49"/>
      <c r="B6003" s="44"/>
      <c r="C6003" s="44"/>
      <c r="D6003" s="44"/>
      <c r="E6003" s="50"/>
      <c r="F6003" s="51"/>
      <c r="G6003" s="51"/>
      <c r="H6003" s="51"/>
      <c r="I6003" s="52"/>
      <c r="J6003" s="46"/>
    </row>
    <row r="6004" spans="1:10" s="45" customFormat="1">
      <c r="A6004" s="49"/>
      <c r="B6004" s="44"/>
      <c r="C6004" s="44"/>
      <c r="D6004" s="44"/>
      <c r="E6004" s="50"/>
      <c r="F6004" s="51"/>
      <c r="G6004" s="51"/>
      <c r="H6004" s="51"/>
      <c r="I6004" s="52"/>
      <c r="J6004" s="46"/>
    </row>
    <row r="6005" spans="1:10" s="45" customFormat="1">
      <c r="A6005" s="49"/>
      <c r="B6005" s="44"/>
      <c r="C6005" s="44"/>
      <c r="D6005" s="44"/>
      <c r="E6005" s="50"/>
      <c r="F6005" s="51"/>
      <c r="G6005" s="51"/>
      <c r="H6005" s="51"/>
      <c r="I6005" s="52"/>
      <c r="J6005" s="46"/>
    </row>
    <row r="6006" spans="1:10" s="45" customFormat="1">
      <c r="A6006" s="49"/>
      <c r="B6006" s="44"/>
      <c r="C6006" s="44"/>
      <c r="D6006" s="44"/>
      <c r="E6006" s="50"/>
      <c r="F6006" s="51"/>
      <c r="G6006" s="51"/>
      <c r="H6006" s="51"/>
      <c r="I6006" s="52"/>
      <c r="J6006" s="46"/>
    </row>
    <row r="6007" spans="1:10" s="45" customFormat="1">
      <c r="A6007" s="49"/>
      <c r="B6007" s="44"/>
      <c r="C6007" s="44"/>
      <c r="D6007" s="44"/>
      <c r="E6007" s="50"/>
      <c r="F6007" s="51"/>
      <c r="G6007" s="51"/>
      <c r="H6007" s="51"/>
      <c r="I6007" s="52"/>
      <c r="J6007" s="46"/>
    </row>
    <row r="6008" spans="1:10" s="45" customFormat="1">
      <c r="A6008" s="49"/>
      <c r="B6008" s="44"/>
      <c r="C6008" s="44"/>
      <c r="D6008" s="44"/>
      <c r="E6008" s="50"/>
      <c r="F6008" s="51"/>
      <c r="G6008" s="51"/>
      <c r="H6008" s="51"/>
      <c r="I6008" s="52"/>
      <c r="J6008" s="46"/>
    </row>
    <row r="6009" spans="1:10" s="45" customFormat="1">
      <c r="A6009" s="49"/>
      <c r="B6009" s="44"/>
      <c r="C6009" s="44"/>
      <c r="D6009" s="44"/>
      <c r="E6009" s="50"/>
      <c r="F6009" s="51"/>
      <c r="G6009" s="51"/>
      <c r="H6009" s="51"/>
      <c r="I6009" s="52"/>
      <c r="J6009" s="46"/>
    </row>
    <row r="6010" spans="1:10" s="45" customFormat="1">
      <c r="A6010" s="49"/>
      <c r="B6010" s="44"/>
      <c r="C6010" s="44"/>
      <c r="D6010" s="44"/>
      <c r="E6010" s="50"/>
      <c r="F6010" s="51"/>
      <c r="G6010" s="51"/>
      <c r="H6010" s="51"/>
      <c r="I6010" s="52"/>
      <c r="J6010" s="46"/>
    </row>
    <row r="6011" spans="1:10" s="45" customFormat="1">
      <c r="A6011" s="49"/>
      <c r="B6011" s="44"/>
      <c r="C6011" s="44"/>
      <c r="D6011" s="44"/>
      <c r="E6011" s="50"/>
      <c r="F6011" s="51"/>
      <c r="G6011" s="51"/>
      <c r="H6011" s="51"/>
      <c r="I6011" s="52"/>
      <c r="J6011" s="46"/>
    </row>
    <row r="6012" spans="1:10" s="45" customFormat="1">
      <c r="A6012" s="49"/>
      <c r="B6012" s="44"/>
      <c r="C6012" s="44"/>
      <c r="D6012" s="44"/>
      <c r="E6012" s="50"/>
      <c r="F6012" s="51"/>
      <c r="G6012" s="51"/>
      <c r="H6012" s="51"/>
      <c r="I6012" s="52"/>
      <c r="J6012" s="46"/>
    </row>
    <row r="6013" spans="1:10" s="45" customFormat="1">
      <c r="A6013" s="49"/>
      <c r="B6013" s="44"/>
      <c r="C6013" s="44"/>
      <c r="D6013" s="44"/>
      <c r="E6013" s="50"/>
      <c r="F6013" s="51"/>
      <c r="G6013" s="51"/>
      <c r="H6013" s="51"/>
      <c r="I6013" s="52"/>
      <c r="J6013" s="46"/>
    </row>
    <row r="6014" spans="1:10" s="45" customFormat="1">
      <c r="A6014" s="49"/>
      <c r="B6014" s="44"/>
      <c r="C6014" s="44"/>
      <c r="D6014" s="44"/>
      <c r="E6014" s="50"/>
      <c r="F6014" s="51"/>
      <c r="G6014" s="51"/>
      <c r="H6014" s="51"/>
      <c r="I6014" s="52"/>
      <c r="J6014" s="46"/>
    </row>
    <row r="6015" spans="1:10" s="45" customFormat="1">
      <c r="A6015" s="49"/>
      <c r="B6015" s="44"/>
      <c r="C6015" s="44"/>
      <c r="D6015" s="44"/>
      <c r="E6015" s="50"/>
      <c r="F6015" s="51"/>
      <c r="G6015" s="51"/>
      <c r="H6015" s="51"/>
      <c r="I6015" s="52"/>
      <c r="J6015" s="46"/>
    </row>
    <row r="6016" spans="1:10" s="45" customFormat="1">
      <c r="A6016" s="49"/>
      <c r="B6016" s="44"/>
      <c r="C6016" s="44"/>
      <c r="D6016" s="44"/>
      <c r="E6016" s="50"/>
      <c r="F6016" s="51"/>
      <c r="G6016" s="51"/>
      <c r="H6016" s="51"/>
      <c r="I6016" s="52"/>
      <c r="J6016" s="46"/>
    </row>
    <row r="6017" spans="1:10" s="45" customFormat="1">
      <c r="A6017" s="49"/>
      <c r="B6017" s="44"/>
      <c r="C6017" s="44"/>
      <c r="D6017" s="44"/>
      <c r="E6017" s="50"/>
      <c r="F6017" s="51"/>
      <c r="G6017" s="51"/>
      <c r="H6017" s="51"/>
      <c r="I6017" s="52"/>
      <c r="J6017" s="46"/>
    </row>
    <row r="6018" spans="1:10" s="45" customFormat="1">
      <c r="A6018" s="49"/>
      <c r="B6018" s="44"/>
      <c r="C6018" s="44"/>
      <c r="D6018" s="44"/>
      <c r="E6018" s="50"/>
      <c r="F6018" s="51"/>
      <c r="G6018" s="51"/>
      <c r="H6018" s="51"/>
      <c r="I6018" s="52"/>
      <c r="J6018" s="46"/>
    </row>
    <row r="6019" spans="1:10" s="45" customFormat="1">
      <c r="A6019" s="49"/>
      <c r="B6019" s="44"/>
      <c r="C6019" s="44"/>
      <c r="D6019" s="44"/>
      <c r="E6019" s="50"/>
      <c r="F6019" s="51"/>
      <c r="G6019" s="51"/>
      <c r="H6019" s="51"/>
      <c r="I6019" s="52"/>
      <c r="J6019" s="46"/>
    </row>
    <row r="6020" spans="1:10" s="45" customFormat="1">
      <c r="A6020" s="49"/>
      <c r="B6020" s="44"/>
      <c r="C6020" s="44"/>
      <c r="D6020" s="44"/>
      <c r="E6020" s="50"/>
      <c r="F6020" s="51"/>
      <c r="G6020" s="51"/>
      <c r="H6020" s="51"/>
      <c r="I6020" s="52"/>
      <c r="J6020" s="46"/>
    </row>
    <row r="6021" spans="1:10" s="45" customFormat="1">
      <c r="A6021" s="49"/>
      <c r="B6021" s="44"/>
      <c r="C6021" s="44"/>
      <c r="D6021" s="44"/>
      <c r="E6021" s="50"/>
      <c r="F6021" s="51"/>
      <c r="G6021" s="51"/>
      <c r="H6021" s="51"/>
      <c r="I6021" s="52"/>
      <c r="J6021" s="46"/>
    </row>
    <row r="6022" spans="1:10" s="45" customFormat="1">
      <c r="A6022" s="49"/>
      <c r="B6022" s="44"/>
      <c r="C6022" s="44"/>
      <c r="D6022" s="44"/>
      <c r="E6022" s="50"/>
      <c r="F6022" s="51"/>
      <c r="G6022" s="51"/>
      <c r="H6022" s="51"/>
      <c r="I6022" s="52"/>
      <c r="J6022" s="46"/>
    </row>
    <row r="6023" spans="1:10" s="45" customFormat="1">
      <c r="A6023" s="49"/>
      <c r="B6023" s="44"/>
      <c r="C6023" s="44"/>
      <c r="D6023" s="44"/>
      <c r="E6023" s="50"/>
      <c r="F6023" s="51"/>
      <c r="G6023" s="51"/>
      <c r="H6023" s="51"/>
      <c r="I6023" s="52"/>
      <c r="J6023" s="46"/>
    </row>
    <row r="6024" spans="1:10" s="45" customFormat="1">
      <c r="A6024" s="49"/>
      <c r="B6024" s="44"/>
      <c r="C6024" s="44"/>
      <c r="D6024" s="44"/>
      <c r="E6024" s="50"/>
      <c r="F6024" s="51"/>
      <c r="G6024" s="51"/>
      <c r="H6024" s="51"/>
      <c r="I6024" s="52"/>
      <c r="J6024" s="46"/>
    </row>
    <row r="6025" spans="1:10" s="45" customFormat="1">
      <c r="A6025" s="49"/>
      <c r="B6025" s="44"/>
      <c r="C6025" s="44"/>
      <c r="D6025" s="44"/>
      <c r="E6025" s="50"/>
      <c r="F6025" s="51"/>
      <c r="G6025" s="51"/>
      <c r="H6025" s="51"/>
      <c r="I6025" s="52"/>
      <c r="J6025" s="46"/>
    </row>
    <row r="6026" spans="1:10" s="45" customFormat="1">
      <c r="A6026" s="49"/>
      <c r="B6026" s="44"/>
      <c r="C6026" s="44"/>
      <c r="D6026" s="44"/>
      <c r="E6026" s="50"/>
      <c r="F6026" s="51"/>
      <c r="G6026" s="51"/>
      <c r="H6026" s="51"/>
      <c r="I6026" s="52"/>
      <c r="J6026" s="46"/>
    </row>
    <row r="6027" spans="1:10" s="45" customFormat="1">
      <c r="A6027" s="49"/>
      <c r="B6027" s="44"/>
      <c r="C6027" s="44"/>
      <c r="D6027" s="44"/>
      <c r="E6027" s="50"/>
      <c r="F6027" s="51"/>
      <c r="G6027" s="51"/>
      <c r="H6027" s="51"/>
      <c r="I6027" s="52"/>
      <c r="J6027" s="46"/>
    </row>
    <row r="6028" spans="1:10" s="45" customFormat="1">
      <c r="A6028" s="49"/>
      <c r="B6028" s="44"/>
      <c r="C6028" s="44"/>
      <c r="D6028" s="44"/>
      <c r="E6028" s="50"/>
      <c r="F6028" s="51"/>
      <c r="G6028" s="51"/>
      <c r="H6028" s="51"/>
      <c r="I6028" s="52"/>
      <c r="J6028" s="46"/>
    </row>
    <row r="6029" spans="1:10" s="45" customFormat="1">
      <c r="A6029" s="49"/>
      <c r="B6029" s="44"/>
      <c r="C6029" s="44"/>
      <c r="D6029" s="44"/>
      <c r="E6029" s="50"/>
      <c r="F6029" s="51"/>
      <c r="G6029" s="51"/>
      <c r="H6029" s="51"/>
      <c r="I6029" s="52"/>
      <c r="J6029" s="46"/>
    </row>
    <row r="6030" spans="1:10" s="45" customFormat="1">
      <c r="A6030" s="49"/>
      <c r="B6030" s="44"/>
      <c r="C6030" s="44"/>
      <c r="D6030" s="44"/>
      <c r="E6030" s="50"/>
      <c r="F6030" s="51"/>
      <c r="G6030" s="51"/>
      <c r="H6030" s="51"/>
      <c r="I6030" s="52"/>
      <c r="J6030" s="46"/>
    </row>
    <row r="6031" spans="1:10" s="45" customFormat="1">
      <c r="A6031" s="49"/>
      <c r="B6031" s="44"/>
      <c r="C6031" s="44"/>
      <c r="D6031" s="44"/>
      <c r="E6031" s="50"/>
      <c r="F6031" s="51"/>
      <c r="G6031" s="51"/>
      <c r="H6031" s="51"/>
      <c r="I6031" s="52"/>
      <c r="J6031" s="46"/>
    </row>
    <row r="6032" spans="1:10" s="45" customFormat="1">
      <c r="A6032" s="49"/>
      <c r="B6032" s="44"/>
      <c r="C6032" s="44"/>
      <c r="D6032" s="44"/>
      <c r="E6032" s="50"/>
      <c r="F6032" s="51"/>
      <c r="G6032" s="51"/>
      <c r="H6032" s="51"/>
      <c r="I6032" s="52"/>
      <c r="J6032" s="46"/>
    </row>
    <row r="6033" spans="1:12" s="45" customFormat="1">
      <c r="A6033" s="49"/>
      <c r="B6033" s="44"/>
      <c r="C6033" s="44"/>
      <c r="D6033" s="44"/>
      <c r="E6033" s="50"/>
      <c r="F6033" s="51"/>
      <c r="G6033" s="51"/>
      <c r="H6033" s="51"/>
      <c r="I6033" s="52"/>
      <c r="J6033" s="46"/>
    </row>
    <row r="6034" spans="1:12" s="45" customFormat="1">
      <c r="A6034" s="49"/>
      <c r="B6034" s="44"/>
      <c r="C6034" s="44"/>
      <c r="D6034" s="44"/>
      <c r="E6034" s="50"/>
      <c r="F6034" s="51"/>
      <c r="G6034" s="51"/>
      <c r="H6034" s="51"/>
      <c r="I6034" s="52"/>
      <c r="J6034" s="46"/>
    </row>
    <row r="6035" spans="1:12" s="44" customFormat="1">
      <c r="A6035" s="49"/>
      <c r="E6035" s="50"/>
      <c r="F6035" s="51"/>
      <c r="G6035" s="51"/>
      <c r="H6035" s="51"/>
      <c r="I6035" s="52"/>
      <c r="J6035" s="46"/>
      <c r="K6035" s="45"/>
    </row>
    <row r="6036" spans="1:12" s="44" customFormat="1">
      <c r="A6036" s="49"/>
      <c r="E6036" s="50"/>
      <c r="F6036" s="51"/>
      <c r="G6036" s="51"/>
      <c r="H6036" s="51"/>
      <c r="I6036" s="52"/>
      <c r="J6036" s="46"/>
      <c r="K6036" s="45"/>
    </row>
    <row r="6037" spans="1:12" s="44" customFormat="1">
      <c r="A6037" s="49"/>
      <c r="E6037" s="50"/>
      <c r="F6037" s="51"/>
      <c r="G6037" s="51"/>
      <c r="H6037" s="51"/>
      <c r="I6037" s="52"/>
      <c r="J6037" s="46"/>
      <c r="K6037" s="45"/>
    </row>
    <row r="6038" spans="1:12" s="44" customFormat="1">
      <c r="A6038" s="49"/>
      <c r="E6038" s="50"/>
      <c r="F6038" s="51"/>
      <c r="G6038" s="51"/>
      <c r="H6038" s="51"/>
      <c r="I6038" s="52"/>
      <c r="J6038" s="46"/>
      <c r="K6038" s="45"/>
    </row>
    <row r="6039" spans="1:12" s="44" customFormat="1">
      <c r="A6039" s="49"/>
      <c r="E6039" s="50"/>
      <c r="F6039" s="51"/>
      <c r="G6039" s="51"/>
      <c r="H6039" s="51"/>
      <c r="I6039" s="52"/>
      <c r="J6039" s="46"/>
      <c r="K6039" s="45"/>
    </row>
    <row r="6040" spans="1:12" s="44" customFormat="1">
      <c r="A6040" s="49"/>
      <c r="E6040" s="50"/>
      <c r="F6040" s="51"/>
      <c r="G6040" s="51"/>
      <c r="H6040" s="51"/>
      <c r="I6040" s="52"/>
      <c r="J6040" s="46"/>
      <c r="K6040" s="45"/>
    </row>
    <row r="6041" spans="1:12" s="44" customFormat="1">
      <c r="A6041" s="49"/>
      <c r="E6041" s="50"/>
      <c r="F6041" s="51"/>
      <c r="G6041" s="51"/>
      <c r="H6041" s="51"/>
      <c r="I6041" s="52"/>
      <c r="J6041" s="46"/>
      <c r="K6041" s="45"/>
      <c r="L6041" s="48"/>
    </row>
    <row r="6042" spans="1:12" s="44" customFormat="1">
      <c r="A6042" s="49"/>
      <c r="E6042" s="50"/>
      <c r="F6042" s="51"/>
      <c r="G6042" s="51"/>
      <c r="H6042" s="51"/>
      <c r="I6042" s="52"/>
      <c r="J6042" s="46"/>
      <c r="K6042" s="45"/>
    </row>
    <row r="6043" spans="1:12" s="44" customFormat="1">
      <c r="A6043" s="49"/>
      <c r="E6043" s="50"/>
      <c r="F6043" s="51"/>
      <c r="G6043" s="51"/>
      <c r="H6043" s="51"/>
      <c r="I6043" s="52"/>
      <c r="J6043" s="46"/>
      <c r="K6043" s="45"/>
    </row>
    <row r="6044" spans="1:12" s="44" customFormat="1">
      <c r="A6044" s="49"/>
      <c r="E6044" s="50"/>
      <c r="F6044" s="51"/>
      <c r="G6044" s="51"/>
      <c r="H6044" s="51"/>
      <c r="I6044" s="52"/>
      <c r="J6044" s="46"/>
      <c r="K6044" s="45"/>
    </row>
    <row r="6045" spans="1:12" s="44" customFormat="1">
      <c r="A6045" s="49"/>
      <c r="E6045" s="50"/>
      <c r="F6045" s="51"/>
      <c r="G6045" s="51"/>
      <c r="H6045" s="51"/>
      <c r="I6045" s="52"/>
      <c r="J6045" s="46"/>
      <c r="K6045" s="45"/>
    </row>
    <row r="6046" spans="1:12" s="44" customFormat="1">
      <c r="A6046" s="49"/>
      <c r="E6046" s="50"/>
      <c r="F6046" s="51"/>
      <c r="G6046" s="51"/>
      <c r="H6046" s="51"/>
      <c r="I6046" s="52"/>
      <c r="J6046" s="46"/>
      <c r="K6046" s="45"/>
    </row>
    <row r="6047" spans="1:12" s="44" customFormat="1">
      <c r="A6047" s="49"/>
      <c r="E6047" s="50"/>
      <c r="F6047" s="51"/>
      <c r="G6047" s="51"/>
      <c r="H6047" s="51"/>
      <c r="I6047" s="52"/>
      <c r="J6047" s="46"/>
      <c r="K6047" s="45"/>
    </row>
    <row r="6048" spans="1:12" s="44" customFormat="1">
      <c r="A6048" s="49"/>
      <c r="E6048" s="50"/>
      <c r="F6048" s="51"/>
      <c r="G6048" s="51"/>
      <c r="H6048" s="51"/>
      <c r="I6048" s="52"/>
      <c r="J6048" s="46"/>
      <c r="K6048" s="45"/>
    </row>
    <row r="6049" spans="1:12" s="44" customFormat="1">
      <c r="A6049" s="49"/>
      <c r="E6049" s="50"/>
      <c r="F6049" s="51"/>
      <c r="G6049" s="51"/>
      <c r="H6049" s="51"/>
      <c r="I6049" s="52"/>
      <c r="J6049" s="46"/>
      <c r="K6049" s="45"/>
    </row>
    <row r="6050" spans="1:12" s="44" customFormat="1">
      <c r="A6050" s="49"/>
      <c r="E6050" s="50"/>
      <c r="F6050" s="51"/>
      <c r="G6050" s="51"/>
      <c r="H6050" s="51"/>
      <c r="I6050" s="52"/>
      <c r="J6050" s="46"/>
      <c r="K6050" s="45"/>
    </row>
    <row r="6051" spans="1:12" s="44" customFormat="1">
      <c r="A6051" s="49"/>
      <c r="E6051" s="50"/>
      <c r="F6051" s="51"/>
      <c r="G6051" s="51"/>
      <c r="H6051" s="51"/>
      <c r="I6051" s="52"/>
      <c r="J6051" s="46"/>
      <c r="K6051" s="45"/>
    </row>
    <row r="6052" spans="1:12" s="44" customFormat="1">
      <c r="A6052" s="49"/>
      <c r="E6052" s="50"/>
      <c r="F6052" s="51"/>
      <c r="G6052" s="51"/>
      <c r="H6052" s="51"/>
      <c r="I6052" s="52"/>
      <c r="J6052" s="46"/>
      <c r="K6052" s="45"/>
    </row>
    <row r="6053" spans="1:12" s="44" customFormat="1">
      <c r="A6053" s="49"/>
      <c r="E6053" s="50"/>
      <c r="F6053" s="51"/>
      <c r="G6053" s="51"/>
      <c r="H6053" s="51"/>
      <c r="I6053" s="52"/>
      <c r="J6053" s="46"/>
      <c r="K6053" s="45"/>
    </row>
    <row r="6054" spans="1:12" s="44" customFormat="1">
      <c r="A6054" s="49"/>
      <c r="E6054" s="50"/>
      <c r="F6054" s="51"/>
      <c r="G6054" s="51"/>
      <c r="H6054" s="51"/>
      <c r="I6054" s="52"/>
      <c r="J6054" s="46"/>
      <c r="K6054" s="45"/>
    </row>
    <row r="6055" spans="1:12" s="44" customFormat="1">
      <c r="A6055" s="49"/>
      <c r="E6055" s="50"/>
      <c r="F6055" s="51"/>
      <c r="G6055" s="51"/>
      <c r="H6055" s="51"/>
      <c r="I6055" s="52"/>
      <c r="J6055" s="46"/>
      <c r="K6055" s="45"/>
    </row>
    <row r="6056" spans="1:12" s="44" customFormat="1">
      <c r="A6056" s="49"/>
      <c r="E6056" s="50"/>
      <c r="F6056" s="51"/>
      <c r="G6056" s="51"/>
      <c r="H6056" s="51"/>
      <c r="I6056" s="52"/>
      <c r="J6056" s="46"/>
      <c r="K6056" s="45"/>
    </row>
    <row r="6057" spans="1:12" s="44" customFormat="1">
      <c r="A6057" s="49"/>
      <c r="E6057" s="50"/>
      <c r="F6057" s="51"/>
      <c r="G6057" s="51"/>
      <c r="H6057" s="51"/>
      <c r="I6057" s="52"/>
      <c r="J6057" s="46"/>
      <c r="K6057" s="45"/>
      <c r="L6057" s="48"/>
    </row>
    <row r="6058" spans="1:12" s="44" customFormat="1">
      <c r="A6058" s="49"/>
      <c r="E6058" s="50"/>
      <c r="F6058" s="51"/>
      <c r="G6058" s="51"/>
      <c r="H6058" s="51"/>
      <c r="I6058" s="52"/>
      <c r="J6058" s="46"/>
      <c r="K6058" s="45"/>
    </row>
    <row r="6059" spans="1:12" s="44" customFormat="1">
      <c r="A6059" s="49"/>
      <c r="E6059" s="50"/>
      <c r="F6059" s="51"/>
      <c r="G6059" s="51"/>
      <c r="H6059" s="51"/>
      <c r="I6059" s="52"/>
      <c r="J6059" s="46"/>
      <c r="K6059" s="45"/>
    </row>
    <row r="6060" spans="1:12" s="44" customFormat="1">
      <c r="A6060" s="49"/>
      <c r="E6060" s="50"/>
      <c r="F6060" s="51"/>
      <c r="G6060" s="51"/>
      <c r="H6060" s="51"/>
      <c r="I6060" s="52"/>
      <c r="J6060" s="46"/>
      <c r="K6060" s="45"/>
    </row>
    <row r="6061" spans="1:12" s="44" customFormat="1">
      <c r="A6061" s="49"/>
      <c r="E6061" s="50"/>
      <c r="F6061" s="51"/>
      <c r="G6061" s="51"/>
      <c r="H6061" s="51"/>
      <c r="I6061" s="52"/>
      <c r="J6061" s="46"/>
      <c r="K6061" s="45"/>
    </row>
    <row r="6062" spans="1:12" s="44" customFormat="1">
      <c r="A6062" s="49"/>
      <c r="E6062" s="50"/>
      <c r="F6062" s="51"/>
      <c r="G6062" s="51"/>
      <c r="H6062" s="51"/>
      <c r="I6062" s="52"/>
      <c r="J6062" s="46"/>
      <c r="K6062" s="45"/>
    </row>
    <row r="6063" spans="1:12" s="44" customFormat="1">
      <c r="A6063" s="49"/>
      <c r="E6063" s="50"/>
      <c r="F6063" s="51"/>
      <c r="G6063" s="51"/>
      <c r="H6063" s="51"/>
      <c r="I6063" s="52"/>
      <c r="J6063" s="46"/>
      <c r="K6063" s="45"/>
    </row>
    <row r="6064" spans="1:12" s="44" customFormat="1">
      <c r="A6064" s="49"/>
      <c r="E6064" s="50"/>
      <c r="F6064" s="51"/>
      <c r="G6064" s="51"/>
      <c r="H6064" s="51"/>
      <c r="I6064" s="52"/>
      <c r="J6064" s="46"/>
      <c r="K6064" s="45"/>
    </row>
    <row r="6065" spans="1:11" s="44" customFormat="1">
      <c r="A6065" s="49"/>
      <c r="E6065" s="50"/>
      <c r="F6065" s="51"/>
      <c r="G6065" s="51"/>
      <c r="H6065" s="51"/>
      <c r="I6065" s="52"/>
      <c r="J6065" s="46"/>
      <c r="K6065" s="45"/>
    </row>
    <row r="6066" spans="1:11" s="44" customFormat="1">
      <c r="A6066" s="49"/>
      <c r="E6066" s="50"/>
      <c r="F6066" s="51"/>
      <c r="G6066" s="51"/>
      <c r="H6066" s="51"/>
      <c r="I6066" s="52"/>
      <c r="J6066" s="46"/>
      <c r="K6066" s="45"/>
    </row>
    <row r="6067" spans="1:11" s="45" customFormat="1">
      <c r="A6067" s="49"/>
      <c r="B6067" s="44"/>
      <c r="C6067" s="44"/>
      <c r="D6067" s="44"/>
      <c r="E6067" s="50"/>
      <c r="F6067" s="51"/>
      <c r="G6067" s="51"/>
      <c r="H6067" s="51"/>
      <c r="I6067" s="52"/>
      <c r="J6067" s="46"/>
    </row>
    <row r="6068" spans="1:11" s="45" customFormat="1">
      <c r="A6068" s="49"/>
      <c r="B6068" s="44"/>
      <c r="C6068" s="44"/>
      <c r="D6068" s="44"/>
      <c r="E6068" s="50"/>
      <c r="F6068" s="51"/>
      <c r="G6068" s="51"/>
      <c r="H6068" s="51"/>
      <c r="I6068" s="52"/>
      <c r="J6068" s="46"/>
    </row>
    <row r="6069" spans="1:11" s="45" customFormat="1">
      <c r="A6069" s="49"/>
      <c r="B6069" s="44"/>
      <c r="C6069" s="44"/>
      <c r="D6069" s="44"/>
      <c r="E6069" s="50"/>
      <c r="F6069" s="51"/>
      <c r="G6069" s="51"/>
      <c r="H6069" s="51"/>
      <c r="I6069" s="52"/>
      <c r="J6069" s="46"/>
    </row>
    <row r="6070" spans="1:11" s="45" customFormat="1">
      <c r="A6070" s="49"/>
      <c r="B6070" s="44"/>
      <c r="C6070" s="44"/>
      <c r="D6070" s="44"/>
      <c r="E6070" s="50"/>
      <c r="F6070" s="51"/>
      <c r="G6070" s="51"/>
      <c r="H6070" s="51"/>
      <c r="I6070" s="52"/>
      <c r="J6070" s="46"/>
    </row>
    <row r="6071" spans="1:11" s="45" customFormat="1">
      <c r="A6071" s="49"/>
      <c r="B6071" s="44"/>
      <c r="C6071" s="44"/>
      <c r="D6071" s="44"/>
      <c r="E6071" s="50"/>
      <c r="F6071" s="51"/>
      <c r="G6071" s="51"/>
      <c r="H6071" s="51"/>
      <c r="I6071" s="52"/>
      <c r="J6071" s="46"/>
    </row>
    <row r="6072" spans="1:11" s="45" customFormat="1">
      <c r="A6072" s="49"/>
      <c r="B6072" s="44"/>
      <c r="C6072" s="44"/>
      <c r="D6072" s="44"/>
      <c r="E6072" s="50"/>
      <c r="F6072" s="51"/>
      <c r="G6072" s="51"/>
      <c r="H6072" s="51"/>
      <c r="I6072" s="52"/>
      <c r="J6072" s="46"/>
    </row>
    <row r="6073" spans="1:11" s="45" customFormat="1">
      <c r="A6073" s="49"/>
      <c r="B6073" s="44"/>
      <c r="C6073" s="44"/>
      <c r="D6073" s="44"/>
      <c r="E6073" s="50"/>
      <c r="F6073" s="51"/>
      <c r="G6073" s="51"/>
      <c r="H6073" s="51"/>
      <c r="I6073" s="52"/>
      <c r="J6073" s="46"/>
    </row>
    <row r="6074" spans="1:11" s="45" customFormat="1">
      <c r="A6074" s="49"/>
      <c r="B6074" s="44"/>
      <c r="C6074" s="44"/>
      <c r="D6074" s="44"/>
      <c r="E6074" s="50"/>
      <c r="F6074" s="51"/>
      <c r="G6074" s="51"/>
      <c r="H6074" s="51"/>
      <c r="I6074" s="52"/>
      <c r="J6074" s="46"/>
    </row>
    <row r="6075" spans="1:11" s="45" customFormat="1">
      <c r="A6075" s="49"/>
      <c r="B6075" s="44"/>
      <c r="C6075" s="44"/>
      <c r="D6075" s="44"/>
      <c r="E6075" s="50"/>
      <c r="F6075" s="51"/>
      <c r="G6075" s="51"/>
      <c r="H6075" s="51"/>
      <c r="I6075" s="52"/>
      <c r="J6075" s="46"/>
    </row>
    <row r="6076" spans="1:11" s="45" customFormat="1">
      <c r="A6076" s="49"/>
      <c r="B6076" s="44"/>
      <c r="C6076" s="44"/>
      <c r="D6076" s="44"/>
      <c r="E6076" s="50"/>
      <c r="F6076" s="51"/>
      <c r="G6076" s="51"/>
      <c r="H6076" s="51"/>
      <c r="I6076" s="52"/>
      <c r="J6076" s="46"/>
    </row>
    <row r="6077" spans="1:11" s="45" customFormat="1">
      <c r="A6077" s="49"/>
      <c r="B6077" s="44"/>
      <c r="C6077" s="44"/>
      <c r="D6077" s="44"/>
      <c r="E6077" s="50"/>
      <c r="F6077" s="51"/>
      <c r="G6077" s="51"/>
      <c r="H6077" s="51"/>
      <c r="I6077" s="52"/>
      <c r="J6077" s="46"/>
    </row>
    <row r="6078" spans="1:11" s="45" customFormat="1">
      <c r="A6078" s="49"/>
      <c r="B6078" s="44"/>
      <c r="C6078" s="44"/>
      <c r="D6078" s="44"/>
      <c r="E6078" s="50"/>
      <c r="F6078" s="51"/>
      <c r="G6078" s="51"/>
      <c r="H6078" s="51"/>
      <c r="I6078" s="52"/>
      <c r="J6078" s="46"/>
    </row>
    <row r="6079" spans="1:11" s="45" customFormat="1">
      <c r="A6079" s="49"/>
      <c r="B6079" s="44"/>
      <c r="C6079" s="44"/>
      <c r="D6079" s="44"/>
      <c r="E6079" s="50"/>
      <c r="F6079" s="51"/>
      <c r="G6079" s="51"/>
      <c r="H6079" s="51"/>
      <c r="I6079" s="52"/>
      <c r="J6079" s="46"/>
    </row>
    <row r="6080" spans="1:11" s="45" customFormat="1">
      <c r="A6080" s="49"/>
      <c r="B6080" s="44"/>
      <c r="C6080" s="44"/>
      <c r="D6080" s="44"/>
      <c r="E6080" s="50"/>
      <c r="F6080" s="51"/>
      <c r="G6080" s="51"/>
      <c r="H6080" s="51"/>
      <c r="I6080" s="52"/>
      <c r="J6080" s="46"/>
    </row>
    <row r="6081" spans="1:11" s="45" customFormat="1">
      <c r="A6081" s="49"/>
      <c r="B6081" s="44"/>
      <c r="C6081" s="44"/>
      <c r="D6081" s="44"/>
      <c r="E6081" s="50"/>
      <c r="F6081" s="51"/>
      <c r="G6081" s="51"/>
      <c r="H6081" s="51"/>
      <c r="I6081" s="52"/>
      <c r="J6081" s="46"/>
    </row>
    <row r="6082" spans="1:11" s="45" customFormat="1">
      <c r="A6082" s="49"/>
      <c r="B6082" s="44"/>
      <c r="C6082" s="44"/>
      <c r="D6082" s="44"/>
      <c r="E6082" s="50"/>
      <c r="F6082" s="51"/>
      <c r="G6082" s="51"/>
      <c r="H6082" s="51"/>
      <c r="I6082" s="52"/>
      <c r="J6082" s="46"/>
      <c r="K6082" s="47"/>
    </row>
    <row r="6083" spans="1:11" s="45" customFormat="1">
      <c r="A6083" s="49"/>
      <c r="B6083" s="44"/>
      <c r="C6083" s="44"/>
      <c r="D6083" s="44"/>
      <c r="E6083" s="50"/>
      <c r="F6083" s="51"/>
      <c r="G6083" s="51"/>
      <c r="H6083" s="51"/>
      <c r="I6083" s="52"/>
      <c r="J6083" s="46"/>
    </row>
    <row r="6084" spans="1:11" s="45" customFormat="1">
      <c r="A6084" s="49"/>
      <c r="B6084" s="44"/>
      <c r="C6084" s="44"/>
      <c r="D6084" s="44"/>
      <c r="E6084" s="50"/>
      <c r="F6084" s="51"/>
      <c r="G6084" s="51"/>
      <c r="H6084" s="51"/>
      <c r="I6084" s="52"/>
      <c r="J6084" s="46"/>
    </row>
    <row r="6085" spans="1:11" s="45" customFormat="1">
      <c r="A6085" s="49"/>
      <c r="B6085" s="44"/>
      <c r="C6085" s="44"/>
      <c r="D6085" s="44"/>
      <c r="E6085" s="50"/>
      <c r="F6085" s="51"/>
      <c r="G6085" s="51"/>
      <c r="H6085" s="51"/>
      <c r="I6085" s="52"/>
      <c r="J6085" s="46"/>
    </row>
    <row r="6086" spans="1:11" s="45" customFormat="1">
      <c r="A6086" s="49"/>
      <c r="B6086" s="44"/>
      <c r="C6086" s="44"/>
      <c r="D6086" s="44"/>
      <c r="E6086" s="50"/>
      <c r="F6086" s="51"/>
      <c r="G6086" s="51"/>
      <c r="H6086" s="51"/>
      <c r="I6086" s="52"/>
      <c r="J6086" s="46"/>
    </row>
    <row r="6087" spans="1:11" s="45" customFormat="1">
      <c r="A6087" s="49"/>
      <c r="B6087" s="44"/>
      <c r="C6087" s="44"/>
      <c r="D6087" s="44"/>
      <c r="E6087" s="50"/>
      <c r="F6087" s="51"/>
      <c r="G6087" s="51"/>
      <c r="H6087" s="51"/>
      <c r="I6087" s="52"/>
      <c r="J6087" s="46"/>
    </row>
    <row r="6088" spans="1:11" s="45" customFormat="1">
      <c r="A6088" s="49"/>
      <c r="B6088" s="44"/>
      <c r="C6088" s="44"/>
      <c r="D6088" s="44"/>
      <c r="E6088" s="50"/>
      <c r="F6088" s="51"/>
      <c r="G6088" s="51"/>
      <c r="H6088" s="51"/>
      <c r="I6088" s="52"/>
      <c r="J6088" s="46"/>
    </row>
    <row r="6089" spans="1:11" s="45" customFormat="1">
      <c r="A6089" s="49"/>
      <c r="B6089" s="44"/>
      <c r="C6089" s="44"/>
      <c r="D6089" s="44"/>
      <c r="E6089" s="50"/>
      <c r="F6089" s="51"/>
      <c r="G6089" s="51"/>
      <c r="H6089" s="51"/>
      <c r="I6089" s="52"/>
      <c r="J6089" s="46"/>
    </row>
    <row r="6090" spans="1:11" s="45" customFormat="1">
      <c r="A6090" s="49"/>
      <c r="B6090" s="44"/>
      <c r="C6090" s="44"/>
      <c r="D6090" s="44"/>
      <c r="E6090" s="50"/>
      <c r="F6090" s="51"/>
      <c r="G6090" s="51"/>
      <c r="H6090" s="51"/>
      <c r="I6090" s="52"/>
      <c r="J6090" s="46"/>
    </row>
    <row r="6091" spans="1:11" s="45" customFormat="1">
      <c r="A6091" s="49"/>
      <c r="B6091" s="44"/>
      <c r="C6091" s="44"/>
      <c r="D6091" s="44"/>
      <c r="E6091" s="50"/>
      <c r="F6091" s="51"/>
      <c r="G6091" s="51"/>
      <c r="H6091" s="51"/>
      <c r="I6091" s="52"/>
      <c r="J6091" s="46"/>
    </row>
    <row r="6092" spans="1:11" s="45" customFormat="1">
      <c r="A6092" s="49"/>
      <c r="B6092" s="44"/>
      <c r="C6092" s="44"/>
      <c r="D6092" s="44"/>
      <c r="E6092" s="50"/>
      <c r="F6092" s="51"/>
      <c r="G6092" s="51"/>
      <c r="H6092" s="51"/>
      <c r="I6092" s="52"/>
      <c r="J6092" s="46"/>
    </row>
    <row r="6093" spans="1:11" s="45" customFormat="1">
      <c r="A6093" s="49"/>
      <c r="B6093" s="44"/>
      <c r="C6093" s="44"/>
      <c r="D6093" s="44"/>
      <c r="E6093" s="50"/>
      <c r="F6093" s="51"/>
      <c r="G6093" s="51"/>
      <c r="H6093" s="51"/>
      <c r="I6093" s="52"/>
      <c r="J6093" s="46"/>
    </row>
    <row r="6094" spans="1:11" s="45" customFormat="1">
      <c r="A6094" s="49"/>
      <c r="B6094" s="44"/>
      <c r="C6094" s="44"/>
      <c r="D6094" s="44"/>
      <c r="E6094" s="50"/>
      <c r="F6094" s="51"/>
      <c r="G6094" s="51"/>
      <c r="H6094" s="51"/>
      <c r="I6094" s="52"/>
      <c r="J6094" s="46"/>
    </row>
    <row r="6095" spans="1:11" s="45" customFormat="1">
      <c r="A6095" s="49"/>
      <c r="B6095" s="44"/>
      <c r="C6095" s="44"/>
      <c r="D6095" s="44"/>
      <c r="E6095" s="50"/>
      <c r="F6095" s="51"/>
      <c r="G6095" s="51"/>
      <c r="H6095" s="51"/>
      <c r="I6095" s="52"/>
      <c r="J6095" s="46"/>
    </row>
    <row r="6096" spans="1:11" s="45" customFormat="1">
      <c r="A6096" s="49"/>
      <c r="B6096" s="44"/>
      <c r="C6096" s="44"/>
      <c r="D6096" s="44"/>
      <c r="E6096" s="50"/>
      <c r="F6096" s="51"/>
      <c r="G6096" s="51"/>
      <c r="H6096" s="51"/>
      <c r="I6096" s="52"/>
      <c r="J6096" s="46"/>
    </row>
    <row r="6097" spans="1:10" s="45" customFormat="1">
      <c r="A6097" s="49"/>
      <c r="B6097" s="44"/>
      <c r="C6097" s="44"/>
      <c r="D6097" s="44"/>
      <c r="E6097" s="50"/>
      <c r="F6097" s="51"/>
      <c r="G6097" s="51"/>
      <c r="H6097" s="51"/>
      <c r="I6097" s="52"/>
      <c r="J6097" s="46"/>
    </row>
    <row r="6098" spans="1:10" s="45" customFormat="1">
      <c r="A6098" s="49"/>
      <c r="B6098" s="44"/>
      <c r="C6098" s="44"/>
      <c r="D6098" s="44"/>
      <c r="E6098" s="50"/>
      <c r="F6098" s="51"/>
      <c r="G6098" s="51"/>
      <c r="H6098" s="51"/>
      <c r="I6098" s="52"/>
      <c r="J6098" s="46"/>
    </row>
    <row r="6099" spans="1:10" s="45" customFormat="1">
      <c r="A6099" s="49"/>
      <c r="B6099" s="44"/>
      <c r="C6099" s="44"/>
      <c r="D6099" s="44"/>
      <c r="E6099" s="50"/>
      <c r="F6099" s="51"/>
      <c r="G6099" s="51"/>
      <c r="H6099" s="51"/>
      <c r="I6099" s="52"/>
      <c r="J6099" s="46"/>
    </row>
    <row r="6100" spans="1:10" s="45" customFormat="1">
      <c r="A6100" s="49"/>
      <c r="B6100" s="44"/>
      <c r="C6100" s="44"/>
      <c r="D6100" s="44"/>
      <c r="E6100" s="50"/>
      <c r="F6100" s="51"/>
      <c r="G6100" s="51"/>
      <c r="H6100" s="51"/>
      <c r="I6100" s="52"/>
      <c r="J6100" s="46"/>
    </row>
    <row r="6101" spans="1:10" s="45" customFormat="1">
      <c r="A6101" s="49"/>
      <c r="B6101" s="44"/>
      <c r="C6101" s="44"/>
      <c r="D6101" s="44"/>
      <c r="E6101" s="50"/>
      <c r="F6101" s="51"/>
      <c r="G6101" s="51"/>
      <c r="H6101" s="51"/>
      <c r="I6101" s="52"/>
      <c r="J6101" s="46"/>
    </row>
    <row r="6102" spans="1:10" s="45" customFormat="1">
      <c r="A6102" s="49"/>
      <c r="B6102" s="44"/>
      <c r="C6102" s="44"/>
      <c r="D6102" s="44"/>
      <c r="E6102" s="50"/>
      <c r="F6102" s="51"/>
      <c r="G6102" s="51"/>
      <c r="H6102" s="51"/>
      <c r="I6102" s="52"/>
      <c r="J6102" s="46"/>
    </row>
    <row r="6103" spans="1:10" s="45" customFormat="1">
      <c r="A6103" s="49"/>
      <c r="B6103" s="44"/>
      <c r="C6103" s="44"/>
      <c r="D6103" s="44"/>
      <c r="E6103" s="50"/>
      <c r="F6103" s="51"/>
      <c r="G6103" s="51"/>
      <c r="H6103" s="51"/>
      <c r="I6103" s="52"/>
      <c r="J6103" s="46"/>
    </row>
    <row r="6104" spans="1:10" s="45" customFormat="1">
      <c r="A6104" s="49"/>
      <c r="B6104" s="44"/>
      <c r="C6104" s="44"/>
      <c r="D6104" s="44"/>
      <c r="E6104" s="50"/>
      <c r="F6104" s="51"/>
      <c r="G6104" s="51"/>
      <c r="H6104" s="51"/>
      <c r="I6104" s="52"/>
      <c r="J6104" s="46"/>
    </row>
    <row r="6105" spans="1:10" s="45" customFormat="1">
      <c r="A6105" s="49"/>
      <c r="B6105" s="44"/>
      <c r="C6105" s="44"/>
      <c r="D6105" s="44"/>
      <c r="E6105" s="50"/>
      <c r="F6105" s="51"/>
      <c r="G6105" s="51"/>
      <c r="H6105" s="51"/>
      <c r="I6105" s="52"/>
      <c r="J6105" s="46"/>
    </row>
    <row r="6106" spans="1:10" s="45" customFormat="1">
      <c r="A6106" s="49"/>
      <c r="B6106" s="44"/>
      <c r="C6106" s="44"/>
      <c r="D6106" s="44"/>
      <c r="E6106" s="50"/>
      <c r="F6106" s="51"/>
      <c r="G6106" s="51"/>
      <c r="H6106" s="51"/>
      <c r="I6106" s="52"/>
      <c r="J6106" s="46"/>
    </row>
    <row r="6107" spans="1:10" s="45" customFormat="1">
      <c r="A6107" s="49"/>
      <c r="B6107" s="44"/>
      <c r="C6107" s="44"/>
      <c r="D6107" s="44"/>
      <c r="E6107" s="50"/>
      <c r="F6107" s="51"/>
      <c r="G6107" s="51"/>
      <c r="H6107" s="51"/>
      <c r="I6107" s="52"/>
      <c r="J6107" s="46"/>
    </row>
    <row r="6108" spans="1:10" s="45" customFormat="1">
      <c r="A6108" s="49"/>
      <c r="B6108" s="44"/>
      <c r="C6108" s="44"/>
      <c r="D6108" s="44"/>
      <c r="E6108" s="50"/>
      <c r="F6108" s="51"/>
      <c r="G6108" s="51"/>
      <c r="H6108" s="51"/>
      <c r="I6108" s="52"/>
      <c r="J6108" s="46"/>
    </row>
    <row r="6109" spans="1:10" s="45" customFormat="1">
      <c r="A6109" s="49"/>
      <c r="B6109" s="44"/>
      <c r="C6109" s="44"/>
      <c r="D6109" s="44"/>
      <c r="E6109" s="50"/>
      <c r="F6109" s="51"/>
      <c r="G6109" s="51"/>
      <c r="H6109" s="51"/>
      <c r="I6109" s="52"/>
      <c r="J6109" s="46"/>
    </row>
    <row r="6110" spans="1:10" s="45" customFormat="1">
      <c r="A6110" s="49"/>
      <c r="B6110" s="44"/>
      <c r="C6110" s="44"/>
      <c r="D6110" s="44"/>
      <c r="E6110" s="50"/>
      <c r="F6110" s="51"/>
      <c r="G6110" s="51"/>
      <c r="H6110" s="51"/>
      <c r="I6110" s="52"/>
      <c r="J6110" s="46"/>
    </row>
    <row r="6111" spans="1:10" s="45" customFormat="1">
      <c r="A6111" s="49"/>
      <c r="B6111" s="44"/>
      <c r="C6111" s="44"/>
      <c r="D6111" s="44"/>
      <c r="E6111" s="50"/>
      <c r="F6111" s="51"/>
      <c r="G6111" s="51"/>
      <c r="H6111" s="51"/>
      <c r="I6111" s="52"/>
      <c r="J6111" s="46"/>
    </row>
    <row r="6112" spans="1:10" s="45" customFormat="1">
      <c r="A6112" s="49"/>
      <c r="B6112" s="44"/>
      <c r="C6112" s="44"/>
      <c r="D6112" s="44"/>
      <c r="E6112" s="50"/>
      <c r="F6112" s="51"/>
      <c r="G6112" s="51"/>
      <c r="H6112" s="51"/>
      <c r="I6112" s="52"/>
      <c r="J6112" s="46"/>
    </row>
    <row r="6113" spans="1:11" s="45" customFormat="1">
      <c r="A6113" s="49"/>
      <c r="B6113" s="44"/>
      <c r="C6113" s="44"/>
      <c r="D6113" s="44"/>
      <c r="E6113" s="50"/>
      <c r="F6113" s="51"/>
      <c r="G6113" s="51"/>
      <c r="H6113" s="51"/>
      <c r="I6113" s="52"/>
      <c r="J6113" s="46"/>
    </row>
    <row r="6114" spans="1:11" s="45" customFormat="1">
      <c r="A6114" s="49"/>
      <c r="B6114" s="44"/>
      <c r="C6114" s="44"/>
      <c r="D6114" s="44"/>
      <c r="E6114" s="50"/>
      <c r="F6114" s="51"/>
      <c r="G6114" s="51"/>
      <c r="H6114" s="51"/>
      <c r="I6114" s="52"/>
      <c r="J6114" s="46"/>
    </row>
    <row r="6115" spans="1:11" s="44" customFormat="1">
      <c r="A6115" s="49"/>
      <c r="E6115" s="50"/>
      <c r="F6115" s="51"/>
      <c r="G6115" s="51"/>
      <c r="H6115" s="51"/>
      <c r="I6115" s="52"/>
      <c r="J6115" s="46"/>
      <c r="K6115" s="45"/>
    </row>
    <row r="6116" spans="1:11" s="44" customFormat="1">
      <c r="A6116" s="49"/>
      <c r="E6116" s="50"/>
      <c r="F6116" s="51"/>
      <c r="G6116" s="51"/>
      <c r="H6116" s="51"/>
      <c r="I6116" s="52"/>
      <c r="J6116" s="46"/>
      <c r="K6116" s="45"/>
    </row>
    <row r="6117" spans="1:11" s="44" customFormat="1">
      <c r="A6117" s="49"/>
      <c r="E6117" s="50"/>
      <c r="F6117" s="51"/>
      <c r="G6117" s="51"/>
      <c r="H6117" s="51"/>
      <c r="I6117" s="52"/>
      <c r="J6117" s="46"/>
      <c r="K6117" s="45"/>
    </row>
    <row r="6118" spans="1:11" s="44" customFormat="1">
      <c r="A6118" s="49"/>
      <c r="E6118" s="50"/>
      <c r="F6118" s="51"/>
      <c r="G6118" s="51"/>
      <c r="H6118" s="51"/>
      <c r="I6118" s="52"/>
      <c r="J6118" s="46"/>
      <c r="K6118" s="45"/>
    </row>
    <row r="6119" spans="1:11" s="44" customFormat="1">
      <c r="A6119" s="49"/>
      <c r="E6119" s="50"/>
      <c r="F6119" s="51"/>
      <c r="G6119" s="51"/>
      <c r="H6119" s="51"/>
      <c r="I6119" s="52"/>
      <c r="J6119" s="46"/>
      <c r="K6119" s="45"/>
    </row>
    <row r="6120" spans="1:11" s="44" customFormat="1">
      <c r="A6120" s="49"/>
      <c r="E6120" s="50"/>
      <c r="F6120" s="51"/>
      <c r="G6120" s="51"/>
      <c r="H6120" s="51"/>
      <c r="I6120" s="52"/>
      <c r="J6120" s="46"/>
      <c r="K6120" s="45"/>
    </row>
    <row r="6121" spans="1:11" s="44" customFormat="1">
      <c r="A6121" s="49"/>
      <c r="E6121" s="50"/>
      <c r="F6121" s="51"/>
      <c r="G6121" s="51"/>
      <c r="H6121" s="51"/>
      <c r="I6121" s="52"/>
      <c r="J6121" s="46"/>
      <c r="K6121" s="45"/>
    </row>
    <row r="6122" spans="1:11" s="44" customFormat="1">
      <c r="A6122" s="49"/>
      <c r="E6122" s="50"/>
      <c r="F6122" s="51"/>
      <c r="G6122" s="51"/>
      <c r="H6122" s="51"/>
      <c r="I6122" s="52"/>
      <c r="J6122" s="46"/>
      <c r="K6122" s="45"/>
    </row>
    <row r="6123" spans="1:11" s="44" customFormat="1">
      <c r="A6123" s="49"/>
      <c r="E6123" s="50"/>
      <c r="F6123" s="51"/>
      <c r="G6123" s="51"/>
      <c r="H6123" s="51"/>
      <c r="I6123" s="52"/>
      <c r="J6123" s="46"/>
      <c r="K6123" s="45"/>
    </row>
    <row r="6124" spans="1:11" s="44" customFormat="1">
      <c r="A6124" s="49"/>
      <c r="E6124" s="50"/>
      <c r="F6124" s="51"/>
      <c r="G6124" s="51"/>
      <c r="H6124" s="51"/>
      <c r="I6124" s="52"/>
      <c r="J6124" s="46"/>
      <c r="K6124" s="45"/>
    </row>
    <row r="6125" spans="1:11" s="44" customFormat="1">
      <c r="A6125" s="49"/>
      <c r="E6125" s="50"/>
      <c r="F6125" s="51"/>
      <c r="G6125" s="51"/>
      <c r="H6125" s="51"/>
      <c r="I6125" s="52"/>
      <c r="J6125" s="46"/>
      <c r="K6125" s="45"/>
    </row>
    <row r="6126" spans="1:11" s="44" customFormat="1">
      <c r="A6126" s="49"/>
      <c r="E6126" s="50"/>
      <c r="F6126" s="51"/>
      <c r="G6126" s="51"/>
      <c r="H6126" s="51"/>
      <c r="I6126" s="52"/>
      <c r="J6126" s="46"/>
      <c r="K6126" s="45"/>
    </row>
    <row r="6127" spans="1:11" s="44" customFormat="1">
      <c r="A6127" s="49"/>
      <c r="E6127" s="50"/>
      <c r="F6127" s="51"/>
      <c r="G6127" s="51"/>
      <c r="H6127" s="51"/>
      <c r="I6127" s="52"/>
      <c r="J6127" s="46"/>
      <c r="K6127" s="45"/>
    </row>
    <row r="6128" spans="1:11" s="44" customFormat="1">
      <c r="A6128" s="49"/>
      <c r="E6128" s="50"/>
      <c r="F6128" s="51"/>
      <c r="G6128" s="51"/>
      <c r="H6128" s="51"/>
      <c r="I6128" s="52"/>
      <c r="J6128" s="46"/>
      <c r="K6128" s="45"/>
    </row>
    <row r="6129" spans="1:11" s="44" customFormat="1">
      <c r="A6129" s="49"/>
      <c r="E6129" s="50"/>
      <c r="F6129" s="51"/>
      <c r="G6129" s="51"/>
      <c r="H6129" s="51"/>
      <c r="I6129" s="52"/>
      <c r="J6129" s="46"/>
      <c r="K6129" s="45"/>
    </row>
    <row r="6130" spans="1:11" s="44" customFormat="1">
      <c r="A6130" s="49"/>
      <c r="E6130" s="50"/>
      <c r="F6130" s="51"/>
      <c r="G6130" s="51"/>
      <c r="H6130" s="51"/>
      <c r="I6130" s="52"/>
      <c r="J6130" s="46"/>
      <c r="K6130" s="45"/>
    </row>
    <row r="6131" spans="1:11" s="45" customFormat="1">
      <c r="A6131" s="49"/>
      <c r="B6131" s="44"/>
      <c r="C6131" s="44"/>
      <c r="D6131" s="44"/>
      <c r="E6131" s="50"/>
      <c r="F6131" s="51"/>
      <c r="G6131" s="51"/>
      <c r="H6131" s="51"/>
      <c r="I6131" s="52"/>
      <c r="J6131" s="46"/>
    </row>
    <row r="6132" spans="1:11" s="45" customFormat="1">
      <c r="A6132" s="49"/>
      <c r="B6132" s="44"/>
      <c r="C6132" s="44"/>
      <c r="D6132" s="44"/>
      <c r="E6132" s="50"/>
      <c r="F6132" s="51"/>
      <c r="G6132" s="51"/>
      <c r="H6132" s="51"/>
      <c r="I6132" s="52"/>
      <c r="J6132" s="46"/>
    </row>
    <row r="6133" spans="1:11" s="45" customFormat="1">
      <c r="A6133" s="49"/>
      <c r="B6133" s="44"/>
      <c r="C6133" s="44"/>
      <c r="D6133" s="44"/>
      <c r="E6133" s="50"/>
      <c r="F6133" s="51"/>
      <c r="G6133" s="51"/>
      <c r="H6133" s="51"/>
      <c r="I6133" s="52"/>
      <c r="J6133" s="46"/>
    </row>
    <row r="6134" spans="1:11" s="45" customFormat="1">
      <c r="A6134" s="49"/>
      <c r="B6134" s="44"/>
      <c r="C6134" s="44"/>
      <c r="D6134" s="44"/>
      <c r="E6134" s="50"/>
      <c r="F6134" s="51"/>
      <c r="G6134" s="51"/>
      <c r="H6134" s="51"/>
      <c r="I6134" s="52"/>
      <c r="J6134" s="46"/>
    </row>
    <row r="6135" spans="1:11" s="45" customFormat="1">
      <c r="A6135" s="49"/>
      <c r="B6135" s="44"/>
      <c r="C6135" s="44"/>
      <c r="D6135" s="44"/>
      <c r="E6135" s="50"/>
      <c r="F6135" s="51"/>
      <c r="G6135" s="51"/>
      <c r="H6135" s="51"/>
      <c r="I6135" s="52"/>
      <c r="J6135" s="46"/>
    </row>
    <row r="6136" spans="1:11" s="45" customFormat="1">
      <c r="A6136" s="49"/>
      <c r="B6136" s="44"/>
      <c r="C6136" s="44"/>
      <c r="D6136" s="44"/>
      <c r="E6136" s="50"/>
      <c r="F6136" s="51"/>
      <c r="G6136" s="51"/>
      <c r="H6136" s="51"/>
      <c r="I6136" s="52"/>
      <c r="J6136" s="46"/>
    </row>
    <row r="6137" spans="1:11">
      <c r="A6137" s="49"/>
      <c r="B6137" s="44"/>
      <c r="C6137" s="44"/>
      <c r="D6137" s="44"/>
      <c r="E6137" s="50"/>
      <c r="F6137" s="51"/>
      <c r="G6137" s="51"/>
      <c r="H6137" s="51"/>
      <c r="I6137" s="52"/>
      <c r="J6137" s="46"/>
      <c r="K6137" s="45"/>
    </row>
    <row r="6138" spans="1:11" s="45" customFormat="1">
      <c r="A6138" s="49"/>
      <c r="B6138" s="44"/>
      <c r="C6138" s="44"/>
      <c r="D6138" s="44"/>
      <c r="E6138" s="50"/>
      <c r="F6138" s="51"/>
      <c r="G6138" s="51"/>
      <c r="H6138" s="51"/>
      <c r="I6138" s="52"/>
      <c r="J6138" s="46"/>
    </row>
    <row r="6139" spans="1:11" s="45" customFormat="1">
      <c r="A6139" s="49"/>
      <c r="B6139" s="44"/>
      <c r="C6139" s="44"/>
      <c r="D6139" s="44"/>
      <c r="E6139" s="50"/>
      <c r="F6139" s="51"/>
      <c r="G6139" s="51"/>
      <c r="H6139" s="51"/>
      <c r="I6139" s="52"/>
      <c r="J6139" s="46"/>
    </row>
    <row r="6140" spans="1:11" s="45" customFormat="1">
      <c r="A6140" s="49"/>
      <c r="B6140" s="44"/>
      <c r="C6140" s="44"/>
      <c r="D6140" s="44"/>
      <c r="E6140" s="50"/>
      <c r="F6140" s="51"/>
      <c r="G6140" s="51"/>
      <c r="H6140" s="51"/>
      <c r="I6140" s="52"/>
      <c r="J6140" s="46"/>
    </row>
    <row r="6141" spans="1:11" s="45" customFormat="1">
      <c r="A6141" s="49"/>
      <c r="B6141" s="44"/>
      <c r="C6141" s="44"/>
      <c r="D6141" s="44"/>
      <c r="E6141" s="50"/>
      <c r="F6141" s="51"/>
      <c r="G6141" s="51"/>
      <c r="H6141" s="51"/>
      <c r="I6141" s="52"/>
      <c r="J6141" s="46"/>
    </row>
    <row r="6142" spans="1:11" s="45" customFormat="1">
      <c r="A6142" s="49"/>
      <c r="B6142" s="44"/>
      <c r="C6142" s="44"/>
      <c r="D6142" s="44"/>
      <c r="E6142" s="50"/>
      <c r="F6142" s="51"/>
      <c r="G6142" s="51"/>
      <c r="H6142" s="51"/>
      <c r="I6142" s="52"/>
      <c r="J6142" s="46"/>
    </row>
    <row r="6143" spans="1:11" s="45" customFormat="1">
      <c r="A6143" s="49"/>
      <c r="B6143" s="44"/>
      <c r="C6143" s="44"/>
      <c r="D6143" s="44"/>
      <c r="E6143" s="50"/>
      <c r="F6143" s="51"/>
      <c r="G6143" s="51"/>
      <c r="H6143" s="51"/>
      <c r="I6143" s="52"/>
      <c r="J6143" s="46"/>
      <c r="K6143" s="55"/>
    </row>
    <row r="6144" spans="1:11" s="45" customFormat="1">
      <c r="A6144" s="49"/>
      <c r="B6144" s="44"/>
      <c r="C6144" s="44"/>
      <c r="D6144" s="44"/>
      <c r="E6144" s="50"/>
      <c r="F6144" s="51"/>
      <c r="G6144" s="51"/>
      <c r="H6144" s="51"/>
      <c r="I6144" s="52"/>
      <c r="J6144" s="46"/>
    </row>
    <row r="6145" spans="1:11" s="45" customFormat="1">
      <c r="A6145" s="49"/>
      <c r="B6145" s="44"/>
      <c r="C6145" s="44"/>
      <c r="D6145" s="44"/>
      <c r="E6145" s="50"/>
      <c r="F6145" s="51"/>
      <c r="G6145" s="51"/>
      <c r="H6145" s="51"/>
      <c r="I6145" s="52"/>
      <c r="J6145" s="46"/>
    </row>
    <row r="6146" spans="1:11" s="45" customFormat="1">
      <c r="A6146" s="49"/>
      <c r="B6146" s="44"/>
      <c r="C6146" s="44"/>
      <c r="D6146" s="44"/>
      <c r="E6146" s="50"/>
      <c r="F6146" s="51"/>
      <c r="G6146" s="51"/>
      <c r="H6146" s="51"/>
      <c r="I6146" s="52"/>
      <c r="J6146" s="46"/>
    </row>
    <row r="6147" spans="1:11" s="44" customFormat="1">
      <c r="A6147" s="49"/>
      <c r="E6147" s="50"/>
      <c r="F6147" s="51"/>
      <c r="G6147" s="51"/>
      <c r="H6147" s="51"/>
      <c r="I6147" s="52"/>
      <c r="J6147" s="46"/>
      <c r="K6147" s="45"/>
    </row>
    <row r="6148" spans="1:11" s="44" customFormat="1">
      <c r="A6148" s="49"/>
      <c r="E6148" s="50"/>
      <c r="F6148" s="51"/>
      <c r="G6148" s="51"/>
      <c r="H6148" s="51"/>
      <c r="I6148" s="52"/>
      <c r="J6148" s="46"/>
      <c r="K6148" s="45"/>
    </row>
    <row r="6149" spans="1:11" s="44" customFormat="1">
      <c r="A6149" s="49"/>
      <c r="E6149" s="50"/>
      <c r="F6149" s="51"/>
      <c r="G6149" s="51"/>
      <c r="H6149" s="51"/>
      <c r="I6149" s="52"/>
      <c r="J6149" s="46"/>
      <c r="K6149" s="45"/>
    </row>
    <row r="6150" spans="1:11" s="44" customFormat="1">
      <c r="A6150" s="49"/>
      <c r="E6150" s="50"/>
      <c r="F6150" s="51"/>
      <c r="G6150" s="51"/>
      <c r="H6150" s="51"/>
      <c r="I6150" s="52"/>
      <c r="J6150" s="46"/>
      <c r="K6150" s="45"/>
    </row>
    <row r="6151" spans="1:11" s="44" customFormat="1">
      <c r="A6151" s="49"/>
      <c r="E6151" s="50"/>
      <c r="F6151" s="51"/>
      <c r="G6151" s="51"/>
      <c r="H6151" s="51"/>
      <c r="I6151" s="52"/>
      <c r="J6151" s="46"/>
      <c r="K6151" s="45"/>
    </row>
    <row r="6152" spans="1:11" s="44" customFormat="1">
      <c r="A6152" s="49"/>
      <c r="E6152" s="50"/>
      <c r="F6152" s="51"/>
      <c r="G6152" s="51"/>
      <c r="H6152" s="51"/>
      <c r="I6152" s="52"/>
      <c r="J6152" s="46"/>
      <c r="K6152" s="45"/>
    </row>
    <row r="6153" spans="1:11" s="44" customFormat="1">
      <c r="A6153" s="49"/>
      <c r="E6153" s="50"/>
      <c r="F6153" s="51"/>
      <c r="G6153" s="51"/>
      <c r="H6153" s="51"/>
      <c r="I6153" s="52"/>
      <c r="J6153" s="46"/>
      <c r="K6153" s="45"/>
    </row>
    <row r="6154" spans="1:11" s="44" customFormat="1">
      <c r="A6154" s="49"/>
      <c r="E6154" s="50"/>
      <c r="F6154" s="51"/>
      <c r="G6154" s="51"/>
      <c r="H6154" s="51"/>
      <c r="I6154" s="52"/>
      <c r="J6154" s="46"/>
      <c r="K6154" s="45"/>
    </row>
    <row r="6155" spans="1:11" s="44" customFormat="1">
      <c r="A6155" s="49"/>
      <c r="E6155" s="50"/>
      <c r="F6155" s="51"/>
      <c r="G6155" s="51"/>
      <c r="H6155" s="51"/>
      <c r="I6155" s="52"/>
      <c r="J6155" s="46"/>
      <c r="K6155" s="45"/>
    </row>
    <row r="6156" spans="1:11" s="44" customFormat="1">
      <c r="A6156" s="49"/>
      <c r="E6156" s="50"/>
      <c r="F6156" s="51"/>
      <c r="G6156" s="51"/>
      <c r="H6156" s="51"/>
      <c r="I6156" s="52"/>
      <c r="J6156" s="46"/>
      <c r="K6156" s="45"/>
    </row>
    <row r="6157" spans="1:11" s="44" customFormat="1">
      <c r="A6157" s="49"/>
      <c r="E6157" s="50"/>
      <c r="F6157" s="51"/>
      <c r="G6157" s="51"/>
      <c r="H6157" s="51"/>
      <c r="I6157" s="52"/>
      <c r="J6157" s="46"/>
      <c r="K6157" s="45"/>
    </row>
    <row r="6158" spans="1:11" s="44" customFormat="1">
      <c r="A6158" s="49"/>
      <c r="E6158" s="50"/>
      <c r="F6158" s="51"/>
      <c r="G6158" s="51"/>
      <c r="H6158" s="51"/>
      <c r="I6158" s="52"/>
      <c r="J6158" s="46"/>
      <c r="K6158" s="45"/>
    </row>
    <row r="6159" spans="1:11" s="44" customFormat="1">
      <c r="A6159" s="49"/>
      <c r="E6159" s="50"/>
      <c r="F6159" s="51"/>
      <c r="G6159" s="51"/>
      <c r="H6159" s="51"/>
      <c r="I6159" s="52"/>
      <c r="J6159" s="46"/>
      <c r="K6159" s="45"/>
    </row>
    <row r="6160" spans="1:11" s="44" customFormat="1">
      <c r="A6160" s="49"/>
      <c r="E6160" s="50"/>
      <c r="F6160" s="51"/>
      <c r="G6160" s="51"/>
      <c r="H6160" s="51"/>
      <c r="I6160" s="52"/>
      <c r="J6160" s="46"/>
      <c r="K6160" s="45"/>
    </row>
    <row r="6161" spans="1:11" s="44" customFormat="1">
      <c r="A6161" s="49"/>
      <c r="E6161" s="50"/>
      <c r="F6161" s="51"/>
      <c r="G6161" s="51"/>
      <c r="H6161" s="51"/>
      <c r="I6161" s="52"/>
      <c r="J6161" s="46"/>
      <c r="K6161" s="45"/>
    </row>
    <row r="6162" spans="1:11" s="44" customFormat="1">
      <c r="A6162" s="49"/>
      <c r="E6162" s="50"/>
      <c r="F6162" s="51"/>
      <c r="G6162" s="51"/>
      <c r="H6162" s="51"/>
      <c r="I6162" s="52"/>
      <c r="J6162" s="46"/>
      <c r="K6162" s="45"/>
    </row>
    <row r="6163" spans="1:11" s="45" customFormat="1">
      <c r="A6163" s="49"/>
      <c r="B6163" s="44"/>
      <c r="C6163" s="44"/>
      <c r="D6163" s="44"/>
      <c r="E6163" s="50"/>
      <c r="F6163" s="51"/>
      <c r="G6163" s="51"/>
      <c r="H6163" s="51"/>
      <c r="I6163" s="52"/>
      <c r="J6163" s="46"/>
    </row>
    <row r="6164" spans="1:11" s="45" customFormat="1">
      <c r="A6164" s="49"/>
      <c r="B6164" s="44"/>
      <c r="C6164" s="44"/>
      <c r="D6164" s="44"/>
      <c r="E6164" s="50"/>
      <c r="F6164" s="51"/>
      <c r="G6164" s="51"/>
      <c r="H6164" s="51"/>
      <c r="I6164" s="52"/>
      <c r="J6164" s="46"/>
    </row>
    <row r="6165" spans="1:11">
      <c r="A6165" s="49"/>
      <c r="B6165" s="44"/>
      <c r="C6165" s="44"/>
      <c r="D6165" s="44"/>
      <c r="E6165" s="50"/>
      <c r="F6165" s="51"/>
      <c r="G6165" s="51"/>
      <c r="H6165" s="51"/>
      <c r="I6165" s="52"/>
      <c r="J6165" s="46"/>
      <c r="K6165" s="45"/>
    </row>
    <row r="6166" spans="1:11">
      <c r="A6166" s="49"/>
      <c r="B6166" s="44"/>
      <c r="C6166" s="44"/>
      <c r="D6166" s="44"/>
      <c r="E6166" s="50"/>
      <c r="F6166" s="51"/>
      <c r="G6166" s="51"/>
      <c r="H6166" s="51"/>
      <c r="I6166" s="52"/>
      <c r="J6166" s="46"/>
      <c r="K6166" s="45"/>
    </row>
    <row r="6167" spans="1:11" s="45" customFormat="1">
      <c r="A6167" s="49"/>
      <c r="B6167" s="44"/>
      <c r="C6167" s="44"/>
      <c r="D6167" s="44"/>
      <c r="E6167" s="50"/>
      <c r="F6167" s="51"/>
      <c r="G6167" s="51"/>
      <c r="H6167" s="51"/>
      <c r="I6167" s="52"/>
      <c r="J6167" s="46"/>
    </row>
    <row r="6168" spans="1:11" s="45" customFormat="1">
      <c r="A6168" s="49"/>
      <c r="B6168" s="44"/>
      <c r="C6168" s="44"/>
      <c r="D6168" s="44"/>
      <c r="E6168" s="50"/>
      <c r="F6168" s="51"/>
      <c r="G6168" s="51"/>
      <c r="H6168" s="51"/>
      <c r="I6168" s="52"/>
      <c r="J6168" s="46"/>
    </row>
    <row r="6169" spans="1:11" s="45" customFormat="1">
      <c r="A6169" s="49"/>
      <c r="B6169" s="44"/>
      <c r="C6169" s="44"/>
      <c r="D6169" s="44"/>
      <c r="E6169" s="50"/>
      <c r="F6169" s="51"/>
      <c r="G6169" s="51"/>
      <c r="H6169" s="51"/>
      <c r="I6169" s="52"/>
      <c r="J6169" s="46"/>
    </row>
    <row r="6170" spans="1:11" s="45" customFormat="1">
      <c r="A6170" s="49"/>
      <c r="B6170" s="44"/>
      <c r="C6170" s="44"/>
      <c r="D6170" s="44"/>
      <c r="E6170" s="50"/>
      <c r="F6170" s="51"/>
      <c r="G6170" s="51"/>
      <c r="H6170" s="51"/>
      <c r="I6170" s="52"/>
      <c r="J6170" s="46"/>
      <c r="K6170" s="47"/>
    </row>
    <row r="6171" spans="1:11" s="45" customFormat="1">
      <c r="A6171" s="49"/>
      <c r="B6171" s="44"/>
      <c r="C6171" s="44"/>
      <c r="D6171" s="44"/>
      <c r="E6171" s="50"/>
      <c r="F6171" s="51"/>
      <c r="G6171" s="51"/>
      <c r="H6171" s="51"/>
      <c r="I6171" s="52"/>
      <c r="J6171" s="46"/>
    </row>
    <row r="6172" spans="1:11" s="45" customFormat="1">
      <c r="A6172" s="49"/>
      <c r="B6172" s="44"/>
      <c r="C6172" s="44"/>
      <c r="D6172" s="44"/>
      <c r="E6172" s="50"/>
      <c r="F6172" s="51"/>
      <c r="G6172" s="51"/>
      <c r="H6172" s="51"/>
      <c r="I6172" s="52"/>
      <c r="J6172" s="46"/>
    </row>
    <row r="6173" spans="1:11" s="45" customFormat="1">
      <c r="A6173" s="49"/>
      <c r="B6173" s="44"/>
      <c r="C6173" s="44"/>
      <c r="D6173" s="44"/>
      <c r="E6173" s="50"/>
      <c r="F6173" s="51"/>
      <c r="G6173" s="51"/>
      <c r="H6173" s="51"/>
      <c r="I6173" s="52"/>
      <c r="J6173" s="46"/>
    </row>
    <row r="6174" spans="1:11" s="45" customFormat="1">
      <c r="A6174" s="49"/>
      <c r="B6174" s="44"/>
      <c r="C6174" s="44"/>
      <c r="D6174" s="44"/>
      <c r="E6174" s="50"/>
      <c r="F6174" s="51"/>
      <c r="G6174" s="51"/>
      <c r="H6174" s="51"/>
      <c r="I6174" s="52"/>
      <c r="J6174" s="46"/>
    </row>
    <row r="6175" spans="1:11" s="45" customFormat="1">
      <c r="A6175" s="49"/>
      <c r="B6175" s="44"/>
      <c r="C6175" s="44"/>
      <c r="D6175" s="44"/>
      <c r="E6175" s="50"/>
      <c r="F6175" s="51"/>
      <c r="G6175" s="51"/>
      <c r="H6175" s="51"/>
      <c r="I6175" s="52"/>
      <c r="J6175" s="46"/>
    </row>
    <row r="6176" spans="1:11" s="45" customFormat="1">
      <c r="A6176" s="49"/>
      <c r="B6176" s="44"/>
      <c r="C6176" s="44"/>
      <c r="D6176" s="44"/>
      <c r="E6176" s="50"/>
      <c r="F6176" s="51"/>
      <c r="G6176" s="51"/>
      <c r="H6176" s="51"/>
      <c r="I6176" s="52"/>
      <c r="J6176" s="46"/>
    </row>
    <row r="6177" spans="1:11" s="45" customFormat="1">
      <c r="A6177" s="49"/>
      <c r="B6177" s="44"/>
      <c r="C6177" s="44"/>
      <c r="D6177" s="44"/>
      <c r="E6177" s="50"/>
      <c r="F6177" s="51"/>
      <c r="G6177" s="51"/>
      <c r="H6177" s="51"/>
      <c r="I6177" s="52"/>
      <c r="J6177" s="46"/>
    </row>
    <row r="6178" spans="1:11" s="45" customFormat="1">
      <c r="A6178" s="49"/>
      <c r="B6178" s="44"/>
      <c r="C6178" s="44"/>
      <c r="D6178" s="44"/>
      <c r="E6178" s="50"/>
      <c r="F6178" s="51"/>
      <c r="G6178" s="51"/>
      <c r="H6178" s="51"/>
      <c r="I6178" s="52"/>
      <c r="J6178" s="46"/>
      <c r="K6178" s="47"/>
    </row>
    <row r="6179" spans="1:11" s="44" customFormat="1">
      <c r="A6179" s="49"/>
      <c r="E6179" s="50"/>
      <c r="F6179" s="51"/>
      <c r="G6179" s="51"/>
      <c r="H6179" s="51"/>
      <c r="I6179" s="52"/>
      <c r="J6179" s="46"/>
      <c r="K6179" s="47"/>
    </row>
    <row r="6180" spans="1:11" s="44" customFormat="1">
      <c r="A6180" s="49"/>
      <c r="E6180" s="50"/>
      <c r="F6180" s="51"/>
      <c r="G6180" s="51"/>
      <c r="H6180" s="51"/>
      <c r="I6180" s="52"/>
      <c r="J6180" s="46"/>
      <c r="K6180" s="45"/>
    </row>
    <row r="6181" spans="1:11" s="44" customFormat="1">
      <c r="A6181" s="49"/>
      <c r="E6181" s="50"/>
      <c r="F6181" s="51"/>
      <c r="G6181" s="51"/>
      <c r="H6181" s="51"/>
      <c r="I6181" s="52"/>
      <c r="J6181" s="46"/>
      <c r="K6181" s="45"/>
    </row>
    <row r="6182" spans="1:11" s="44" customFormat="1">
      <c r="A6182" s="49"/>
      <c r="E6182" s="50"/>
      <c r="F6182" s="51"/>
      <c r="G6182" s="51"/>
      <c r="H6182" s="51"/>
      <c r="I6182" s="52"/>
      <c r="J6182" s="46"/>
      <c r="K6182" s="45"/>
    </row>
    <row r="6183" spans="1:11" s="44" customFormat="1">
      <c r="A6183" s="49"/>
      <c r="E6183" s="50"/>
      <c r="F6183" s="51"/>
      <c r="G6183" s="51"/>
      <c r="H6183" s="51"/>
      <c r="I6183" s="52"/>
      <c r="J6183" s="46"/>
      <c r="K6183" s="45"/>
    </row>
    <row r="6184" spans="1:11" s="44" customFormat="1">
      <c r="A6184" s="49"/>
      <c r="E6184" s="50"/>
      <c r="F6184" s="51"/>
      <c r="G6184" s="51"/>
      <c r="H6184" s="51"/>
      <c r="I6184" s="52"/>
      <c r="J6184" s="46"/>
      <c r="K6184" s="45"/>
    </row>
    <row r="6185" spans="1:11" s="44" customFormat="1">
      <c r="A6185" s="49"/>
      <c r="E6185" s="50"/>
      <c r="F6185" s="51"/>
      <c r="G6185" s="51"/>
      <c r="H6185" s="51"/>
      <c r="I6185" s="52"/>
      <c r="J6185" s="46"/>
      <c r="K6185" s="45"/>
    </row>
    <row r="6186" spans="1:11" s="44" customFormat="1">
      <c r="A6186" s="49"/>
      <c r="E6186" s="50"/>
      <c r="F6186" s="51"/>
      <c r="G6186" s="51"/>
      <c r="H6186" s="51"/>
      <c r="I6186" s="52"/>
      <c r="J6186" s="46"/>
      <c r="K6186" s="45"/>
    </row>
    <row r="6187" spans="1:11" s="44" customFormat="1">
      <c r="A6187" s="49"/>
      <c r="E6187" s="50"/>
      <c r="F6187" s="51"/>
      <c r="G6187" s="51"/>
      <c r="H6187" s="51"/>
      <c r="I6187" s="52"/>
      <c r="J6187" s="46"/>
      <c r="K6187" s="45"/>
    </row>
    <row r="6188" spans="1:11" s="44" customFormat="1">
      <c r="A6188" s="49"/>
      <c r="E6188" s="50"/>
      <c r="F6188" s="51"/>
      <c r="G6188" s="51"/>
      <c r="H6188" s="51"/>
      <c r="I6188" s="52"/>
      <c r="J6188" s="46"/>
      <c r="K6188" s="45"/>
    </row>
    <row r="6189" spans="1:11" s="44" customFormat="1">
      <c r="A6189" s="49"/>
      <c r="E6189" s="50"/>
      <c r="F6189" s="51"/>
      <c r="G6189" s="51"/>
      <c r="H6189" s="51"/>
      <c r="I6189" s="52"/>
      <c r="J6189" s="46"/>
      <c r="K6189" s="45"/>
    </row>
    <row r="6190" spans="1:11">
      <c r="A6190" s="49"/>
      <c r="B6190" s="44"/>
      <c r="C6190" s="44"/>
      <c r="D6190" s="44"/>
      <c r="E6190" s="50"/>
      <c r="F6190" s="51"/>
      <c r="G6190" s="51"/>
      <c r="H6190" s="51"/>
      <c r="I6190" s="52"/>
      <c r="J6190" s="46"/>
      <c r="K6190" s="45"/>
    </row>
    <row r="6191" spans="1:11" s="44" customFormat="1">
      <c r="A6191" s="49"/>
      <c r="E6191" s="50"/>
      <c r="F6191" s="51"/>
      <c r="G6191" s="51"/>
      <c r="H6191" s="51"/>
      <c r="I6191" s="52"/>
      <c r="J6191" s="46"/>
      <c r="K6191" s="45"/>
    </row>
    <row r="6192" spans="1:11" s="44" customFormat="1">
      <c r="A6192" s="49"/>
      <c r="E6192" s="50"/>
      <c r="F6192" s="51"/>
      <c r="G6192" s="51"/>
      <c r="H6192" s="51"/>
      <c r="I6192" s="52"/>
      <c r="J6192" s="46"/>
      <c r="K6192" s="45"/>
    </row>
    <row r="6193" spans="1:11" s="44" customFormat="1">
      <c r="A6193" s="49"/>
      <c r="E6193" s="50"/>
      <c r="F6193" s="51"/>
      <c r="G6193" s="51"/>
      <c r="H6193" s="51"/>
      <c r="I6193" s="52"/>
      <c r="J6193" s="46"/>
      <c r="K6193" s="45"/>
    </row>
    <row r="6194" spans="1:11" s="44" customFormat="1">
      <c r="A6194" s="49"/>
      <c r="E6194" s="50"/>
      <c r="F6194" s="51"/>
      <c r="G6194" s="51"/>
      <c r="H6194" s="51"/>
      <c r="I6194" s="52"/>
      <c r="J6194" s="46"/>
      <c r="K6194" s="45"/>
    </row>
    <row r="6195" spans="1:11" s="45" customFormat="1">
      <c r="A6195" s="49"/>
      <c r="B6195" s="44"/>
      <c r="C6195" s="44"/>
      <c r="D6195" s="44"/>
      <c r="E6195" s="50"/>
      <c r="F6195" s="51"/>
      <c r="G6195" s="51"/>
      <c r="H6195" s="51"/>
      <c r="I6195" s="52"/>
      <c r="J6195" s="46"/>
    </row>
    <row r="6196" spans="1:11" s="45" customFormat="1">
      <c r="A6196" s="49"/>
      <c r="B6196" s="44"/>
      <c r="C6196" s="44"/>
      <c r="D6196" s="44"/>
      <c r="E6196" s="50"/>
      <c r="F6196" s="51"/>
      <c r="G6196" s="51"/>
      <c r="H6196" s="51"/>
      <c r="I6196" s="52"/>
      <c r="J6196" s="46"/>
    </row>
    <row r="6197" spans="1:11" s="45" customFormat="1">
      <c r="A6197" s="49"/>
      <c r="B6197" s="44"/>
      <c r="C6197" s="44"/>
      <c r="D6197" s="44"/>
      <c r="E6197" s="50"/>
      <c r="F6197" s="51"/>
      <c r="G6197" s="51"/>
      <c r="H6197" s="51"/>
      <c r="I6197" s="52"/>
      <c r="J6197" s="46"/>
    </row>
    <row r="6198" spans="1:11" s="45" customFormat="1">
      <c r="A6198" s="49"/>
      <c r="B6198" s="44"/>
      <c r="C6198" s="44"/>
      <c r="D6198" s="44"/>
      <c r="E6198" s="50"/>
      <c r="F6198" s="51"/>
      <c r="G6198" s="51"/>
      <c r="H6198" s="51"/>
      <c r="I6198" s="52"/>
      <c r="J6198" s="46"/>
    </row>
    <row r="6199" spans="1:11" s="45" customFormat="1">
      <c r="A6199" s="49"/>
      <c r="B6199" s="44"/>
      <c r="C6199" s="44"/>
      <c r="D6199" s="44"/>
      <c r="E6199" s="50"/>
      <c r="F6199" s="51"/>
      <c r="G6199" s="51"/>
      <c r="H6199" s="51"/>
      <c r="I6199" s="52"/>
      <c r="J6199" s="46"/>
    </row>
    <row r="6200" spans="1:11" s="45" customFormat="1">
      <c r="A6200" s="49"/>
      <c r="B6200" s="44"/>
      <c r="C6200" s="44"/>
      <c r="D6200" s="44"/>
      <c r="E6200" s="50"/>
      <c r="F6200" s="51"/>
      <c r="G6200" s="51"/>
      <c r="H6200" s="51"/>
      <c r="I6200" s="52"/>
      <c r="J6200" s="46"/>
    </row>
    <row r="6201" spans="1:11" s="45" customFormat="1">
      <c r="A6201" s="49"/>
      <c r="B6201" s="44"/>
      <c r="C6201" s="44"/>
      <c r="D6201" s="44"/>
      <c r="E6201" s="50"/>
      <c r="F6201" s="51"/>
      <c r="G6201" s="51"/>
      <c r="H6201" s="51"/>
      <c r="I6201" s="52"/>
      <c r="J6201" s="46"/>
    </row>
    <row r="6202" spans="1:11" s="45" customFormat="1">
      <c r="A6202" s="49"/>
      <c r="B6202" s="44"/>
      <c r="C6202" s="44"/>
      <c r="D6202" s="44"/>
      <c r="E6202" s="50"/>
      <c r="F6202" s="51"/>
      <c r="G6202" s="51"/>
      <c r="H6202" s="51"/>
      <c r="I6202" s="52"/>
      <c r="J6202" s="46"/>
    </row>
    <row r="6203" spans="1:11" s="45" customFormat="1">
      <c r="A6203" s="49"/>
      <c r="B6203" s="44"/>
      <c r="C6203" s="44"/>
      <c r="D6203" s="44"/>
      <c r="E6203" s="50"/>
      <c r="F6203" s="51"/>
      <c r="G6203" s="51"/>
      <c r="H6203" s="51"/>
      <c r="I6203" s="52"/>
      <c r="J6203" s="46"/>
    </row>
    <row r="6204" spans="1:11" s="45" customFormat="1">
      <c r="A6204" s="49"/>
      <c r="B6204" s="44"/>
      <c r="C6204" s="44"/>
      <c r="D6204" s="44"/>
      <c r="E6204" s="50"/>
      <c r="F6204" s="51"/>
      <c r="G6204" s="51"/>
      <c r="H6204" s="51"/>
      <c r="I6204" s="52"/>
      <c r="J6204" s="46"/>
      <c r="K6204" s="47"/>
    </row>
    <row r="6205" spans="1:11" s="45" customFormat="1">
      <c r="A6205" s="49"/>
      <c r="B6205" s="44"/>
      <c r="C6205" s="44"/>
      <c r="D6205" s="44"/>
      <c r="E6205" s="50"/>
      <c r="F6205" s="51"/>
      <c r="G6205" s="51"/>
      <c r="H6205" s="51"/>
      <c r="I6205" s="52"/>
      <c r="J6205" s="46"/>
    </row>
    <row r="6206" spans="1:11" s="45" customFormat="1">
      <c r="A6206" s="49"/>
      <c r="B6206" s="44"/>
      <c r="C6206" s="44"/>
      <c r="D6206" s="44"/>
      <c r="E6206" s="50"/>
      <c r="F6206" s="51"/>
      <c r="G6206" s="51"/>
      <c r="H6206" s="51"/>
      <c r="I6206" s="52"/>
      <c r="J6206" s="46"/>
    </row>
    <row r="6207" spans="1:11" s="45" customFormat="1">
      <c r="A6207" s="49"/>
      <c r="B6207" s="44"/>
      <c r="C6207" s="44"/>
      <c r="D6207" s="44"/>
      <c r="E6207" s="50"/>
      <c r="F6207" s="51"/>
      <c r="G6207" s="51"/>
      <c r="H6207" s="51"/>
      <c r="I6207" s="52"/>
      <c r="J6207" s="46"/>
    </row>
    <row r="6208" spans="1:11" s="45" customFormat="1">
      <c r="A6208" s="49"/>
      <c r="B6208" s="44"/>
      <c r="C6208" s="44"/>
      <c r="D6208" s="44"/>
      <c r="E6208" s="50"/>
      <c r="F6208" s="51"/>
      <c r="G6208" s="51"/>
      <c r="H6208" s="51"/>
      <c r="I6208" s="52"/>
      <c r="J6208" s="46"/>
    </row>
    <row r="6209" spans="1:10" s="45" customFormat="1">
      <c r="A6209" s="49"/>
      <c r="B6209" s="44"/>
      <c r="C6209" s="44"/>
      <c r="D6209" s="44"/>
      <c r="E6209" s="50"/>
      <c r="F6209" s="51"/>
      <c r="G6209" s="51"/>
      <c r="H6209" s="51"/>
      <c r="I6209" s="52"/>
      <c r="J6209" s="46"/>
    </row>
    <row r="6210" spans="1:10" s="45" customFormat="1">
      <c r="A6210" s="49"/>
      <c r="B6210" s="44"/>
      <c r="C6210" s="44"/>
      <c r="D6210" s="44"/>
      <c r="E6210" s="50"/>
      <c r="F6210" s="51"/>
      <c r="G6210" s="51"/>
      <c r="H6210" s="51"/>
      <c r="I6210" s="52"/>
      <c r="J6210" s="46"/>
    </row>
    <row r="6211" spans="1:10" s="45" customFormat="1">
      <c r="A6211" s="49"/>
      <c r="B6211" s="44"/>
      <c r="C6211" s="44"/>
      <c r="D6211" s="44"/>
      <c r="E6211" s="50"/>
      <c r="F6211" s="51"/>
      <c r="G6211" s="51"/>
      <c r="H6211" s="51"/>
      <c r="I6211" s="52"/>
      <c r="J6211" s="46"/>
    </row>
    <row r="6212" spans="1:10" s="45" customFormat="1">
      <c r="A6212" s="49"/>
      <c r="B6212" s="44"/>
      <c r="C6212" s="44"/>
      <c r="D6212" s="44"/>
      <c r="E6212" s="50"/>
      <c r="F6212" s="51"/>
      <c r="G6212" s="51"/>
      <c r="H6212" s="51"/>
      <c r="I6212" s="52"/>
      <c r="J6212" s="46"/>
    </row>
    <row r="6213" spans="1:10" s="45" customFormat="1">
      <c r="A6213" s="49"/>
      <c r="B6213" s="44"/>
      <c r="C6213" s="44"/>
      <c r="D6213" s="44"/>
      <c r="E6213" s="50"/>
      <c r="F6213" s="51"/>
      <c r="G6213" s="51"/>
      <c r="H6213" s="51"/>
      <c r="I6213" s="52"/>
      <c r="J6213" s="46"/>
    </row>
    <row r="6214" spans="1:10" s="45" customFormat="1">
      <c r="A6214" s="49"/>
      <c r="B6214" s="44"/>
      <c r="C6214" s="44"/>
      <c r="D6214" s="44"/>
      <c r="E6214" s="50"/>
      <c r="F6214" s="51"/>
      <c r="G6214" s="51"/>
      <c r="H6214" s="51"/>
      <c r="I6214" s="52"/>
      <c r="J6214" s="46"/>
    </row>
    <row r="6215" spans="1:10" s="45" customFormat="1">
      <c r="A6215" s="49"/>
      <c r="B6215" s="44"/>
      <c r="C6215" s="44"/>
      <c r="D6215" s="44"/>
      <c r="E6215" s="50"/>
      <c r="F6215" s="51"/>
      <c r="G6215" s="51"/>
      <c r="H6215" s="51"/>
      <c r="I6215" s="52"/>
      <c r="J6215" s="46"/>
    </row>
    <row r="6216" spans="1:10" s="45" customFormat="1">
      <c r="A6216" s="49"/>
      <c r="B6216" s="44"/>
      <c r="C6216" s="44"/>
      <c r="D6216" s="44"/>
      <c r="E6216" s="50"/>
      <c r="F6216" s="51"/>
      <c r="G6216" s="51"/>
      <c r="H6216" s="51"/>
      <c r="I6216" s="52"/>
      <c r="J6216" s="46"/>
    </row>
    <row r="6217" spans="1:10" s="45" customFormat="1">
      <c r="A6217" s="49"/>
      <c r="B6217" s="44"/>
      <c r="C6217" s="44"/>
      <c r="D6217" s="44"/>
      <c r="E6217" s="50"/>
      <c r="F6217" s="51"/>
      <c r="G6217" s="51"/>
      <c r="H6217" s="51"/>
      <c r="I6217" s="52"/>
      <c r="J6217" s="46"/>
    </row>
    <row r="6218" spans="1:10" s="45" customFormat="1">
      <c r="A6218" s="49"/>
      <c r="B6218" s="44"/>
      <c r="C6218" s="44"/>
      <c r="D6218" s="44"/>
      <c r="E6218" s="50"/>
      <c r="F6218" s="51"/>
      <c r="G6218" s="51"/>
      <c r="H6218" s="51"/>
      <c r="I6218" s="52"/>
      <c r="J6218" s="46"/>
    </row>
    <row r="6219" spans="1:10" s="45" customFormat="1">
      <c r="A6219" s="49"/>
      <c r="B6219" s="44"/>
      <c r="C6219" s="44"/>
      <c r="D6219" s="44"/>
      <c r="E6219" s="50"/>
      <c r="F6219" s="51"/>
      <c r="G6219" s="51"/>
      <c r="H6219" s="51"/>
      <c r="I6219" s="52"/>
      <c r="J6219" s="46"/>
    </row>
    <row r="6220" spans="1:10" s="45" customFormat="1">
      <c r="A6220" s="49"/>
      <c r="B6220" s="44"/>
      <c r="C6220" s="44"/>
      <c r="D6220" s="44"/>
      <c r="E6220" s="50"/>
      <c r="F6220" s="51"/>
      <c r="G6220" s="51"/>
      <c r="H6220" s="51"/>
      <c r="I6220" s="52"/>
      <c r="J6220" s="46"/>
    </row>
    <row r="6221" spans="1:10" s="45" customFormat="1">
      <c r="A6221" s="49"/>
      <c r="B6221" s="44"/>
      <c r="C6221" s="44"/>
      <c r="D6221" s="44"/>
      <c r="E6221" s="50"/>
      <c r="F6221" s="51"/>
      <c r="G6221" s="51"/>
      <c r="H6221" s="51"/>
      <c r="I6221" s="52"/>
      <c r="J6221" s="46"/>
    </row>
    <row r="6222" spans="1:10" s="45" customFormat="1">
      <c r="A6222" s="49"/>
      <c r="B6222" s="44"/>
      <c r="C6222" s="44"/>
      <c r="D6222" s="44"/>
      <c r="E6222" s="50"/>
      <c r="F6222" s="51"/>
      <c r="G6222" s="51"/>
      <c r="H6222" s="51"/>
      <c r="I6222" s="52"/>
      <c r="J6222" s="46"/>
    </row>
    <row r="6223" spans="1:10" s="45" customFormat="1">
      <c r="A6223" s="49"/>
      <c r="B6223" s="44"/>
      <c r="C6223" s="44"/>
      <c r="D6223" s="44"/>
      <c r="E6223" s="50"/>
      <c r="F6223" s="51"/>
      <c r="G6223" s="51"/>
      <c r="H6223" s="51"/>
      <c r="I6223" s="52"/>
      <c r="J6223" s="46"/>
    </row>
    <row r="6224" spans="1:10" s="45" customFormat="1">
      <c r="A6224" s="49"/>
      <c r="B6224" s="44"/>
      <c r="C6224" s="44"/>
      <c r="D6224" s="44"/>
      <c r="E6224" s="50"/>
      <c r="F6224" s="51"/>
      <c r="G6224" s="51"/>
      <c r="H6224" s="51"/>
      <c r="I6224" s="52"/>
      <c r="J6224" s="46"/>
    </row>
    <row r="6225" spans="1:11" s="45" customFormat="1">
      <c r="A6225" s="49"/>
      <c r="B6225" s="44"/>
      <c r="C6225" s="44"/>
      <c r="D6225" s="44"/>
      <c r="E6225" s="50"/>
      <c r="F6225" s="51"/>
      <c r="G6225" s="51"/>
      <c r="H6225" s="51"/>
      <c r="I6225" s="52"/>
      <c r="J6225" s="46"/>
    </row>
    <row r="6226" spans="1:11" s="45" customFormat="1">
      <c r="A6226" s="49"/>
      <c r="B6226" s="44"/>
      <c r="C6226" s="44"/>
      <c r="D6226" s="44"/>
      <c r="E6226" s="50"/>
      <c r="F6226" s="51"/>
      <c r="G6226" s="51"/>
      <c r="H6226" s="51"/>
      <c r="I6226" s="52"/>
      <c r="J6226" s="46"/>
    </row>
    <row r="6227" spans="1:11" s="45" customFormat="1">
      <c r="A6227" s="49"/>
      <c r="B6227" s="44"/>
      <c r="C6227" s="44"/>
      <c r="D6227" s="44"/>
      <c r="E6227" s="50"/>
      <c r="F6227" s="51"/>
      <c r="G6227" s="51"/>
      <c r="H6227" s="51"/>
      <c r="I6227" s="52"/>
      <c r="J6227" s="46"/>
    </row>
    <row r="6228" spans="1:11">
      <c r="A6228" s="49"/>
      <c r="B6228" s="44"/>
      <c r="C6228" s="44"/>
      <c r="D6228" s="44"/>
      <c r="E6228" s="50"/>
      <c r="F6228" s="51"/>
      <c r="G6228" s="51"/>
      <c r="H6228" s="51"/>
      <c r="I6228" s="52"/>
      <c r="J6228" s="46"/>
      <c r="K6228" s="45"/>
    </row>
    <row r="6229" spans="1:11" s="45" customFormat="1">
      <c r="A6229" s="49"/>
      <c r="B6229" s="44"/>
      <c r="C6229" s="44"/>
      <c r="D6229" s="44"/>
      <c r="E6229" s="50"/>
      <c r="F6229" s="51"/>
      <c r="G6229" s="51"/>
      <c r="H6229" s="51"/>
      <c r="I6229" s="52"/>
      <c r="J6229" s="46"/>
    </row>
    <row r="6230" spans="1:11" s="45" customFormat="1">
      <c r="A6230" s="49"/>
      <c r="B6230" s="44"/>
      <c r="C6230" s="44"/>
      <c r="D6230" s="44"/>
      <c r="E6230" s="50"/>
      <c r="F6230" s="51"/>
      <c r="G6230" s="51"/>
      <c r="H6230" s="51"/>
      <c r="I6230" s="52"/>
      <c r="J6230" s="46"/>
    </row>
    <row r="6231" spans="1:11" s="45" customFormat="1">
      <c r="A6231" s="49"/>
      <c r="B6231" s="44"/>
      <c r="C6231" s="44"/>
      <c r="D6231" s="44"/>
      <c r="E6231" s="50"/>
      <c r="F6231" s="51"/>
      <c r="G6231" s="51"/>
      <c r="H6231" s="51"/>
      <c r="I6231" s="52"/>
      <c r="J6231" s="46"/>
    </row>
    <row r="6232" spans="1:11" s="45" customFormat="1">
      <c r="A6232" s="49"/>
      <c r="B6232" s="44"/>
      <c r="C6232" s="44"/>
      <c r="D6232" s="44"/>
      <c r="E6232" s="50"/>
      <c r="F6232" s="51"/>
      <c r="G6232" s="51"/>
      <c r="H6232" s="51"/>
      <c r="I6232" s="52"/>
      <c r="J6232" s="46"/>
    </row>
    <row r="6233" spans="1:11" s="45" customFormat="1">
      <c r="A6233" s="49"/>
      <c r="B6233" s="44"/>
      <c r="C6233" s="44"/>
      <c r="D6233" s="44"/>
      <c r="E6233" s="50"/>
      <c r="F6233" s="51"/>
      <c r="G6233" s="51"/>
      <c r="H6233" s="51"/>
      <c r="I6233" s="52"/>
      <c r="J6233" s="46"/>
    </row>
    <row r="6234" spans="1:11" s="45" customFormat="1">
      <c r="A6234" s="49"/>
      <c r="B6234" s="44"/>
      <c r="C6234" s="44"/>
      <c r="D6234" s="44"/>
      <c r="E6234" s="50"/>
      <c r="F6234" s="51"/>
      <c r="G6234" s="51"/>
      <c r="H6234" s="51"/>
      <c r="I6234" s="52"/>
      <c r="J6234" s="46"/>
    </row>
    <row r="6235" spans="1:11" s="45" customFormat="1">
      <c r="A6235" s="49"/>
      <c r="B6235" s="44"/>
      <c r="C6235" s="44"/>
      <c r="D6235" s="44"/>
      <c r="E6235" s="50"/>
      <c r="F6235" s="51"/>
      <c r="G6235" s="51"/>
      <c r="H6235" s="51"/>
      <c r="I6235" s="52"/>
      <c r="J6235" s="46"/>
    </row>
    <row r="6236" spans="1:11" s="45" customFormat="1">
      <c r="A6236" s="49"/>
      <c r="B6236" s="44"/>
      <c r="C6236" s="44"/>
      <c r="D6236" s="44"/>
      <c r="E6236" s="50"/>
      <c r="F6236" s="51"/>
      <c r="G6236" s="51"/>
      <c r="H6236" s="51"/>
      <c r="I6236" s="52"/>
      <c r="J6236" s="46"/>
    </row>
    <row r="6237" spans="1:11" s="45" customFormat="1">
      <c r="A6237" s="49"/>
      <c r="B6237" s="44"/>
      <c r="C6237" s="44"/>
      <c r="D6237" s="44"/>
      <c r="E6237" s="50"/>
      <c r="F6237" s="51"/>
      <c r="G6237" s="51"/>
      <c r="H6237" s="51"/>
      <c r="I6237" s="52"/>
      <c r="J6237" s="46"/>
    </row>
    <row r="6238" spans="1:11" s="45" customFormat="1">
      <c r="A6238" s="49"/>
      <c r="B6238" s="44"/>
      <c r="C6238" s="44"/>
      <c r="D6238" s="44"/>
      <c r="E6238" s="50"/>
      <c r="F6238" s="51"/>
      <c r="G6238" s="51"/>
      <c r="H6238" s="51"/>
      <c r="I6238" s="52"/>
      <c r="J6238" s="46"/>
    </row>
    <row r="6239" spans="1:11" s="45" customFormat="1">
      <c r="A6239" s="49"/>
      <c r="B6239" s="44"/>
      <c r="C6239" s="44"/>
      <c r="D6239" s="44"/>
      <c r="E6239" s="50"/>
      <c r="F6239" s="51"/>
      <c r="G6239" s="51"/>
      <c r="H6239" s="51"/>
      <c r="I6239" s="52"/>
      <c r="J6239" s="46"/>
    </row>
    <row r="6240" spans="1:11" s="45" customFormat="1">
      <c r="A6240" s="49"/>
      <c r="B6240" s="44"/>
      <c r="C6240" s="44"/>
      <c r="D6240" s="44"/>
      <c r="E6240" s="50"/>
      <c r="F6240" s="51"/>
      <c r="G6240" s="51"/>
      <c r="H6240" s="51"/>
      <c r="I6240" s="52"/>
      <c r="J6240" s="46"/>
    </row>
    <row r="6241" spans="1:11" s="45" customFormat="1">
      <c r="A6241" s="49"/>
      <c r="B6241" s="44"/>
      <c r="C6241" s="44"/>
      <c r="D6241" s="44"/>
      <c r="E6241" s="50"/>
      <c r="F6241" s="51"/>
      <c r="G6241" s="51"/>
      <c r="H6241" s="51"/>
      <c r="I6241" s="52"/>
      <c r="J6241" s="46"/>
    </row>
    <row r="6242" spans="1:11" s="45" customFormat="1">
      <c r="A6242" s="49"/>
      <c r="B6242" s="44"/>
      <c r="C6242" s="44"/>
      <c r="D6242" s="44"/>
      <c r="E6242" s="50"/>
      <c r="F6242" s="51"/>
      <c r="G6242" s="51"/>
      <c r="H6242" s="51"/>
      <c r="I6242" s="52"/>
      <c r="J6242" s="46"/>
    </row>
    <row r="6243" spans="1:11" s="44" customFormat="1">
      <c r="A6243" s="49"/>
      <c r="E6243" s="50"/>
      <c r="F6243" s="51"/>
      <c r="G6243" s="51"/>
      <c r="H6243" s="51"/>
      <c r="I6243" s="52"/>
      <c r="J6243" s="46"/>
      <c r="K6243" s="45"/>
    </row>
    <row r="6244" spans="1:11" s="44" customFormat="1">
      <c r="A6244" s="49"/>
      <c r="E6244" s="50"/>
      <c r="F6244" s="51"/>
      <c r="G6244" s="51"/>
      <c r="H6244" s="51"/>
      <c r="I6244" s="52"/>
      <c r="J6244" s="46"/>
      <c r="K6244" s="45"/>
    </row>
    <row r="6245" spans="1:11" s="44" customFormat="1">
      <c r="A6245" s="49"/>
      <c r="E6245" s="50"/>
      <c r="F6245" s="51"/>
      <c r="G6245" s="51"/>
      <c r="H6245" s="51"/>
      <c r="I6245" s="52"/>
      <c r="J6245" s="46"/>
      <c r="K6245" s="45"/>
    </row>
    <row r="6246" spans="1:11" s="44" customFormat="1">
      <c r="A6246" s="49"/>
      <c r="E6246" s="50"/>
      <c r="F6246" s="51"/>
      <c r="G6246" s="51"/>
      <c r="H6246" s="51"/>
      <c r="I6246" s="52"/>
      <c r="J6246" s="46"/>
      <c r="K6246" s="45"/>
    </row>
    <row r="6247" spans="1:11" s="44" customFormat="1">
      <c r="A6247" s="49"/>
      <c r="E6247" s="50"/>
      <c r="F6247" s="51"/>
      <c r="G6247" s="51"/>
      <c r="H6247" s="51"/>
      <c r="I6247" s="52"/>
      <c r="J6247" s="46"/>
      <c r="K6247" s="45"/>
    </row>
    <row r="6248" spans="1:11" s="44" customFormat="1">
      <c r="A6248" s="49"/>
      <c r="E6248" s="50"/>
      <c r="F6248" s="51"/>
      <c r="G6248" s="51"/>
      <c r="H6248" s="51"/>
      <c r="I6248" s="52"/>
      <c r="J6248" s="46"/>
      <c r="K6248" s="45"/>
    </row>
    <row r="6249" spans="1:11" s="44" customFormat="1">
      <c r="A6249" s="49"/>
      <c r="E6249" s="50"/>
      <c r="F6249" s="51"/>
      <c r="G6249" s="51"/>
      <c r="H6249" s="51"/>
      <c r="I6249" s="52"/>
      <c r="J6249" s="46"/>
      <c r="K6249" s="45"/>
    </row>
    <row r="6250" spans="1:11" s="44" customFormat="1">
      <c r="A6250" s="49"/>
      <c r="E6250" s="50"/>
      <c r="F6250" s="51"/>
      <c r="G6250" s="51"/>
      <c r="H6250" s="51"/>
      <c r="I6250" s="52"/>
      <c r="J6250" s="46"/>
      <c r="K6250" s="45"/>
    </row>
    <row r="6251" spans="1:11" s="44" customFormat="1">
      <c r="A6251" s="49"/>
      <c r="E6251" s="50"/>
      <c r="F6251" s="51"/>
      <c r="G6251" s="51"/>
      <c r="H6251" s="51"/>
      <c r="I6251" s="52"/>
      <c r="J6251" s="46"/>
      <c r="K6251" s="45"/>
    </row>
    <row r="6252" spans="1:11" s="44" customFormat="1">
      <c r="A6252" s="49"/>
      <c r="E6252" s="50"/>
      <c r="F6252" s="51"/>
      <c r="G6252" s="51"/>
      <c r="H6252" s="51"/>
      <c r="I6252" s="52"/>
      <c r="J6252" s="46"/>
      <c r="K6252" s="45"/>
    </row>
    <row r="6253" spans="1:11" s="44" customFormat="1">
      <c r="A6253" s="49"/>
      <c r="E6253" s="50"/>
      <c r="F6253" s="51"/>
      <c r="G6253" s="51"/>
      <c r="H6253" s="51"/>
      <c r="I6253" s="52"/>
      <c r="J6253" s="46"/>
      <c r="K6253" s="45"/>
    </row>
    <row r="6254" spans="1:11" s="44" customFormat="1">
      <c r="A6254" s="49"/>
      <c r="E6254" s="50"/>
      <c r="F6254" s="51"/>
      <c r="G6254" s="51"/>
      <c r="H6254" s="51"/>
      <c r="I6254" s="52"/>
      <c r="J6254" s="46"/>
      <c r="K6254" s="45"/>
    </row>
    <row r="6255" spans="1:11" s="44" customFormat="1">
      <c r="A6255" s="49"/>
      <c r="E6255" s="50"/>
      <c r="F6255" s="51"/>
      <c r="G6255" s="51"/>
      <c r="H6255" s="51"/>
      <c r="I6255" s="52"/>
      <c r="J6255" s="46"/>
      <c r="K6255" s="45"/>
    </row>
    <row r="6256" spans="1:11" s="44" customFormat="1">
      <c r="A6256" s="49"/>
      <c r="E6256" s="50"/>
      <c r="F6256" s="51"/>
      <c r="G6256" s="51"/>
      <c r="H6256" s="51"/>
      <c r="I6256" s="52"/>
      <c r="J6256" s="46"/>
      <c r="K6256" s="45"/>
    </row>
    <row r="6257" spans="1:11" s="44" customFormat="1">
      <c r="A6257" s="49"/>
      <c r="E6257" s="50"/>
      <c r="F6257" s="51"/>
      <c r="G6257" s="51"/>
      <c r="H6257" s="51"/>
      <c r="I6257" s="52"/>
      <c r="J6257" s="46"/>
      <c r="K6257" s="45"/>
    </row>
    <row r="6258" spans="1:11" s="44" customFormat="1">
      <c r="A6258" s="49"/>
      <c r="E6258" s="50"/>
      <c r="F6258" s="51"/>
      <c r="G6258" s="51"/>
      <c r="H6258" s="51"/>
      <c r="I6258" s="52"/>
      <c r="J6258" s="46"/>
      <c r="K6258" s="45"/>
    </row>
    <row r="6259" spans="1:11" s="44" customFormat="1">
      <c r="A6259" s="49"/>
      <c r="E6259" s="50"/>
      <c r="F6259" s="51"/>
      <c r="G6259" s="51"/>
      <c r="H6259" s="51"/>
      <c r="I6259" s="52"/>
      <c r="J6259" s="46"/>
      <c r="K6259" s="45"/>
    </row>
    <row r="6260" spans="1:11" s="44" customFormat="1">
      <c r="A6260" s="49"/>
      <c r="E6260" s="50"/>
      <c r="F6260" s="51"/>
      <c r="G6260" s="51"/>
      <c r="H6260" s="51"/>
      <c r="I6260" s="52"/>
      <c r="J6260" s="46"/>
      <c r="K6260" s="45"/>
    </row>
    <row r="6261" spans="1:11" s="44" customFormat="1">
      <c r="A6261" s="49"/>
      <c r="E6261" s="50"/>
      <c r="F6261" s="51"/>
      <c r="G6261" s="51"/>
      <c r="H6261" s="51"/>
      <c r="I6261" s="52"/>
      <c r="J6261" s="46"/>
      <c r="K6261" s="47"/>
    </row>
    <row r="6262" spans="1:11" s="44" customFormat="1">
      <c r="A6262" s="49"/>
      <c r="E6262" s="50"/>
      <c r="F6262" s="51"/>
      <c r="G6262" s="51"/>
      <c r="H6262" s="51"/>
      <c r="I6262" s="52"/>
      <c r="J6262" s="46"/>
      <c r="K6262" s="45"/>
    </row>
    <row r="6263" spans="1:11" s="44" customFormat="1">
      <c r="A6263" s="49"/>
      <c r="E6263" s="50"/>
      <c r="F6263" s="51"/>
      <c r="G6263" s="51"/>
      <c r="H6263" s="51"/>
      <c r="I6263" s="52"/>
      <c r="J6263" s="46"/>
      <c r="K6263" s="45"/>
    </row>
    <row r="6264" spans="1:11" s="44" customFormat="1">
      <c r="A6264" s="49"/>
      <c r="E6264" s="50"/>
      <c r="F6264" s="51"/>
      <c r="G6264" s="51"/>
      <c r="H6264" s="51"/>
      <c r="I6264" s="52"/>
      <c r="J6264" s="46"/>
      <c r="K6264" s="45"/>
    </row>
    <row r="6265" spans="1:11" s="44" customFormat="1">
      <c r="A6265" s="49"/>
      <c r="E6265" s="50"/>
      <c r="F6265" s="51"/>
      <c r="G6265" s="51"/>
      <c r="H6265" s="51"/>
      <c r="I6265" s="52"/>
      <c r="J6265" s="46"/>
      <c r="K6265" s="45"/>
    </row>
    <row r="6266" spans="1:11" s="44" customFormat="1">
      <c r="A6266" s="49"/>
      <c r="E6266" s="50"/>
      <c r="F6266" s="51"/>
      <c r="G6266" s="51"/>
      <c r="H6266" s="51"/>
      <c r="I6266" s="52"/>
      <c r="J6266" s="46"/>
      <c r="K6266" s="45"/>
    </row>
    <row r="6267" spans="1:11" s="44" customFormat="1">
      <c r="A6267" s="49"/>
      <c r="E6267" s="50"/>
      <c r="F6267" s="51"/>
      <c r="G6267" s="51"/>
      <c r="H6267" s="51"/>
      <c r="I6267" s="52"/>
      <c r="J6267" s="46"/>
      <c r="K6267" s="45"/>
    </row>
    <row r="6268" spans="1:11" s="44" customFormat="1">
      <c r="A6268" s="49"/>
      <c r="E6268" s="50"/>
      <c r="F6268" s="51"/>
      <c r="G6268" s="51"/>
      <c r="H6268" s="51"/>
      <c r="I6268" s="52"/>
      <c r="J6268" s="46"/>
      <c r="K6268" s="45"/>
    </row>
    <row r="6269" spans="1:11" s="44" customFormat="1">
      <c r="A6269" s="49"/>
      <c r="E6269" s="50"/>
      <c r="F6269" s="51"/>
      <c r="G6269" s="51"/>
      <c r="H6269" s="51"/>
      <c r="I6269" s="52"/>
      <c r="J6269" s="46"/>
      <c r="K6269" s="45"/>
    </row>
    <row r="6270" spans="1:11" s="44" customFormat="1">
      <c r="A6270" s="49"/>
      <c r="E6270" s="50"/>
      <c r="F6270" s="51"/>
      <c r="G6270" s="51"/>
      <c r="H6270" s="51"/>
      <c r="I6270" s="52"/>
      <c r="J6270" s="46"/>
      <c r="K6270" s="45"/>
    </row>
    <row r="6271" spans="1:11" s="44" customFormat="1">
      <c r="A6271" s="49"/>
      <c r="E6271" s="50"/>
      <c r="F6271" s="51"/>
      <c r="G6271" s="51"/>
      <c r="H6271" s="51"/>
      <c r="I6271" s="52"/>
      <c r="J6271" s="46"/>
      <c r="K6271" s="45"/>
    </row>
    <row r="6272" spans="1:11" s="44" customFormat="1">
      <c r="A6272" s="49"/>
      <c r="E6272" s="50"/>
      <c r="F6272" s="51"/>
      <c r="G6272" s="51"/>
      <c r="H6272" s="51"/>
      <c r="I6272" s="52"/>
      <c r="J6272" s="46"/>
      <c r="K6272" s="45"/>
    </row>
    <row r="6273" spans="1:11" s="44" customFormat="1">
      <c r="A6273" s="49"/>
      <c r="E6273" s="50"/>
      <c r="F6273" s="51"/>
      <c r="G6273" s="51"/>
      <c r="H6273" s="51"/>
      <c r="I6273" s="52"/>
      <c r="J6273" s="46"/>
      <c r="K6273" s="45"/>
    </row>
    <row r="6274" spans="1:11" s="44" customFormat="1">
      <c r="A6274" s="49"/>
      <c r="E6274" s="50"/>
      <c r="F6274" s="51"/>
      <c r="G6274" s="51"/>
      <c r="H6274" s="51"/>
      <c r="I6274" s="52"/>
      <c r="J6274" s="46"/>
      <c r="K6274" s="47"/>
    </row>
    <row r="6275" spans="1:11" s="45" customFormat="1">
      <c r="A6275" s="49"/>
      <c r="B6275" s="44"/>
      <c r="C6275" s="44"/>
      <c r="D6275" s="44"/>
      <c r="E6275" s="50"/>
      <c r="F6275" s="51"/>
      <c r="G6275" s="51"/>
      <c r="H6275" s="51"/>
      <c r="I6275" s="52"/>
      <c r="J6275" s="46"/>
    </row>
    <row r="6276" spans="1:11" s="45" customFormat="1">
      <c r="A6276" s="49"/>
      <c r="B6276" s="44"/>
      <c r="C6276" s="44"/>
      <c r="D6276" s="44"/>
      <c r="E6276" s="50"/>
      <c r="F6276" s="51"/>
      <c r="G6276" s="51"/>
      <c r="H6276" s="51"/>
      <c r="I6276" s="52"/>
      <c r="J6276" s="46"/>
    </row>
    <row r="6277" spans="1:11" s="45" customFormat="1">
      <c r="A6277" s="49"/>
      <c r="B6277" s="44"/>
      <c r="C6277" s="44"/>
      <c r="D6277" s="44"/>
      <c r="E6277" s="50"/>
      <c r="F6277" s="51"/>
      <c r="G6277" s="51"/>
      <c r="H6277" s="51"/>
      <c r="I6277" s="52"/>
      <c r="J6277" s="46"/>
    </row>
    <row r="6278" spans="1:11" s="45" customFormat="1">
      <c r="A6278" s="49"/>
      <c r="B6278" s="44"/>
      <c r="C6278" s="44"/>
      <c r="D6278" s="44"/>
      <c r="E6278" s="50"/>
      <c r="F6278" s="51"/>
      <c r="G6278" s="51"/>
      <c r="H6278" s="51"/>
      <c r="I6278" s="52"/>
      <c r="J6278" s="46"/>
    </row>
    <row r="6279" spans="1:11" s="45" customFormat="1">
      <c r="A6279" s="49"/>
      <c r="B6279" s="44"/>
      <c r="C6279" s="44"/>
      <c r="D6279" s="44"/>
      <c r="E6279" s="50"/>
      <c r="F6279" s="51"/>
      <c r="G6279" s="51"/>
      <c r="H6279" s="51"/>
      <c r="I6279" s="52"/>
      <c r="J6279" s="46"/>
    </row>
    <row r="6280" spans="1:11" s="45" customFormat="1">
      <c r="A6280" s="49"/>
      <c r="B6280" s="44"/>
      <c r="C6280" s="44"/>
      <c r="D6280" s="44"/>
      <c r="E6280" s="50"/>
      <c r="F6280" s="51"/>
      <c r="G6280" s="51"/>
      <c r="H6280" s="51"/>
      <c r="I6280" s="52"/>
      <c r="J6280" s="46"/>
    </row>
    <row r="6281" spans="1:11" s="45" customFormat="1">
      <c r="A6281" s="49"/>
      <c r="B6281" s="44"/>
      <c r="C6281" s="44"/>
      <c r="D6281" s="44"/>
      <c r="E6281" s="50"/>
      <c r="F6281" s="51"/>
      <c r="G6281" s="51"/>
      <c r="H6281" s="51"/>
      <c r="I6281" s="52"/>
      <c r="J6281" s="46"/>
    </row>
    <row r="6282" spans="1:11" s="45" customFormat="1">
      <c r="A6282" s="49"/>
      <c r="B6282" s="44"/>
      <c r="C6282" s="44"/>
      <c r="D6282" s="44"/>
      <c r="E6282" s="50"/>
      <c r="F6282" s="51"/>
      <c r="G6282" s="51"/>
      <c r="H6282" s="51"/>
      <c r="I6282" s="52"/>
      <c r="J6282" s="46"/>
    </row>
    <row r="6283" spans="1:11" s="45" customFormat="1">
      <c r="A6283" s="49"/>
      <c r="B6283" s="44"/>
      <c r="C6283" s="44"/>
      <c r="D6283" s="44"/>
      <c r="E6283" s="50"/>
      <c r="F6283" s="51"/>
      <c r="G6283" s="51"/>
      <c r="H6283" s="51"/>
      <c r="I6283" s="52"/>
      <c r="J6283" s="46"/>
    </row>
    <row r="6284" spans="1:11" s="45" customFormat="1">
      <c r="A6284" s="49"/>
      <c r="B6284" s="44"/>
      <c r="C6284" s="44"/>
      <c r="D6284" s="44"/>
      <c r="E6284" s="50"/>
      <c r="F6284" s="51"/>
      <c r="G6284" s="51"/>
      <c r="H6284" s="51"/>
      <c r="I6284" s="52"/>
      <c r="J6284" s="46"/>
    </row>
    <row r="6285" spans="1:11" s="45" customFormat="1">
      <c r="A6285" s="49"/>
      <c r="B6285" s="44"/>
      <c r="C6285" s="44"/>
      <c r="D6285" s="44"/>
      <c r="E6285" s="50"/>
      <c r="F6285" s="51"/>
      <c r="G6285" s="51"/>
      <c r="H6285" s="51"/>
      <c r="I6285" s="52"/>
      <c r="J6285" s="46"/>
    </row>
    <row r="6286" spans="1:11" s="45" customFormat="1">
      <c r="A6286" s="49"/>
      <c r="B6286" s="44"/>
      <c r="C6286" s="44"/>
      <c r="D6286" s="44"/>
      <c r="E6286" s="50"/>
      <c r="F6286" s="51"/>
      <c r="G6286" s="51"/>
      <c r="H6286" s="51"/>
      <c r="I6286" s="52"/>
      <c r="J6286" s="46"/>
    </row>
    <row r="6287" spans="1:11" s="45" customFormat="1">
      <c r="A6287" s="49"/>
      <c r="B6287" s="44"/>
      <c r="C6287" s="44"/>
      <c r="D6287" s="44"/>
      <c r="E6287" s="50"/>
      <c r="F6287" s="51"/>
      <c r="G6287" s="51"/>
      <c r="H6287" s="51"/>
      <c r="I6287" s="52"/>
      <c r="J6287" s="46"/>
    </row>
    <row r="6288" spans="1:11" s="45" customFormat="1">
      <c r="A6288" s="49"/>
      <c r="B6288" s="44"/>
      <c r="C6288" s="44"/>
      <c r="D6288" s="44"/>
      <c r="E6288" s="50"/>
      <c r="F6288" s="51"/>
      <c r="G6288" s="51"/>
      <c r="H6288" s="51"/>
      <c r="I6288" s="52"/>
      <c r="J6288" s="46"/>
    </row>
    <row r="6289" spans="1:11" s="45" customFormat="1">
      <c r="A6289" s="49"/>
      <c r="B6289" s="44"/>
      <c r="C6289" s="44"/>
      <c r="D6289" s="44"/>
      <c r="E6289" s="50"/>
      <c r="F6289" s="51"/>
      <c r="G6289" s="51"/>
      <c r="H6289" s="51"/>
      <c r="I6289" s="52"/>
      <c r="J6289" s="46"/>
    </row>
    <row r="6290" spans="1:11" s="45" customFormat="1">
      <c r="A6290" s="49"/>
      <c r="B6290" s="44"/>
      <c r="C6290" s="44"/>
      <c r="D6290" s="44"/>
      <c r="E6290" s="50"/>
      <c r="F6290" s="51"/>
      <c r="G6290" s="51"/>
      <c r="H6290" s="51"/>
      <c r="I6290" s="52"/>
      <c r="J6290" s="46"/>
    </row>
    <row r="6291" spans="1:11" s="44" customFormat="1">
      <c r="A6291" s="49"/>
      <c r="E6291" s="50"/>
      <c r="F6291" s="51"/>
      <c r="G6291" s="51"/>
      <c r="H6291" s="51"/>
      <c r="I6291" s="52"/>
      <c r="J6291" s="46"/>
      <c r="K6291" s="45"/>
    </row>
    <row r="6292" spans="1:11" s="44" customFormat="1">
      <c r="A6292" s="49"/>
      <c r="E6292" s="50"/>
      <c r="F6292" s="51"/>
      <c r="G6292" s="51"/>
      <c r="H6292" s="51"/>
      <c r="I6292" s="52"/>
      <c r="J6292" s="46"/>
      <c r="K6292" s="45"/>
    </row>
    <row r="6293" spans="1:11" s="44" customFormat="1">
      <c r="A6293" s="49"/>
      <c r="E6293" s="50"/>
      <c r="F6293" s="51"/>
      <c r="G6293" s="51"/>
      <c r="H6293" s="51"/>
      <c r="I6293" s="52"/>
      <c r="J6293" s="46"/>
      <c r="K6293" s="45"/>
    </row>
    <row r="6294" spans="1:11" s="44" customFormat="1">
      <c r="A6294" s="49"/>
      <c r="E6294" s="50"/>
      <c r="F6294" s="51"/>
      <c r="G6294" s="51"/>
      <c r="H6294" s="51"/>
      <c r="I6294" s="52"/>
      <c r="J6294" s="46"/>
      <c r="K6294" s="45"/>
    </row>
    <row r="6295" spans="1:11" s="44" customFormat="1">
      <c r="A6295" s="49"/>
      <c r="E6295" s="50"/>
      <c r="F6295" s="51"/>
      <c r="G6295" s="51"/>
      <c r="H6295" s="51"/>
      <c r="I6295" s="52"/>
      <c r="J6295" s="46"/>
      <c r="K6295" s="45"/>
    </row>
    <row r="6296" spans="1:11" s="44" customFormat="1">
      <c r="A6296" s="49"/>
      <c r="E6296" s="50"/>
      <c r="F6296" s="51"/>
      <c r="G6296" s="51"/>
      <c r="H6296" s="51"/>
      <c r="I6296" s="52"/>
      <c r="J6296" s="46"/>
      <c r="K6296" s="45"/>
    </row>
    <row r="6297" spans="1:11" s="44" customFormat="1">
      <c r="A6297" s="49"/>
      <c r="E6297" s="50"/>
      <c r="F6297" s="51"/>
      <c r="G6297" s="51"/>
      <c r="H6297" s="51"/>
      <c r="I6297" s="52"/>
      <c r="J6297" s="46"/>
      <c r="K6297" s="45"/>
    </row>
    <row r="6298" spans="1:11" s="44" customFormat="1">
      <c r="A6298" s="49"/>
      <c r="E6298" s="50"/>
      <c r="F6298" s="51"/>
      <c r="G6298" s="51"/>
      <c r="H6298" s="51"/>
      <c r="I6298" s="52"/>
      <c r="J6298" s="46"/>
      <c r="K6298" s="45"/>
    </row>
    <row r="6299" spans="1:11" s="44" customFormat="1">
      <c r="A6299" s="49"/>
      <c r="E6299" s="50"/>
      <c r="F6299" s="51"/>
      <c r="G6299" s="51"/>
      <c r="H6299" s="51"/>
      <c r="I6299" s="52"/>
      <c r="J6299" s="46"/>
      <c r="K6299" s="45"/>
    </row>
    <row r="6300" spans="1:11" s="44" customFormat="1">
      <c r="A6300" s="49"/>
      <c r="E6300" s="50"/>
      <c r="F6300" s="51"/>
      <c r="G6300" s="51"/>
      <c r="H6300" s="51"/>
      <c r="I6300" s="52"/>
      <c r="J6300" s="46"/>
      <c r="K6300" s="45"/>
    </row>
    <row r="6301" spans="1:11" s="44" customFormat="1">
      <c r="A6301" s="49"/>
      <c r="E6301" s="50"/>
      <c r="F6301" s="51"/>
      <c r="G6301" s="51"/>
      <c r="H6301" s="51"/>
      <c r="I6301" s="52"/>
      <c r="J6301" s="46"/>
      <c r="K6301" s="45"/>
    </row>
    <row r="6302" spans="1:11" s="44" customFormat="1">
      <c r="A6302" s="49"/>
      <c r="E6302" s="50"/>
      <c r="F6302" s="51"/>
      <c r="G6302" s="51"/>
      <c r="H6302" s="51"/>
      <c r="I6302" s="52"/>
      <c r="J6302" s="46"/>
      <c r="K6302" s="45"/>
    </row>
    <row r="6303" spans="1:11" s="44" customFormat="1">
      <c r="A6303" s="49"/>
      <c r="E6303" s="50"/>
      <c r="F6303" s="51"/>
      <c r="G6303" s="51"/>
      <c r="H6303" s="51"/>
      <c r="I6303" s="52"/>
      <c r="J6303" s="46"/>
      <c r="K6303" s="45"/>
    </row>
    <row r="6304" spans="1:11" s="44" customFormat="1">
      <c r="A6304" s="49"/>
      <c r="E6304" s="50"/>
      <c r="F6304" s="51"/>
      <c r="G6304" s="51"/>
      <c r="H6304" s="51"/>
      <c r="I6304" s="52"/>
      <c r="J6304" s="46"/>
      <c r="K6304" s="45"/>
    </row>
    <row r="6305" spans="1:11">
      <c r="A6305" s="49"/>
      <c r="B6305" s="44"/>
      <c r="C6305" s="44"/>
      <c r="D6305" s="44"/>
      <c r="E6305" s="50"/>
      <c r="F6305" s="51"/>
      <c r="G6305" s="51"/>
      <c r="H6305" s="51"/>
      <c r="I6305" s="52"/>
      <c r="J6305" s="46"/>
      <c r="K6305" s="45"/>
    </row>
    <row r="6306" spans="1:11" s="44" customFormat="1">
      <c r="A6306" s="49"/>
      <c r="E6306" s="50"/>
      <c r="F6306" s="51"/>
      <c r="G6306" s="51"/>
      <c r="H6306" s="51"/>
      <c r="I6306" s="52"/>
      <c r="J6306" s="46"/>
      <c r="K6306" s="45"/>
    </row>
    <row r="6307" spans="1:11" s="44" customFormat="1">
      <c r="A6307" s="49"/>
      <c r="E6307" s="50"/>
      <c r="F6307" s="51"/>
      <c r="G6307" s="51"/>
      <c r="H6307" s="51"/>
      <c r="I6307" s="52"/>
      <c r="J6307" s="46"/>
      <c r="K6307" s="45"/>
    </row>
    <row r="6308" spans="1:11" s="44" customFormat="1">
      <c r="A6308" s="49"/>
      <c r="E6308" s="50"/>
      <c r="F6308" s="51"/>
      <c r="G6308" s="51"/>
      <c r="H6308" s="51"/>
      <c r="I6308" s="52"/>
      <c r="J6308" s="46"/>
      <c r="K6308" s="45"/>
    </row>
    <row r="6309" spans="1:11" s="44" customFormat="1">
      <c r="A6309" s="49"/>
      <c r="E6309" s="50"/>
      <c r="F6309" s="51"/>
      <c r="G6309" s="51"/>
      <c r="H6309" s="51"/>
      <c r="I6309" s="52"/>
      <c r="J6309" s="46"/>
      <c r="K6309" s="45"/>
    </row>
    <row r="6310" spans="1:11" s="44" customFormat="1">
      <c r="A6310" s="49"/>
      <c r="E6310" s="50"/>
      <c r="F6310" s="51"/>
      <c r="G6310" s="51"/>
      <c r="H6310" s="51"/>
      <c r="I6310" s="52"/>
      <c r="J6310" s="46"/>
      <c r="K6310" s="45"/>
    </row>
    <row r="6311" spans="1:11" s="44" customFormat="1">
      <c r="A6311" s="49"/>
      <c r="E6311" s="50"/>
      <c r="F6311" s="51"/>
      <c r="G6311" s="51"/>
      <c r="H6311" s="51"/>
      <c r="I6311" s="52"/>
      <c r="J6311" s="46"/>
      <c r="K6311" s="45"/>
    </row>
    <row r="6312" spans="1:11" s="44" customFormat="1">
      <c r="A6312" s="49"/>
      <c r="E6312" s="50"/>
      <c r="F6312" s="51"/>
      <c r="G6312" s="51"/>
      <c r="H6312" s="51"/>
      <c r="I6312" s="52"/>
      <c r="J6312" s="46"/>
      <c r="K6312" s="45"/>
    </row>
    <row r="6313" spans="1:11" s="44" customFormat="1">
      <c r="A6313" s="49"/>
      <c r="E6313" s="50"/>
      <c r="F6313" s="51"/>
      <c r="G6313" s="51"/>
      <c r="H6313" s="51"/>
      <c r="I6313" s="52"/>
      <c r="J6313" s="46"/>
      <c r="K6313" s="45"/>
    </row>
    <row r="6314" spans="1:11" s="44" customFormat="1">
      <c r="A6314" s="49"/>
      <c r="E6314" s="50"/>
      <c r="F6314" s="51"/>
      <c r="G6314" s="51"/>
      <c r="H6314" s="51"/>
      <c r="I6314" s="52"/>
      <c r="J6314" s="46"/>
      <c r="K6314" s="45"/>
    </row>
    <row r="6315" spans="1:11" s="44" customFormat="1">
      <c r="A6315" s="49"/>
      <c r="E6315" s="50"/>
      <c r="F6315" s="51"/>
      <c r="G6315" s="51"/>
      <c r="H6315" s="51"/>
      <c r="I6315" s="52"/>
      <c r="J6315" s="46"/>
      <c r="K6315" s="45"/>
    </row>
    <row r="6316" spans="1:11" s="44" customFormat="1">
      <c r="A6316" s="49"/>
      <c r="E6316" s="50"/>
      <c r="F6316" s="51"/>
      <c r="G6316" s="51"/>
      <c r="H6316" s="51"/>
      <c r="I6316" s="52"/>
      <c r="J6316" s="46"/>
      <c r="K6316" s="45"/>
    </row>
    <row r="6317" spans="1:11" s="44" customFormat="1">
      <c r="A6317" s="49"/>
      <c r="E6317" s="50"/>
      <c r="F6317" s="51"/>
      <c r="G6317" s="51"/>
      <c r="H6317" s="51"/>
      <c r="I6317" s="52"/>
      <c r="J6317" s="46"/>
      <c r="K6317" s="47"/>
    </row>
    <row r="6318" spans="1:11" s="44" customFormat="1">
      <c r="A6318" s="49"/>
      <c r="E6318" s="50"/>
      <c r="F6318" s="51"/>
      <c r="G6318" s="51"/>
      <c r="H6318" s="51"/>
      <c r="I6318" s="52"/>
      <c r="J6318" s="46"/>
      <c r="K6318" s="45"/>
    </row>
    <row r="6319" spans="1:11" s="44" customFormat="1">
      <c r="A6319" s="49"/>
      <c r="E6319" s="50"/>
      <c r="F6319" s="51"/>
      <c r="G6319" s="51"/>
      <c r="H6319" s="51"/>
      <c r="I6319" s="52"/>
      <c r="J6319" s="46"/>
      <c r="K6319" s="45"/>
    </row>
    <row r="6320" spans="1:11" s="44" customFormat="1">
      <c r="A6320" s="49"/>
      <c r="E6320" s="50"/>
      <c r="F6320" s="51"/>
      <c r="G6320" s="51"/>
      <c r="H6320" s="51"/>
      <c r="I6320" s="52"/>
      <c r="J6320" s="46"/>
      <c r="K6320" s="45"/>
    </row>
    <row r="6321" spans="1:11" s="44" customFormat="1">
      <c r="A6321" s="49"/>
      <c r="E6321" s="50"/>
      <c r="F6321" s="51"/>
      <c r="G6321" s="51"/>
      <c r="H6321" s="51"/>
      <c r="I6321" s="52"/>
      <c r="J6321" s="46"/>
      <c r="K6321" s="45"/>
    </row>
    <row r="6322" spans="1:11" s="44" customFormat="1">
      <c r="A6322" s="49"/>
      <c r="E6322" s="50"/>
      <c r="F6322" s="51"/>
      <c r="G6322" s="51"/>
      <c r="H6322" s="51"/>
      <c r="I6322" s="52"/>
      <c r="J6322" s="46"/>
      <c r="K6322" s="45"/>
    </row>
    <row r="6323" spans="1:11" s="44" customFormat="1">
      <c r="A6323" s="49"/>
      <c r="E6323" s="50"/>
      <c r="F6323" s="51"/>
      <c r="G6323" s="51"/>
      <c r="H6323" s="51"/>
      <c r="I6323" s="52"/>
      <c r="J6323" s="46"/>
      <c r="K6323" s="45"/>
    </row>
    <row r="6324" spans="1:11" s="44" customFormat="1">
      <c r="A6324" s="49"/>
      <c r="E6324" s="50"/>
      <c r="F6324" s="51"/>
      <c r="G6324" s="51"/>
      <c r="H6324" s="51"/>
      <c r="I6324" s="52"/>
      <c r="J6324" s="46"/>
      <c r="K6324" s="45"/>
    </row>
    <row r="6325" spans="1:11">
      <c r="A6325" s="49"/>
      <c r="B6325" s="44"/>
      <c r="C6325" s="44"/>
      <c r="D6325" s="44"/>
      <c r="E6325" s="50"/>
      <c r="F6325" s="51"/>
      <c r="G6325" s="51"/>
      <c r="H6325" s="51"/>
      <c r="I6325" s="52"/>
      <c r="J6325" s="46"/>
      <c r="K6325" s="45"/>
    </row>
    <row r="6326" spans="1:11" s="44" customFormat="1">
      <c r="A6326" s="49"/>
      <c r="E6326" s="50"/>
      <c r="F6326" s="51"/>
      <c r="G6326" s="51"/>
      <c r="H6326" s="51"/>
      <c r="I6326" s="52"/>
      <c r="J6326" s="46"/>
      <c r="K6326" s="45"/>
    </row>
    <row r="6327" spans="1:11" s="44" customFormat="1">
      <c r="A6327" s="49"/>
      <c r="E6327" s="50"/>
      <c r="F6327" s="51"/>
      <c r="G6327" s="51"/>
      <c r="H6327" s="51"/>
      <c r="I6327" s="52"/>
      <c r="J6327" s="46"/>
      <c r="K6327" s="45"/>
    </row>
    <row r="6328" spans="1:11" s="44" customFormat="1">
      <c r="A6328" s="49"/>
      <c r="E6328" s="50"/>
      <c r="F6328" s="51"/>
      <c r="G6328" s="51"/>
      <c r="H6328" s="51"/>
      <c r="I6328" s="52"/>
      <c r="J6328" s="46"/>
      <c r="K6328" s="45"/>
    </row>
    <row r="6329" spans="1:11" s="44" customFormat="1">
      <c r="A6329" s="49"/>
      <c r="E6329" s="50"/>
      <c r="F6329" s="51"/>
      <c r="G6329" s="51"/>
      <c r="H6329" s="51"/>
      <c r="I6329" s="52"/>
      <c r="J6329" s="46"/>
      <c r="K6329" s="45"/>
    </row>
    <row r="6330" spans="1:11" s="44" customFormat="1">
      <c r="A6330" s="49"/>
      <c r="E6330" s="50"/>
      <c r="F6330" s="51"/>
      <c r="G6330" s="51"/>
      <c r="H6330" s="51"/>
      <c r="I6330" s="52"/>
      <c r="J6330" s="46"/>
      <c r="K6330" s="45"/>
    </row>
    <row r="6331" spans="1:11" s="44" customFormat="1">
      <c r="A6331" s="49"/>
      <c r="E6331" s="50"/>
      <c r="F6331" s="51"/>
      <c r="G6331" s="51"/>
      <c r="H6331" s="51"/>
      <c r="I6331" s="52"/>
      <c r="J6331" s="46"/>
      <c r="K6331" s="45"/>
    </row>
    <row r="6332" spans="1:11" s="44" customFormat="1">
      <c r="A6332" s="49"/>
      <c r="E6332" s="50"/>
      <c r="F6332" s="51"/>
      <c r="G6332" s="51"/>
      <c r="H6332" s="51"/>
      <c r="I6332" s="52"/>
      <c r="J6332" s="46"/>
      <c r="K6332" s="45"/>
    </row>
    <row r="6333" spans="1:11" s="44" customFormat="1">
      <c r="A6333" s="49"/>
      <c r="E6333" s="50"/>
      <c r="F6333" s="51"/>
      <c r="G6333" s="51"/>
      <c r="H6333" s="51"/>
      <c r="I6333" s="52"/>
      <c r="J6333" s="46"/>
      <c r="K6333" s="45"/>
    </row>
    <row r="6334" spans="1:11" s="44" customFormat="1">
      <c r="A6334" s="49"/>
      <c r="E6334" s="50"/>
      <c r="F6334" s="51"/>
      <c r="G6334" s="51"/>
      <c r="H6334" s="51"/>
      <c r="I6334" s="52"/>
      <c r="J6334" s="46"/>
      <c r="K6334" s="45"/>
    </row>
    <row r="6335" spans="1:11" s="44" customFormat="1">
      <c r="A6335" s="49"/>
      <c r="E6335" s="50"/>
      <c r="F6335" s="51"/>
      <c r="G6335" s="51"/>
      <c r="H6335" s="51"/>
      <c r="I6335" s="52"/>
      <c r="J6335" s="46"/>
      <c r="K6335" s="47"/>
    </row>
    <row r="6336" spans="1:11" s="44" customFormat="1">
      <c r="A6336" s="49"/>
      <c r="E6336" s="50"/>
      <c r="F6336" s="51"/>
      <c r="G6336" s="51"/>
      <c r="H6336" s="51"/>
      <c r="I6336" s="52"/>
      <c r="J6336" s="46"/>
      <c r="K6336" s="45"/>
    </row>
    <row r="6337" spans="1:11" s="44" customFormat="1">
      <c r="A6337" s="49"/>
      <c r="E6337" s="50"/>
      <c r="F6337" s="51"/>
      <c r="G6337" s="51"/>
      <c r="H6337" s="51"/>
      <c r="I6337" s="52"/>
      <c r="J6337" s="46"/>
      <c r="K6337" s="45"/>
    </row>
    <row r="6338" spans="1:11" s="44" customFormat="1">
      <c r="A6338" s="49"/>
      <c r="E6338" s="50"/>
      <c r="F6338" s="51"/>
      <c r="G6338" s="51"/>
      <c r="H6338" s="51"/>
      <c r="I6338" s="52"/>
      <c r="J6338" s="46"/>
      <c r="K6338" s="45"/>
    </row>
    <row r="6339" spans="1:11" s="44" customFormat="1">
      <c r="A6339" s="49"/>
      <c r="E6339" s="50"/>
      <c r="F6339" s="51"/>
      <c r="G6339" s="51"/>
      <c r="H6339" s="51"/>
      <c r="I6339" s="52"/>
      <c r="J6339" s="46"/>
      <c r="K6339" s="45"/>
    </row>
    <row r="6340" spans="1:11" s="44" customFormat="1">
      <c r="A6340" s="49"/>
      <c r="E6340" s="50"/>
      <c r="F6340" s="51"/>
      <c r="G6340" s="51"/>
      <c r="H6340" s="51"/>
      <c r="I6340" s="52"/>
      <c r="J6340" s="46"/>
      <c r="K6340" s="45"/>
    </row>
    <row r="6341" spans="1:11" s="44" customFormat="1">
      <c r="A6341" s="49"/>
      <c r="E6341" s="50"/>
      <c r="F6341" s="51"/>
      <c r="G6341" s="51"/>
      <c r="H6341" s="51"/>
      <c r="I6341" s="52"/>
      <c r="J6341" s="46"/>
      <c r="K6341" s="45"/>
    </row>
    <row r="6342" spans="1:11" s="44" customFormat="1">
      <c r="A6342" s="49"/>
      <c r="E6342" s="50"/>
      <c r="F6342" s="51"/>
      <c r="G6342" s="51"/>
      <c r="H6342" s="51"/>
      <c r="I6342" s="52"/>
      <c r="J6342" s="46"/>
      <c r="K6342" s="47"/>
    </row>
    <row r="6343" spans="1:11" s="44" customFormat="1">
      <c r="A6343" s="49"/>
      <c r="E6343" s="50"/>
      <c r="F6343" s="51"/>
      <c r="G6343" s="51"/>
      <c r="H6343" s="51"/>
      <c r="I6343" s="52"/>
      <c r="J6343" s="46"/>
      <c r="K6343" s="45"/>
    </row>
    <row r="6344" spans="1:11" s="44" customFormat="1">
      <c r="A6344" s="49"/>
      <c r="E6344" s="50"/>
      <c r="F6344" s="51"/>
      <c r="G6344" s="51"/>
      <c r="H6344" s="51"/>
      <c r="I6344" s="52"/>
      <c r="J6344" s="46"/>
      <c r="K6344" s="45"/>
    </row>
    <row r="6345" spans="1:11" s="44" customFormat="1">
      <c r="A6345" s="49"/>
      <c r="E6345" s="50"/>
      <c r="F6345" s="51"/>
      <c r="G6345" s="51"/>
      <c r="H6345" s="51"/>
      <c r="I6345" s="52"/>
      <c r="J6345" s="46"/>
      <c r="K6345" s="45"/>
    </row>
    <row r="6346" spans="1:11" s="44" customFormat="1">
      <c r="A6346" s="49"/>
      <c r="E6346" s="50"/>
      <c r="F6346" s="51"/>
      <c r="G6346" s="51"/>
      <c r="H6346" s="51"/>
      <c r="I6346" s="52"/>
      <c r="J6346" s="46"/>
      <c r="K6346" s="45"/>
    </row>
    <row r="6347" spans="1:11" s="44" customFormat="1">
      <c r="A6347" s="49"/>
      <c r="E6347" s="50"/>
      <c r="F6347" s="51"/>
      <c r="G6347" s="51"/>
      <c r="H6347" s="51"/>
      <c r="I6347" s="52"/>
      <c r="J6347" s="46"/>
      <c r="K6347" s="45"/>
    </row>
    <row r="6348" spans="1:11" s="44" customFormat="1">
      <c r="A6348" s="49"/>
      <c r="E6348" s="50"/>
      <c r="F6348" s="51"/>
      <c r="G6348" s="51"/>
      <c r="H6348" s="51"/>
      <c r="I6348" s="52"/>
      <c r="J6348" s="46"/>
      <c r="K6348" s="45"/>
    </row>
    <row r="6349" spans="1:11" s="44" customFormat="1">
      <c r="A6349" s="49"/>
      <c r="E6349" s="50"/>
      <c r="F6349" s="51"/>
      <c r="G6349" s="51"/>
      <c r="H6349" s="51"/>
      <c r="I6349" s="52"/>
      <c r="J6349" s="46"/>
      <c r="K6349" s="45"/>
    </row>
    <row r="6350" spans="1:11" s="44" customFormat="1">
      <c r="A6350" s="49"/>
      <c r="E6350" s="50"/>
      <c r="F6350" s="51"/>
      <c r="G6350" s="51"/>
      <c r="H6350" s="51"/>
      <c r="I6350" s="52"/>
      <c r="J6350" s="46"/>
      <c r="K6350" s="45"/>
    </row>
    <row r="6351" spans="1:11" s="44" customFormat="1">
      <c r="A6351" s="49"/>
      <c r="E6351" s="50"/>
      <c r="F6351" s="51"/>
      <c r="G6351" s="51"/>
      <c r="H6351" s="51"/>
      <c r="I6351" s="52"/>
      <c r="J6351" s="46"/>
      <c r="K6351" s="45"/>
    </row>
    <row r="6352" spans="1:11" s="44" customFormat="1">
      <c r="A6352" s="49"/>
      <c r="E6352" s="50"/>
      <c r="F6352" s="51"/>
      <c r="G6352" s="51"/>
      <c r="H6352" s="51"/>
      <c r="I6352" s="52"/>
      <c r="J6352" s="46"/>
      <c r="K6352" s="45"/>
    </row>
    <row r="6353" spans="1:11" s="44" customFormat="1">
      <c r="A6353" s="49"/>
      <c r="E6353" s="50"/>
      <c r="F6353" s="51"/>
      <c r="G6353" s="51"/>
      <c r="H6353" s="51"/>
      <c r="I6353" s="52"/>
      <c r="J6353" s="46"/>
      <c r="K6353" s="45"/>
    </row>
    <row r="6354" spans="1:11" s="44" customFormat="1">
      <c r="A6354" s="49"/>
      <c r="E6354" s="50"/>
      <c r="F6354" s="51"/>
      <c r="G6354" s="51"/>
      <c r="H6354" s="51"/>
      <c r="I6354" s="52"/>
      <c r="J6354" s="46"/>
      <c r="K6354" s="45"/>
    </row>
    <row r="6355" spans="1:11" s="45" customFormat="1">
      <c r="A6355" s="49"/>
      <c r="B6355" s="44"/>
      <c r="C6355" s="44"/>
      <c r="D6355" s="44"/>
      <c r="E6355" s="50"/>
      <c r="F6355" s="51"/>
      <c r="G6355" s="51"/>
      <c r="H6355" s="51"/>
      <c r="I6355" s="52"/>
      <c r="J6355" s="46"/>
    </row>
    <row r="6356" spans="1:11" s="45" customFormat="1">
      <c r="A6356" s="49"/>
      <c r="B6356" s="44"/>
      <c r="C6356" s="44"/>
      <c r="D6356" s="44"/>
      <c r="E6356" s="50"/>
      <c r="F6356" s="51"/>
      <c r="G6356" s="51"/>
      <c r="H6356" s="51"/>
      <c r="I6356" s="52"/>
      <c r="J6356" s="46"/>
      <c r="K6356" s="47"/>
    </row>
    <row r="6357" spans="1:11" s="45" customFormat="1">
      <c r="A6357" s="49"/>
      <c r="B6357" s="44"/>
      <c r="C6357" s="44"/>
      <c r="D6357" s="44"/>
      <c r="E6357" s="50"/>
      <c r="F6357" s="51"/>
      <c r="G6357" s="51"/>
      <c r="H6357" s="51"/>
      <c r="I6357" s="52"/>
      <c r="J6357" s="46"/>
    </row>
    <row r="6358" spans="1:11" s="45" customFormat="1">
      <c r="A6358" s="49"/>
      <c r="B6358" s="44"/>
      <c r="C6358" s="44"/>
      <c r="D6358" s="44"/>
      <c r="E6358" s="50"/>
      <c r="F6358" s="51"/>
      <c r="G6358" s="51"/>
      <c r="H6358" s="51"/>
      <c r="I6358" s="52"/>
      <c r="J6358" s="46"/>
    </row>
    <row r="6359" spans="1:11" s="45" customFormat="1">
      <c r="A6359" s="49"/>
      <c r="B6359" s="44"/>
      <c r="C6359" s="44"/>
      <c r="D6359" s="44"/>
      <c r="E6359" s="50"/>
      <c r="F6359" s="51"/>
      <c r="G6359" s="51"/>
      <c r="H6359" s="51"/>
      <c r="I6359" s="52"/>
      <c r="J6359" s="46"/>
    </row>
    <row r="6360" spans="1:11" s="45" customFormat="1">
      <c r="A6360" s="49"/>
      <c r="B6360" s="44"/>
      <c r="C6360" s="44"/>
      <c r="D6360" s="44"/>
      <c r="E6360" s="50"/>
      <c r="F6360" s="51"/>
      <c r="G6360" s="51"/>
      <c r="H6360" s="51"/>
      <c r="I6360" s="52"/>
      <c r="J6360" s="46"/>
    </row>
    <row r="6361" spans="1:11" s="45" customFormat="1">
      <c r="A6361" s="49"/>
      <c r="B6361" s="44"/>
      <c r="C6361" s="44"/>
      <c r="D6361" s="44"/>
      <c r="E6361" s="50"/>
      <c r="F6361" s="51"/>
      <c r="G6361" s="51"/>
      <c r="H6361" s="51"/>
      <c r="I6361" s="52"/>
      <c r="J6361" s="46"/>
    </row>
    <row r="6362" spans="1:11" s="45" customFormat="1">
      <c r="A6362" s="49"/>
      <c r="B6362" s="44"/>
      <c r="C6362" s="44"/>
      <c r="D6362" s="44"/>
      <c r="E6362" s="50"/>
      <c r="F6362" s="51"/>
      <c r="G6362" s="51"/>
      <c r="H6362" s="51"/>
      <c r="I6362" s="52"/>
      <c r="J6362" s="46"/>
    </row>
    <row r="6363" spans="1:11" s="45" customFormat="1">
      <c r="A6363" s="49"/>
      <c r="B6363" s="44"/>
      <c r="C6363" s="44"/>
      <c r="D6363" s="44"/>
      <c r="E6363" s="50"/>
      <c r="F6363" s="51"/>
      <c r="G6363" s="51"/>
      <c r="H6363" s="51"/>
      <c r="I6363" s="52"/>
      <c r="J6363" s="46"/>
    </row>
    <row r="6364" spans="1:11" s="45" customFormat="1">
      <c r="A6364" s="49"/>
      <c r="B6364" s="44"/>
      <c r="C6364" s="44"/>
      <c r="D6364" s="44"/>
      <c r="E6364" s="50"/>
      <c r="F6364" s="51"/>
      <c r="G6364" s="51"/>
      <c r="H6364" s="51"/>
      <c r="I6364" s="52"/>
      <c r="J6364" s="46"/>
    </row>
    <row r="6365" spans="1:11" s="45" customFormat="1">
      <c r="A6365" s="49"/>
      <c r="B6365" s="44"/>
      <c r="C6365" s="44"/>
      <c r="D6365" s="44"/>
      <c r="E6365" s="50"/>
      <c r="F6365" s="51"/>
      <c r="G6365" s="51"/>
      <c r="H6365" s="51"/>
      <c r="I6365" s="52"/>
      <c r="J6365" s="46"/>
    </row>
    <row r="6366" spans="1:11" s="45" customFormat="1">
      <c r="A6366" s="49"/>
      <c r="B6366" s="44"/>
      <c r="C6366" s="44"/>
      <c r="D6366" s="44"/>
      <c r="E6366" s="50"/>
      <c r="F6366" s="51"/>
      <c r="G6366" s="51"/>
      <c r="H6366" s="51"/>
      <c r="I6366" s="52"/>
      <c r="J6366" s="46"/>
    </row>
    <row r="6367" spans="1:11" s="45" customFormat="1">
      <c r="A6367" s="49"/>
      <c r="B6367" s="44"/>
      <c r="C6367" s="44"/>
      <c r="D6367" s="44"/>
      <c r="E6367" s="50"/>
      <c r="F6367" s="51"/>
      <c r="G6367" s="51"/>
      <c r="H6367" s="51"/>
      <c r="I6367" s="52"/>
      <c r="J6367" s="46"/>
    </row>
    <row r="6368" spans="1:11" s="45" customFormat="1">
      <c r="A6368" s="49"/>
      <c r="B6368" s="44"/>
      <c r="C6368" s="44"/>
      <c r="D6368" s="44"/>
      <c r="E6368" s="50"/>
      <c r="F6368" s="51"/>
      <c r="G6368" s="51"/>
      <c r="H6368" s="51"/>
      <c r="I6368" s="52"/>
      <c r="J6368" s="46"/>
    </row>
    <row r="6369" spans="1:11" s="45" customFormat="1">
      <c r="A6369" s="49"/>
      <c r="B6369" s="44"/>
      <c r="C6369" s="44"/>
      <c r="D6369" s="44"/>
      <c r="E6369" s="50"/>
      <c r="F6369" s="51"/>
      <c r="G6369" s="51"/>
      <c r="H6369" s="51"/>
      <c r="I6369" s="52"/>
      <c r="J6369" s="46"/>
    </row>
    <row r="6370" spans="1:11" s="45" customFormat="1">
      <c r="A6370" s="49"/>
      <c r="B6370" s="44"/>
      <c r="C6370" s="44"/>
      <c r="D6370" s="44"/>
      <c r="E6370" s="50"/>
      <c r="F6370" s="51"/>
      <c r="G6370" s="51"/>
      <c r="H6370" s="51"/>
      <c r="I6370" s="52"/>
      <c r="J6370" s="46"/>
    </row>
    <row r="6371" spans="1:11" s="44" customFormat="1">
      <c r="A6371" s="49"/>
      <c r="E6371" s="50"/>
      <c r="F6371" s="51"/>
      <c r="G6371" s="51"/>
      <c r="H6371" s="51"/>
      <c r="I6371" s="52"/>
      <c r="J6371" s="46"/>
      <c r="K6371" s="45"/>
    </row>
    <row r="6372" spans="1:11" s="44" customFormat="1">
      <c r="A6372" s="49"/>
      <c r="E6372" s="50"/>
      <c r="F6372" s="51"/>
      <c r="G6372" s="51"/>
      <c r="H6372" s="51"/>
      <c r="I6372" s="52"/>
      <c r="J6372" s="46"/>
      <c r="K6372" s="45"/>
    </row>
    <row r="6373" spans="1:11" s="44" customFormat="1">
      <c r="A6373" s="49"/>
      <c r="E6373" s="50"/>
      <c r="F6373" s="51"/>
      <c r="G6373" s="51"/>
      <c r="H6373" s="51"/>
      <c r="I6373" s="52"/>
      <c r="J6373" s="46"/>
      <c r="K6373" s="45"/>
    </row>
    <row r="6374" spans="1:11" s="44" customFormat="1">
      <c r="A6374" s="49"/>
      <c r="E6374" s="50"/>
      <c r="F6374" s="51"/>
      <c r="G6374" s="51"/>
      <c r="H6374" s="51"/>
      <c r="I6374" s="52"/>
      <c r="J6374" s="46"/>
      <c r="K6374" s="45"/>
    </row>
    <row r="6375" spans="1:11" s="44" customFormat="1">
      <c r="A6375" s="49"/>
      <c r="E6375" s="50"/>
      <c r="F6375" s="51"/>
      <c r="G6375" s="51"/>
      <c r="H6375" s="51"/>
      <c r="I6375" s="52"/>
      <c r="J6375" s="46"/>
      <c r="K6375" s="45"/>
    </row>
    <row r="6376" spans="1:11" s="44" customFormat="1">
      <c r="A6376" s="49"/>
      <c r="E6376" s="50"/>
      <c r="F6376" s="51"/>
      <c r="G6376" s="51"/>
      <c r="H6376" s="51"/>
      <c r="I6376" s="52"/>
      <c r="J6376" s="46"/>
      <c r="K6376" s="45"/>
    </row>
    <row r="6377" spans="1:11" s="44" customFormat="1">
      <c r="A6377" s="49"/>
      <c r="E6377" s="50"/>
      <c r="F6377" s="51"/>
      <c r="G6377" s="51"/>
      <c r="H6377" s="51"/>
      <c r="I6377" s="52"/>
      <c r="J6377" s="46"/>
      <c r="K6377" s="45"/>
    </row>
    <row r="6378" spans="1:11" s="44" customFormat="1">
      <c r="A6378" s="49"/>
      <c r="E6378" s="50"/>
      <c r="F6378" s="51"/>
      <c r="G6378" s="51"/>
      <c r="H6378" s="51"/>
      <c r="I6378" s="52"/>
      <c r="J6378" s="46"/>
      <c r="K6378" s="45"/>
    </row>
    <row r="6379" spans="1:11" s="44" customFormat="1">
      <c r="A6379" s="49"/>
      <c r="E6379" s="50"/>
      <c r="F6379" s="51"/>
      <c r="G6379" s="51"/>
      <c r="H6379" s="51"/>
      <c r="I6379" s="52"/>
      <c r="J6379" s="46"/>
      <c r="K6379" s="45"/>
    </row>
    <row r="6380" spans="1:11" s="44" customFormat="1">
      <c r="A6380" s="49"/>
      <c r="E6380" s="50"/>
      <c r="F6380" s="51"/>
      <c r="G6380" s="51"/>
      <c r="H6380" s="51"/>
      <c r="I6380" s="52"/>
      <c r="J6380" s="46"/>
      <c r="K6380" s="45"/>
    </row>
    <row r="6381" spans="1:11">
      <c r="A6381" s="49"/>
      <c r="B6381" s="44"/>
      <c r="C6381" s="44"/>
      <c r="D6381" s="44"/>
      <c r="E6381" s="50"/>
      <c r="F6381" s="51"/>
      <c r="G6381" s="51"/>
      <c r="H6381" s="51"/>
      <c r="I6381" s="52"/>
      <c r="J6381" s="46"/>
      <c r="K6381" s="45"/>
    </row>
    <row r="6382" spans="1:11">
      <c r="A6382" s="49"/>
      <c r="B6382" s="44"/>
      <c r="C6382" s="44"/>
      <c r="D6382" s="44"/>
      <c r="E6382" s="50"/>
      <c r="F6382" s="51"/>
      <c r="G6382" s="51"/>
      <c r="H6382" s="51"/>
      <c r="I6382" s="52"/>
      <c r="J6382" s="46"/>
      <c r="K6382" s="45"/>
    </row>
    <row r="6383" spans="1:11" s="44" customFormat="1">
      <c r="A6383" s="49"/>
      <c r="E6383" s="50"/>
      <c r="F6383" s="51"/>
      <c r="G6383" s="51"/>
      <c r="H6383" s="51"/>
      <c r="I6383" s="52"/>
      <c r="J6383" s="46"/>
      <c r="K6383" s="45"/>
    </row>
    <row r="6384" spans="1:11" s="44" customFormat="1">
      <c r="A6384" s="49"/>
      <c r="E6384" s="50"/>
      <c r="F6384" s="51"/>
      <c r="G6384" s="51"/>
      <c r="H6384" s="51"/>
      <c r="I6384" s="52"/>
      <c r="J6384" s="46"/>
      <c r="K6384" s="45"/>
    </row>
    <row r="6385" spans="1:11" s="44" customFormat="1">
      <c r="A6385" s="49"/>
      <c r="E6385" s="50"/>
      <c r="F6385" s="51"/>
      <c r="G6385" s="51"/>
      <c r="H6385" s="51"/>
      <c r="I6385" s="52"/>
      <c r="J6385" s="46"/>
      <c r="K6385" s="45"/>
    </row>
    <row r="6386" spans="1:11" s="44" customFormat="1">
      <c r="A6386" s="49"/>
      <c r="E6386" s="50"/>
      <c r="F6386" s="51"/>
      <c r="G6386" s="51"/>
      <c r="H6386" s="51"/>
      <c r="I6386" s="52"/>
      <c r="J6386" s="46"/>
      <c r="K6386" s="45"/>
    </row>
    <row r="6387" spans="1:11" s="44" customFormat="1">
      <c r="A6387" s="49"/>
      <c r="E6387" s="50"/>
      <c r="F6387" s="51"/>
      <c r="G6387" s="51"/>
      <c r="H6387" s="51"/>
      <c r="I6387" s="52"/>
      <c r="J6387" s="46"/>
      <c r="K6387" s="45"/>
    </row>
    <row r="6388" spans="1:11" s="44" customFormat="1">
      <c r="A6388" s="49"/>
      <c r="E6388" s="50"/>
      <c r="F6388" s="51"/>
      <c r="G6388" s="51"/>
      <c r="H6388" s="51"/>
      <c r="I6388" s="52"/>
      <c r="J6388" s="46"/>
      <c r="K6388" s="45"/>
    </row>
    <row r="6389" spans="1:11" s="44" customFormat="1">
      <c r="A6389" s="49"/>
      <c r="E6389" s="50"/>
      <c r="F6389" s="51"/>
      <c r="G6389" s="51"/>
      <c r="H6389" s="51"/>
      <c r="I6389" s="52"/>
      <c r="J6389" s="46"/>
      <c r="K6389" s="45"/>
    </row>
    <row r="6390" spans="1:11" s="44" customFormat="1">
      <c r="A6390" s="49"/>
      <c r="E6390" s="50"/>
      <c r="F6390" s="51"/>
      <c r="G6390" s="51"/>
      <c r="H6390" s="51"/>
      <c r="I6390" s="52"/>
      <c r="J6390" s="46"/>
      <c r="K6390" s="45"/>
    </row>
    <row r="6391" spans="1:11" s="44" customFormat="1">
      <c r="A6391" s="49"/>
      <c r="E6391" s="50"/>
      <c r="F6391" s="51"/>
      <c r="G6391" s="51"/>
      <c r="H6391" s="51"/>
      <c r="I6391" s="52"/>
      <c r="J6391" s="46"/>
      <c r="K6391" s="45"/>
    </row>
    <row r="6392" spans="1:11" s="44" customFormat="1">
      <c r="A6392" s="49"/>
      <c r="E6392" s="50"/>
      <c r="F6392" s="51"/>
      <c r="G6392" s="51"/>
      <c r="H6392" s="51"/>
      <c r="I6392" s="52"/>
      <c r="J6392" s="46"/>
      <c r="K6392" s="45"/>
    </row>
    <row r="6393" spans="1:11" s="44" customFormat="1">
      <c r="A6393" s="49"/>
      <c r="E6393" s="50"/>
      <c r="F6393" s="51"/>
      <c r="G6393" s="51"/>
      <c r="H6393" s="51"/>
      <c r="I6393" s="52"/>
      <c r="J6393" s="46"/>
      <c r="K6393" s="45"/>
    </row>
    <row r="6394" spans="1:11" s="44" customFormat="1">
      <c r="A6394" s="49"/>
      <c r="E6394" s="50"/>
      <c r="F6394" s="51"/>
      <c r="G6394" s="51"/>
      <c r="H6394" s="51"/>
      <c r="I6394" s="52"/>
      <c r="J6394" s="46"/>
      <c r="K6394" s="47"/>
    </row>
    <row r="6395" spans="1:11" s="44" customFormat="1">
      <c r="A6395" s="49"/>
      <c r="E6395" s="50"/>
      <c r="F6395" s="51"/>
      <c r="G6395" s="51"/>
      <c r="H6395" s="51"/>
      <c r="I6395" s="52"/>
      <c r="J6395" s="46"/>
      <c r="K6395" s="45"/>
    </row>
    <row r="6396" spans="1:11" s="44" customFormat="1">
      <c r="A6396" s="49"/>
      <c r="E6396" s="50"/>
      <c r="F6396" s="51"/>
      <c r="G6396" s="51"/>
      <c r="H6396" s="51"/>
      <c r="I6396" s="52"/>
      <c r="J6396" s="46"/>
      <c r="K6396" s="45"/>
    </row>
    <row r="6397" spans="1:11" s="44" customFormat="1">
      <c r="A6397" s="49"/>
      <c r="E6397" s="50"/>
      <c r="F6397" s="51"/>
      <c r="G6397" s="51"/>
      <c r="H6397" s="51"/>
      <c r="I6397" s="52"/>
      <c r="J6397" s="46"/>
      <c r="K6397" s="45"/>
    </row>
    <row r="6398" spans="1:11" s="44" customFormat="1">
      <c r="A6398" s="49"/>
      <c r="E6398" s="50"/>
      <c r="F6398" s="51"/>
      <c r="G6398" s="51"/>
      <c r="H6398" s="51"/>
      <c r="I6398" s="52"/>
      <c r="J6398" s="46"/>
      <c r="K6398" s="47"/>
    </row>
    <row r="6399" spans="1:11" s="44" customFormat="1">
      <c r="A6399" s="49"/>
      <c r="E6399" s="50"/>
      <c r="F6399" s="51"/>
      <c r="G6399" s="51"/>
      <c r="H6399" s="51"/>
      <c r="I6399" s="52"/>
      <c r="J6399" s="46"/>
      <c r="K6399" s="45"/>
    </row>
    <row r="6400" spans="1:11" s="44" customFormat="1">
      <c r="A6400" s="49"/>
      <c r="E6400" s="50"/>
      <c r="F6400" s="51"/>
      <c r="G6400" s="51"/>
      <c r="H6400" s="51"/>
      <c r="I6400" s="52"/>
      <c r="J6400" s="46"/>
      <c r="K6400" s="45"/>
    </row>
    <row r="6401" spans="1:11" s="44" customFormat="1">
      <c r="A6401" s="49"/>
      <c r="E6401" s="50"/>
      <c r="F6401" s="51"/>
      <c r="G6401" s="51"/>
      <c r="H6401" s="51"/>
      <c r="I6401" s="52"/>
      <c r="J6401" s="46"/>
      <c r="K6401" s="45"/>
    </row>
    <row r="6402" spans="1:11" s="44" customFormat="1">
      <c r="A6402" s="49"/>
      <c r="E6402" s="50"/>
      <c r="F6402" s="51"/>
      <c r="G6402" s="51"/>
      <c r="H6402" s="51"/>
      <c r="I6402" s="52"/>
      <c r="J6402" s="46"/>
      <c r="K6402" s="45"/>
    </row>
    <row r="6403" spans="1:11" s="44" customFormat="1">
      <c r="A6403" s="49"/>
      <c r="E6403" s="50"/>
      <c r="F6403" s="51"/>
      <c r="G6403" s="51"/>
      <c r="H6403" s="51"/>
      <c r="I6403" s="52"/>
      <c r="J6403" s="46"/>
      <c r="K6403" s="45"/>
    </row>
    <row r="6404" spans="1:11" s="44" customFormat="1">
      <c r="A6404" s="49"/>
      <c r="E6404" s="50"/>
      <c r="F6404" s="51"/>
      <c r="G6404" s="51"/>
      <c r="H6404" s="51"/>
      <c r="I6404" s="52"/>
      <c r="J6404" s="46"/>
      <c r="K6404" s="45"/>
    </row>
    <row r="6405" spans="1:11" s="44" customFormat="1">
      <c r="A6405" s="49"/>
      <c r="E6405" s="50"/>
      <c r="F6405" s="51"/>
      <c r="G6405" s="51"/>
      <c r="H6405" s="51"/>
      <c r="I6405" s="52"/>
      <c r="J6405" s="46"/>
      <c r="K6405" s="45"/>
    </row>
    <row r="6406" spans="1:11" s="44" customFormat="1">
      <c r="A6406" s="49"/>
      <c r="E6406" s="50"/>
      <c r="F6406" s="51"/>
      <c r="G6406" s="51"/>
      <c r="H6406" s="51"/>
      <c r="I6406" s="52"/>
      <c r="J6406" s="46"/>
      <c r="K6406" s="45"/>
    </row>
    <row r="6407" spans="1:11" s="44" customFormat="1">
      <c r="A6407" s="49"/>
      <c r="E6407" s="50"/>
      <c r="F6407" s="51"/>
      <c r="G6407" s="51"/>
      <c r="H6407" s="51"/>
      <c r="I6407" s="52"/>
      <c r="J6407" s="46"/>
      <c r="K6407" s="45"/>
    </row>
    <row r="6408" spans="1:11" s="44" customFormat="1">
      <c r="A6408" s="49"/>
      <c r="E6408" s="50"/>
      <c r="F6408" s="51"/>
      <c r="G6408" s="51"/>
      <c r="H6408" s="51"/>
      <c r="I6408" s="52"/>
      <c r="J6408" s="46"/>
      <c r="K6408" s="45"/>
    </row>
    <row r="6409" spans="1:11" s="44" customFormat="1">
      <c r="A6409" s="49"/>
      <c r="E6409" s="50"/>
      <c r="F6409" s="51"/>
      <c r="G6409" s="51"/>
      <c r="H6409" s="51"/>
      <c r="I6409" s="52"/>
      <c r="J6409" s="46"/>
      <c r="K6409" s="45"/>
    </row>
    <row r="6410" spans="1:11" s="44" customFormat="1">
      <c r="A6410" s="49"/>
      <c r="E6410" s="50"/>
      <c r="F6410" s="51"/>
      <c r="G6410" s="51"/>
      <c r="H6410" s="51"/>
      <c r="I6410" s="52"/>
      <c r="J6410" s="46"/>
      <c r="K6410" s="45"/>
    </row>
    <row r="6411" spans="1:11" s="44" customFormat="1">
      <c r="A6411" s="49"/>
      <c r="E6411" s="50"/>
      <c r="F6411" s="51"/>
      <c r="G6411" s="51"/>
      <c r="H6411" s="51"/>
      <c r="I6411" s="52"/>
      <c r="J6411" s="46"/>
      <c r="K6411" s="45"/>
    </row>
    <row r="6412" spans="1:11" s="44" customFormat="1">
      <c r="A6412" s="49"/>
      <c r="E6412" s="50"/>
      <c r="F6412" s="51"/>
      <c r="G6412" s="51"/>
      <c r="H6412" s="51"/>
      <c r="I6412" s="52"/>
      <c r="J6412" s="46"/>
      <c r="K6412" s="45"/>
    </row>
    <row r="6413" spans="1:11" s="44" customFormat="1">
      <c r="A6413" s="49"/>
      <c r="E6413" s="50"/>
      <c r="F6413" s="51"/>
      <c r="G6413" s="51"/>
      <c r="H6413" s="51"/>
      <c r="I6413" s="52"/>
      <c r="J6413" s="46"/>
      <c r="K6413" s="45"/>
    </row>
    <row r="6414" spans="1:11" s="44" customFormat="1">
      <c r="A6414" s="49"/>
      <c r="E6414" s="50"/>
      <c r="F6414" s="51"/>
      <c r="G6414" s="51"/>
      <c r="H6414" s="51"/>
      <c r="I6414" s="52"/>
      <c r="J6414" s="46"/>
      <c r="K6414" s="45"/>
    </row>
    <row r="6415" spans="1:11" s="44" customFormat="1">
      <c r="A6415" s="49"/>
      <c r="E6415" s="50"/>
      <c r="F6415" s="51"/>
      <c r="G6415" s="51"/>
      <c r="H6415" s="51"/>
      <c r="I6415" s="52"/>
      <c r="J6415" s="46"/>
      <c r="K6415" s="47"/>
    </row>
    <row r="6416" spans="1:11" s="44" customFormat="1">
      <c r="A6416" s="49"/>
      <c r="E6416" s="50"/>
      <c r="F6416" s="51"/>
      <c r="G6416" s="51"/>
      <c r="H6416" s="51"/>
      <c r="I6416" s="52"/>
      <c r="J6416" s="46"/>
      <c r="K6416" s="45"/>
    </row>
    <row r="6417" spans="1:11" s="44" customFormat="1">
      <c r="A6417" s="49"/>
      <c r="E6417" s="50"/>
      <c r="F6417" s="51"/>
      <c r="G6417" s="51"/>
      <c r="H6417" s="51"/>
      <c r="I6417" s="52"/>
      <c r="J6417" s="46"/>
      <c r="K6417" s="45"/>
    </row>
    <row r="6418" spans="1:11" s="44" customFormat="1">
      <c r="A6418" s="49"/>
      <c r="E6418" s="50"/>
      <c r="F6418" s="51"/>
      <c r="G6418" s="51"/>
      <c r="H6418" s="51"/>
      <c r="I6418" s="52"/>
      <c r="J6418" s="46"/>
      <c r="K6418" s="45"/>
    </row>
    <row r="6419" spans="1:11">
      <c r="A6419" s="49"/>
      <c r="B6419" s="44"/>
      <c r="C6419" s="44"/>
      <c r="D6419" s="44"/>
      <c r="E6419" s="50"/>
      <c r="F6419" s="51"/>
      <c r="G6419" s="51"/>
      <c r="H6419" s="51"/>
      <c r="I6419" s="52"/>
      <c r="J6419" s="46"/>
      <c r="K6419" s="45"/>
    </row>
    <row r="6420" spans="1:11" s="44" customFormat="1">
      <c r="A6420" s="49"/>
      <c r="E6420" s="50"/>
      <c r="F6420" s="51"/>
      <c r="G6420" s="51"/>
      <c r="H6420" s="51"/>
      <c r="I6420" s="52"/>
      <c r="J6420" s="46"/>
      <c r="K6420" s="45"/>
    </row>
    <row r="6421" spans="1:11" s="44" customFormat="1">
      <c r="A6421" s="49"/>
      <c r="E6421" s="50"/>
      <c r="F6421" s="51"/>
      <c r="G6421" s="51"/>
      <c r="H6421" s="51"/>
      <c r="I6421" s="52"/>
      <c r="J6421" s="46"/>
      <c r="K6421" s="45"/>
    </row>
    <row r="6422" spans="1:11" s="44" customFormat="1">
      <c r="A6422" s="49"/>
      <c r="E6422" s="50"/>
      <c r="F6422" s="51"/>
      <c r="G6422" s="51"/>
      <c r="H6422" s="51"/>
      <c r="I6422" s="52"/>
      <c r="J6422" s="46"/>
      <c r="K6422" s="45"/>
    </row>
    <row r="6423" spans="1:11" s="44" customFormat="1">
      <c r="A6423" s="49"/>
      <c r="E6423" s="50"/>
      <c r="F6423" s="51"/>
      <c r="G6423" s="51"/>
      <c r="H6423" s="51"/>
      <c r="I6423" s="52"/>
      <c r="J6423" s="46"/>
      <c r="K6423" s="45"/>
    </row>
    <row r="6424" spans="1:11" s="44" customFormat="1">
      <c r="A6424" s="49"/>
      <c r="E6424" s="50"/>
      <c r="F6424" s="51"/>
      <c r="G6424" s="51"/>
      <c r="H6424" s="51"/>
      <c r="I6424" s="52"/>
      <c r="J6424" s="46"/>
      <c r="K6424" s="45"/>
    </row>
    <row r="6425" spans="1:11" s="44" customFormat="1">
      <c r="A6425" s="49"/>
      <c r="E6425" s="50"/>
      <c r="F6425" s="51"/>
      <c r="G6425" s="51"/>
      <c r="H6425" s="51"/>
      <c r="I6425" s="52"/>
      <c r="J6425" s="46"/>
      <c r="K6425" s="45"/>
    </row>
    <row r="6426" spans="1:11" s="44" customFormat="1">
      <c r="A6426" s="49"/>
      <c r="E6426" s="50"/>
      <c r="F6426" s="51"/>
      <c r="G6426" s="51"/>
      <c r="H6426" s="51"/>
      <c r="I6426" s="52"/>
      <c r="J6426" s="46"/>
      <c r="K6426" s="45"/>
    </row>
    <row r="6427" spans="1:11" s="44" customFormat="1">
      <c r="A6427" s="49"/>
      <c r="E6427" s="50"/>
      <c r="F6427" s="51"/>
      <c r="G6427" s="51"/>
      <c r="H6427" s="51"/>
      <c r="I6427" s="52"/>
      <c r="J6427" s="46"/>
      <c r="K6427" s="45"/>
    </row>
    <row r="6428" spans="1:11" s="44" customFormat="1">
      <c r="A6428" s="49"/>
      <c r="E6428" s="50"/>
      <c r="F6428" s="51"/>
      <c r="G6428" s="51"/>
      <c r="H6428" s="51"/>
      <c r="I6428" s="52"/>
      <c r="J6428" s="46"/>
      <c r="K6428" s="45"/>
    </row>
    <row r="6429" spans="1:11" s="44" customFormat="1">
      <c r="A6429" s="49"/>
      <c r="E6429" s="50"/>
      <c r="F6429" s="51"/>
      <c r="G6429" s="51"/>
      <c r="H6429" s="51"/>
      <c r="I6429" s="52"/>
      <c r="J6429" s="46"/>
      <c r="K6429" s="45"/>
    </row>
    <row r="6430" spans="1:11" s="44" customFormat="1">
      <c r="A6430" s="49"/>
      <c r="E6430" s="50"/>
      <c r="F6430" s="51"/>
      <c r="G6430" s="51"/>
      <c r="H6430" s="51"/>
      <c r="I6430" s="52"/>
      <c r="J6430" s="46"/>
      <c r="K6430" s="45"/>
    </row>
    <row r="6431" spans="1:11" s="44" customFormat="1">
      <c r="A6431" s="49"/>
      <c r="E6431" s="50"/>
      <c r="F6431" s="51"/>
      <c r="G6431" s="51"/>
      <c r="H6431" s="51"/>
      <c r="I6431" s="52"/>
      <c r="J6431" s="46"/>
      <c r="K6431" s="45"/>
    </row>
    <row r="6432" spans="1:11" s="44" customFormat="1">
      <c r="A6432" s="49"/>
      <c r="E6432" s="50"/>
      <c r="F6432" s="51"/>
      <c r="G6432" s="51"/>
      <c r="H6432" s="51"/>
      <c r="I6432" s="52"/>
      <c r="J6432" s="46"/>
      <c r="K6432" s="45"/>
    </row>
    <row r="6433" spans="1:11" s="44" customFormat="1">
      <c r="A6433" s="49"/>
      <c r="E6433" s="50"/>
      <c r="F6433" s="51"/>
      <c r="G6433" s="51"/>
      <c r="H6433" s="51"/>
      <c r="I6433" s="52"/>
      <c r="J6433" s="46"/>
      <c r="K6433" s="45"/>
    </row>
    <row r="6434" spans="1:11" s="44" customFormat="1">
      <c r="A6434" s="49"/>
      <c r="E6434" s="50"/>
      <c r="F6434" s="51"/>
      <c r="G6434" s="51"/>
      <c r="H6434" s="51"/>
      <c r="I6434" s="52"/>
      <c r="J6434" s="46"/>
      <c r="K6434" s="45"/>
    </row>
    <row r="6435" spans="1:11" s="44" customFormat="1">
      <c r="A6435" s="49"/>
      <c r="E6435" s="50"/>
      <c r="F6435" s="51"/>
      <c r="G6435" s="51"/>
      <c r="H6435" s="51"/>
      <c r="I6435" s="52"/>
      <c r="J6435" s="46"/>
      <c r="K6435" s="47"/>
    </row>
    <row r="6436" spans="1:11" s="44" customFormat="1">
      <c r="A6436" s="49"/>
      <c r="E6436" s="50"/>
      <c r="F6436" s="51"/>
      <c r="G6436" s="51"/>
      <c r="H6436" s="51"/>
      <c r="I6436" s="52"/>
      <c r="J6436" s="46"/>
      <c r="K6436" s="45"/>
    </row>
    <row r="6437" spans="1:11" s="44" customFormat="1">
      <c r="A6437" s="49"/>
      <c r="E6437" s="50"/>
      <c r="F6437" s="51"/>
      <c r="G6437" s="51"/>
      <c r="H6437" s="51"/>
      <c r="I6437" s="52"/>
      <c r="J6437" s="46"/>
      <c r="K6437" s="45"/>
    </row>
    <row r="6438" spans="1:11" s="44" customFormat="1">
      <c r="A6438" s="49"/>
      <c r="E6438" s="50"/>
      <c r="F6438" s="51"/>
      <c r="G6438" s="51"/>
      <c r="H6438" s="51"/>
      <c r="I6438" s="52"/>
      <c r="J6438" s="46"/>
      <c r="K6438" s="45"/>
    </row>
    <row r="6439" spans="1:11" s="44" customFormat="1">
      <c r="A6439" s="49"/>
      <c r="E6439" s="50"/>
      <c r="F6439" s="51"/>
      <c r="G6439" s="51"/>
      <c r="H6439" s="51"/>
      <c r="I6439" s="52"/>
      <c r="J6439" s="46"/>
      <c r="K6439" s="45"/>
    </row>
    <row r="6440" spans="1:11" s="44" customFormat="1">
      <c r="A6440" s="49"/>
      <c r="E6440" s="50"/>
      <c r="F6440" s="51"/>
      <c r="G6440" s="51"/>
      <c r="H6440" s="51"/>
      <c r="I6440" s="52"/>
      <c r="J6440" s="46"/>
      <c r="K6440" s="45"/>
    </row>
    <row r="6441" spans="1:11" s="44" customFormat="1">
      <c r="A6441" s="49"/>
      <c r="E6441" s="50"/>
      <c r="F6441" s="51"/>
      <c r="G6441" s="51"/>
      <c r="H6441" s="51"/>
      <c r="I6441" s="52"/>
      <c r="J6441" s="46"/>
      <c r="K6441" s="45"/>
    </row>
    <row r="6442" spans="1:11" s="44" customFormat="1">
      <c r="A6442" s="49"/>
      <c r="E6442" s="50"/>
      <c r="F6442" s="51"/>
      <c r="G6442" s="51"/>
      <c r="H6442" s="51"/>
      <c r="I6442" s="52"/>
      <c r="J6442" s="46"/>
      <c r="K6442" s="45"/>
    </row>
    <row r="6443" spans="1:11" s="44" customFormat="1">
      <c r="A6443" s="49"/>
      <c r="E6443" s="50"/>
      <c r="F6443" s="51"/>
      <c r="G6443" s="51"/>
      <c r="H6443" s="51"/>
      <c r="I6443" s="52"/>
      <c r="J6443" s="46"/>
      <c r="K6443" s="45"/>
    </row>
    <row r="6444" spans="1:11" s="44" customFormat="1">
      <c r="A6444" s="49"/>
      <c r="E6444" s="50"/>
      <c r="F6444" s="51"/>
      <c r="G6444" s="51"/>
      <c r="H6444" s="51"/>
      <c r="I6444" s="52"/>
      <c r="J6444" s="46"/>
      <c r="K6444" s="45"/>
    </row>
    <row r="6445" spans="1:11" s="44" customFormat="1">
      <c r="A6445" s="49"/>
      <c r="E6445" s="50"/>
      <c r="F6445" s="51"/>
      <c r="G6445" s="51"/>
      <c r="H6445" s="51"/>
      <c r="I6445" s="52"/>
      <c r="J6445" s="46"/>
      <c r="K6445" s="45"/>
    </row>
    <row r="6446" spans="1:11" s="44" customFormat="1">
      <c r="A6446" s="49"/>
      <c r="E6446" s="50"/>
      <c r="F6446" s="51"/>
      <c r="G6446" s="51"/>
      <c r="H6446" s="51"/>
      <c r="I6446" s="52"/>
      <c r="J6446" s="46"/>
      <c r="K6446" s="45"/>
    </row>
    <row r="6447" spans="1:11" s="44" customFormat="1">
      <c r="A6447" s="49"/>
      <c r="E6447" s="50"/>
      <c r="F6447" s="51"/>
      <c r="G6447" s="51"/>
      <c r="H6447" s="51"/>
      <c r="I6447" s="52"/>
      <c r="J6447" s="46"/>
      <c r="K6447" s="45"/>
    </row>
    <row r="6448" spans="1:11" s="44" customFormat="1">
      <c r="A6448" s="49"/>
      <c r="E6448" s="50"/>
      <c r="F6448" s="51"/>
      <c r="G6448" s="51"/>
      <c r="H6448" s="51"/>
      <c r="I6448" s="52"/>
      <c r="J6448" s="46"/>
      <c r="K6448" s="47"/>
    </row>
    <row r="6449" spans="1:11" s="44" customFormat="1">
      <c r="A6449" s="49"/>
      <c r="E6449" s="50"/>
      <c r="F6449" s="51"/>
      <c r="G6449" s="51"/>
      <c r="H6449" s="51"/>
      <c r="I6449" s="52"/>
      <c r="J6449" s="46"/>
      <c r="K6449" s="45"/>
    </row>
    <row r="6450" spans="1:11" s="44" customFormat="1">
      <c r="A6450" s="49"/>
      <c r="E6450" s="50"/>
      <c r="F6450" s="51"/>
      <c r="G6450" s="51"/>
      <c r="H6450" s="51"/>
      <c r="I6450" s="52"/>
      <c r="J6450" s="46"/>
      <c r="K6450" s="45"/>
    </row>
    <row r="6451" spans="1:11" s="45" customFormat="1">
      <c r="A6451" s="49"/>
      <c r="B6451" s="44"/>
      <c r="C6451" s="44"/>
      <c r="D6451" s="44"/>
      <c r="E6451" s="50"/>
      <c r="F6451" s="51"/>
      <c r="G6451" s="51"/>
      <c r="H6451" s="51"/>
      <c r="I6451" s="52"/>
      <c r="J6451" s="46"/>
      <c r="K6451" s="47"/>
    </row>
    <row r="6452" spans="1:11" s="45" customFormat="1">
      <c r="A6452" s="49"/>
      <c r="B6452" s="44"/>
      <c r="C6452" s="44"/>
      <c r="D6452" s="44"/>
      <c r="E6452" s="50"/>
      <c r="F6452" s="51"/>
      <c r="G6452" s="51"/>
      <c r="H6452" s="51"/>
      <c r="I6452" s="52"/>
      <c r="J6452" s="46"/>
    </row>
    <row r="6453" spans="1:11" s="45" customFormat="1">
      <c r="A6453" s="49"/>
      <c r="B6453" s="44"/>
      <c r="C6453" s="44"/>
      <c r="D6453" s="44"/>
      <c r="E6453" s="50"/>
      <c r="F6453" s="51"/>
      <c r="G6453" s="51"/>
      <c r="H6453" s="51"/>
      <c r="I6453" s="52"/>
      <c r="J6453" s="46"/>
    </row>
    <row r="6454" spans="1:11" s="45" customFormat="1">
      <c r="A6454" s="49"/>
      <c r="B6454" s="44"/>
      <c r="C6454" s="44"/>
      <c r="D6454" s="44"/>
      <c r="E6454" s="50"/>
      <c r="F6454" s="51"/>
      <c r="G6454" s="51"/>
      <c r="H6454" s="51"/>
      <c r="I6454" s="52"/>
      <c r="J6454" s="46"/>
    </row>
    <row r="6455" spans="1:11" s="45" customFormat="1">
      <c r="A6455" s="49"/>
      <c r="B6455" s="44"/>
      <c r="C6455" s="44"/>
      <c r="D6455" s="44"/>
      <c r="E6455" s="50"/>
      <c r="F6455" s="51"/>
      <c r="G6455" s="51"/>
      <c r="H6455" s="51"/>
      <c r="I6455" s="52"/>
      <c r="J6455" s="46"/>
      <c r="K6455" s="47"/>
    </row>
    <row r="6456" spans="1:11" s="45" customFormat="1">
      <c r="A6456" s="49"/>
      <c r="B6456" s="44"/>
      <c r="C6456" s="44"/>
      <c r="D6456" s="44"/>
      <c r="E6456" s="50"/>
      <c r="F6456" s="51"/>
      <c r="G6456" s="51"/>
      <c r="H6456" s="51"/>
      <c r="I6456" s="52"/>
      <c r="J6456" s="46"/>
    </row>
    <row r="6457" spans="1:11" s="45" customFormat="1">
      <c r="A6457" s="49"/>
      <c r="B6457" s="44"/>
      <c r="C6457" s="44"/>
      <c r="D6457" s="44"/>
      <c r="E6457" s="50"/>
      <c r="F6457" s="51"/>
      <c r="G6457" s="51"/>
      <c r="H6457" s="51"/>
      <c r="I6457" s="52"/>
      <c r="J6457" s="46"/>
    </row>
    <row r="6458" spans="1:11" s="45" customFormat="1">
      <c r="A6458" s="49"/>
      <c r="B6458" s="44"/>
      <c r="C6458" s="44"/>
      <c r="D6458" s="44"/>
      <c r="E6458" s="50"/>
      <c r="F6458" s="51"/>
      <c r="G6458" s="51"/>
      <c r="H6458" s="51"/>
      <c r="I6458" s="52"/>
      <c r="J6458" s="46"/>
    </row>
    <row r="6459" spans="1:11" s="45" customFormat="1">
      <c r="A6459" s="49"/>
      <c r="B6459" s="44"/>
      <c r="C6459" s="44"/>
      <c r="D6459" s="44"/>
      <c r="E6459" s="50"/>
      <c r="F6459" s="51"/>
      <c r="G6459" s="51"/>
      <c r="H6459" s="51"/>
      <c r="I6459" s="52"/>
      <c r="J6459" s="46"/>
    </row>
    <row r="6460" spans="1:11" s="45" customFormat="1">
      <c r="A6460" s="49"/>
      <c r="B6460" s="44"/>
      <c r="C6460" s="44"/>
      <c r="D6460" s="44"/>
      <c r="E6460" s="50"/>
      <c r="F6460" s="51"/>
      <c r="G6460" s="51"/>
      <c r="H6460" s="51"/>
      <c r="I6460" s="52"/>
      <c r="J6460" s="46"/>
    </row>
    <row r="6461" spans="1:11" s="45" customFormat="1">
      <c r="A6461" s="49"/>
      <c r="B6461" s="44"/>
      <c r="C6461" s="44"/>
      <c r="D6461" s="44"/>
      <c r="E6461" s="50"/>
      <c r="F6461" s="51"/>
      <c r="G6461" s="51"/>
      <c r="H6461" s="51"/>
      <c r="I6461" s="52"/>
      <c r="J6461" s="46"/>
    </row>
    <row r="6462" spans="1:11" s="45" customFormat="1">
      <c r="A6462" s="49"/>
      <c r="B6462" s="44"/>
      <c r="C6462" s="44"/>
      <c r="D6462" s="44"/>
      <c r="E6462" s="50"/>
      <c r="F6462" s="51"/>
      <c r="G6462" s="51"/>
      <c r="H6462" s="51"/>
      <c r="I6462" s="52"/>
      <c r="J6462" s="46"/>
    </row>
    <row r="6463" spans="1:11" s="45" customFormat="1">
      <c r="A6463" s="49"/>
      <c r="B6463" s="44"/>
      <c r="C6463" s="44"/>
      <c r="D6463" s="44"/>
      <c r="E6463" s="50"/>
      <c r="F6463" s="51"/>
      <c r="G6463" s="51"/>
      <c r="H6463" s="51"/>
      <c r="I6463" s="52"/>
      <c r="J6463" s="46"/>
    </row>
    <row r="6464" spans="1:11" s="45" customFormat="1">
      <c r="A6464" s="49"/>
      <c r="B6464" s="44"/>
      <c r="C6464" s="44"/>
      <c r="D6464" s="44"/>
      <c r="E6464" s="50"/>
      <c r="F6464" s="51"/>
      <c r="G6464" s="51"/>
      <c r="H6464" s="51"/>
      <c r="I6464" s="52"/>
      <c r="J6464" s="46"/>
    </row>
    <row r="6465" spans="1:11" s="45" customFormat="1">
      <c r="A6465" s="49"/>
      <c r="B6465" s="44"/>
      <c r="C6465" s="44"/>
      <c r="D6465" s="44"/>
      <c r="E6465" s="50"/>
      <c r="F6465" s="51"/>
      <c r="G6465" s="51"/>
      <c r="H6465" s="51"/>
      <c r="I6465" s="52"/>
      <c r="J6465" s="46"/>
    </row>
    <row r="6466" spans="1:11" s="45" customFormat="1">
      <c r="A6466" s="49"/>
      <c r="B6466" s="44"/>
      <c r="C6466" s="44"/>
      <c r="D6466" s="44"/>
      <c r="E6466" s="50"/>
      <c r="F6466" s="51"/>
      <c r="G6466" s="51"/>
      <c r="H6466" s="51"/>
      <c r="I6466" s="52"/>
      <c r="J6466" s="46"/>
    </row>
    <row r="6467" spans="1:11" s="45" customFormat="1">
      <c r="A6467" s="49"/>
      <c r="B6467" s="44"/>
      <c r="C6467" s="44"/>
      <c r="D6467" s="44"/>
      <c r="E6467" s="50"/>
      <c r="F6467" s="51"/>
      <c r="G6467" s="51"/>
      <c r="H6467" s="51"/>
      <c r="I6467" s="52"/>
      <c r="J6467" s="46"/>
    </row>
    <row r="6468" spans="1:11" s="45" customFormat="1">
      <c r="A6468" s="49"/>
      <c r="B6468" s="44"/>
      <c r="C6468" s="44"/>
      <c r="D6468" s="44"/>
      <c r="E6468" s="50"/>
      <c r="F6468" s="51"/>
      <c r="G6468" s="51"/>
      <c r="H6468" s="51"/>
      <c r="I6468" s="52"/>
      <c r="J6468" s="46"/>
    </row>
    <row r="6469" spans="1:11" s="45" customFormat="1">
      <c r="A6469" s="49"/>
      <c r="B6469" s="44"/>
      <c r="C6469" s="44"/>
      <c r="D6469" s="44"/>
      <c r="E6469" s="50"/>
      <c r="F6469" s="51"/>
      <c r="G6469" s="51"/>
      <c r="H6469" s="51"/>
      <c r="I6469" s="52"/>
      <c r="J6469" s="46"/>
    </row>
    <row r="6470" spans="1:11" s="45" customFormat="1">
      <c r="A6470" s="49"/>
      <c r="B6470" s="44"/>
      <c r="C6470" s="44"/>
      <c r="D6470" s="44"/>
      <c r="E6470" s="50"/>
      <c r="F6470" s="51"/>
      <c r="G6470" s="51"/>
      <c r="H6470" s="51"/>
      <c r="I6470" s="52"/>
      <c r="J6470" s="46"/>
    </row>
    <row r="6471" spans="1:11" s="45" customFormat="1">
      <c r="A6471" s="49"/>
      <c r="B6471" s="44"/>
      <c r="C6471" s="44"/>
      <c r="D6471" s="44"/>
      <c r="E6471" s="50"/>
      <c r="F6471" s="51"/>
      <c r="G6471" s="51"/>
      <c r="H6471" s="51"/>
      <c r="I6471" s="52"/>
      <c r="J6471" s="46"/>
    </row>
    <row r="6472" spans="1:11" s="45" customFormat="1">
      <c r="A6472" s="49"/>
      <c r="B6472" s="44"/>
      <c r="C6472" s="44"/>
      <c r="D6472" s="44"/>
      <c r="E6472" s="50"/>
      <c r="F6472" s="51"/>
      <c r="G6472" s="51"/>
      <c r="H6472" s="51"/>
      <c r="I6472" s="52"/>
      <c r="J6472" s="46"/>
    </row>
    <row r="6473" spans="1:11">
      <c r="A6473" s="49"/>
      <c r="B6473" s="44"/>
      <c r="C6473" s="44"/>
      <c r="D6473" s="44"/>
      <c r="E6473" s="50"/>
      <c r="F6473" s="51"/>
      <c r="G6473" s="51"/>
      <c r="H6473" s="51"/>
      <c r="I6473" s="52"/>
      <c r="J6473" s="46"/>
      <c r="K6473" s="45"/>
    </row>
    <row r="6474" spans="1:11" s="45" customFormat="1">
      <c r="A6474" s="49"/>
      <c r="B6474" s="44"/>
      <c r="C6474" s="44"/>
      <c r="D6474" s="44"/>
      <c r="E6474" s="50"/>
      <c r="F6474" s="51"/>
      <c r="G6474" s="51"/>
      <c r="H6474" s="51"/>
      <c r="I6474" s="52"/>
      <c r="J6474" s="46"/>
    </row>
    <row r="6475" spans="1:11" s="45" customFormat="1">
      <c r="A6475" s="49"/>
      <c r="B6475" s="44"/>
      <c r="C6475" s="44"/>
      <c r="D6475" s="44"/>
      <c r="E6475" s="50"/>
      <c r="F6475" s="51"/>
      <c r="G6475" s="51"/>
      <c r="H6475" s="51"/>
      <c r="I6475" s="52"/>
      <c r="J6475" s="46"/>
    </row>
    <row r="6476" spans="1:11" s="45" customFormat="1">
      <c r="A6476" s="49"/>
      <c r="B6476" s="44"/>
      <c r="C6476" s="44"/>
      <c r="D6476" s="44"/>
      <c r="E6476" s="50"/>
      <c r="F6476" s="51"/>
      <c r="G6476" s="51"/>
      <c r="H6476" s="51"/>
      <c r="I6476" s="52"/>
      <c r="J6476" s="46"/>
    </row>
    <row r="6477" spans="1:11" s="45" customFormat="1">
      <c r="A6477" s="49"/>
      <c r="B6477" s="44"/>
      <c r="C6477" s="44"/>
      <c r="D6477" s="44"/>
      <c r="E6477" s="50"/>
      <c r="F6477" s="51"/>
      <c r="G6477" s="51"/>
      <c r="H6477" s="51"/>
      <c r="I6477" s="52"/>
      <c r="J6477" s="46"/>
    </row>
    <row r="6478" spans="1:11" s="45" customFormat="1">
      <c r="A6478" s="49"/>
      <c r="B6478" s="44"/>
      <c r="C6478" s="44"/>
      <c r="D6478" s="44"/>
      <c r="E6478" s="50"/>
      <c r="F6478" s="51"/>
      <c r="G6478" s="51"/>
      <c r="H6478" s="51"/>
      <c r="I6478" s="52"/>
      <c r="J6478" s="46"/>
    </row>
    <row r="6479" spans="1:11" s="45" customFormat="1">
      <c r="A6479" s="49"/>
      <c r="B6479" s="44"/>
      <c r="C6479" s="44"/>
      <c r="D6479" s="44"/>
      <c r="E6479" s="50"/>
      <c r="F6479" s="51"/>
      <c r="G6479" s="51"/>
      <c r="H6479" s="51"/>
      <c r="I6479" s="52"/>
      <c r="J6479" s="46"/>
    </row>
    <row r="6480" spans="1:11">
      <c r="A6480" s="49"/>
      <c r="B6480" s="44"/>
      <c r="C6480" s="44"/>
      <c r="D6480" s="44"/>
      <c r="E6480" s="50"/>
      <c r="F6480" s="51"/>
      <c r="G6480" s="51"/>
      <c r="H6480" s="51"/>
      <c r="I6480" s="52"/>
      <c r="J6480" s="46"/>
      <c r="K6480" s="45"/>
    </row>
    <row r="6481" spans="1:11" s="45" customFormat="1">
      <c r="A6481" s="49"/>
      <c r="B6481" s="44"/>
      <c r="C6481" s="44"/>
      <c r="D6481" s="44"/>
      <c r="E6481" s="50"/>
      <c r="F6481" s="51"/>
      <c r="G6481" s="51"/>
      <c r="H6481" s="51"/>
      <c r="I6481" s="52"/>
      <c r="J6481" s="46"/>
    </row>
    <row r="6482" spans="1:11" s="45" customFormat="1">
      <c r="A6482" s="49"/>
      <c r="B6482" s="44"/>
      <c r="C6482" s="44"/>
      <c r="D6482" s="44"/>
      <c r="E6482" s="50"/>
      <c r="F6482" s="51"/>
      <c r="G6482" s="51"/>
      <c r="H6482" s="51"/>
      <c r="I6482" s="52"/>
      <c r="J6482" s="46"/>
    </row>
    <row r="6483" spans="1:11" s="44" customFormat="1">
      <c r="A6483" s="49"/>
      <c r="E6483" s="50"/>
      <c r="F6483" s="51"/>
      <c r="G6483" s="51"/>
      <c r="H6483" s="51"/>
      <c r="I6483" s="52"/>
      <c r="J6483" s="46"/>
      <c r="K6483" s="45"/>
    </row>
    <row r="6484" spans="1:11" s="44" customFormat="1">
      <c r="A6484" s="49"/>
      <c r="E6484" s="50"/>
      <c r="F6484" s="51"/>
      <c r="G6484" s="51"/>
      <c r="H6484" s="51"/>
      <c r="I6484" s="52"/>
      <c r="J6484" s="46"/>
      <c r="K6484" s="45"/>
    </row>
    <row r="6485" spans="1:11" s="44" customFormat="1">
      <c r="A6485" s="49"/>
      <c r="E6485" s="50"/>
      <c r="F6485" s="51"/>
      <c r="G6485" s="51"/>
      <c r="H6485" s="51"/>
      <c r="I6485" s="52"/>
      <c r="J6485" s="46"/>
      <c r="K6485" s="45"/>
    </row>
    <row r="6486" spans="1:11" s="44" customFormat="1">
      <c r="A6486" s="49"/>
      <c r="E6486" s="50"/>
      <c r="F6486" s="51"/>
      <c r="G6486" s="51"/>
      <c r="H6486" s="51"/>
      <c r="I6486" s="52"/>
      <c r="J6486" s="46"/>
      <c r="K6486" s="45"/>
    </row>
    <row r="6487" spans="1:11" s="44" customFormat="1">
      <c r="A6487" s="49"/>
      <c r="E6487" s="50"/>
      <c r="F6487" s="51"/>
      <c r="G6487" s="51"/>
      <c r="H6487" s="51"/>
      <c r="I6487" s="52"/>
      <c r="J6487" s="46"/>
      <c r="K6487" s="45"/>
    </row>
    <row r="6488" spans="1:11" s="44" customFormat="1">
      <c r="A6488" s="49"/>
      <c r="E6488" s="50"/>
      <c r="F6488" s="51"/>
      <c r="G6488" s="51"/>
      <c r="H6488" s="51"/>
      <c r="I6488" s="52"/>
      <c r="J6488" s="46"/>
      <c r="K6488" s="45"/>
    </row>
    <row r="6489" spans="1:11" s="44" customFormat="1">
      <c r="A6489" s="49"/>
      <c r="E6489" s="50"/>
      <c r="F6489" s="51"/>
      <c r="G6489" s="51"/>
      <c r="H6489" s="51"/>
      <c r="I6489" s="52"/>
      <c r="J6489" s="46"/>
      <c r="K6489" s="45"/>
    </row>
    <row r="6490" spans="1:11" s="44" customFormat="1">
      <c r="A6490" s="49"/>
      <c r="E6490" s="50"/>
      <c r="F6490" s="51"/>
      <c r="G6490" s="51"/>
      <c r="H6490" s="51"/>
      <c r="I6490" s="52"/>
      <c r="J6490" s="46"/>
      <c r="K6490" s="45"/>
    </row>
    <row r="6491" spans="1:11" s="44" customFormat="1">
      <c r="A6491" s="49"/>
      <c r="E6491" s="50"/>
      <c r="F6491" s="51"/>
      <c r="G6491" s="51"/>
      <c r="H6491" s="51"/>
      <c r="I6491" s="52"/>
      <c r="J6491" s="46"/>
      <c r="K6491" s="45"/>
    </row>
    <row r="6492" spans="1:11" s="44" customFormat="1">
      <c r="A6492" s="49"/>
      <c r="E6492" s="50"/>
      <c r="F6492" s="51"/>
      <c r="G6492" s="51"/>
      <c r="H6492" s="51"/>
      <c r="I6492" s="52"/>
      <c r="J6492" s="46"/>
      <c r="K6492" s="45"/>
    </row>
    <row r="6493" spans="1:11" s="44" customFormat="1">
      <c r="A6493" s="49"/>
      <c r="E6493" s="50"/>
      <c r="F6493" s="51"/>
      <c r="G6493" s="51"/>
      <c r="H6493" s="51"/>
      <c r="I6493" s="52"/>
      <c r="J6493" s="46"/>
      <c r="K6493" s="45"/>
    </row>
    <row r="6494" spans="1:11" s="44" customFormat="1">
      <c r="A6494" s="49"/>
      <c r="E6494" s="50"/>
      <c r="F6494" s="51"/>
      <c r="G6494" s="51"/>
      <c r="H6494" s="51"/>
      <c r="I6494" s="52"/>
      <c r="J6494" s="46"/>
      <c r="K6494" s="45"/>
    </row>
    <row r="6495" spans="1:11" s="44" customFormat="1">
      <c r="A6495" s="49"/>
      <c r="E6495" s="50"/>
      <c r="F6495" s="51"/>
      <c r="G6495" s="51"/>
      <c r="H6495" s="51"/>
      <c r="I6495" s="52"/>
      <c r="J6495" s="46"/>
      <c r="K6495" s="45"/>
    </row>
    <row r="6496" spans="1:11" s="44" customFormat="1">
      <c r="A6496" s="49"/>
      <c r="E6496" s="50"/>
      <c r="F6496" s="51"/>
      <c r="G6496" s="51"/>
      <c r="H6496" s="51"/>
      <c r="I6496" s="52"/>
      <c r="J6496" s="46"/>
      <c r="K6496" s="45"/>
    </row>
    <row r="6497" spans="1:11" s="44" customFormat="1">
      <c r="A6497" s="49"/>
      <c r="E6497" s="50"/>
      <c r="F6497" s="51"/>
      <c r="G6497" s="51"/>
      <c r="H6497" s="51"/>
      <c r="I6497" s="52"/>
      <c r="J6497" s="46"/>
      <c r="K6497" s="45"/>
    </row>
    <row r="6498" spans="1:11" s="44" customFormat="1">
      <c r="A6498" s="49"/>
      <c r="E6498" s="50"/>
      <c r="F6498" s="51"/>
      <c r="G6498" s="51"/>
      <c r="H6498" s="51"/>
      <c r="I6498" s="52"/>
      <c r="J6498" s="46"/>
      <c r="K6498" s="45"/>
    </row>
    <row r="6499" spans="1:11" s="45" customFormat="1">
      <c r="A6499" s="49"/>
      <c r="B6499" s="44"/>
      <c r="C6499" s="44"/>
      <c r="D6499" s="44"/>
      <c r="E6499" s="50"/>
      <c r="F6499" s="51"/>
      <c r="G6499" s="51"/>
      <c r="H6499" s="51"/>
      <c r="I6499" s="52"/>
      <c r="J6499" s="46"/>
      <c r="K6499" s="47"/>
    </row>
    <row r="6500" spans="1:11" s="45" customFormat="1">
      <c r="A6500" s="49"/>
      <c r="B6500" s="44"/>
      <c r="C6500" s="44"/>
      <c r="D6500" s="44"/>
      <c r="E6500" s="50"/>
      <c r="F6500" s="51"/>
      <c r="G6500" s="51"/>
      <c r="H6500" s="51"/>
      <c r="I6500" s="52"/>
      <c r="J6500" s="46"/>
    </row>
    <row r="6501" spans="1:11" s="45" customFormat="1">
      <c r="A6501" s="49"/>
      <c r="B6501" s="44"/>
      <c r="C6501" s="44"/>
      <c r="D6501" s="44"/>
      <c r="E6501" s="50"/>
      <c r="F6501" s="51"/>
      <c r="G6501" s="51"/>
      <c r="H6501" s="51"/>
      <c r="I6501" s="52"/>
      <c r="J6501" s="46"/>
    </row>
    <row r="6502" spans="1:11" s="45" customFormat="1">
      <c r="A6502" s="49"/>
      <c r="B6502" s="44"/>
      <c r="C6502" s="44"/>
      <c r="D6502" s="44"/>
      <c r="E6502" s="50"/>
      <c r="F6502" s="51"/>
      <c r="G6502" s="51"/>
      <c r="H6502" s="51"/>
      <c r="I6502" s="52"/>
      <c r="J6502" s="46"/>
    </row>
    <row r="6503" spans="1:11" s="45" customFormat="1">
      <c r="A6503" s="49"/>
      <c r="B6503" s="44"/>
      <c r="C6503" s="44"/>
      <c r="D6503" s="44"/>
      <c r="E6503" s="50"/>
      <c r="F6503" s="51"/>
      <c r="G6503" s="51"/>
      <c r="H6503" s="51"/>
      <c r="I6503" s="52"/>
      <c r="J6503" s="46"/>
    </row>
    <row r="6504" spans="1:11" s="45" customFormat="1">
      <c r="A6504" s="49"/>
      <c r="B6504" s="44"/>
      <c r="C6504" s="44"/>
      <c r="D6504" s="44"/>
      <c r="E6504" s="50"/>
      <c r="F6504" s="51"/>
      <c r="G6504" s="51"/>
      <c r="H6504" s="51"/>
      <c r="I6504" s="52"/>
      <c r="J6504" s="46"/>
    </row>
    <row r="6505" spans="1:11" s="45" customFormat="1">
      <c r="A6505" s="49"/>
      <c r="B6505" s="44"/>
      <c r="C6505" s="44"/>
      <c r="D6505" s="44"/>
      <c r="E6505" s="50"/>
      <c r="F6505" s="51"/>
      <c r="G6505" s="51"/>
      <c r="H6505" s="51"/>
      <c r="I6505" s="52"/>
      <c r="J6505" s="46"/>
    </row>
    <row r="6506" spans="1:11" s="45" customFormat="1">
      <c r="A6506" s="49"/>
      <c r="B6506" s="44"/>
      <c r="C6506" s="44"/>
      <c r="D6506" s="44"/>
      <c r="E6506" s="50"/>
      <c r="F6506" s="51"/>
      <c r="G6506" s="51"/>
      <c r="H6506" s="51"/>
      <c r="I6506" s="52"/>
      <c r="J6506" s="46"/>
    </row>
    <row r="6507" spans="1:11" s="45" customFormat="1">
      <c r="A6507" s="49"/>
      <c r="B6507" s="44"/>
      <c r="C6507" s="44"/>
      <c r="D6507" s="44"/>
      <c r="E6507" s="50"/>
      <c r="F6507" s="51"/>
      <c r="G6507" s="51"/>
      <c r="H6507" s="51"/>
      <c r="I6507" s="52"/>
      <c r="J6507" s="46"/>
    </row>
    <row r="6508" spans="1:11" s="45" customFormat="1">
      <c r="A6508" s="49"/>
      <c r="B6508" s="44"/>
      <c r="C6508" s="44"/>
      <c r="D6508" s="44"/>
      <c r="E6508" s="50"/>
      <c r="F6508" s="51"/>
      <c r="G6508" s="51"/>
      <c r="H6508" s="51"/>
      <c r="I6508" s="52"/>
      <c r="J6508" s="46"/>
    </row>
    <row r="6509" spans="1:11" s="45" customFormat="1">
      <c r="A6509" s="49"/>
      <c r="B6509" s="44"/>
      <c r="C6509" s="44"/>
      <c r="D6509" s="44"/>
      <c r="E6509" s="50"/>
      <c r="F6509" s="51"/>
      <c r="G6509" s="51"/>
      <c r="H6509" s="51"/>
      <c r="I6509" s="52"/>
      <c r="J6509" s="46"/>
    </row>
    <row r="6510" spans="1:11" s="45" customFormat="1">
      <c r="A6510" s="49"/>
      <c r="B6510" s="44"/>
      <c r="C6510" s="44"/>
      <c r="D6510" s="44"/>
      <c r="E6510" s="50"/>
      <c r="F6510" s="51"/>
      <c r="G6510" s="51"/>
      <c r="H6510" s="51"/>
      <c r="I6510" s="52"/>
      <c r="J6510" s="46"/>
    </row>
    <row r="6511" spans="1:11" s="45" customFormat="1">
      <c r="A6511" s="49"/>
      <c r="B6511" s="44"/>
      <c r="C6511" s="44"/>
      <c r="D6511" s="44"/>
      <c r="E6511" s="50"/>
      <c r="F6511" s="51"/>
      <c r="G6511" s="51"/>
      <c r="H6511" s="51"/>
      <c r="I6511" s="52"/>
      <c r="J6511" s="46"/>
    </row>
    <row r="6512" spans="1:11" s="45" customFormat="1">
      <c r="A6512" s="49"/>
      <c r="B6512" s="44"/>
      <c r="C6512" s="44"/>
      <c r="D6512" s="44"/>
      <c r="E6512" s="50"/>
      <c r="F6512" s="51"/>
      <c r="G6512" s="51"/>
      <c r="H6512" s="51"/>
      <c r="I6512" s="52"/>
      <c r="J6512" s="46"/>
    </row>
    <row r="6513" spans="1:11" s="45" customFormat="1">
      <c r="A6513" s="49"/>
      <c r="B6513" s="44"/>
      <c r="C6513" s="44"/>
      <c r="D6513" s="44"/>
      <c r="E6513" s="50"/>
      <c r="F6513" s="51"/>
      <c r="G6513" s="51"/>
      <c r="H6513" s="51"/>
      <c r="I6513" s="52"/>
      <c r="J6513" s="46"/>
    </row>
    <row r="6514" spans="1:11" s="45" customFormat="1">
      <c r="A6514" s="49"/>
      <c r="B6514" s="44"/>
      <c r="C6514" s="44"/>
      <c r="D6514" s="44"/>
      <c r="E6514" s="50"/>
      <c r="F6514" s="51"/>
      <c r="G6514" s="51"/>
      <c r="H6514" s="51"/>
      <c r="I6514" s="52"/>
      <c r="J6514" s="46"/>
    </row>
    <row r="6515" spans="1:11" s="44" customFormat="1">
      <c r="A6515" s="49"/>
      <c r="E6515" s="50"/>
      <c r="F6515" s="51"/>
      <c r="G6515" s="51"/>
      <c r="H6515" s="51"/>
      <c r="I6515" s="52"/>
      <c r="J6515" s="46"/>
      <c r="K6515" s="45"/>
    </row>
    <row r="6516" spans="1:11" s="44" customFormat="1">
      <c r="A6516" s="49"/>
      <c r="E6516" s="50"/>
      <c r="F6516" s="51"/>
      <c r="G6516" s="51"/>
      <c r="H6516" s="51"/>
      <c r="I6516" s="52"/>
      <c r="J6516" s="46"/>
      <c r="K6516" s="45"/>
    </row>
    <row r="6517" spans="1:11" s="44" customFormat="1">
      <c r="A6517" s="49"/>
      <c r="E6517" s="50"/>
      <c r="F6517" s="51"/>
      <c r="G6517" s="51"/>
      <c r="H6517" s="51"/>
      <c r="I6517" s="52"/>
      <c r="J6517" s="46"/>
      <c r="K6517" s="45"/>
    </row>
    <row r="6518" spans="1:11" s="44" customFormat="1">
      <c r="A6518" s="49"/>
      <c r="E6518" s="50"/>
      <c r="F6518" s="51"/>
      <c r="G6518" s="51"/>
      <c r="H6518" s="51"/>
      <c r="I6518" s="52"/>
      <c r="J6518" s="46"/>
      <c r="K6518" s="45"/>
    </row>
    <row r="6519" spans="1:11" s="44" customFormat="1">
      <c r="A6519" s="49"/>
      <c r="E6519" s="50"/>
      <c r="F6519" s="51"/>
      <c r="G6519" s="51"/>
      <c r="H6519" s="51"/>
      <c r="I6519" s="52"/>
      <c r="J6519" s="46"/>
      <c r="K6519" s="45"/>
    </row>
    <row r="6520" spans="1:11" s="44" customFormat="1">
      <c r="A6520" s="49"/>
      <c r="E6520" s="50"/>
      <c r="F6520" s="51"/>
      <c r="G6520" s="51"/>
      <c r="H6520" s="51"/>
      <c r="I6520" s="52"/>
      <c r="J6520" s="46"/>
      <c r="K6520" s="45"/>
    </row>
    <row r="6521" spans="1:11" s="44" customFormat="1">
      <c r="A6521" s="49"/>
      <c r="E6521" s="50"/>
      <c r="F6521" s="51"/>
      <c r="G6521" s="51"/>
      <c r="H6521" s="51"/>
      <c r="I6521" s="52"/>
      <c r="J6521" s="46"/>
      <c r="K6521" s="45"/>
    </row>
    <row r="6522" spans="1:11" s="44" customFormat="1">
      <c r="A6522" s="49"/>
      <c r="E6522" s="50"/>
      <c r="F6522" s="51"/>
      <c r="G6522" s="51"/>
      <c r="H6522" s="51"/>
      <c r="I6522" s="52"/>
      <c r="J6522" s="46"/>
      <c r="K6522" s="45"/>
    </row>
    <row r="6523" spans="1:11" s="44" customFormat="1">
      <c r="A6523" s="49"/>
      <c r="E6523" s="50"/>
      <c r="F6523" s="51"/>
      <c r="G6523" s="51"/>
      <c r="H6523" s="51"/>
      <c r="I6523" s="52"/>
      <c r="J6523" s="46"/>
      <c r="K6523" s="45"/>
    </row>
    <row r="6524" spans="1:11" s="44" customFormat="1">
      <c r="A6524" s="49"/>
      <c r="E6524" s="50"/>
      <c r="F6524" s="51"/>
      <c r="G6524" s="51"/>
      <c r="H6524" s="51"/>
      <c r="I6524" s="52"/>
      <c r="J6524" s="46"/>
      <c r="K6524" s="45"/>
    </row>
    <row r="6525" spans="1:11" s="44" customFormat="1">
      <c r="A6525" s="49"/>
      <c r="E6525" s="50"/>
      <c r="F6525" s="51"/>
      <c r="G6525" s="51"/>
      <c r="H6525" s="51"/>
      <c r="I6525" s="52"/>
      <c r="J6525" s="46"/>
      <c r="K6525" s="45"/>
    </row>
    <row r="6526" spans="1:11" s="44" customFormat="1">
      <c r="A6526" s="49"/>
      <c r="E6526" s="50"/>
      <c r="F6526" s="51"/>
      <c r="G6526" s="51"/>
      <c r="H6526" s="51"/>
      <c r="I6526" s="52"/>
      <c r="J6526" s="46"/>
      <c r="K6526" s="45"/>
    </row>
    <row r="6527" spans="1:11" s="44" customFormat="1">
      <c r="A6527" s="49"/>
      <c r="E6527" s="50"/>
      <c r="F6527" s="51"/>
      <c r="G6527" s="51"/>
      <c r="H6527" s="51"/>
      <c r="I6527" s="52"/>
      <c r="J6527" s="46"/>
      <c r="K6527" s="45"/>
    </row>
    <row r="6528" spans="1:11" s="44" customFormat="1">
      <c r="A6528" s="49"/>
      <c r="E6528" s="50"/>
      <c r="F6528" s="51"/>
      <c r="G6528" s="51"/>
      <c r="H6528" s="51"/>
      <c r="I6528" s="52"/>
      <c r="J6528" s="46"/>
      <c r="K6528" s="45"/>
    </row>
    <row r="6529" spans="1:11" s="44" customFormat="1">
      <c r="A6529" s="49"/>
      <c r="E6529" s="50"/>
      <c r="F6529" s="51"/>
      <c r="G6529" s="51"/>
      <c r="H6529" s="51"/>
      <c r="I6529" s="52"/>
      <c r="J6529" s="46"/>
      <c r="K6529" s="45"/>
    </row>
    <row r="6530" spans="1:11" s="44" customFormat="1">
      <c r="A6530" s="49"/>
      <c r="E6530" s="50"/>
      <c r="F6530" s="51"/>
      <c r="G6530" s="51"/>
      <c r="H6530" s="51"/>
      <c r="I6530" s="52"/>
      <c r="J6530" s="46"/>
      <c r="K6530" s="47"/>
    </row>
    <row r="6531" spans="1:11" s="44" customFormat="1">
      <c r="A6531" s="49"/>
      <c r="E6531" s="50"/>
      <c r="F6531" s="51"/>
      <c r="G6531" s="51"/>
      <c r="H6531" s="51"/>
      <c r="I6531" s="52"/>
      <c r="J6531" s="46"/>
      <c r="K6531" s="45"/>
    </row>
    <row r="6532" spans="1:11" s="44" customFormat="1">
      <c r="A6532" s="49"/>
      <c r="E6532" s="50"/>
      <c r="F6532" s="51"/>
      <c r="G6532" s="51"/>
      <c r="H6532" s="51"/>
      <c r="I6532" s="52"/>
      <c r="J6532" s="46"/>
      <c r="K6532" s="45"/>
    </row>
    <row r="6533" spans="1:11" s="44" customFormat="1">
      <c r="A6533" s="49"/>
      <c r="E6533" s="50"/>
      <c r="F6533" s="51"/>
      <c r="G6533" s="51"/>
      <c r="H6533" s="51"/>
      <c r="I6533" s="52"/>
      <c r="J6533" s="46"/>
      <c r="K6533" s="45"/>
    </row>
    <row r="6534" spans="1:11" s="44" customFormat="1">
      <c r="A6534" s="49"/>
      <c r="E6534" s="50"/>
      <c r="F6534" s="51"/>
      <c r="G6534" s="51"/>
      <c r="H6534" s="51"/>
      <c r="I6534" s="52"/>
      <c r="J6534" s="46"/>
      <c r="K6534" s="45"/>
    </row>
    <row r="6535" spans="1:11" s="44" customFormat="1">
      <c r="A6535" s="49"/>
      <c r="E6535" s="50"/>
      <c r="F6535" s="51"/>
      <c r="G6535" s="51"/>
      <c r="H6535" s="51"/>
      <c r="I6535" s="52"/>
      <c r="J6535" s="46"/>
      <c r="K6535" s="47"/>
    </row>
    <row r="6536" spans="1:11" s="44" customFormat="1">
      <c r="A6536" s="49"/>
      <c r="E6536" s="50"/>
      <c r="F6536" s="51"/>
      <c r="G6536" s="51"/>
      <c r="H6536" s="51"/>
      <c r="I6536" s="52"/>
      <c r="J6536" s="46"/>
      <c r="K6536" s="45"/>
    </row>
    <row r="6537" spans="1:11" s="44" customFormat="1">
      <c r="A6537" s="49"/>
      <c r="E6537" s="50"/>
      <c r="F6537" s="51"/>
      <c r="G6537" s="51"/>
      <c r="H6537" s="51"/>
      <c r="I6537" s="52"/>
      <c r="J6537" s="46"/>
      <c r="K6537" s="45"/>
    </row>
    <row r="6538" spans="1:11" s="44" customFormat="1">
      <c r="A6538" s="49"/>
      <c r="E6538" s="50"/>
      <c r="F6538" s="51"/>
      <c r="G6538" s="51"/>
      <c r="H6538" s="51"/>
      <c r="I6538" s="52"/>
      <c r="J6538" s="46"/>
      <c r="K6538" s="45"/>
    </row>
    <row r="6539" spans="1:11" s="44" customFormat="1">
      <c r="A6539" s="49"/>
      <c r="E6539" s="50"/>
      <c r="F6539" s="51"/>
      <c r="G6539" s="51"/>
      <c r="H6539" s="51"/>
      <c r="I6539" s="52"/>
      <c r="J6539" s="46"/>
      <c r="K6539" s="45"/>
    </row>
    <row r="6540" spans="1:11" s="44" customFormat="1">
      <c r="A6540" s="49"/>
      <c r="E6540" s="50"/>
      <c r="F6540" s="51"/>
      <c r="G6540" s="51"/>
      <c r="H6540" s="51"/>
      <c r="I6540" s="52"/>
      <c r="J6540" s="46"/>
      <c r="K6540" s="45"/>
    </row>
    <row r="6541" spans="1:11" s="44" customFormat="1">
      <c r="A6541" s="49"/>
      <c r="E6541" s="50"/>
      <c r="F6541" s="51"/>
      <c r="G6541" s="51"/>
      <c r="H6541" s="51"/>
      <c r="I6541" s="52"/>
      <c r="J6541" s="46"/>
      <c r="K6541" s="45"/>
    </row>
    <row r="6542" spans="1:11" s="44" customFormat="1">
      <c r="A6542" s="49"/>
      <c r="E6542" s="50"/>
      <c r="F6542" s="51"/>
      <c r="G6542" s="51"/>
      <c r="H6542" s="51"/>
      <c r="I6542" s="52"/>
      <c r="J6542" s="46"/>
      <c r="K6542" s="45"/>
    </row>
    <row r="6543" spans="1:11" s="44" customFormat="1">
      <c r="A6543" s="49"/>
      <c r="E6543" s="50"/>
      <c r="F6543" s="51"/>
      <c r="G6543" s="51"/>
      <c r="H6543" s="51"/>
      <c r="I6543" s="52"/>
      <c r="J6543" s="46"/>
      <c r="K6543" s="45"/>
    </row>
    <row r="6544" spans="1:11" s="44" customFormat="1">
      <c r="A6544" s="49"/>
      <c r="E6544" s="50"/>
      <c r="F6544" s="51"/>
      <c r="G6544" s="51"/>
      <c r="H6544" s="51"/>
      <c r="I6544" s="52"/>
      <c r="J6544" s="46"/>
      <c r="K6544" s="45"/>
    </row>
    <row r="6545" spans="1:11" s="44" customFormat="1">
      <c r="A6545" s="49"/>
      <c r="E6545" s="50"/>
      <c r="F6545" s="51"/>
      <c r="G6545" s="51"/>
      <c r="H6545" s="51"/>
      <c r="I6545" s="52"/>
      <c r="J6545" s="46"/>
      <c r="K6545" s="45"/>
    </row>
    <row r="6546" spans="1:11" s="44" customFormat="1">
      <c r="A6546" s="49"/>
      <c r="E6546" s="50"/>
      <c r="F6546" s="51"/>
      <c r="G6546" s="51"/>
      <c r="H6546" s="51"/>
      <c r="I6546" s="52"/>
      <c r="J6546" s="46"/>
      <c r="K6546" s="47"/>
    </row>
    <row r="6547" spans="1:11" s="45" customFormat="1">
      <c r="A6547" s="49"/>
      <c r="B6547" s="44"/>
      <c r="C6547" s="44"/>
      <c r="D6547" s="44"/>
      <c r="E6547" s="50"/>
      <c r="F6547" s="51"/>
      <c r="G6547" s="51"/>
      <c r="H6547" s="51"/>
      <c r="I6547" s="52"/>
      <c r="J6547" s="46"/>
    </row>
    <row r="6548" spans="1:11" s="45" customFormat="1">
      <c r="A6548" s="49"/>
      <c r="B6548" s="44"/>
      <c r="C6548" s="44"/>
      <c r="D6548" s="44"/>
      <c r="E6548" s="50"/>
      <c r="F6548" s="51"/>
      <c r="G6548" s="51"/>
      <c r="H6548" s="51"/>
      <c r="I6548" s="52"/>
      <c r="J6548" s="46"/>
    </row>
    <row r="6549" spans="1:11" s="45" customFormat="1">
      <c r="A6549" s="49"/>
      <c r="B6549" s="44"/>
      <c r="C6549" s="44"/>
      <c r="D6549" s="44"/>
      <c r="E6549" s="50"/>
      <c r="F6549" s="51"/>
      <c r="G6549" s="51"/>
      <c r="H6549" s="51"/>
      <c r="I6549" s="52"/>
      <c r="J6549" s="46"/>
    </row>
    <row r="6550" spans="1:11" s="45" customFormat="1">
      <c r="A6550" s="49"/>
      <c r="B6550" s="44"/>
      <c r="C6550" s="44"/>
      <c r="D6550" s="44"/>
      <c r="E6550" s="50"/>
      <c r="F6550" s="51"/>
      <c r="G6550" s="51"/>
      <c r="H6550" s="51"/>
      <c r="I6550" s="52"/>
      <c r="J6550" s="46"/>
    </row>
    <row r="6551" spans="1:11" s="45" customFormat="1">
      <c r="A6551" s="49"/>
      <c r="B6551" s="44"/>
      <c r="C6551" s="44"/>
      <c r="D6551" s="44"/>
      <c r="E6551" s="50"/>
      <c r="F6551" s="51"/>
      <c r="G6551" s="51"/>
      <c r="H6551" s="51"/>
      <c r="I6551" s="52"/>
      <c r="J6551" s="46"/>
    </row>
    <row r="6552" spans="1:11" s="45" customFormat="1">
      <c r="A6552" s="49"/>
      <c r="B6552" s="44"/>
      <c r="C6552" s="44"/>
      <c r="D6552" s="44"/>
      <c r="E6552" s="50"/>
      <c r="F6552" s="51"/>
      <c r="G6552" s="51"/>
      <c r="H6552" s="51"/>
      <c r="I6552" s="52"/>
      <c r="J6552" s="46"/>
    </row>
    <row r="6553" spans="1:11" s="45" customFormat="1">
      <c r="A6553" s="49"/>
      <c r="B6553" s="44"/>
      <c r="C6553" s="44"/>
      <c r="D6553" s="44"/>
      <c r="E6553" s="50"/>
      <c r="F6553" s="51"/>
      <c r="G6553" s="51"/>
      <c r="H6553" s="51"/>
      <c r="I6553" s="52"/>
      <c r="J6553" s="46"/>
    </row>
    <row r="6554" spans="1:11" s="45" customFormat="1">
      <c r="A6554" s="49"/>
      <c r="B6554" s="44"/>
      <c r="C6554" s="44"/>
      <c r="D6554" s="44"/>
      <c r="E6554" s="50"/>
      <c r="F6554" s="51"/>
      <c r="G6554" s="51"/>
      <c r="H6554" s="51"/>
      <c r="I6554" s="52"/>
      <c r="J6554" s="46"/>
    </row>
    <row r="6555" spans="1:11" s="45" customFormat="1">
      <c r="A6555" s="49"/>
      <c r="B6555" s="44"/>
      <c r="C6555" s="44"/>
      <c r="D6555" s="44"/>
      <c r="E6555" s="50"/>
      <c r="F6555" s="51"/>
      <c r="G6555" s="51"/>
      <c r="H6555" s="51"/>
      <c r="I6555" s="52"/>
      <c r="J6555" s="46"/>
    </row>
    <row r="6556" spans="1:11" s="45" customFormat="1">
      <c r="A6556" s="49"/>
      <c r="B6556" s="44"/>
      <c r="C6556" s="44"/>
      <c r="D6556" s="44"/>
      <c r="E6556" s="50"/>
      <c r="F6556" s="51"/>
      <c r="G6556" s="51"/>
      <c r="H6556" s="51"/>
      <c r="I6556" s="52"/>
      <c r="J6556" s="46"/>
    </row>
    <row r="6557" spans="1:11" s="45" customFormat="1">
      <c r="A6557" s="49"/>
      <c r="B6557" s="44"/>
      <c r="C6557" s="44"/>
      <c r="D6557" s="44"/>
      <c r="E6557" s="50"/>
      <c r="F6557" s="51"/>
      <c r="G6557" s="51"/>
      <c r="H6557" s="51"/>
      <c r="I6557" s="52"/>
      <c r="J6557" s="46"/>
    </row>
    <row r="6558" spans="1:11" s="45" customFormat="1">
      <c r="A6558" s="49"/>
      <c r="B6558" s="44"/>
      <c r="C6558" s="44"/>
      <c r="D6558" s="44"/>
      <c r="E6558" s="50"/>
      <c r="F6558" s="51"/>
      <c r="G6558" s="51"/>
      <c r="H6558" s="51"/>
      <c r="I6558" s="52"/>
      <c r="J6558" s="46"/>
    </row>
    <row r="6559" spans="1:11" s="45" customFormat="1">
      <c r="A6559" s="49"/>
      <c r="B6559" s="44"/>
      <c r="C6559" s="44"/>
      <c r="D6559" s="44"/>
      <c r="E6559" s="50"/>
      <c r="F6559" s="51"/>
      <c r="G6559" s="51"/>
      <c r="H6559" s="51"/>
      <c r="I6559" s="52"/>
      <c r="J6559" s="46"/>
    </row>
    <row r="6560" spans="1:11" s="45" customFormat="1">
      <c r="A6560" s="49"/>
      <c r="B6560" s="44"/>
      <c r="C6560" s="44"/>
      <c r="D6560" s="44"/>
      <c r="E6560" s="50"/>
      <c r="F6560" s="51"/>
      <c r="G6560" s="51"/>
      <c r="H6560" s="51"/>
      <c r="I6560" s="52"/>
      <c r="J6560" s="46"/>
    </row>
    <row r="6561" spans="1:11" s="45" customFormat="1">
      <c r="A6561" s="49"/>
      <c r="B6561" s="44"/>
      <c r="C6561" s="44"/>
      <c r="D6561" s="44"/>
      <c r="E6561" s="50"/>
      <c r="F6561" s="51"/>
      <c r="G6561" s="51"/>
      <c r="H6561" s="51"/>
      <c r="I6561" s="52"/>
      <c r="J6561" s="46"/>
    </row>
    <row r="6562" spans="1:11" s="45" customFormat="1">
      <c r="A6562" s="49"/>
      <c r="B6562" s="44"/>
      <c r="C6562" s="44"/>
      <c r="D6562" s="44"/>
      <c r="E6562" s="50"/>
      <c r="F6562" s="51"/>
      <c r="G6562" s="51"/>
      <c r="H6562" s="51"/>
      <c r="I6562" s="52"/>
      <c r="J6562" s="46"/>
    </row>
    <row r="6563" spans="1:11" s="44" customFormat="1">
      <c r="A6563" s="49"/>
      <c r="E6563" s="50"/>
      <c r="F6563" s="51"/>
      <c r="G6563" s="51"/>
      <c r="H6563" s="51"/>
      <c r="I6563" s="52"/>
      <c r="J6563" s="46"/>
      <c r="K6563" s="45"/>
    </row>
    <row r="6564" spans="1:11" s="44" customFormat="1">
      <c r="A6564" s="49"/>
      <c r="E6564" s="50"/>
      <c r="F6564" s="51"/>
      <c r="G6564" s="51"/>
      <c r="H6564" s="51"/>
      <c r="I6564" s="52"/>
      <c r="J6564" s="46"/>
      <c r="K6564" s="45"/>
    </row>
    <row r="6565" spans="1:11" s="44" customFormat="1">
      <c r="A6565" s="49"/>
      <c r="E6565" s="50"/>
      <c r="F6565" s="51"/>
      <c r="G6565" s="51"/>
      <c r="H6565" s="51"/>
      <c r="I6565" s="52"/>
      <c r="J6565" s="46"/>
      <c r="K6565" s="45"/>
    </row>
    <row r="6566" spans="1:11" s="44" customFormat="1">
      <c r="A6566" s="49"/>
      <c r="E6566" s="50"/>
      <c r="F6566" s="51"/>
      <c r="G6566" s="51"/>
      <c r="H6566" s="51"/>
      <c r="I6566" s="52"/>
      <c r="J6566" s="46"/>
      <c r="K6566" s="45"/>
    </row>
    <row r="6567" spans="1:11" s="44" customFormat="1">
      <c r="A6567" s="49"/>
      <c r="E6567" s="50"/>
      <c r="F6567" s="51"/>
      <c r="G6567" s="51"/>
      <c r="H6567" s="51"/>
      <c r="I6567" s="52"/>
      <c r="J6567" s="46"/>
      <c r="K6567" s="45"/>
    </row>
    <row r="6568" spans="1:11" s="44" customFormat="1">
      <c r="A6568" s="49"/>
      <c r="E6568" s="50"/>
      <c r="F6568" s="51"/>
      <c r="G6568" s="51"/>
      <c r="H6568" s="51"/>
      <c r="I6568" s="52"/>
      <c r="J6568" s="46"/>
      <c r="K6568" s="45"/>
    </row>
    <row r="6569" spans="1:11" s="44" customFormat="1">
      <c r="A6569" s="49"/>
      <c r="E6569" s="50"/>
      <c r="F6569" s="51"/>
      <c r="G6569" s="51"/>
      <c r="H6569" s="51"/>
      <c r="I6569" s="52"/>
      <c r="J6569" s="46"/>
      <c r="K6569" s="45"/>
    </row>
    <row r="6570" spans="1:11" s="44" customFormat="1">
      <c r="A6570" s="49"/>
      <c r="E6570" s="50"/>
      <c r="F6570" s="51"/>
      <c r="G6570" s="51"/>
      <c r="H6570" s="51"/>
      <c r="I6570" s="52"/>
      <c r="J6570" s="46"/>
      <c r="K6570" s="45"/>
    </row>
    <row r="6571" spans="1:11" s="44" customFormat="1">
      <c r="A6571" s="49"/>
      <c r="E6571" s="50"/>
      <c r="F6571" s="51"/>
      <c r="G6571" s="51"/>
      <c r="H6571" s="51"/>
      <c r="I6571" s="52"/>
      <c r="J6571" s="46"/>
      <c r="K6571" s="45"/>
    </row>
    <row r="6572" spans="1:11" s="44" customFormat="1">
      <c r="A6572" s="49"/>
      <c r="E6572" s="50"/>
      <c r="F6572" s="51"/>
      <c r="G6572" s="51"/>
      <c r="H6572" s="51"/>
      <c r="I6572" s="52"/>
      <c r="J6572" s="46"/>
      <c r="K6572" s="45"/>
    </row>
    <row r="6573" spans="1:11" s="44" customFormat="1">
      <c r="A6573" s="49"/>
      <c r="E6573" s="50"/>
      <c r="F6573" s="51"/>
      <c r="G6573" s="51"/>
      <c r="H6573" s="51"/>
      <c r="I6573" s="52"/>
      <c r="J6573" s="46"/>
      <c r="K6573" s="45"/>
    </row>
    <row r="6574" spans="1:11" s="44" customFormat="1">
      <c r="A6574" s="49"/>
      <c r="E6574" s="50"/>
      <c r="F6574" s="51"/>
      <c r="G6574" s="51"/>
      <c r="H6574" s="51"/>
      <c r="I6574" s="52"/>
      <c r="J6574" s="46"/>
      <c r="K6574" s="45"/>
    </row>
    <row r="6575" spans="1:11" s="44" customFormat="1">
      <c r="A6575" s="49"/>
      <c r="E6575" s="50"/>
      <c r="F6575" s="51"/>
      <c r="G6575" s="51"/>
      <c r="H6575" s="51"/>
      <c r="I6575" s="52"/>
      <c r="J6575" s="46"/>
      <c r="K6575" s="45"/>
    </row>
    <row r="6576" spans="1:11" s="44" customFormat="1">
      <c r="A6576" s="49"/>
      <c r="E6576" s="50"/>
      <c r="F6576" s="51"/>
      <c r="G6576" s="51"/>
      <c r="H6576" s="51"/>
      <c r="I6576" s="52"/>
      <c r="J6576" s="46"/>
      <c r="K6576" s="45"/>
    </row>
    <row r="6577" spans="1:12" s="44" customFormat="1">
      <c r="A6577" s="49"/>
      <c r="E6577" s="50"/>
      <c r="F6577" s="51"/>
      <c r="G6577" s="51"/>
      <c r="H6577" s="51"/>
      <c r="I6577" s="52"/>
      <c r="J6577" s="46"/>
      <c r="K6577" s="45"/>
      <c r="L6577" s="48"/>
    </row>
    <row r="6578" spans="1:12" s="44" customFormat="1">
      <c r="A6578" s="49"/>
      <c r="E6578" s="50"/>
      <c r="F6578" s="51"/>
      <c r="G6578" s="51"/>
      <c r="H6578" s="51"/>
      <c r="I6578" s="52"/>
      <c r="J6578" s="46"/>
      <c r="K6578" s="45"/>
    </row>
    <row r="6579" spans="1:12" s="44" customFormat="1">
      <c r="A6579" s="49"/>
      <c r="E6579" s="50"/>
      <c r="F6579" s="51"/>
      <c r="G6579" s="51"/>
      <c r="H6579" s="51"/>
      <c r="I6579" s="52"/>
      <c r="J6579" s="46"/>
      <c r="K6579" s="45"/>
    </row>
    <row r="6580" spans="1:12" s="44" customFormat="1">
      <c r="A6580" s="49"/>
      <c r="E6580" s="50"/>
      <c r="F6580" s="51"/>
      <c r="G6580" s="51"/>
      <c r="H6580" s="51"/>
      <c r="I6580" s="52"/>
      <c r="J6580" s="46"/>
      <c r="K6580" s="45"/>
    </row>
    <row r="6581" spans="1:12" s="44" customFormat="1">
      <c r="A6581" s="49"/>
      <c r="E6581" s="50"/>
      <c r="F6581" s="51"/>
      <c r="G6581" s="51"/>
      <c r="H6581" s="51"/>
      <c r="I6581" s="52"/>
      <c r="J6581" s="46"/>
      <c r="K6581" s="45"/>
    </row>
    <row r="6582" spans="1:12" s="44" customFormat="1">
      <c r="A6582" s="49"/>
      <c r="E6582" s="50"/>
      <c r="F6582" s="51"/>
      <c r="G6582" s="51"/>
      <c r="H6582" s="51"/>
      <c r="I6582" s="52"/>
      <c r="J6582" s="46"/>
      <c r="K6582" s="45"/>
    </row>
    <row r="6583" spans="1:12" s="44" customFormat="1">
      <c r="A6583" s="49"/>
      <c r="E6583" s="50"/>
      <c r="F6583" s="51"/>
      <c r="G6583" s="51"/>
      <c r="H6583" s="51"/>
      <c r="I6583" s="52"/>
      <c r="J6583" s="46"/>
      <c r="K6583" s="45"/>
    </row>
    <row r="6584" spans="1:12" s="44" customFormat="1">
      <c r="A6584" s="49"/>
      <c r="E6584" s="50"/>
      <c r="F6584" s="51"/>
      <c r="G6584" s="51"/>
      <c r="H6584" s="51"/>
      <c r="I6584" s="52"/>
      <c r="J6584" s="46"/>
      <c r="K6584" s="45"/>
    </row>
    <row r="6585" spans="1:12" s="44" customFormat="1">
      <c r="A6585" s="49"/>
      <c r="E6585" s="50"/>
      <c r="F6585" s="51"/>
      <c r="G6585" s="51"/>
      <c r="H6585" s="51"/>
      <c r="I6585" s="52"/>
      <c r="J6585" s="46"/>
      <c r="K6585" s="45"/>
    </row>
    <row r="6586" spans="1:12" s="44" customFormat="1">
      <c r="A6586" s="49"/>
      <c r="E6586" s="50"/>
      <c r="F6586" s="51"/>
      <c r="G6586" s="51"/>
      <c r="H6586" s="51"/>
      <c r="I6586" s="52"/>
      <c r="J6586" s="46"/>
      <c r="K6586" s="47"/>
    </row>
    <row r="6587" spans="1:12" s="44" customFormat="1">
      <c r="A6587" s="49"/>
      <c r="E6587" s="50"/>
      <c r="F6587" s="51"/>
      <c r="G6587" s="51"/>
      <c r="H6587" s="51"/>
      <c r="I6587" s="52"/>
      <c r="J6587" s="46"/>
      <c r="K6587" s="45"/>
    </row>
    <row r="6588" spans="1:12" s="44" customFormat="1">
      <c r="A6588" s="49"/>
      <c r="E6588" s="50"/>
      <c r="F6588" s="51"/>
      <c r="G6588" s="51"/>
      <c r="H6588" s="51"/>
      <c r="I6588" s="52"/>
      <c r="J6588" s="46"/>
      <c r="K6588" s="45"/>
    </row>
    <row r="6589" spans="1:12" s="44" customFormat="1">
      <c r="A6589" s="49"/>
      <c r="E6589" s="50"/>
      <c r="F6589" s="51"/>
      <c r="G6589" s="51"/>
      <c r="H6589" s="51"/>
      <c r="I6589" s="52"/>
      <c r="J6589" s="46"/>
      <c r="K6589" s="45"/>
    </row>
    <row r="6590" spans="1:12" s="44" customFormat="1">
      <c r="A6590" s="49"/>
      <c r="E6590" s="50"/>
      <c r="F6590" s="51"/>
      <c r="G6590" s="51"/>
      <c r="H6590" s="51"/>
      <c r="I6590" s="52"/>
      <c r="J6590" s="46"/>
      <c r="K6590" s="45"/>
    </row>
    <row r="6591" spans="1:12" s="44" customFormat="1">
      <c r="A6591" s="49"/>
      <c r="E6591" s="50"/>
      <c r="F6591" s="51"/>
      <c r="G6591" s="51"/>
      <c r="H6591" s="51"/>
      <c r="I6591" s="52"/>
      <c r="J6591" s="46"/>
      <c r="K6591" s="45"/>
    </row>
    <row r="6592" spans="1:12" s="44" customFormat="1">
      <c r="A6592" s="49"/>
      <c r="E6592" s="50"/>
      <c r="F6592" s="51"/>
      <c r="G6592" s="51"/>
      <c r="H6592" s="51"/>
      <c r="I6592" s="52"/>
      <c r="J6592" s="46"/>
      <c r="K6592" s="45"/>
    </row>
    <row r="6593" spans="1:11" s="44" customFormat="1">
      <c r="A6593" s="49"/>
      <c r="E6593" s="50"/>
      <c r="F6593" s="51"/>
      <c r="G6593" s="51"/>
      <c r="H6593" s="51"/>
      <c r="I6593" s="52"/>
      <c r="J6593" s="46"/>
      <c r="K6593" s="45"/>
    </row>
    <row r="6594" spans="1:11" s="44" customFormat="1">
      <c r="A6594" s="49"/>
      <c r="E6594" s="50"/>
      <c r="F6594" s="51"/>
      <c r="G6594" s="51"/>
      <c r="H6594" s="51"/>
      <c r="I6594" s="52"/>
      <c r="J6594" s="46"/>
      <c r="K6594" s="45"/>
    </row>
    <row r="6595" spans="1:11" s="45" customFormat="1">
      <c r="A6595" s="49"/>
      <c r="B6595" s="44"/>
      <c r="C6595" s="44"/>
      <c r="D6595" s="44"/>
      <c r="E6595" s="50"/>
      <c r="F6595" s="51"/>
      <c r="G6595" s="51"/>
      <c r="H6595" s="51"/>
      <c r="I6595" s="52"/>
      <c r="J6595" s="46"/>
    </row>
    <row r="6596" spans="1:11" s="45" customFormat="1">
      <c r="A6596" s="49"/>
      <c r="B6596" s="44"/>
      <c r="C6596" s="44"/>
      <c r="D6596" s="44"/>
      <c r="E6596" s="50"/>
      <c r="F6596" s="51"/>
      <c r="G6596" s="51"/>
      <c r="H6596" s="51"/>
      <c r="I6596" s="52"/>
      <c r="J6596" s="46"/>
    </row>
    <row r="6597" spans="1:11" s="45" customFormat="1">
      <c r="A6597" s="49"/>
      <c r="B6597" s="44"/>
      <c r="C6597" s="44"/>
      <c r="D6597" s="44"/>
      <c r="E6597" s="50"/>
      <c r="F6597" s="51"/>
      <c r="G6597" s="51"/>
      <c r="H6597" s="51"/>
      <c r="I6597" s="52"/>
      <c r="J6597" s="46"/>
    </row>
    <row r="6598" spans="1:11" s="45" customFormat="1">
      <c r="A6598" s="49"/>
      <c r="B6598" s="44"/>
      <c r="C6598" s="44"/>
      <c r="D6598" s="44"/>
      <c r="E6598" s="50"/>
      <c r="F6598" s="51"/>
      <c r="G6598" s="51"/>
      <c r="H6598" s="51"/>
      <c r="I6598" s="52"/>
      <c r="J6598" s="46"/>
    </row>
    <row r="6599" spans="1:11" s="45" customFormat="1">
      <c r="A6599" s="49"/>
      <c r="B6599" s="44"/>
      <c r="C6599" s="44"/>
      <c r="D6599" s="44"/>
      <c r="E6599" s="50"/>
      <c r="F6599" s="51"/>
      <c r="G6599" s="51"/>
      <c r="H6599" s="51"/>
      <c r="I6599" s="52"/>
      <c r="J6599" s="46"/>
    </row>
    <row r="6600" spans="1:11" s="45" customFormat="1">
      <c r="A6600" s="49"/>
      <c r="B6600" s="44"/>
      <c r="C6600" s="44"/>
      <c r="D6600" s="44"/>
      <c r="E6600" s="50"/>
      <c r="F6600" s="51"/>
      <c r="G6600" s="51"/>
      <c r="H6600" s="51"/>
      <c r="I6600" s="52"/>
      <c r="J6600" s="46"/>
    </row>
    <row r="6601" spans="1:11" s="45" customFormat="1">
      <c r="A6601" s="49"/>
      <c r="B6601" s="44"/>
      <c r="C6601" s="44"/>
      <c r="D6601" s="44"/>
      <c r="E6601" s="50"/>
      <c r="F6601" s="51"/>
      <c r="G6601" s="51"/>
      <c r="H6601" s="51"/>
      <c r="I6601" s="52"/>
      <c r="J6601" s="46"/>
    </row>
    <row r="6602" spans="1:11" s="45" customFormat="1">
      <c r="A6602" s="49"/>
      <c r="B6602" s="44"/>
      <c r="C6602" s="44"/>
      <c r="D6602" s="44"/>
      <c r="E6602" s="50"/>
      <c r="F6602" s="51"/>
      <c r="G6602" s="51"/>
      <c r="H6602" s="51"/>
      <c r="I6602" s="52"/>
      <c r="J6602" s="46"/>
    </row>
    <row r="6603" spans="1:11" s="45" customFormat="1">
      <c r="A6603" s="49"/>
      <c r="B6603" s="44"/>
      <c r="C6603" s="44"/>
      <c r="D6603" s="44"/>
      <c r="E6603" s="50"/>
      <c r="F6603" s="51"/>
      <c r="G6603" s="51"/>
      <c r="H6603" s="51"/>
      <c r="I6603" s="52"/>
      <c r="J6603" s="46"/>
    </row>
    <row r="6604" spans="1:11" s="45" customFormat="1">
      <c r="A6604" s="49"/>
      <c r="B6604" s="44"/>
      <c r="C6604" s="44"/>
      <c r="D6604" s="44"/>
      <c r="E6604" s="50"/>
      <c r="F6604" s="51"/>
      <c r="G6604" s="51"/>
      <c r="H6604" s="51"/>
      <c r="I6604" s="52"/>
      <c r="J6604" s="46"/>
    </row>
    <row r="6605" spans="1:11" s="45" customFormat="1">
      <c r="A6605" s="49"/>
      <c r="B6605" s="44"/>
      <c r="C6605" s="44"/>
      <c r="D6605" s="44"/>
      <c r="E6605" s="50"/>
      <c r="F6605" s="51"/>
      <c r="G6605" s="51"/>
      <c r="H6605" s="51"/>
      <c r="I6605" s="52"/>
      <c r="J6605" s="46"/>
    </row>
    <row r="6606" spans="1:11" s="45" customFormat="1">
      <c r="A6606" s="49"/>
      <c r="B6606" s="44"/>
      <c r="C6606" s="44"/>
      <c r="D6606" s="44"/>
      <c r="E6606" s="50"/>
      <c r="F6606" s="51"/>
      <c r="G6606" s="51"/>
      <c r="H6606" s="51"/>
      <c r="I6606" s="52"/>
      <c r="J6606" s="46"/>
    </row>
    <row r="6607" spans="1:11" s="45" customFormat="1">
      <c r="A6607" s="49"/>
      <c r="B6607" s="44"/>
      <c r="C6607" s="44"/>
      <c r="D6607" s="44"/>
      <c r="E6607" s="50"/>
      <c r="F6607" s="51"/>
      <c r="G6607" s="51"/>
      <c r="H6607" s="51"/>
      <c r="I6607" s="52"/>
      <c r="J6607" s="46"/>
    </row>
    <row r="6608" spans="1:11" s="45" customFormat="1">
      <c r="A6608" s="49"/>
      <c r="B6608" s="44"/>
      <c r="C6608" s="44"/>
      <c r="D6608" s="44"/>
      <c r="E6608" s="50"/>
      <c r="F6608" s="51"/>
      <c r="G6608" s="51"/>
      <c r="H6608" s="51"/>
      <c r="I6608" s="52"/>
      <c r="J6608" s="46"/>
    </row>
    <row r="6609" spans="1:10" s="45" customFormat="1">
      <c r="A6609" s="49"/>
      <c r="B6609" s="44"/>
      <c r="C6609" s="44"/>
      <c r="D6609" s="44"/>
      <c r="E6609" s="50"/>
      <c r="F6609" s="51"/>
      <c r="G6609" s="51"/>
      <c r="H6609" s="51"/>
      <c r="I6609" s="52"/>
      <c r="J6609" s="46"/>
    </row>
    <row r="6610" spans="1:10" s="45" customFormat="1">
      <c r="A6610" s="49"/>
      <c r="B6610" s="44"/>
      <c r="C6610" s="44"/>
      <c r="D6610" s="44"/>
      <c r="E6610" s="50"/>
      <c r="F6610" s="51"/>
      <c r="G6610" s="51"/>
      <c r="H6610" s="51"/>
      <c r="I6610" s="52"/>
      <c r="J6610" s="46"/>
    </row>
    <row r="6611" spans="1:10" s="45" customFormat="1">
      <c r="A6611" s="49"/>
      <c r="B6611" s="44"/>
      <c r="C6611" s="44"/>
      <c r="D6611" s="44"/>
      <c r="E6611" s="50"/>
      <c r="F6611" s="51"/>
      <c r="G6611" s="51"/>
      <c r="H6611" s="51"/>
      <c r="I6611" s="52"/>
      <c r="J6611" s="46"/>
    </row>
    <row r="6612" spans="1:10" s="45" customFormat="1">
      <c r="A6612" s="49"/>
      <c r="B6612" s="44"/>
      <c r="C6612" s="44"/>
      <c r="D6612" s="44"/>
      <c r="E6612" s="50"/>
      <c r="F6612" s="51"/>
      <c r="G6612" s="51"/>
      <c r="H6612" s="51"/>
      <c r="I6612" s="52"/>
      <c r="J6612" s="46"/>
    </row>
    <row r="6613" spans="1:10" s="45" customFormat="1">
      <c r="A6613" s="49"/>
      <c r="B6613" s="44"/>
      <c r="C6613" s="44"/>
      <c r="D6613" s="44"/>
      <c r="E6613" s="50"/>
      <c r="F6613" s="51"/>
      <c r="G6613" s="51"/>
      <c r="H6613" s="51"/>
      <c r="I6613" s="52"/>
      <c r="J6613" s="46"/>
    </row>
    <row r="6614" spans="1:10" s="45" customFormat="1">
      <c r="A6614" s="49"/>
      <c r="B6614" s="44"/>
      <c r="C6614" s="44"/>
      <c r="D6614" s="44"/>
      <c r="E6614" s="50"/>
      <c r="F6614" s="51"/>
      <c r="G6614" s="51"/>
      <c r="H6614" s="51"/>
      <c r="I6614" s="52"/>
      <c r="J6614" s="46"/>
    </row>
    <row r="6615" spans="1:10" s="45" customFormat="1">
      <c r="A6615" s="49"/>
      <c r="B6615" s="44"/>
      <c r="C6615" s="44"/>
      <c r="D6615" s="44"/>
      <c r="E6615" s="50"/>
      <c r="F6615" s="51"/>
      <c r="G6615" s="51"/>
      <c r="H6615" s="51"/>
      <c r="I6615" s="52"/>
      <c r="J6615" s="46"/>
    </row>
    <row r="6616" spans="1:10" s="45" customFormat="1">
      <c r="A6616" s="49"/>
      <c r="B6616" s="44"/>
      <c r="C6616" s="44"/>
      <c r="D6616" s="44"/>
      <c r="E6616" s="50"/>
      <c r="F6616" s="51"/>
      <c r="G6616" s="51"/>
      <c r="H6616" s="51"/>
      <c r="I6616" s="52"/>
      <c r="J6616" s="46"/>
    </row>
    <row r="6617" spans="1:10" s="45" customFormat="1">
      <c r="A6617" s="49"/>
      <c r="B6617" s="44"/>
      <c r="C6617" s="44"/>
      <c r="D6617" s="44"/>
      <c r="E6617" s="50"/>
      <c r="F6617" s="51"/>
      <c r="G6617" s="51"/>
      <c r="H6617" s="51"/>
      <c r="I6617" s="52"/>
      <c r="J6617" s="46"/>
    </row>
    <row r="6618" spans="1:10" s="45" customFormat="1">
      <c r="A6618" s="49"/>
      <c r="B6618" s="44"/>
      <c r="C6618" s="44"/>
      <c r="D6618" s="44"/>
      <c r="E6618" s="50"/>
      <c r="F6618" s="51"/>
      <c r="G6618" s="51"/>
      <c r="H6618" s="51"/>
      <c r="I6618" s="52"/>
      <c r="J6618" s="46"/>
    </row>
    <row r="6619" spans="1:10" s="45" customFormat="1">
      <c r="A6619" s="49"/>
      <c r="B6619" s="44"/>
      <c r="C6619" s="44"/>
      <c r="D6619" s="44"/>
      <c r="E6619" s="50"/>
      <c r="F6619" s="51"/>
      <c r="G6619" s="51"/>
      <c r="H6619" s="51"/>
      <c r="I6619" s="52"/>
      <c r="J6619" s="46"/>
    </row>
    <row r="6620" spans="1:10" s="45" customFormat="1">
      <c r="A6620" s="49"/>
      <c r="B6620" s="44"/>
      <c r="C6620" s="44"/>
      <c r="D6620" s="44"/>
      <c r="E6620" s="50"/>
      <c r="F6620" s="51"/>
      <c r="G6620" s="51"/>
      <c r="H6620" s="51"/>
      <c r="I6620" s="52"/>
      <c r="J6620" s="46"/>
    </row>
    <row r="6621" spans="1:10" s="45" customFormat="1">
      <c r="A6621" s="49"/>
      <c r="B6621" s="44"/>
      <c r="C6621" s="44"/>
      <c r="D6621" s="44"/>
      <c r="E6621" s="50"/>
      <c r="F6621" s="51"/>
      <c r="G6621" s="51"/>
      <c r="H6621" s="51"/>
      <c r="I6621" s="52"/>
      <c r="J6621" s="46"/>
    </row>
    <row r="6622" spans="1:10" s="45" customFormat="1">
      <c r="A6622" s="49"/>
      <c r="B6622" s="44"/>
      <c r="C6622" s="44"/>
      <c r="D6622" s="44"/>
      <c r="E6622" s="50"/>
      <c r="F6622" s="51"/>
      <c r="G6622" s="51"/>
      <c r="H6622" s="51"/>
      <c r="I6622" s="52"/>
      <c r="J6622" s="46"/>
    </row>
    <row r="6623" spans="1:10" s="45" customFormat="1">
      <c r="A6623" s="49"/>
      <c r="B6623" s="44"/>
      <c r="C6623" s="44"/>
      <c r="D6623" s="44"/>
      <c r="E6623" s="50"/>
      <c r="F6623" s="51"/>
      <c r="G6623" s="51"/>
      <c r="H6623" s="51"/>
      <c r="I6623" s="52"/>
      <c r="J6623" s="46"/>
    </row>
    <row r="6624" spans="1:10" s="45" customFormat="1">
      <c r="A6624" s="49"/>
      <c r="B6624" s="44"/>
      <c r="C6624" s="44"/>
      <c r="D6624" s="44"/>
      <c r="E6624" s="50"/>
      <c r="F6624" s="51"/>
      <c r="G6624" s="51"/>
      <c r="H6624" s="51"/>
      <c r="I6624" s="52"/>
      <c r="J6624" s="46"/>
    </row>
    <row r="6625" spans="1:10" s="45" customFormat="1">
      <c r="A6625" s="49"/>
      <c r="B6625" s="44"/>
      <c r="C6625" s="44"/>
      <c r="D6625" s="44"/>
      <c r="E6625" s="50"/>
      <c r="F6625" s="51"/>
      <c r="G6625" s="51"/>
      <c r="H6625" s="51"/>
      <c r="I6625" s="52"/>
      <c r="J6625" s="46"/>
    </row>
    <row r="6626" spans="1:10" s="45" customFormat="1">
      <c r="A6626" s="49"/>
      <c r="B6626" s="44"/>
      <c r="C6626" s="44"/>
      <c r="D6626" s="44"/>
      <c r="E6626" s="50"/>
      <c r="F6626" s="51"/>
      <c r="G6626" s="51"/>
      <c r="H6626" s="51"/>
      <c r="I6626" s="52"/>
      <c r="J6626" s="46"/>
    </row>
    <row r="6627" spans="1:10" s="45" customFormat="1">
      <c r="A6627" s="49"/>
      <c r="B6627" s="44"/>
      <c r="C6627" s="44"/>
      <c r="D6627" s="44"/>
      <c r="E6627" s="50"/>
      <c r="F6627" s="51"/>
      <c r="G6627" s="51"/>
      <c r="H6627" s="51"/>
      <c r="I6627" s="52"/>
      <c r="J6627" s="46"/>
    </row>
    <row r="6628" spans="1:10" s="45" customFormat="1">
      <c r="A6628" s="49"/>
      <c r="B6628" s="44"/>
      <c r="C6628" s="44"/>
      <c r="D6628" s="44"/>
      <c r="E6628" s="50"/>
      <c r="F6628" s="51"/>
      <c r="G6628" s="51"/>
      <c r="H6628" s="51"/>
      <c r="I6628" s="52"/>
      <c r="J6628" s="46"/>
    </row>
    <row r="6629" spans="1:10" s="45" customFormat="1">
      <c r="A6629" s="49"/>
      <c r="B6629" s="44"/>
      <c r="C6629" s="44"/>
      <c r="D6629" s="44"/>
      <c r="E6629" s="50"/>
      <c r="F6629" s="51"/>
      <c r="G6629" s="51"/>
      <c r="H6629" s="51"/>
      <c r="I6629" s="52"/>
      <c r="J6629" s="46"/>
    </row>
    <row r="6630" spans="1:10" s="45" customFormat="1">
      <c r="A6630" s="49"/>
      <c r="B6630" s="44"/>
      <c r="C6630" s="44"/>
      <c r="D6630" s="44"/>
      <c r="E6630" s="50"/>
      <c r="F6630" s="51"/>
      <c r="G6630" s="51"/>
      <c r="H6630" s="51"/>
      <c r="I6630" s="52"/>
      <c r="J6630" s="46"/>
    </row>
    <row r="6631" spans="1:10" s="45" customFormat="1">
      <c r="A6631" s="49"/>
      <c r="B6631" s="44"/>
      <c r="C6631" s="44"/>
      <c r="D6631" s="44"/>
      <c r="E6631" s="50"/>
      <c r="F6631" s="51"/>
      <c r="G6631" s="51"/>
      <c r="H6631" s="51"/>
      <c r="I6631" s="52"/>
      <c r="J6631" s="46"/>
    </row>
    <row r="6632" spans="1:10" s="45" customFormat="1">
      <c r="A6632" s="49"/>
      <c r="B6632" s="44"/>
      <c r="C6632" s="44"/>
      <c r="D6632" s="44"/>
      <c r="E6632" s="50"/>
      <c r="F6632" s="51"/>
      <c r="G6632" s="51"/>
      <c r="H6632" s="51"/>
      <c r="I6632" s="52"/>
      <c r="J6632" s="46"/>
    </row>
    <row r="6633" spans="1:10" s="45" customFormat="1">
      <c r="A6633" s="49"/>
      <c r="B6633" s="44"/>
      <c r="C6633" s="44"/>
      <c r="D6633" s="44"/>
      <c r="E6633" s="50"/>
      <c r="F6633" s="51"/>
      <c r="G6633" s="51"/>
      <c r="H6633" s="51"/>
      <c r="I6633" s="52"/>
      <c r="J6633" s="46"/>
    </row>
    <row r="6634" spans="1:10" s="45" customFormat="1">
      <c r="A6634" s="49"/>
      <c r="B6634" s="44"/>
      <c r="C6634" s="44"/>
      <c r="D6634" s="44"/>
      <c r="E6634" s="50"/>
      <c r="F6634" s="51"/>
      <c r="G6634" s="51"/>
      <c r="H6634" s="51"/>
      <c r="I6634" s="52"/>
      <c r="J6634" s="46"/>
    </row>
    <row r="6635" spans="1:10" s="45" customFormat="1">
      <c r="A6635" s="49"/>
      <c r="B6635" s="44"/>
      <c r="C6635" s="44"/>
      <c r="D6635" s="44"/>
      <c r="E6635" s="50"/>
      <c r="F6635" s="51"/>
      <c r="G6635" s="51"/>
      <c r="H6635" s="51"/>
      <c r="I6635" s="52"/>
      <c r="J6635" s="46"/>
    </row>
    <row r="6636" spans="1:10" s="45" customFormat="1">
      <c r="A6636" s="49"/>
      <c r="B6636" s="44"/>
      <c r="C6636" s="44"/>
      <c r="D6636" s="44"/>
      <c r="E6636" s="50"/>
      <c r="F6636" s="51"/>
      <c r="G6636" s="51"/>
      <c r="H6636" s="51"/>
      <c r="I6636" s="52"/>
      <c r="J6636" s="46"/>
    </row>
    <row r="6637" spans="1:10" s="45" customFormat="1">
      <c r="A6637" s="49"/>
      <c r="B6637" s="44"/>
      <c r="C6637" s="44"/>
      <c r="D6637" s="44"/>
      <c r="E6637" s="50"/>
      <c r="F6637" s="51"/>
      <c r="G6637" s="51"/>
      <c r="H6637" s="51"/>
      <c r="I6637" s="52"/>
      <c r="J6637" s="46"/>
    </row>
    <row r="6638" spans="1:10" s="45" customFormat="1">
      <c r="A6638" s="49"/>
      <c r="B6638" s="44"/>
      <c r="C6638" s="44"/>
      <c r="D6638" s="44"/>
      <c r="E6638" s="50"/>
      <c r="F6638" s="51"/>
      <c r="G6638" s="51"/>
      <c r="H6638" s="51"/>
      <c r="I6638" s="52"/>
      <c r="J6638" s="46"/>
    </row>
    <row r="6639" spans="1:10" s="45" customFormat="1">
      <c r="A6639" s="49"/>
      <c r="B6639" s="44"/>
      <c r="C6639" s="44"/>
      <c r="D6639" s="44"/>
      <c r="E6639" s="50"/>
      <c r="F6639" s="51"/>
      <c r="G6639" s="51"/>
      <c r="H6639" s="51"/>
      <c r="I6639" s="52"/>
      <c r="J6639" s="46"/>
    </row>
    <row r="6640" spans="1:10" s="45" customFormat="1">
      <c r="A6640" s="49"/>
      <c r="B6640" s="44"/>
      <c r="C6640" s="44"/>
      <c r="D6640" s="44"/>
      <c r="E6640" s="50"/>
      <c r="F6640" s="51"/>
      <c r="G6640" s="51"/>
      <c r="H6640" s="51"/>
      <c r="I6640" s="52"/>
      <c r="J6640" s="46"/>
    </row>
    <row r="6641" spans="1:12" s="45" customFormat="1">
      <c r="A6641" s="49"/>
      <c r="B6641" s="44"/>
      <c r="C6641" s="44"/>
      <c r="D6641" s="44"/>
      <c r="E6641" s="50"/>
      <c r="F6641" s="51"/>
      <c r="G6641" s="51"/>
      <c r="H6641" s="51"/>
      <c r="I6641" s="52"/>
      <c r="J6641" s="46"/>
    </row>
    <row r="6642" spans="1:12">
      <c r="A6642" s="49"/>
      <c r="B6642" s="44"/>
      <c r="C6642" s="44"/>
      <c r="D6642" s="44"/>
      <c r="E6642" s="50"/>
      <c r="F6642" s="51"/>
      <c r="G6642" s="51"/>
      <c r="H6642" s="51"/>
      <c r="I6642" s="52"/>
      <c r="J6642" s="46"/>
      <c r="K6642" s="45"/>
    </row>
    <row r="6643" spans="1:12" s="44" customFormat="1">
      <c r="A6643" s="49"/>
      <c r="E6643" s="50"/>
      <c r="F6643" s="51"/>
      <c r="G6643" s="51"/>
      <c r="H6643" s="51"/>
      <c r="I6643" s="52"/>
      <c r="J6643" s="46"/>
      <c r="K6643" s="45"/>
    </row>
    <row r="6644" spans="1:12" s="44" customFormat="1">
      <c r="A6644" s="49"/>
      <c r="E6644" s="50"/>
      <c r="F6644" s="51"/>
      <c r="G6644" s="51"/>
      <c r="H6644" s="51"/>
      <c r="I6644" s="52"/>
      <c r="J6644" s="46"/>
      <c r="K6644" s="45"/>
    </row>
    <row r="6645" spans="1:12" s="44" customFormat="1">
      <c r="A6645" s="49"/>
      <c r="E6645" s="50"/>
      <c r="F6645" s="51"/>
      <c r="G6645" s="51"/>
      <c r="H6645" s="51"/>
      <c r="I6645" s="52"/>
      <c r="J6645" s="46"/>
      <c r="K6645" s="45"/>
    </row>
    <row r="6646" spans="1:12" s="44" customFormat="1">
      <c r="A6646" s="49"/>
      <c r="E6646" s="50"/>
      <c r="F6646" s="51"/>
      <c r="G6646" s="51"/>
      <c r="H6646" s="51"/>
      <c r="I6646" s="52"/>
      <c r="J6646" s="46"/>
      <c r="K6646" s="45"/>
    </row>
    <row r="6647" spans="1:12" s="44" customFormat="1">
      <c r="A6647" s="49"/>
      <c r="E6647" s="50"/>
      <c r="F6647" s="51"/>
      <c r="G6647" s="51"/>
      <c r="H6647" s="51"/>
      <c r="I6647" s="52"/>
      <c r="J6647" s="46"/>
      <c r="K6647" s="45"/>
    </row>
    <row r="6648" spans="1:12" s="44" customFormat="1">
      <c r="A6648" s="49"/>
      <c r="E6648" s="50"/>
      <c r="F6648" s="51"/>
      <c r="G6648" s="51"/>
      <c r="H6648" s="51"/>
      <c r="I6648" s="52"/>
      <c r="J6648" s="46"/>
      <c r="K6648" s="45"/>
    </row>
    <row r="6649" spans="1:12" s="44" customFormat="1">
      <c r="A6649" s="49"/>
      <c r="E6649" s="50"/>
      <c r="F6649" s="51"/>
      <c r="G6649" s="51"/>
      <c r="H6649" s="51"/>
      <c r="I6649" s="52"/>
      <c r="J6649" s="46"/>
      <c r="K6649" s="55"/>
    </row>
    <row r="6650" spans="1:12" s="44" customFormat="1">
      <c r="A6650" s="49"/>
      <c r="E6650" s="50"/>
      <c r="F6650" s="51"/>
      <c r="G6650" s="51"/>
      <c r="H6650" s="51"/>
      <c r="I6650" s="52"/>
      <c r="J6650" s="46"/>
      <c r="K6650" s="45"/>
    </row>
    <row r="6651" spans="1:12" s="44" customFormat="1">
      <c r="A6651" s="49"/>
      <c r="E6651" s="50"/>
      <c r="F6651" s="51"/>
      <c r="G6651" s="51"/>
      <c r="H6651" s="51"/>
      <c r="I6651" s="52"/>
      <c r="J6651" s="46"/>
      <c r="K6651" s="45"/>
    </row>
    <row r="6652" spans="1:12" s="44" customFormat="1">
      <c r="A6652" s="49"/>
      <c r="E6652" s="50"/>
      <c r="F6652" s="51"/>
      <c r="G6652" s="51"/>
      <c r="H6652" s="51"/>
      <c r="I6652" s="52"/>
      <c r="J6652" s="46"/>
      <c r="K6652" s="45"/>
      <c r="L6652" s="48"/>
    </row>
    <row r="6653" spans="1:12" s="44" customFormat="1">
      <c r="A6653" s="49"/>
      <c r="E6653" s="50"/>
      <c r="F6653" s="51"/>
      <c r="G6653" s="51"/>
      <c r="H6653" s="51"/>
      <c r="I6653" s="52"/>
      <c r="J6653" s="46"/>
      <c r="K6653" s="45"/>
    </row>
    <row r="6654" spans="1:12" s="44" customFormat="1">
      <c r="A6654" s="49"/>
      <c r="E6654" s="50"/>
      <c r="F6654" s="51"/>
      <c r="G6654" s="51"/>
      <c r="H6654" s="51"/>
      <c r="I6654" s="52"/>
      <c r="J6654" s="46"/>
      <c r="K6654" s="45"/>
    </row>
    <row r="6655" spans="1:12" s="44" customFormat="1">
      <c r="A6655" s="49"/>
      <c r="E6655" s="50"/>
      <c r="F6655" s="51"/>
      <c r="G6655" s="51"/>
      <c r="H6655" s="51"/>
      <c r="I6655" s="52"/>
      <c r="J6655" s="46"/>
      <c r="K6655" s="45"/>
    </row>
    <row r="6656" spans="1:12" s="44" customFormat="1">
      <c r="A6656" s="49"/>
      <c r="E6656" s="50"/>
      <c r="F6656" s="51"/>
      <c r="G6656" s="51"/>
      <c r="H6656" s="51"/>
      <c r="I6656" s="52"/>
      <c r="J6656" s="46"/>
      <c r="K6656" s="45"/>
    </row>
    <row r="6657" spans="1:11" s="44" customFormat="1">
      <c r="A6657" s="49"/>
      <c r="E6657" s="50"/>
      <c r="F6657" s="51"/>
      <c r="G6657" s="51"/>
      <c r="H6657" s="51"/>
      <c r="I6657" s="52"/>
      <c r="J6657" s="46"/>
      <c r="K6657" s="45"/>
    </row>
    <row r="6658" spans="1:11" s="44" customFormat="1">
      <c r="A6658" s="49"/>
      <c r="E6658" s="50"/>
      <c r="F6658" s="51"/>
      <c r="G6658" s="51"/>
      <c r="H6658" s="51"/>
      <c r="I6658" s="52"/>
      <c r="J6658" s="46"/>
      <c r="K6658" s="45"/>
    </row>
    <row r="6659" spans="1:11" s="45" customFormat="1">
      <c r="A6659" s="49"/>
      <c r="B6659" s="44"/>
      <c r="C6659" s="44"/>
      <c r="D6659" s="44"/>
      <c r="E6659" s="50"/>
      <c r="F6659" s="51"/>
      <c r="G6659" s="51"/>
      <c r="H6659" s="51"/>
      <c r="I6659" s="52"/>
      <c r="J6659" s="46"/>
    </row>
    <row r="6660" spans="1:11" s="45" customFormat="1">
      <c r="A6660" s="49"/>
      <c r="B6660" s="44"/>
      <c r="C6660" s="44"/>
      <c r="D6660" s="44"/>
      <c r="E6660" s="50"/>
      <c r="F6660" s="51"/>
      <c r="G6660" s="51"/>
      <c r="H6660" s="51"/>
      <c r="I6660" s="52"/>
      <c r="J6660" s="46"/>
    </row>
    <row r="6661" spans="1:11" s="45" customFormat="1">
      <c r="A6661" s="49"/>
      <c r="B6661" s="44"/>
      <c r="C6661" s="44"/>
      <c r="D6661" s="44"/>
      <c r="E6661" s="50"/>
      <c r="F6661" s="51"/>
      <c r="G6661" s="51"/>
      <c r="H6661" s="51"/>
      <c r="I6661" s="52"/>
      <c r="J6661" s="46"/>
    </row>
    <row r="6662" spans="1:11" s="45" customFormat="1">
      <c r="A6662" s="49"/>
      <c r="B6662" s="44"/>
      <c r="C6662" s="44"/>
      <c r="D6662" s="44"/>
      <c r="E6662" s="50"/>
      <c r="F6662" s="51"/>
      <c r="G6662" s="51"/>
      <c r="H6662" s="51"/>
      <c r="I6662" s="52"/>
      <c r="J6662" s="46"/>
    </row>
    <row r="6663" spans="1:11" s="45" customFormat="1">
      <c r="A6663" s="49"/>
      <c r="B6663" s="44"/>
      <c r="C6663" s="44"/>
      <c r="D6663" s="44"/>
      <c r="E6663" s="50"/>
      <c r="F6663" s="51"/>
      <c r="G6663" s="51"/>
      <c r="H6663" s="51"/>
      <c r="I6663" s="52"/>
      <c r="J6663" s="46"/>
    </row>
    <row r="6664" spans="1:11" s="45" customFormat="1">
      <c r="A6664" s="49"/>
      <c r="B6664" s="44"/>
      <c r="C6664" s="44"/>
      <c r="D6664" s="44"/>
      <c r="E6664" s="50"/>
      <c r="F6664" s="51"/>
      <c r="G6664" s="51"/>
      <c r="H6664" s="51"/>
      <c r="I6664" s="52"/>
      <c r="J6664" s="46"/>
    </row>
    <row r="6665" spans="1:11" s="45" customFormat="1">
      <c r="A6665" s="49"/>
      <c r="B6665" s="44"/>
      <c r="C6665" s="44"/>
      <c r="D6665" s="44"/>
      <c r="E6665" s="50"/>
      <c r="F6665" s="51"/>
      <c r="G6665" s="51"/>
      <c r="H6665" s="51"/>
      <c r="I6665" s="52"/>
      <c r="J6665" s="46"/>
    </row>
    <row r="6666" spans="1:11" s="45" customFormat="1">
      <c r="A6666" s="49"/>
      <c r="B6666" s="44"/>
      <c r="C6666" s="44"/>
      <c r="D6666" s="44"/>
      <c r="E6666" s="50"/>
      <c r="F6666" s="51"/>
      <c r="G6666" s="51"/>
      <c r="H6666" s="51"/>
      <c r="I6666" s="52"/>
      <c r="J6666" s="46"/>
    </row>
    <row r="6667" spans="1:11" s="45" customFormat="1">
      <c r="A6667" s="49"/>
      <c r="B6667" s="44"/>
      <c r="C6667" s="44"/>
      <c r="D6667" s="44"/>
      <c r="E6667" s="50"/>
      <c r="F6667" s="51"/>
      <c r="G6667" s="51"/>
      <c r="H6667" s="51"/>
      <c r="I6667" s="52"/>
      <c r="J6667" s="46"/>
    </row>
    <row r="6668" spans="1:11" s="45" customFormat="1">
      <c r="A6668" s="49"/>
      <c r="B6668" s="44"/>
      <c r="C6668" s="44"/>
      <c r="D6668" s="44"/>
      <c r="E6668" s="50"/>
      <c r="F6668" s="51"/>
      <c r="G6668" s="51"/>
      <c r="H6668" s="51"/>
      <c r="I6668" s="52"/>
      <c r="J6668" s="46"/>
    </row>
    <row r="6669" spans="1:11">
      <c r="A6669" s="49"/>
      <c r="B6669" s="44"/>
      <c r="C6669" s="44"/>
      <c r="D6669" s="44"/>
      <c r="E6669" s="50"/>
      <c r="F6669" s="51"/>
      <c r="G6669" s="51"/>
      <c r="H6669" s="51"/>
      <c r="I6669" s="52"/>
      <c r="J6669" s="46"/>
      <c r="K6669" s="45"/>
    </row>
    <row r="6670" spans="1:11" s="45" customFormat="1">
      <c r="A6670" s="49"/>
      <c r="B6670" s="44"/>
      <c r="C6670" s="44"/>
      <c r="D6670" s="44"/>
      <c r="E6670" s="50"/>
      <c r="F6670" s="51"/>
      <c r="G6670" s="51"/>
      <c r="H6670" s="51"/>
      <c r="I6670" s="52"/>
      <c r="J6670" s="46"/>
    </row>
    <row r="6671" spans="1:11" s="45" customFormat="1">
      <c r="A6671" s="49"/>
      <c r="B6671" s="44"/>
      <c r="C6671" s="44"/>
      <c r="D6671" s="44"/>
      <c r="E6671" s="50"/>
      <c r="F6671" s="51"/>
      <c r="G6671" s="51"/>
      <c r="H6671" s="51"/>
      <c r="I6671" s="52"/>
      <c r="J6671" s="46"/>
    </row>
    <row r="6672" spans="1:11" s="45" customFormat="1">
      <c r="A6672" s="49"/>
      <c r="B6672" s="44"/>
      <c r="C6672" s="44"/>
      <c r="D6672" s="44"/>
      <c r="E6672" s="50"/>
      <c r="F6672" s="51"/>
      <c r="G6672" s="51"/>
      <c r="H6672" s="51"/>
      <c r="I6672" s="52"/>
      <c r="J6672" s="46"/>
    </row>
    <row r="6673" spans="1:11" s="45" customFormat="1">
      <c r="A6673" s="49"/>
      <c r="B6673" s="44"/>
      <c r="C6673" s="44"/>
      <c r="D6673" s="44"/>
      <c r="E6673" s="50"/>
      <c r="F6673" s="51"/>
      <c r="G6673" s="51"/>
      <c r="H6673" s="51"/>
      <c r="I6673" s="52"/>
      <c r="J6673" s="46"/>
    </row>
    <row r="6674" spans="1:11" s="45" customFormat="1">
      <c r="A6674" s="49"/>
      <c r="B6674" s="44"/>
      <c r="C6674" s="44"/>
      <c r="D6674" s="44"/>
      <c r="E6674" s="50"/>
      <c r="F6674" s="51"/>
      <c r="G6674" s="51"/>
      <c r="H6674" s="51"/>
      <c r="I6674" s="52"/>
      <c r="J6674" s="46"/>
    </row>
    <row r="6675" spans="1:11" s="44" customFormat="1">
      <c r="A6675" s="49"/>
      <c r="E6675" s="50"/>
      <c r="F6675" s="51"/>
      <c r="G6675" s="51"/>
      <c r="H6675" s="51"/>
      <c r="I6675" s="52"/>
      <c r="J6675" s="46"/>
      <c r="K6675" s="45"/>
    </row>
    <row r="6676" spans="1:11" s="44" customFormat="1">
      <c r="A6676" s="49"/>
      <c r="E6676" s="50"/>
      <c r="F6676" s="51"/>
      <c r="G6676" s="51"/>
      <c r="H6676" s="51"/>
      <c r="I6676" s="52"/>
      <c r="J6676" s="46"/>
      <c r="K6676" s="45"/>
    </row>
    <row r="6677" spans="1:11" s="44" customFormat="1">
      <c r="A6677" s="49"/>
      <c r="E6677" s="50"/>
      <c r="F6677" s="51"/>
      <c r="G6677" s="51"/>
      <c r="H6677" s="51"/>
      <c r="I6677" s="52"/>
      <c r="J6677" s="46"/>
      <c r="K6677" s="45"/>
    </row>
    <row r="6678" spans="1:11" s="44" customFormat="1">
      <c r="A6678" s="49"/>
      <c r="E6678" s="50"/>
      <c r="F6678" s="51"/>
      <c r="G6678" s="51"/>
      <c r="H6678" s="51"/>
      <c r="I6678" s="52"/>
      <c r="J6678" s="46"/>
      <c r="K6678" s="45"/>
    </row>
    <row r="6679" spans="1:11" s="44" customFormat="1">
      <c r="A6679" s="49"/>
      <c r="E6679" s="50"/>
      <c r="F6679" s="51"/>
      <c r="G6679" s="51"/>
      <c r="H6679" s="51"/>
      <c r="I6679" s="52"/>
      <c r="J6679" s="46"/>
      <c r="K6679" s="45"/>
    </row>
    <row r="6680" spans="1:11" s="44" customFormat="1">
      <c r="A6680" s="49"/>
      <c r="E6680" s="50"/>
      <c r="F6680" s="51"/>
      <c r="G6680" s="51"/>
      <c r="H6680" s="51"/>
      <c r="I6680" s="52"/>
      <c r="J6680" s="46"/>
      <c r="K6680" s="45"/>
    </row>
    <row r="6681" spans="1:11" s="44" customFormat="1">
      <c r="A6681" s="49"/>
      <c r="E6681" s="50"/>
      <c r="F6681" s="51"/>
      <c r="G6681" s="51"/>
      <c r="H6681" s="51"/>
      <c r="I6681" s="52"/>
      <c r="J6681" s="46"/>
      <c r="K6681" s="45"/>
    </row>
    <row r="6682" spans="1:11" s="44" customFormat="1">
      <c r="A6682" s="49"/>
      <c r="E6682" s="50"/>
      <c r="F6682" s="51"/>
      <c r="G6682" s="51"/>
      <c r="H6682" s="51"/>
      <c r="I6682" s="52"/>
      <c r="J6682" s="46"/>
      <c r="K6682" s="47"/>
    </row>
    <row r="6683" spans="1:11">
      <c r="A6683" s="49"/>
      <c r="B6683" s="44"/>
      <c r="C6683" s="44"/>
      <c r="D6683" s="44"/>
      <c r="E6683" s="50"/>
      <c r="F6683" s="51"/>
      <c r="G6683" s="51"/>
      <c r="H6683" s="51"/>
      <c r="I6683" s="52"/>
      <c r="J6683" s="46"/>
      <c r="K6683" s="45"/>
    </row>
    <row r="6684" spans="1:11" s="44" customFormat="1">
      <c r="A6684" s="49"/>
      <c r="E6684" s="50"/>
      <c r="F6684" s="51"/>
      <c r="G6684" s="51"/>
      <c r="H6684" s="51"/>
      <c r="I6684" s="52"/>
      <c r="J6684" s="46"/>
      <c r="K6684" s="45"/>
    </row>
    <row r="6685" spans="1:11" s="44" customFormat="1">
      <c r="A6685" s="49"/>
      <c r="E6685" s="50"/>
      <c r="F6685" s="51"/>
      <c r="G6685" s="51"/>
      <c r="H6685" s="51"/>
      <c r="I6685" s="52"/>
      <c r="J6685" s="46"/>
      <c r="K6685" s="45"/>
    </row>
    <row r="6686" spans="1:11" s="44" customFormat="1">
      <c r="A6686" s="49"/>
      <c r="E6686" s="50"/>
      <c r="F6686" s="51"/>
      <c r="G6686" s="51"/>
      <c r="H6686" s="51"/>
      <c r="I6686" s="52"/>
      <c r="J6686" s="46"/>
      <c r="K6686" s="45"/>
    </row>
    <row r="6687" spans="1:11" s="44" customFormat="1">
      <c r="A6687" s="49"/>
      <c r="E6687" s="50"/>
      <c r="F6687" s="51"/>
      <c r="G6687" s="51"/>
      <c r="H6687" s="51"/>
      <c r="I6687" s="52"/>
      <c r="J6687" s="46"/>
      <c r="K6687" s="45"/>
    </row>
    <row r="6688" spans="1:11" s="44" customFormat="1">
      <c r="A6688" s="49"/>
      <c r="E6688" s="50"/>
      <c r="F6688" s="51"/>
      <c r="G6688" s="51"/>
      <c r="H6688" s="51"/>
      <c r="I6688" s="52"/>
      <c r="J6688" s="46"/>
      <c r="K6688" s="45"/>
    </row>
    <row r="6689" spans="1:11" s="44" customFormat="1">
      <c r="A6689" s="49"/>
      <c r="E6689" s="50"/>
      <c r="F6689" s="51"/>
      <c r="G6689" s="51"/>
      <c r="H6689" s="51"/>
      <c r="I6689" s="52"/>
      <c r="J6689" s="46"/>
      <c r="K6689" s="45"/>
    </row>
    <row r="6690" spans="1:11" s="44" customFormat="1">
      <c r="A6690" s="49"/>
      <c r="E6690" s="50"/>
      <c r="F6690" s="51"/>
      <c r="G6690" s="51"/>
      <c r="H6690" s="51"/>
      <c r="I6690" s="52"/>
      <c r="J6690" s="46"/>
      <c r="K6690" s="45"/>
    </row>
    <row r="6691" spans="1:11" s="44" customFormat="1">
      <c r="A6691" s="49"/>
      <c r="E6691" s="50"/>
      <c r="F6691" s="51"/>
      <c r="G6691" s="51"/>
      <c r="H6691" s="51"/>
      <c r="I6691" s="52"/>
      <c r="J6691" s="46"/>
      <c r="K6691" s="45"/>
    </row>
    <row r="6692" spans="1:11" s="44" customFormat="1">
      <c r="A6692" s="49"/>
      <c r="E6692" s="50"/>
      <c r="F6692" s="51"/>
      <c r="G6692" s="51"/>
      <c r="H6692" s="51"/>
      <c r="I6692" s="52"/>
      <c r="J6692" s="46"/>
      <c r="K6692" s="45"/>
    </row>
    <row r="6693" spans="1:11" s="44" customFormat="1">
      <c r="A6693" s="49"/>
      <c r="E6693" s="50"/>
      <c r="F6693" s="51"/>
      <c r="G6693" s="51"/>
      <c r="H6693" s="51"/>
      <c r="I6693" s="52"/>
      <c r="J6693" s="46"/>
      <c r="K6693" s="45"/>
    </row>
    <row r="6694" spans="1:11" s="44" customFormat="1">
      <c r="A6694" s="49"/>
      <c r="E6694" s="50"/>
      <c r="F6694" s="51"/>
      <c r="G6694" s="51"/>
      <c r="H6694" s="51"/>
      <c r="I6694" s="52"/>
      <c r="J6694" s="46"/>
      <c r="K6694" s="45"/>
    </row>
    <row r="6695" spans="1:11" s="44" customFormat="1">
      <c r="A6695" s="49"/>
      <c r="E6695" s="50"/>
      <c r="F6695" s="51"/>
      <c r="G6695" s="51"/>
      <c r="H6695" s="51"/>
      <c r="I6695" s="52"/>
      <c r="J6695" s="46"/>
      <c r="K6695" s="45"/>
    </row>
    <row r="6696" spans="1:11" s="44" customFormat="1">
      <c r="A6696" s="49"/>
      <c r="E6696" s="50"/>
      <c r="F6696" s="51"/>
      <c r="G6696" s="51"/>
      <c r="H6696" s="51"/>
      <c r="I6696" s="52"/>
      <c r="J6696" s="46"/>
      <c r="K6696" s="45"/>
    </row>
    <row r="6697" spans="1:11" s="44" customFormat="1">
      <c r="A6697" s="49"/>
      <c r="E6697" s="50"/>
      <c r="F6697" s="51"/>
      <c r="G6697" s="51"/>
      <c r="H6697" s="51"/>
      <c r="I6697" s="52"/>
      <c r="J6697" s="46"/>
      <c r="K6697" s="45"/>
    </row>
    <row r="6698" spans="1:11" s="44" customFormat="1">
      <c r="A6698" s="49"/>
      <c r="E6698" s="50"/>
      <c r="F6698" s="51"/>
      <c r="G6698" s="51"/>
      <c r="H6698" s="51"/>
      <c r="I6698" s="52"/>
      <c r="J6698" s="46"/>
      <c r="K6698" s="45"/>
    </row>
    <row r="6699" spans="1:11" s="44" customFormat="1">
      <c r="A6699" s="49"/>
      <c r="E6699" s="50"/>
      <c r="F6699" s="51"/>
      <c r="G6699" s="51"/>
      <c r="H6699" s="51"/>
      <c r="I6699" s="52"/>
      <c r="J6699" s="46"/>
      <c r="K6699" s="45"/>
    </row>
    <row r="6700" spans="1:11" s="44" customFormat="1">
      <c r="A6700" s="49"/>
      <c r="E6700" s="50"/>
      <c r="F6700" s="51"/>
      <c r="G6700" s="51"/>
      <c r="H6700" s="51"/>
      <c r="I6700" s="52"/>
      <c r="J6700" s="46"/>
      <c r="K6700" s="45"/>
    </row>
    <row r="6701" spans="1:11" s="44" customFormat="1">
      <c r="A6701" s="49"/>
      <c r="E6701" s="50"/>
      <c r="F6701" s="51"/>
      <c r="G6701" s="51"/>
      <c r="H6701" s="51"/>
      <c r="I6701" s="52"/>
      <c r="J6701" s="46"/>
      <c r="K6701" s="45"/>
    </row>
    <row r="6702" spans="1:11" s="44" customFormat="1">
      <c r="A6702" s="49"/>
      <c r="E6702" s="50"/>
      <c r="F6702" s="51"/>
      <c r="G6702" s="51"/>
      <c r="H6702" s="51"/>
      <c r="I6702" s="52"/>
      <c r="J6702" s="46"/>
      <c r="K6702" s="45"/>
    </row>
    <row r="6703" spans="1:11" s="44" customFormat="1">
      <c r="A6703" s="49"/>
      <c r="E6703" s="50"/>
      <c r="F6703" s="51"/>
      <c r="G6703" s="51"/>
      <c r="H6703" s="51"/>
      <c r="I6703" s="52"/>
      <c r="J6703" s="46"/>
      <c r="K6703" s="45"/>
    </row>
    <row r="6704" spans="1:11" s="44" customFormat="1">
      <c r="A6704" s="49"/>
      <c r="E6704" s="50"/>
      <c r="F6704" s="51"/>
      <c r="G6704" s="51"/>
      <c r="H6704" s="51"/>
      <c r="I6704" s="52"/>
      <c r="J6704" s="46"/>
      <c r="K6704" s="45"/>
    </row>
    <row r="6705" spans="1:11" s="44" customFormat="1">
      <c r="A6705" s="49"/>
      <c r="E6705" s="50"/>
      <c r="F6705" s="51"/>
      <c r="G6705" s="51"/>
      <c r="H6705" s="51"/>
      <c r="I6705" s="52"/>
      <c r="J6705" s="46"/>
      <c r="K6705" s="47"/>
    </row>
    <row r="6706" spans="1:11" s="44" customFormat="1">
      <c r="A6706" s="49"/>
      <c r="E6706" s="50"/>
      <c r="F6706" s="51"/>
      <c r="G6706" s="51"/>
      <c r="H6706" s="51"/>
      <c r="I6706" s="52"/>
      <c r="J6706" s="46"/>
      <c r="K6706" s="45"/>
    </row>
    <row r="6707" spans="1:11">
      <c r="A6707" s="49"/>
      <c r="B6707" s="44"/>
      <c r="C6707" s="44"/>
      <c r="D6707" s="44"/>
      <c r="E6707" s="50"/>
      <c r="F6707" s="51"/>
      <c r="G6707" s="51"/>
      <c r="H6707" s="51"/>
      <c r="I6707" s="52"/>
      <c r="J6707" s="46"/>
      <c r="K6707" s="45"/>
    </row>
    <row r="6708" spans="1:11" s="45" customFormat="1">
      <c r="A6708" s="49"/>
      <c r="B6708" s="44"/>
      <c r="C6708" s="44"/>
      <c r="D6708" s="44"/>
      <c r="E6708" s="50"/>
      <c r="F6708" s="51"/>
      <c r="G6708" s="51"/>
      <c r="H6708" s="51"/>
      <c r="I6708" s="52"/>
      <c r="J6708" s="46"/>
    </row>
    <row r="6709" spans="1:11" s="45" customFormat="1">
      <c r="A6709" s="49"/>
      <c r="B6709" s="44"/>
      <c r="C6709" s="44"/>
      <c r="D6709" s="44"/>
      <c r="E6709" s="50"/>
      <c r="F6709" s="51"/>
      <c r="G6709" s="51"/>
      <c r="H6709" s="51"/>
      <c r="I6709" s="52"/>
      <c r="J6709" s="46"/>
    </row>
    <row r="6710" spans="1:11" s="45" customFormat="1">
      <c r="A6710" s="49"/>
      <c r="B6710" s="44"/>
      <c r="C6710" s="44"/>
      <c r="D6710" s="44"/>
      <c r="E6710" s="50"/>
      <c r="F6710" s="51"/>
      <c r="G6710" s="51"/>
      <c r="H6710" s="51"/>
      <c r="I6710" s="52"/>
      <c r="J6710" s="46"/>
    </row>
    <row r="6711" spans="1:11" s="45" customFormat="1">
      <c r="A6711" s="49"/>
      <c r="B6711" s="44"/>
      <c r="C6711" s="44"/>
      <c r="D6711" s="44"/>
      <c r="E6711" s="50"/>
      <c r="F6711" s="51"/>
      <c r="G6711" s="51"/>
      <c r="H6711" s="51"/>
      <c r="I6711" s="52"/>
      <c r="J6711" s="46"/>
    </row>
    <row r="6712" spans="1:11" s="45" customFormat="1">
      <c r="A6712" s="49"/>
      <c r="B6712" s="44"/>
      <c r="C6712" s="44"/>
      <c r="D6712" s="44"/>
      <c r="E6712" s="50"/>
      <c r="F6712" s="51"/>
      <c r="G6712" s="51"/>
      <c r="H6712" s="51"/>
      <c r="I6712" s="52"/>
      <c r="J6712" s="46"/>
    </row>
    <row r="6713" spans="1:11" s="45" customFormat="1">
      <c r="A6713" s="49"/>
      <c r="B6713" s="44"/>
      <c r="C6713" s="44"/>
      <c r="D6713" s="44"/>
      <c r="E6713" s="50"/>
      <c r="F6713" s="51"/>
      <c r="G6713" s="51"/>
      <c r="H6713" s="51"/>
      <c r="I6713" s="52"/>
      <c r="J6713" s="46"/>
    </row>
    <row r="6714" spans="1:11" s="45" customFormat="1">
      <c r="A6714" s="49"/>
      <c r="B6714" s="44"/>
      <c r="C6714" s="44"/>
      <c r="D6714" s="44"/>
      <c r="E6714" s="50"/>
      <c r="F6714" s="51"/>
      <c r="G6714" s="51"/>
      <c r="H6714" s="51"/>
      <c r="I6714" s="52"/>
      <c r="J6714" s="46"/>
    </row>
    <row r="6715" spans="1:11" s="45" customFormat="1">
      <c r="A6715" s="49"/>
      <c r="B6715" s="44"/>
      <c r="C6715" s="44"/>
      <c r="D6715" s="44"/>
      <c r="E6715" s="50"/>
      <c r="F6715" s="51"/>
      <c r="G6715" s="51"/>
      <c r="H6715" s="51"/>
      <c r="I6715" s="52"/>
      <c r="J6715" s="46"/>
    </row>
    <row r="6716" spans="1:11" s="45" customFormat="1">
      <c r="A6716" s="49"/>
      <c r="B6716" s="44"/>
      <c r="C6716" s="44"/>
      <c r="D6716" s="44"/>
      <c r="E6716" s="50"/>
      <c r="F6716" s="51"/>
      <c r="G6716" s="51"/>
      <c r="H6716" s="51"/>
      <c r="I6716" s="52"/>
      <c r="J6716" s="46"/>
    </row>
    <row r="6717" spans="1:11" s="45" customFormat="1">
      <c r="A6717" s="49"/>
      <c r="B6717" s="44"/>
      <c r="C6717" s="44"/>
      <c r="D6717" s="44"/>
      <c r="E6717" s="50"/>
      <c r="F6717" s="51"/>
      <c r="G6717" s="51"/>
      <c r="H6717" s="51"/>
      <c r="I6717" s="52"/>
      <c r="J6717" s="46"/>
    </row>
    <row r="6718" spans="1:11" s="45" customFormat="1">
      <c r="A6718" s="49"/>
      <c r="B6718" s="44"/>
      <c r="C6718" s="44"/>
      <c r="D6718" s="44"/>
      <c r="E6718" s="50"/>
      <c r="F6718" s="51"/>
      <c r="G6718" s="51"/>
      <c r="H6718" s="51"/>
      <c r="I6718" s="52"/>
      <c r="J6718" s="46"/>
    </row>
    <row r="6719" spans="1:11" s="45" customFormat="1">
      <c r="A6719" s="49"/>
      <c r="B6719" s="44"/>
      <c r="C6719" s="44"/>
      <c r="D6719" s="44"/>
      <c r="E6719" s="50"/>
      <c r="F6719" s="51"/>
      <c r="G6719" s="51"/>
      <c r="H6719" s="51"/>
      <c r="I6719" s="52"/>
      <c r="J6719" s="46"/>
    </row>
    <row r="6720" spans="1:11" s="45" customFormat="1">
      <c r="A6720" s="49"/>
      <c r="B6720" s="44"/>
      <c r="C6720" s="44"/>
      <c r="D6720" s="44"/>
      <c r="E6720" s="50"/>
      <c r="F6720" s="51"/>
      <c r="G6720" s="51"/>
      <c r="H6720" s="51"/>
      <c r="I6720" s="52"/>
      <c r="J6720" s="46"/>
    </row>
    <row r="6721" spans="1:10" s="45" customFormat="1">
      <c r="A6721" s="49"/>
      <c r="B6721" s="44"/>
      <c r="C6721" s="44"/>
      <c r="D6721" s="44"/>
      <c r="E6721" s="50"/>
      <c r="F6721" s="51"/>
      <c r="G6721" s="51"/>
      <c r="H6721" s="51"/>
      <c r="I6721" s="52"/>
      <c r="J6721" s="46"/>
    </row>
    <row r="6722" spans="1:10" s="45" customFormat="1">
      <c r="A6722" s="49"/>
      <c r="B6722" s="44"/>
      <c r="C6722" s="44"/>
      <c r="D6722" s="44"/>
      <c r="E6722" s="50"/>
      <c r="F6722" s="51"/>
      <c r="G6722" s="51"/>
      <c r="H6722" s="51"/>
      <c r="I6722" s="52"/>
      <c r="J6722" s="46"/>
    </row>
    <row r="6723" spans="1:10" s="45" customFormat="1">
      <c r="A6723" s="49"/>
      <c r="B6723" s="44"/>
      <c r="C6723" s="44"/>
      <c r="D6723" s="44"/>
      <c r="E6723" s="50"/>
      <c r="F6723" s="51"/>
      <c r="G6723" s="51"/>
      <c r="H6723" s="51"/>
      <c r="I6723" s="52"/>
      <c r="J6723" s="46"/>
    </row>
    <row r="6724" spans="1:10" s="45" customFormat="1">
      <c r="A6724" s="49"/>
      <c r="B6724" s="44"/>
      <c r="C6724" s="44"/>
      <c r="D6724" s="44"/>
      <c r="E6724" s="50"/>
      <c r="F6724" s="51"/>
      <c r="G6724" s="51"/>
      <c r="H6724" s="51"/>
      <c r="I6724" s="52"/>
      <c r="J6724" s="46"/>
    </row>
    <row r="6725" spans="1:10" s="45" customFormat="1">
      <c r="A6725" s="49"/>
      <c r="B6725" s="44"/>
      <c r="C6725" s="44"/>
      <c r="D6725" s="44"/>
      <c r="E6725" s="50"/>
      <c r="F6725" s="51"/>
      <c r="G6725" s="51"/>
      <c r="H6725" s="51"/>
      <c r="I6725" s="52"/>
      <c r="J6725" s="46"/>
    </row>
    <row r="6726" spans="1:10" s="45" customFormat="1">
      <c r="A6726" s="49"/>
      <c r="B6726" s="44"/>
      <c r="C6726" s="44"/>
      <c r="D6726" s="44"/>
      <c r="E6726" s="50"/>
      <c r="F6726" s="51"/>
      <c r="G6726" s="51"/>
      <c r="H6726" s="51"/>
      <c r="I6726" s="52"/>
      <c r="J6726" s="46"/>
    </row>
    <row r="6727" spans="1:10" s="45" customFormat="1">
      <c r="A6727" s="49"/>
      <c r="B6727" s="44"/>
      <c r="C6727" s="44"/>
      <c r="D6727" s="44"/>
      <c r="E6727" s="50"/>
      <c r="F6727" s="51"/>
      <c r="G6727" s="51"/>
      <c r="H6727" s="51"/>
      <c r="I6727" s="52"/>
      <c r="J6727" s="46"/>
    </row>
    <row r="6728" spans="1:10" s="45" customFormat="1">
      <c r="A6728" s="49"/>
      <c r="B6728" s="44"/>
      <c r="C6728" s="44"/>
      <c r="D6728" s="44"/>
      <c r="E6728" s="50"/>
      <c r="F6728" s="51"/>
      <c r="G6728" s="51"/>
      <c r="H6728" s="51"/>
      <c r="I6728" s="52"/>
      <c r="J6728" s="46"/>
    </row>
    <row r="6729" spans="1:10" s="45" customFormat="1">
      <c r="A6729" s="49"/>
      <c r="B6729" s="44"/>
      <c r="C6729" s="44"/>
      <c r="D6729" s="44"/>
      <c r="E6729" s="50"/>
      <c r="F6729" s="51"/>
      <c r="G6729" s="51"/>
      <c r="H6729" s="51"/>
      <c r="I6729" s="52"/>
      <c r="J6729" s="46"/>
    </row>
    <row r="6730" spans="1:10" s="45" customFormat="1">
      <c r="A6730" s="49"/>
      <c r="B6730" s="44"/>
      <c r="C6730" s="44"/>
      <c r="D6730" s="44"/>
      <c r="E6730" s="50"/>
      <c r="F6730" s="51"/>
      <c r="G6730" s="51"/>
      <c r="H6730" s="51"/>
      <c r="I6730" s="52"/>
      <c r="J6730" s="46"/>
    </row>
    <row r="6731" spans="1:10" s="45" customFormat="1">
      <c r="A6731" s="49"/>
      <c r="B6731" s="44"/>
      <c r="C6731" s="44"/>
      <c r="D6731" s="44"/>
      <c r="E6731" s="50"/>
      <c r="F6731" s="51"/>
      <c r="G6731" s="51"/>
      <c r="H6731" s="51"/>
      <c r="I6731" s="52"/>
      <c r="J6731" s="46"/>
    </row>
    <row r="6732" spans="1:10" s="45" customFormat="1">
      <c r="A6732" s="49"/>
      <c r="B6732" s="44"/>
      <c r="C6732" s="44"/>
      <c r="D6732" s="44"/>
      <c r="E6732" s="50"/>
      <c r="F6732" s="51"/>
      <c r="G6732" s="51"/>
      <c r="H6732" s="51"/>
      <c r="I6732" s="52"/>
      <c r="J6732" s="46"/>
    </row>
    <row r="6733" spans="1:10" s="45" customFormat="1">
      <c r="A6733" s="49"/>
      <c r="B6733" s="44"/>
      <c r="C6733" s="44"/>
      <c r="D6733" s="44"/>
      <c r="E6733" s="50"/>
      <c r="F6733" s="51"/>
      <c r="G6733" s="51"/>
      <c r="H6733" s="51"/>
      <c r="I6733" s="52"/>
      <c r="J6733" s="46"/>
    </row>
    <row r="6734" spans="1:10" s="45" customFormat="1">
      <c r="A6734" s="49"/>
      <c r="B6734" s="44"/>
      <c r="C6734" s="44"/>
      <c r="D6734" s="44"/>
      <c r="E6734" s="50"/>
      <c r="F6734" s="51"/>
      <c r="G6734" s="51"/>
      <c r="H6734" s="51"/>
      <c r="I6734" s="52"/>
      <c r="J6734" s="46"/>
    </row>
    <row r="6735" spans="1:10" s="45" customFormat="1">
      <c r="A6735" s="49"/>
      <c r="B6735" s="44"/>
      <c r="C6735" s="44"/>
      <c r="D6735" s="44"/>
      <c r="E6735" s="50"/>
      <c r="F6735" s="51"/>
      <c r="G6735" s="51"/>
      <c r="H6735" s="51"/>
      <c r="I6735" s="52"/>
      <c r="J6735" s="46"/>
    </row>
    <row r="6736" spans="1:10" s="45" customFormat="1">
      <c r="A6736" s="49"/>
      <c r="B6736" s="44"/>
      <c r="C6736" s="44"/>
      <c r="D6736" s="44"/>
      <c r="E6736" s="50"/>
      <c r="F6736" s="51"/>
      <c r="G6736" s="51"/>
      <c r="H6736" s="51"/>
      <c r="I6736" s="52"/>
      <c r="J6736" s="46"/>
    </row>
    <row r="6737" spans="1:11" s="45" customFormat="1">
      <c r="A6737" s="49"/>
      <c r="B6737" s="44"/>
      <c r="C6737" s="44"/>
      <c r="D6737" s="44"/>
      <c r="E6737" s="50"/>
      <c r="F6737" s="51"/>
      <c r="G6737" s="51"/>
      <c r="H6737" s="51"/>
      <c r="I6737" s="52"/>
      <c r="J6737" s="46"/>
    </row>
    <row r="6738" spans="1:11" s="45" customFormat="1">
      <c r="A6738" s="49"/>
      <c r="B6738" s="44"/>
      <c r="C6738" s="44"/>
      <c r="D6738" s="44"/>
      <c r="E6738" s="50"/>
      <c r="F6738" s="51"/>
      <c r="G6738" s="51"/>
      <c r="H6738" s="51"/>
      <c r="I6738" s="52"/>
      <c r="J6738" s="46"/>
    </row>
    <row r="6739" spans="1:11" s="44" customFormat="1">
      <c r="A6739" s="49"/>
      <c r="E6739" s="50"/>
      <c r="F6739" s="51"/>
      <c r="G6739" s="51"/>
      <c r="H6739" s="51"/>
      <c r="I6739" s="52"/>
      <c r="J6739" s="46"/>
      <c r="K6739" s="45"/>
    </row>
    <row r="6740" spans="1:11" s="44" customFormat="1">
      <c r="A6740" s="49"/>
      <c r="E6740" s="50"/>
      <c r="F6740" s="51"/>
      <c r="G6740" s="51"/>
      <c r="H6740" s="51"/>
      <c r="I6740" s="52"/>
      <c r="J6740" s="46"/>
      <c r="K6740" s="45"/>
    </row>
    <row r="6741" spans="1:11" s="44" customFormat="1">
      <c r="A6741" s="49"/>
      <c r="E6741" s="50"/>
      <c r="F6741" s="51"/>
      <c r="G6741" s="51"/>
      <c r="H6741" s="51"/>
      <c r="I6741" s="52"/>
      <c r="J6741" s="46"/>
      <c r="K6741" s="45"/>
    </row>
    <row r="6742" spans="1:11" s="44" customFormat="1">
      <c r="A6742" s="49"/>
      <c r="E6742" s="50"/>
      <c r="F6742" s="51"/>
      <c r="G6742" s="51"/>
      <c r="H6742" s="51"/>
      <c r="I6742" s="52"/>
      <c r="J6742" s="46"/>
      <c r="K6742" s="45"/>
    </row>
    <row r="6743" spans="1:11" s="44" customFormat="1">
      <c r="A6743" s="49"/>
      <c r="E6743" s="50"/>
      <c r="F6743" s="51"/>
      <c r="G6743" s="51"/>
      <c r="H6743" s="51"/>
      <c r="I6743" s="52"/>
      <c r="J6743" s="46"/>
      <c r="K6743" s="45"/>
    </row>
    <row r="6744" spans="1:11" s="44" customFormat="1">
      <c r="A6744" s="49"/>
      <c r="E6744" s="50"/>
      <c r="F6744" s="51"/>
      <c r="G6744" s="51"/>
      <c r="H6744" s="51"/>
      <c r="I6744" s="52"/>
      <c r="J6744" s="46"/>
      <c r="K6744" s="45"/>
    </row>
    <row r="6745" spans="1:11" s="44" customFormat="1">
      <c r="A6745" s="49"/>
      <c r="E6745" s="50"/>
      <c r="F6745" s="51"/>
      <c r="G6745" s="51"/>
      <c r="H6745" s="51"/>
      <c r="I6745" s="52"/>
      <c r="J6745" s="46"/>
      <c r="K6745" s="45"/>
    </row>
    <row r="6746" spans="1:11" s="44" customFormat="1">
      <c r="A6746" s="49"/>
      <c r="E6746" s="50"/>
      <c r="F6746" s="51"/>
      <c r="G6746" s="51"/>
      <c r="H6746" s="51"/>
      <c r="I6746" s="52"/>
      <c r="J6746" s="46"/>
      <c r="K6746" s="45"/>
    </row>
    <row r="6747" spans="1:11" s="44" customFormat="1">
      <c r="A6747" s="49"/>
      <c r="E6747" s="50"/>
      <c r="F6747" s="51"/>
      <c r="G6747" s="51"/>
      <c r="H6747" s="51"/>
      <c r="I6747" s="52"/>
      <c r="J6747" s="46"/>
      <c r="K6747" s="45"/>
    </row>
    <row r="6748" spans="1:11" s="44" customFormat="1">
      <c r="A6748" s="49"/>
      <c r="E6748" s="50"/>
      <c r="F6748" s="51"/>
      <c r="G6748" s="51"/>
      <c r="H6748" s="51"/>
      <c r="I6748" s="52"/>
      <c r="J6748" s="46"/>
      <c r="K6748" s="45"/>
    </row>
    <row r="6749" spans="1:11" s="44" customFormat="1">
      <c r="A6749" s="49"/>
      <c r="E6749" s="50"/>
      <c r="F6749" s="51"/>
      <c r="G6749" s="51"/>
      <c r="H6749" s="51"/>
      <c r="I6749" s="52"/>
      <c r="J6749" s="46"/>
      <c r="K6749" s="45"/>
    </row>
    <row r="6750" spans="1:11" s="44" customFormat="1">
      <c r="A6750" s="49"/>
      <c r="E6750" s="50"/>
      <c r="F6750" s="51"/>
      <c r="G6750" s="51"/>
      <c r="H6750" s="51"/>
      <c r="I6750" s="52"/>
      <c r="J6750" s="46"/>
      <c r="K6750" s="45"/>
    </row>
    <row r="6751" spans="1:11" s="44" customFormat="1">
      <c r="A6751" s="49"/>
      <c r="E6751" s="50"/>
      <c r="F6751" s="51"/>
      <c r="G6751" s="51"/>
      <c r="H6751" s="51"/>
      <c r="I6751" s="52"/>
      <c r="J6751" s="46"/>
      <c r="K6751" s="45"/>
    </row>
    <row r="6752" spans="1:11" s="44" customFormat="1">
      <c r="A6752" s="49"/>
      <c r="E6752" s="50"/>
      <c r="F6752" s="51"/>
      <c r="G6752" s="51"/>
      <c r="H6752" s="51"/>
      <c r="I6752" s="52"/>
      <c r="J6752" s="46"/>
      <c r="K6752" s="45"/>
    </row>
    <row r="6753" spans="1:11" s="44" customFormat="1">
      <c r="A6753" s="49"/>
      <c r="E6753" s="50"/>
      <c r="F6753" s="51"/>
      <c r="G6753" s="51"/>
      <c r="H6753" s="51"/>
      <c r="I6753" s="52"/>
      <c r="J6753" s="46"/>
      <c r="K6753" s="45"/>
    </row>
    <row r="6754" spans="1:11" s="44" customFormat="1">
      <c r="A6754" s="49"/>
      <c r="E6754" s="50"/>
      <c r="F6754" s="51"/>
      <c r="G6754" s="51"/>
      <c r="H6754" s="51"/>
      <c r="I6754" s="52"/>
      <c r="J6754" s="46"/>
      <c r="K6754" s="55"/>
    </row>
    <row r="6755" spans="1:11" s="45" customFormat="1">
      <c r="A6755" s="49"/>
      <c r="B6755" s="44"/>
      <c r="C6755" s="44"/>
      <c r="D6755" s="44"/>
      <c r="E6755" s="50"/>
      <c r="F6755" s="51"/>
      <c r="G6755" s="51"/>
      <c r="H6755" s="51"/>
      <c r="I6755" s="52"/>
      <c r="J6755" s="46"/>
    </row>
    <row r="6756" spans="1:11" s="45" customFormat="1">
      <c r="A6756" s="49"/>
      <c r="B6756" s="44"/>
      <c r="C6756" s="44"/>
      <c r="D6756" s="44"/>
      <c r="E6756" s="50"/>
      <c r="F6756" s="51"/>
      <c r="G6756" s="51"/>
      <c r="H6756" s="51"/>
      <c r="I6756" s="52"/>
      <c r="J6756" s="46"/>
    </row>
    <row r="6757" spans="1:11" s="45" customFormat="1">
      <c r="A6757" s="49"/>
      <c r="B6757" s="44"/>
      <c r="C6757" s="44"/>
      <c r="D6757" s="44"/>
      <c r="E6757" s="50"/>
      <c r="F6757" s="51"/>
      <c r="G6757" s="51"/>
      <c r="H6757" s="51"/>
      <c r="I6757" s="52"/>
      <c r="J6757" s="46"/>
    </row>
    <row r="6758" spans="1:11" s="45" customFormat="1">
      <c r="A6758" s="49"/>
      <c r="B6758" s="44"/>
      <c r="C6758" s="44"/>
      <c r="D6758" s="44"/>
      <c r="E6758" s="50"/>
      <c r="F6758" s="51"/>
      <c r="G6758" s="51"/>
      <c r="H6758" s="51"/>
      <c r="I6758" s="52"/>
      <c r="J6758" s="46"/>
    </row>
    <row r="6759" spans="1:11" s="45" customFormat="1">
      <c r="A6759" s="49"/>
      <c r="B6759" s="44"/>
      <c r="C6759" s="44"/>
      <c r="D6759" s="44"/>
      <c r="E6759" s="50"/>
      <c r="F6759" s="51"/>
      <c r="G6759" s="51"/>
      <c r="H6759" s="51"/>
      <c r="I6759" s="52"/>
      <c r="J6759" s="46"/>
    </row>
    <row r="6760" spans="1:11" s="45" customFormat="1">
      <c r="A6760" s="49"/>
      <c r="B6760" s="44"/>
      <c r="C6760" s="44"/>
      <c r="D6760" s="44"/>
      <c r="E6760" s="50"/>
      <c r="F6760" s="51"/>
      <c r="G6760" s="51"/>
      <c r="H6760" s="51"/>
      <c r="I6760" s="52"/>
      <c r="J6760" s="46"/>
    </row>
    <row r="6761" spans="1:11" s="45" customFormat="1">
      <c r="A6761" s="49"/>
      <c r="B6761" s="44"/>
      <c r="C6761" s="44"/>
      <c r="D6761" s="44"/>
      <c r="E6761" s="50"/>
      <c r="F6761" s="51"/>
      <c r="G6761" s="51"/>
      <c r="H6761" s="51"/>
      <c r="I6761" s="52"/>
      <c r="J6761" s="46"/>
    </row>
    <row r="6762" spans="1:11" s="45" customFormat="1">
      <c r="A6762" s="49"/>
      <c r="B6762" s="44"/>
      <c r="C6762" s="44"/>
      <c r="D6762" s="44"/>
      <c r="E6762" s="50"/>
      <c r="F6762" s="51"/>
      <c r="G6762" s="51"/>
      <c r="H6762" s="51"/>
      <c r="I6762" s="52"/>
      <c r="J6762" s="46"/>
    </row>
    <row r="6763" spans="1:11" s="45" customFormat="1">
      <c r="A6763" s="49"/>
      <c r="B6763" s="44"/>
      <c r="C6763" s="44"/>
      <c r="D6763" s="44"/>
      <c r="E6763" s="50"/>
      <c r="F6763" s="51"/>
      <c r="G6763" s="51"/>
      <c r="H6763" s="51"/>
      <c r="I6763" s="52"/>
      <c r="J6763" s="46"/>
    </row>
    <row r="6764" spans="1:11" s="45" customFormat="1">
      <c r="A6764" s="49"/>
      <c r="B6764" s="44"/>
      <c r="C6764" s="44"/>
      <c r="D6764" s="44"/>
      <c r="E6764" s="50"/>
      <c r="F6764" s="51"/>
      <c r="G6764" s="51"/>
      <c r="H6764" s="51"/>
      <c r="I6764" s="52"/>
      <c r="J6764" s="46"/>
    </row>
    <row r="6765" spans="1:11" s="45" customFormat="1">
      <c r="A6765" s="49"/>
      <c r="B6765" s="44"/>
      <c r="C6765" s="44"/>
      <c r="D6765" s="44"/>
      <c r="E6765" s="50"/>
      <c r="F6765" s="51"/>
      <c r="G6765" s="51"/>
      <c r="H6765" s="51"/>
      <c r="I6765" s="52"/>
      <c r="J6765" s="46"/>
    </row>
    <row r="6766" spans="1:11" s="45" customFormat="1">
      <c r="A6766" s="49"/>
      <c r="B6766" s="44"/>
      <c r="C6766" s="44"/>
      <c r="D6766" s="44"/>
      <c r="E6766" s="50"/>
      <c r="F6766" s="51"/>
      <c r="G6766" s="51"/>
      <c r="H6766" s="51"/>
      <c r="I6766" s="52"/>
      <c r="J6766" s="46"/>
    </row>
    <row r="6767" spans="1:11" s="45" customFormat="1">
      <c r="A6767" s="49"/>
      <c r="B6767" s="44"/>
      <c r="C6767" s="44"/>
      <c r="D6767" s="44"/>
      <c r="E6767" s="50"/>
      <c r="F6767" s="51"/>
      <c r="G6767" s="51"/>
      <c r="H6767" s="51"/>
      <c r="I6767" s="52"/>
      <c r="J6767" s="46"/>
    </row>
    <row r="6768" spans="1:11" s="45" customFormat="1">
      <c r="A6768" s="49"/>
      <c r="B6768" s="44"/>
      <c r="C6768" s="44"/>
      <c r="D6768" s="44"/>
      <c r="E6768" s="50"/>
      <c r="F6768" s="51"/>
      <c r="G6768" s="51"/>
      <c r="H6768" s="51"/>
      <c r="I6768" s="52"/>
      <c r="J6768" s="46"/>
    </row>
    <row r="6769" spans="1:11" s="45" customFormat="1">
      <c r="A6769" s="49"/>
      <c r="B6769" s="44"/>
      <c r="C6769" s="44"/>
      <c r="D6769" s="44"/>
      <c r="E6769" s="50"/>
      <c r="F6769" s="51"/>
      <c r="G6769" s="51"/>
      <c r="H6769" s="51"/>
      <c r="I6769" s="52"/>
      <c r="J6769" s="46"/>
    </row>
    <row r="6770" spans="1:11" s="45" customFormat="1">
      <c r="A6770" s="49"/>
      <c r="B6770" s="44"/>
      <c r="C6770" s="44"/>
      <c r="D6770" s="44"/>
      <c r="E6770" s="50"/>
      <c r="F6770" s="51"/>
      <c r="G6770" s="51"/>
      <c r="H6770" s="51"/>
      <c r="I6770" s="52"/>
      <c r="J6770" s="46"/>
    </row>
    <row r="6771" spans="1:11" s="45" customFormat="1">
      <c r="A6771" s="49"/>
      <c r="B6771" s="44"/>
      <c r="C6771" s="44"/>
      <c r="D6771" s="44"/>
      <c r="E6771" s="50"/>
      <c r="F6771" s="51"/>
      <c r="G6771" s="51"/>
      <c r="H6771" s="51"/>
      <c r="I6771" s="52"/>
      <c r="J6771" s="46"/>
    </row>
    <row r="6772" spans="1:11" s="45" customFormat="1">
      <c r="A6772" s="49"/>
      <c r="B6772" s="44"/>
      <c r="C6772" s="44"/>
      <c r="D6772" s="44"/>
      <c r="E6772" s="50"/>
      <c r="F6772" s="51"/>
      <c r="G6772" s="51"/>
      <c r="H6772" s="51"/>
      <c r="I6772" s="52"/>
      <c r="J6772" s="46"/>
    </row>
    <row r="6773" spans="1:11" s="45" customFormat="1">
      <c r="A6773" s="49"/>
      <c r="B6773" s="44"/>
      <c r="C6773" s="44"/>
      <c r="D6773" s="44"/>
      <c r="E6773" s="50"/>
      <c r="F6773" s="51"/>
      <c r="G6773" s="51"/>
      <c r="H6773" s="51"/>
      <c r="I6773" s="52"/>
      <c r="J6773" s="46"/>
    </row>
    <row r="6774" spans="1:11" s="45" customFormat="1">
      <c r="A6774" s="49"/>
      <c r="B6774" s="44"/>
      <c r="C6774" s="44"/>
      <c r="D6774" s="44"/>
      <c r="E6774" s="50"/>
      <c r="F6774" s="51"/>
      <c r="G6774" s="51"/>
      <c r="H6774" s="51"/>
      <c r="I6774" s="52"/>
      <c r="J6774" s="46"/>
    </row>
    <row r="6775" spans="1:11" s="45" customFormat="1">
      <c r="A6775" s="49"/>
      <c r="B6775" s="44"/>
      <c r="C6775" s="44"/>
      <c r="D6775" s="44"/>
      <c r="E6775" s="50"/>
      <c r="F6775" s="51"/>
      <c r="G6775" s="51"/>
      <c r="H6775" s="51"/>
      <c r="I6775" s="52"/>
      <c r="J6775" s="46"/>
    </row>
    <row r="6776" spans="1:11" s="45" customFormat="1">
      <c r="A6776" s="49"/>
      <c r="B6776" s="44"/>
      <c r="C6776" s="44"/>
      <c r="D6776" s="44"/>
      <c r="E6776" s="50"/>
      <c r="F6776" s="51"/>
      <c r="G6776" s="51"/>
      <c r="H6776" s="51"/>
      <c r="I6776" s="52"/>
      <c r="J6776" s="46"/>
    </row>
    <row r="6777" spans="1:11" s="45" customFormat="1">
      <c r="A6777" s="49"/>
      <c r="B6777" s="44"/>
      <c r="C6777" s="44"/>
      <c r="D6777" s="44"/>
      <c r="E6777" s="50"/>
      <c r="F6777" s="51"/>
      <c r="G6777" s="51"/>
      <c r="H6777" s="51"/>
      <c r="I6777" s="52"/>
      <c r="J6777" s="46"/>
    </row>
    <row r="6778" spans="1:11" s="45" customFormat="1">
      <c r="A6778" s="49"/>
      <c r="B6778" s="44"/>
      <c r="C6778" s="44"/>
      <c r="D6778" s="44"/>
      <c r="E6778" s="50"/>
      <c r="F6778" s="51"/>
      <c r="G6778" s="51"/>
      <c r="H6778" s="51"/>
      <c r="I6778" s="52"/>
      <c r="J6778" s="46"/>
    </row>
    <row r="6779" spans="1:11" s="45" customFormat="1">
      <c r="A6779" s="49"/>
      <c r="B6779" s="44"/>
      <c r="C6779" s="44"/>
      <c r="D6779" s="44"/>
      <c r="E6779" s="50"/>
      <c r="F6779" s="51"/>
      <c r="G6779" s="51"/>
      <c r="H6779" s="51"/>
      <c r="I6779" s="52"/>
      <c r="J6779" s="46"/>
    </row>
    <row r="6780" spans="1:11">
      <c r="A6780" s="49"/>
      <c r="B6780" s="44"/>
      <c r="C6780" s="44"/>
      <c r="D6780" s="44"/>
      <c r="E6780" s="50"/>
      <c r="F6780" s="51"/>
      <c r="G6780" s="51"/>
      <c r="H6780" s="51"/>
      <c r="I6780" s="52"/>
      <c r="J6780" s="46"/>
      <c r="K6780" s="45"/>
    </row>
    <row r="6781" spans="1:11" s="45" customFormat="1">
      <c r="A6781" s="49"/>
      <c r="B6781" s="44"/>
      <c r="C6781" s="44"/>
      <c r="D6781" s="44"/>
      <c r="E6781" s="50"/>
      <c r="F6781" s="51"/>
      <c r="G6781" s="51"/>
      <c r="H6781" s="51"/>
      <c r="I6781" s="52"/>
      <c r="J6781" s="46"/>
    </row>
    <row r="6782" spans="1:11" s="45" customFormat="1">
      <c r="A6782" s="49"/>
      <c r="B6782" s="44"/>
      <c r="C6782" s="44"/>
      <c r="D6782" s="44"/>
      <c r="E6782" s="50"/>
      <c r="F6782" s="51"/>
      <c r="G6782" s="51"/>
      <c r="H6782" s="51"/>
      <c r="I6782" s="52"/>
      <c r="J6782" s="46"/>
    </row>
    <row r="6783" spans="1:11">
      <c r="A6783" s="49"/>
      <c r="B6783" s="44"/>
      <c r="C6783" s="44"/>
      <c r="D6783" s="44"/>
      <c r="E6783" s="50"/>
      <c r="F6783" s="51"/>
      <c r="G6783" s="51"/>
      <c r="H6783" s="51"/>
      <c r="I6783" s="52"/>
      <c r="J6783" s="46"/>
      <c r="K6783" s="45"/>
    </row>
    <row r="6784" spans="1:11" s="45" customFormat="1">
      <c r="A6784" s="49"/>
      <c r="B6784" s="44"/>
      <c r="C6784" s="44"/>
      <c r="D6784" s="44"/>
      <c r="E6784" s="50"/>
      <c r="F6784" s="51"/>
      <c r="G6784" s="51"/>
      <c r="H6784" s="51"/>
      <c r="I6784" s="52"/>
      <c r="J6784" s="46"/>
    </row>
    <row r="6785" spans="1:10" s="45" customFormat="1">
      <c r="A6785" s="49"/>
      <c r="B6785" s="44"/>
      <c r="C6785" s="44"/>
      <c r="D6785" s="44"/>
      <c r="E6785" s="50"/>
      <c r="F6785" s="51"/>
      <c r="G6785" s="51"/>
      <c r="H6785" s="51"/>
      <c r="I6785" s="52"/>
      <c r="J6785" s="46"/>
    </row>
    <row r="6786" spans="1:10" s="45" customFormat="1">
      <c r="A6786" s="49"/>
      <c r="B6786" s="44"/>
      <c r="C6786" s="44"/>
      <c r="D6786" s="44"/>
      <c r="E6786" s="50"/>
      <c r="F6786" s="51"/>
      <c r="G6786" s="51"/>
      <c r="H6786" s="51"/>
      <c r="I6786" s="52"/>
      <c r="J6786" s="46"/>
    </row>
    <row r="6787" spans="1:10" s="45" customFormat="1">
      <c r="A6787" s="49"/>
      <c r="B6787" s="44"/>
      <c r="C6787" s="44"/>
      <c r="D6787" s="44"/>
      <c r="E6787" s="50"/>
      <c r="F6787" s="51"/>
      <c r="G6787" s="51"/>
      <c r="H6787" s="51"/>
      <c r="I6787" s="52"/>
      <c r="J6787" s="46"/>
    </row>
    <row r="6788" spans="1:10" s="45" customFormat="1">
      <c r="A6788" s="49"/>
      <c r="B6788" s="44"/>
      <c r="C6788" s="44"/>
      <c r="D6788" s="44"/>
      <c r="E6788" s="50"/>
      <c r="F6788" s="51"/>
      <c r="G6788" s="51"/>
      <c r="H6788" s="51"/>
      <c r="I6788" s="52"/>
      <c r="J6788" s="46"/>
    </row>
    <row r="6789" spans="1:10" s="45" customFormat="1">
      <c r="A6789" s="49"/>
      <c r="B6789" s="44"/>
      <c r="C6789" s="44"/>
      <c r="D6789" s="44"/>
      <c r="E6789" s="50"/>
      <c r="F6789" s="51"/>
      <c r="G6789" s="51"/>
      <c r="H6789" s="51"/>
      <c r="I6789" s="52"/>
      <c r="J6789" s="46"/>
    </row>
    <row r="6790" spans="1:10" s="45" customFormat="1">
      <c r="A6790" s="49"/>
      <c r="B6790" s="44"/>
      <c r="C6790" s="44"/>
      <c r="D6790" s="44"/>
      <c r="E6790" s="50"/>
      <c r="F6790" s="51"/>
      <c r="G6790" s="51"/>
      <c r="H6790" s="51"/>
      <c r="I6790" s="52"/>
      <c r="J6790" s="46"/>
    </row>
    <row r="6791" spans="1:10" s="45" customFormat="1">
      <c r="A6791" s="49"/>
      <c r="B6791" s="44"/>
      <c r="C6791" s="44"/>
      <c r="D6791" s="44"/>
      <c r="E6791" s="50"/>
      <c r="F6791" s="51"/>
      <c r="G6791" s="51"/>
      <c r="H6791" s="51"/>
      <c r="I6791" s="52"/>
      <c r="J6791" s="46"/>
    </row>
    <row r="6792" spans="1:10" s="45" customFormat="1">
      <c r="A6792" s="49"/>
      <c r="B6792" s="44"/>
      <c r="C6792" s="44"/>
      <c r="D6792" s="44"/>
      <c r="E6792" s="50"/>
      <c r="F6792" s="51"/>
      <c r="G6792" s="51"/>
      <c r="H6792" s="51"/>
      <c r="I6792" s="52"/>
      <c r="J6792" s="46"/>
    </row>
    <row r="6793" spans="1:10" s="45" customFormat="1">
      <c r="A6793" s="49"/>
      <c r="B6793" s="44"/>
      <c r="C6793" s="44"/>
      <c r="D6793" s="44"/>
      <c r="E6793" s="50"/>
      <c r="F6793" s="51"/>
      <c r="G6793" s="51"/>
      <c r="H6793" s="51"/>
      <c r="I6793" s="52"/>
      <c r="J6793" s="46"/>
    </row>
    <row r="6794" spans="1:10" s="45" customFormat="1">
      <c r="A6794" s="49"/>
      <c r="B6794" s="44"/>
      <c r="C6794" s="44"/>
      <c r="D6794" s="44"/>
      <c r="E6794" s="50"/>
      <c r="F6794" s="51"/>
      <c r="G6794" s="51"/>
      <c r="H6794" s="51"/>
      <c r="I6794" s="52"/>
      <c r="J6794" s="46"/>
    </row>
    <row r="6795" spans="1:10" s="45" customFormat="1">
      <c r="A6795" s="49"/>
      <c r="B6795" s="44"/>
      <c r="C6795" s="44"/>
      <c r="D6795" s="44"/>
      <c r="E6795" s="50"/>
      <c r="F6795" s="51"/>
      <c r="G6795" s="51"/>
      <c r="H6795" s="51"/>
      <c r="I6795" s="52"/>
      <c r="J6795" s="46"/>
    </row>
    <row r="6796" spans="1:10" s="45" customFormat="1">
      <c r="A6796" s="49"/>
      <c r="B6796" s="44"/>
      <c r="C6796" s="44"/>
      <c r="D6796" s="44"/>
      <c r="E6796" s="50"/>
      <c r="F6796" s="51"/>
      <c r="G6796" s="51"/>
      <c r="H6796" s="51"/>
      <c r="I6796" s="52"/>
      <c r="J6796" s="46"/>
    </row>
    <row r="6797" spans="1:10" s="45" customFormat="1">
      <c r="A6797" s="49"/>
      <c r="B6797" s="44"/>
      <c r="C6797" s="44"/>
      <c r="D6797" s="44"/>
      <c r="E6797" s="50"/>
      <c r="F6797" s="51"/>
      <c r="G6797" s="51"/>
      <c r="H6797" s="51"/>
      <c r="I6797" s="52"/>
      <c r="J6797" s="46"/>
    </row>
    <row r="6798" spans="1:10" s="45" customFormat="1">
      <c r="A6798" s="49"/>
      <c r="B6798" s="44"/>
      <c r="C6798" s="44"/>
      <c r="D6798" s="44"/>
      <c r="E6798" s="50"/>
      <c r="F6798" s="51"/>
      <c r="G6798" s="51"/>
      <c r="H6798" s="51"/>
      <c r="I6798" s="52"/>
      <c r="J6798" s="46"/>
    </row>
    <row r="6799" spans="1:10" s="45" customFormat="1">
      <c r="A6799" s="49"/>
      <c r="B6799" s="44"/>
      <c r="C6799" s="44"/>
      <c r="D6799" s="44"/>
      <c r="E6799" s="50"/>
      <c r="F6799" s="51"/>
      <c r="G6799" s="51"/>
      <c r="H6799" s="51"/>
      <c r="I6799" s="52"/>
      <c r="J6799" s="46"/>
    </row>
    <row r="6800" spans="1:10" s="45" customFormat="1">
      <c r="A6800" s="49"/>
      <c r="B6800" s="44"/>
      <c r="C6800" s="44"/>
      <c r="D6800" s="44"/>
      <c r="E6800" s="50"/>
      <c r="F6800" s="51"/>
      <c r="G6800" s="51"/>
      <c r="H6800" s="51"/>
      <c r="I6800" s="52"/>
      <c r="J6800" s="46"/>
    </row>
    <row r="6801" spans="1:10" s="45" customFormat="1">
      <c r="A6801" s="49"/>
      <c r="B6801" s="44"/>
      <c r="C6801" s="44"/>
      <c r="D6801" s="44"/>
      <c r="E6801" s="50"/>
      <c r="F6801" s="51"/>
      <c r="G6801" s="51"/>
      <c r="H6801" s="51"/>
      <c r="I6801" s="52"/>
      <c r="J6801" s="46"/>
    </row>
    <row r="6802" spans="1:10" s="45" customFormat="1">
      <c r="A6802" s="49"/>
      <c r="B6802" s="44"/>
      <c r="C6802" s="44"/>
      <c r="D6802" s="44"/>
      <c r="E6802" s="50"/>
      <c r="F6802" s="51"/>
      <c r="G6802" s="51"/>
      <c r="H6802" s="51"/>
      <c r="I6802" s="52"/>
      <c r="J6802" s="46"/>
    </row>
    <row r="6803" spans="1:10" s="45" customFormat="1">
      <c r="A6803" s="49"/>
      <c r="B6803" s="44"/>
      <c r="C6803" s="44"/>
      <c r="D6803" s="44"/>
      <c r="E6803" s="50"/>
      <c r="F6803" s="51"/>
      <c r="G6803" s="51"/>
      <c r="H6803" s="51"/>
      <c r="I6803" s="52"/>
      <c r="J6803" s="46"/>
    </row>
    <row r="6804" spans="1:10" s="45" customFormat="1">
      <c r="A6804" s="49"/>
      <c r="B6804" s="44"/>
      <c r="C6804" s="44"/>
      <c r="D6804" s="44"/>
      <c r="E6804" s="50"/>
      <c r="F6804" s="51"/>
      <c r="G6804" s="51"/>
      <c r="H6804" s="51"/>
      <c r="I6804" s="52"/>
      <c r="J6804" s="46"/>
    </row>
    <row r="6805" spans="1:10" s="45" customFormat="1">
      <c r="A6805" s="49"/>
      <c r="B6805" s="44"/>
      <c r="C6805" s="44"/>
      <c r="D6805" s="44"/>
      <c r="E6805" s="50"/>
      <c r="F6805" s="51"/>
      <c r="G6805" s="51"/>
      <c r="H6805" s="51"/>
      <c r="I6805" s="52"/>
      <c r="J6805" s="46"/>
    </row>
    <row r="6806" spans="1:10" s="45" customFormat="1">
      <c r="A6806" s="49"/>
      <c r="B6806" s="44"/>
      <c r="C6806" s="44"/>
      <c r="D6806" s="44"/>
      <c r="E6806" s="50"/>
      <c r="F6806" s="51"/>
      <c r="G6806" s="51"/>
      <c r="H6806" s="51"/>
      <c r="I6806" s="52"/>
      <c r="J6806" s="46"/>
    </row>
    <row r="6807" spans="1:10" s="45" customFormat="1">
      <c r="A6807" s="49"/>
      <c r="B6807" s="44"/>
      <c r="C6807" s="44"/>
      <c r="D6807" s="44"/>
      <c r="E6807" s="50"/>
      <c r="F6807" s="51"/>
      <c r="G6807" s="51"/>
      <c r="H6807" s="51"/>
      <c r="I6807" s="52"/>
      <c r="J6807" s="46"/>
    </row>
    <row r="6808" spans="1:10" s="45" customFormat="1">
      <c r="A6808" s="49"/>
      <c r="B6808" s="44"/>
      <c r="C6808" s="44"/>
      <c r="D6808" s="44"/>
      <c r="E6808" s="50"/>
      <c r="F6808" s="51"/>
      <c r="G6808" s="51"/>
      <c r="H6808" s="51"/>
      <c r="I6808" s="52"/>
      <c r="J6808" s="46"/>
    </row>
    <row r="6809" spans="1:10" s="45" customFormat="1">
      <c r="A6809" s="49"/>
      <c r="B6809" s="44"/>
      <c r="C6809" s="44"/>
      <c r="D6809" s="44"/>
      <c r="E6809" s="50"/>
      <c r="F6809" s="51"/>
      <c r="G6809" s="51"/>
      <c r="H6809" s="51"/>
      <c r="I6809" s="52"/>
      <c r="J6809" s="46"/>
    </row>
    <row r="6810" spans="1:10" s="45" customFormat="1">
      <c r="A6810" s="49"/>
      <c r="B6810" s="44"/>
      <c r="C6810" s="44"/>
      <c r="D6810" s="44"/>
      <c r="E6810" s="50"/>
      <c r="F6810" s="51"/>
      <c r="G6810" s="51"/>
      <c r="H6810" s="51"/>
      <c r="I6810" s="52"/>
      <c r="J6810" s="46"/>
    </row>
    <row r="6811" spans="1:10" s="45" customFormat="1">
      <c r="A6811" s="49"/>
      <c r="B6811" s="44"/>
      <c r="C6811" s="44"/>
      <c r="D6811" s="44"/>
      <c r="E6811" s="50"/>
      <c r="F6811" s="51"/>
      <c r="G6811" s="51"/>
      <c r="H6811" s="51"/>
      <c r="I6811" s="52"/>
      <c r="J6811" s="46"/>
    </row>
    <row r="6812" spans="1:10" s="45" customFormat="1">
      <c r="A6812" s="49"/>
      <c r="B6812" s="44"/>
      <c r="C6812" s="44"/>
      <c r="D6812" s="44"/>
      <c r="E6812" s="50"/>
      <c r="F6812" s="51"/>
      <c r="G6812" s="51"/>
      <c r="H6812" s="51"/>
      <c r="I6812" s="52"/>
      <c r="J6812" s="46"/>
    </row>
    <row r="6813" spans="1:10" s="45" customFormat="1">
      <c r="A6813" s="49"/>
      <c r="B6813" s="44"/>
      <c r="C6813" s="44"/>
      <c r="D6813" s="44"/>
      <c r="E6813" s="50"/>
      <c r="F6813" s="51"/>
      <c r="G6813" s="51"/>
      <c r="H6813" s="51"/>
      <c r="I6813" s="52"/>
      <c r="J6813" s="46"/>
    </row>
    <row r="6814" spans="1:10" s="45" customFormat="1">
      <c r="A6814" s="49"/>
      <c r="B6814" s="44"/>
      <c r="C6814" s="44"/>
      <c r="D6814" s="44"/>
      <c r="E6814" s="50"/>
      <c r="F6814" s="51"/>
      <c r="G6814" s="51"/>
      <c r="H6814" s="51"/>
      <c r="I6814" s="52"/>
      <c r="J6814" s="46"/>
    </row>
    <row r="6815" spans="1:10" s="45" customFormat="1">
      <c r="A6815" s="49"/>
      <c r="B6815" s="44"/>
      <c r="C6815" s="44"/>
      <c r="D6815" s="44"/>
      <c r="E6815" s="50"/>
      <c r="F6815" s="51"/>
      <c r="G6815" s="51"/>
      <c r="H6815" s="51"/>
      <c r="I6815" s="52"/>
      <c r="J6815" s="46"/>
    </row>
    <row r="6816" spans="1:10" s="45" customFormat="1">
      <c r="A6816" s="49"/>
      <c r="B6816" s="44"/>
      <c r="C6816" s="44"/>
      <c r="D6816" s="44"/>
      <c r="E6816" s="50"/>
      <c r="F6816" s="51"/>
      <c r="G6816" s="51"/>
      <c r="H6816" s="51"/>
      <c r="I6816" s="52"/>
      <c r="J6816" s="46"/>
    </row>
    <row r="6817" spans="1:12" s="45" customFormat="1">
      <c r="A6817" s="49"/>
      <c r="B6817" s="44"/>
      <c r="C6817" s="44"/>
      <c r="D6817" s="44"/>
      <c r="E6817" s="50"/>
      <c r="F6817" s="51"/>
      <c r="G6817" s="51"/>
      <c r="H6817" s="51"/>
      <c r="I6817" s="52"/>
      <c r="J6817" s="46"/>
    </row>
    <row r="6818" spans="1:12" s="45" customFormat="1">
      <c r="A6818" s="49"/>
      <c r="B6818" s="44"/>
      <c r="C6818" s="44"/>
      <c r="D6818" s="44"/>
      <c r="E6818" s="50"/>
      <c r="F6818" s="51"/>
      <c r="G6818" s="51"/>
      <c r="H6818" s="51"/>
      <c r="I6818" s="52"/>
      <c r="J6818" s="46"/>
    </row>
    <row r="6819" spans="1:12" s="44" customFormat="1">
      <c r="A6819" s="49"/>
      <c r="E6819" s="50"/>
      <c r="F6819" s="51"/>
      <c r="G6819" s="51"/>
      <c r="H6819" s="51"/>
      <c r="I6819" s="52"/>
      <c r="J6819" s="46"/>
      <c r="K6819" s="45"/>
    </row>
    <row r="6820" spans="1:12" s="44" customFormat="1">
      <c r="A6820" s="49"/>
      <c r="E6820" s="50"/>
      <c r="F6820" s="51"/>
      <c r="G6820" s="51"/>
      <c r="H6820" s="51"/>
      <c r="I6820" s="52"/>
      <c r="J6820" s="46"/>
      <c r="K6820" s="45"/>
    </row>
    <row r="6821" spans="1:12" s="44" customFormat="1">
      <c r="A6821" s="49"/>
      <c r="E6821" s="50"/>
      <c r="F6821" s="51"/>
      <c r="G6821" s="51"/>
      <c r="H6821" s="51"/>
      <c r="I6821" s="52"/>
      <c r="J6821" s="46"/>
      <c r="K6821" s="45"/>
    </row>
    <row r="6822" spans="1:12" s="44" customFormat="1">
      <c r="A6822" s="49"/>
      <c r="E6822" s="50"/>
      <c r="F6822" s="51"/>
      <c r="G6822" s="51"/>
      <c r="H6822" s="51"/>
      <c r="I6822" s="52"/>
      <c r="J6822" s="46"/>
      <c r="K6822" s="45"/>
    </row>
    <row r="6823" spans="1:12" s="44" customFormat="1">
      <c r="A6823" s="49"/>
      <c r="E6823" s="50"/>
      <c r="F6823" s="51"/>
      <c r="G6823" s="51"/>
      <c r="H6823" s="51"/>
      <c r="I6823" s="52"/>
      <c r="J6823" s="46"/>
      <c r="K6823" s="45"/>
    </row>
    <row r="6824" spans="1:12" s="44" customFormat="1">
      <c r="A6824" s="49"/>
      <c r="E6824" s="50"/>
      <c r="F6824" s="51"/>
      <c r="G6824" s="51"/>
      <c r="H6824" s="51"/>
      <c r="I6824" s="52"/>
      <c r="J6824" s="46"/>
      <c r="K6824" s="45"/>
    </row>
    <row r="6825" spans="1:12" s="44" customFormat="1">
      <c r="A6825" s="49"/>
      <c r="E6825" s="50"/>
      <c r="F6825" s="51"/>
      <c r="G6825" s="51"/>
      <c r="H6825" s="51"/>
      <c r="I6825" s="52"/>
      <c r="J6825" s="46"/>
      <c r="K6825" s="45"/>
    </row>
    <row r="6826" spans="1:12" s="44" customFormat="1">
      <c r="A6826" s="49"/>
      <c r="E6826" s="50"/>
      <c r="F6826" s="51"/>
      <c r="G6826" s="51"/>
      <c r="H6826" s="51"/>
      <c r="I6826" s="52"/>
      <c r="J6826" s="46"/>
      <c r="K6826" s="45"/>
      <c r="L6826" s="48"/>
    </row>
    <row r="6827" spans="1:12" s="44" customFormat="1">
      <c r="A6827" s="49"/>
      <c r="E6827" s="50"/>
      <c r="F6827" s="51"/>
      <c r="G6827" s="51"/>
      <c r="H6827" s="51"/>
      <c r="I6827" s="52"/>
      <c r="J6827" s="46"/>
      <c r="K6827" s="45"/>
    </row>
    <row r="6828" spans="1:12" s="44" customFormat="1">
      <c r="A6828" s="49"/>
      <c r="E6828" s="50"/>
      <c r="F6828" s="51"/>
      <c r="G6828" s="51"/>
      <c r="H6828" s="51"/>
      <c r="I6828" s="52"/>
      <c r="J6828" s="46"/>
      <c r="K6828" s="45"/>
    </row>
    <row r="6829" spans="1:12" s="44" customFormat="1">
      <c r="A6829" s="49"/>
      <c r="E6829" s="50"/>
      <c r="F6829" s="51"/>
      <c r="G6829" s="51"/>
      <c r="H6829" s="51"/>
      <c r="I6829" s="52"/>
      <c r="J6829" s="46"/>
      <c r="K6829" s="45"/>
    </row>
    <row r="6830" spans="1:12" s="44" customFormat="1">
      <c r="A6830" s="49"/>
      <c r="E6830" s="50"/>
      <c r="F6830" s="51"/>
      <c r="G6830" s="51"/>
      <c r="H6830" s="51"/>
      <c r="I6830" s="52"/>
      <c r="J6830" s="46"/>
      <c r="K6830" s="45"/>
    </row>
    <row r="6831" spans="1:12" s="44" customFormat="1">
      <c r="A6831" s="49"/>
      <c r="E6831" s="50"/>
      <c r="F6831" s="51"/>
      <c r="G6831" s="51"/>
      <c r="H6831" s="51"/>
      <c r="I6831" s="52"/>
      <c r="J6831" s="46"/>
      <c r="K6831" s="45"/>
    </row>
    <row r="6832" spans="1:12" s="44" customFormat="1">
      <c r="A6832" s="49"/>
      <c r="E6832" s="50"/>
      <c r="F6832" s="51"/>
      <c r="G6832" s="51"/>
      <c r="H6832" s="51"/>
      <c r="I6832" s="52"/>
      <c r="J6832" s="46"/>
      <c r="K6832" s="45"/>
    </row>
    <row r="6833" spans="1:11" s="44" customFormat="1">
      <c r="A6833" s="49"/>
      <c r="E6833" s="50"/>
      <c r="F6833" s="51"/>
      <c r="G6833" s="51"/>
      <c r="H6833" s="51"/>
      <c r="I6833" s="52"/>
      <c r="J6833" s="46"/>
      <c r="K6833" s="47"/>
    </row>
    <row r="6834" spans="1:11" s="44" customFormat="1">
      <c r="A6834" s="49"/>
      <c r="E6834" s="50"/>
      <c r="F6834" s="51"/>
      <c r="G6834" s="51"/>
      <c r="H6834" s="51"/>
      <c r="I6834" s="52"/>
      <c r="J6834" s="46"/>
      <c r="K6834" s="45"/>
    </row>
    <row r="6835" spans="1:11" s="44" customFormat="1">
      <c r="A6835" s="49"/>
      <c r="E6835" s="50"/>
      <c r="F6835" s="51"/>
      <c r="G6835" s="51"/>
      <c r="H6835" s="51"/>
      <c r="I6835" s="52"/>
      <c r="J6835" s="46"/>
      <c r="K6835" s="45"/>
    </row>
    <row r="6836" spans="1:11" s="44" customFormat="1">
      <c r="A6836" s="49"/>
      <c r="E6836" s="50"/>
      <c r="F6836" s="51"/>
      <c r="G6836" s="51"/>
      <c r="H6836" s="51"/>
      <c r="I6836" s="52"/>
      <c r="J6836" s="46"/>
      <c r="K6836" s="45"/>
    </row>
    <row r="6837" spans="1:11" s="44" customFormat="1">
      <c r="A6837" s="49"/>
      <c r="E6837" s="50"/>
      <c r="F6837" s="51"/>
      <c r="G6837" s="51"/>
      <c r="H6837" s="51"/>
      <c r="I6837" s="52"/>
      <c r="J6837" s="46"/>
      <c r="K6837" s="45"/>
    </row>
    <row r="6838" spans="1:11" s="44" customFormat="1">
      <c r="A6838" s="49"/>
      <c r="E6838" s="50"/>
      <c r="F6838" s="51"/>
      <c r="G6838" s="51"/>
      <c r="H6838" s="51"/>
      <c r="I6838" s="52"/>
      <c r="J6838" s="46"/>
      <c r="K6838" s="45"/>
    </row>
    <row r="6839" spans="1:11" s="44" customFormat="1">
      <c r="A6839" s="49"/>
      <c r="E6839" s="50"/>
      <c r="F6839" s="51"/>
      <c r="G6839" s="51"/>
      <c r="H6839" s="51"/>
      <c r="I6839" s="52"/>
      <c r="J6839" s="46"/>
      <c r="K6839" s="45"/>
    </row>
    <row r="6840" spans="1:11" s="44" customFormat="1">
      <c r="A6840" s="49"/>
      <c r="E6840" s="50"/>
      <c r="F6840" s="51"/>
      <c r="G6840" s="51"/>
      <c r="H6840" s="51"/>
      <c r="I6840" s="52"/>
      <c r="J6840" s="46"/>
      <c r="K6840" s="45"/>
    </row>
    <row r="6841" spans="1:11" s="44" customFormat="1">
      <c r="A6841" s="49"/>
      <c r="E6841" s="50"/>
      <c r="F6841" s="51"/>
      <c r="G6841" s="51"/>
      <c r="H6841" s="51"/>
      <c r="I6841" s="52"/>
      <c r="J6841" s="46"/>
      <c r="K6841" s="45"/>
    </row>
    <row r="6842" spans="1:11" s="44" customFormat="1">
      <c r="A6842" s="49"/>
      <c r="E6842" s="50"/>
      <c r="F6842" s="51"/>
      <c r="G6842" s="51"/>
      <c r="H6842" s="51"/>
      <c r="I6842" s="52"/>
      <c r="J6842" s="46"/>
      <c r="K6842" s="45"/>
    </row>
    <row r="6843" spans="1:11" s="44" customFormat="1">
      <c r="A6843" s="49"/>
      <c r="E6843" s="50"/>
      <c r="F6843" s="51"/>
      <c r="G6843" s="51"/>
      <c r="H6843" s="51"/>
      <c r="I6843" s="52"/>
      <c r="J6843" s="46"/>
      <c r="K6843" s="45"/>
    </row>
    <row r="6844" spans="1:11" s="44" customFormat="1">
      <c r="A6844" s="49"/>
      <c r="E6844" s="50"/>
      <c r="F6844" s="51"/>
      <c r="G6844" s="51"/>
      <c r="H6844" s="51"/>
      <c r="I6844" s="52"/>
      <c r="J6844" s="46"/>
      <c r="K6844" s="45"/>
    </row>
    <row r="6845" spans="1:11" s="44" customFormat="1">
      <c r="A6845" s="49"/>
      <c r="E6845" s="50"/>
      <c r="F6845" s="51"/>
      <c r="G6845" s="51"/>
      <c r="H6845" s="51"/>
      <c r="I6845" s="53"/>
      <c r="J6845" s="54"/>
      <c r="K6845" s="45"/>
    </row>
    <row r="6846" spans="1:11" s="44" customFormat="1">
      <c r="A6846" s="49"/>
      <c r="E6846" s="50"/>
      <c r="F6846" s="51"/>
      <c r="G6846" s="51"/>
      <c r="H6846" s="51"/>
      <c r="I6846" s="52"/>
      <c r="J6846" s="46"/>
      <c r="K6846" s="47"/>
    </row>
    <row r="6847" spans="1:11" s="44" customFormat="1">
      <c r="A6847" s="49"/>
      <c r="E6847" s="50"/>
      <c r="F6847" s="51"/>
      <c r="G6847" s="51"/>
      <c r="H6847" s="51"/>
      <c r="I6847" s="52"/>
      <c r="J6847" s="46"/>
      <c r="K6847" s="45"/>
    </row>
    <row r="6848" spans="1:11" s="44" customFormat="1">
      <c r="A6848" s="49"/>
      <c r="E6848" s="50"/>
      <c r="F6848" s="51"/>
      <c r="G6848" s="51"/>
      <c r="H6848" s="51"/>
      <c r="I6848" s="52"/>
      <c r="J6848" s="46"/>
      <c r="K6848" s="45"/>
    </row>
    <row r="6849" spans="1:11" s="44" customFormat="1">
      <c r="A6849" s="49"/>
      <c r="E6849" s="50"/>
      <c r="F6849" s="51"/>
      <c r="G6849" s="51"/>
      <c r="H6849" s="51"/>
      <c r="I6849" s="52"/>
      <c r="J6849" s="46"/>
      <c r="K6849" s="45"/>
    </row>
    <row r="6850" spans="1:11" s="44" customFormat="1">
      <c r="A6850" s="49"/>
      <c r="E6850" s="50"/>
      <c r="F6850" s="51"/>
      <c r="G6850" s="51"/>
      <c r="H6850" s="51"/>
      <c r="I6850" s="52"/>
      <c r="J6850" s="46"/>
      <c r="K6850" s="45"/>
    </row>
    <row r="6851" spans="1:11" s="45" customFormat="1">
      <c r="A6851" s="49"/>
      <c r="B6851" s="44"/>
      <c r="C6851" s="44"/>
      <c r="D6851" s="44"/>
      <c r="E6851" s="50"/>
      <c r="F6851" s="51"/>
      <c r="G6851" s="51"/>
      <c r="H6851" s="51"/>
      <c r="I6851" s="52"/>
      <c r="J6851" s="46"/>
    </row>
    <row r="6852" spans="1:11" s="45" customFormat="1">
      <c r="A6852" s="49"/>
      <c r="B6852" s="44"/>
      <c r="C6852" s="44"/>
      <c r="D6852" s="44"/>
      <c r="E6852" s="50"/>
      <c r="F6852" s="51"/>
      <c r="G6852" s="51"/>
      <c r="H6852" s="51"/>
      <c r="I6852" s="52"/>
      <c r="J6852" s="46"/>
    </row>
    <row r="6853" spans="1:11" s="45" customFormat="1">
      <c r="A6853" s="49"/>
      <c r="B6853" s="44"/>
      <c r="C6853" s="44"/>
      <c r="D6853" s="44"/>
      <c r="E6853" s="50"/>
      <c r="F6853" s="51"/>
      <c r="G6853" s="51"/>
      <c r="H6853" s="51"/>
      <c r="I6853" s="52"/>
      <c r="J6853" s="46"/>
    </row>
    <row r="6854" spans="1:11" s="45" customFormat="1">
      <c r="A6854" s="49"/>
      <c r="B6854" s="44"/>
      <c r="C6854" s="44"/>
      <c r="D6854" s="44"/>
      <c r="E6854" s="50"/>
      <c r="F6854" s="51"/>
      <c r="G6854" s="51"/>
      <c r="H6854" s="51"/>
      <c r="I6854" s="52"/>
      <c r="J6854" s="46"/>
    </row>
    <row r="6855" spans="1:11" s="45" customFormat="1">
      <c r="A6855" s="49"/>
      <c r="B6855" s="44"/>
      <c r="C6855" s="44"/>
      <c r="D6855" s="44"/>
      <c r="E6855" s="50"/>
      <c r="F6855" s="51"/>
      <c r="G6855" s="51"/>
      <c r="H6855" s="51"/>
      <c r="I6855" s="52"/>
      <c r="J6855" s="46"/>
    </row>
    <row r="6856" spans="1:11" s="45" customFormat="1">
      <c r="A6856" s="49"/>
      <c r="B6856" s="44"/>
      <c r="C6856" s="44"/>
      <c r="D6856" s="44"/>
      <c r="E6856" s="50"/>
      <c r="F6856" s="51"/>
      <c r="G6856" s="51"/>
      <c r="H6856" s="51"/>
      <c r="I6856" s="52"/>
      <c r="J6856" s="46"/>
    </row>
    <row r="6857" spans="1:11" s="45" customFormat="1">
      <c r="A6857" s="49"/>
      <c r="B6857" s="44"/>
      <c r="C6857" s="44"/>
      <c r="D6857" s="44"/>
      <c r="E6857" s="50"/>
      <c r="F6857" s="51"/>
      <c r="G6857" s="51"/>
      <c r="H6857" s="51"/>
      <c r="I6857" s="52"/>
      <c r="J6857" s="46"/>
    </row>
    <row r="6858" spans="1:11" s="45" customFormat="1">
      <c r="A6858" s="49"/>
      <c r="B6858" s="44"/>
      <c r="C6858" s="44"/>
      <c r="D6858" s="44"/>
      <c r="E6858" s="50"/>
      <c r="F6858" s="51"/>
      <c r="G6858" s="51"/>
      <c r="H6858" s="51"/>
      <c r="I6858" s="52"/>
      <c r="J6858" s="46"/>
    </row>
    <row r="6859" spans="1:11" s="45" customFormat="1">
      <c r="A6859" s="49"/>
      <c r="B6859" s="44"/>
      <c r="C6859" s="44"/>
      <c r="D6859" s="44"/>
      <c r="E6859" s="50"/>
      <c r="F6859" s="51"/>
      <c r="G6859" s="51"/>
      <c r="H6859" s="51"/>
      <c r="I6859" s="52"/>
      <c r="J6859" s="46"/>
    </row>
    <row r="6860" spans="1:11" s="45" customFormat="1">
      <c r="A6860" s="49"/>
      <c r="B6860" s="44"/>
      <c r="C6860" s="44"/>
      <c r="D6860" s="44"/>
      <c r="E6860" s="50"/>
      <c r="F6860" s="51"/>
      <c r="G6860" s="51"/>
      <c r="H6860" s="51"/>
      <c r="I6860" s="52"/>
      <c r="J6860" s="46"/>
    </row>
    <row r="6861" spans="1:11" s="45" customFormat="1">
      <c r="A6861" s="49"/>
      <c r="B6861" s="44"/>
      <c r="C6861" s="44"/>
      <c r="D6861" s="44"/>
      <c r="E6861" s="50"/>
      <c r="F6861" s="51"/>
      <c r="G6861" s="51"/>
      <c r="H6861" s="51"/>
      <c r="I6861" s="52"/>
      <c r="J6861" s="46"/>
    </row>
    <row r="6862" spans="1:11" s="45" customFormat="1">
      <c r="A6862" s="49"/>
      <c r="B6862" s="44"/>
      <c r="C6862" s="44"/>
      <c r="D6862" s="44"/>
      <c r="E6862" s="50"/>
      <c r="F6862" s="51"/>
      <c r="G6862" s="51"/>
      <c r="H6862" s="51"/>
      <c r="I6862" s="52"/>
      <c r="J6862" s="46"/>
    </row>
    <row r="6863" spans="1:11" s="45" customFormat="1">
      <c r="A6863" s="49"/>
      <c r="B6863" s="44"/>
      <c r="C6863" s="44"/>
      <c r="D6863" s="44"/>
      <c r="E6863" s="50"/>
      <c r="F6863" s="51"/>
      <c r="G6863" s="51"/>
      <c r="H6863" s="51"/>
      <c r="I6863" s="52"/>
      <c r="J6863" s="46"/>
    </row>
    <row r="6864" spans="1:11" s="45" customFormat="1">
      <c r="A6864" s="49"/>
      <c r="B6864" s="44"/>
      <c r="C6864" s="44"/>
      <c r="D6864" s="44"/>
      <c r="E6864" s="50"/>
      <c r="F6864" s="51"/>
      <c r="G6864" s="51"/>
      <c r="H6864" s="51"/>
      <c r="I6864" s="52"/>
      <c r="J6864" s="46"/>
    </row>
    <row r="6865" spans="1:10" s="45" customFormat="1">
      <c r="A6865" s="49"/>
      <c r="B6865" s="44"/>
      <c r="C6865" s="44"/>
      <c r="D6865" s="44"/>
      <c r="E6865" s="50"/>
      <c r="F6865" s="51"/>
      <c r="G6865" s="51"/>
      <c r="H6865" s="51"/>
      <c r="I6865" s="52"/>
      <c r="J6865" s="46"/>
    </row>
    <row r="6866" spans="1:10" s="45" customFormat="1">
      <c r="A6866" s="49"/>
      <c r="B6866" s="44"/>
      <c r="C6866" s="44"/>
      <c r="D6866" s="44"/>
      <c r="E6866" s="50"/>
      <c r="F6866" s="51"/>
      <c r="G6866" s="51"/>
      <c r="H6866" s="51"/>
      <c r="I6866" s="52"/>
      <c r="J6866" s="46"/>
    </row>
    <row r="6867" spans="1:10" s="45" customFormat="1">
      <c r="A6867" s="49"/>
      <c r="B6867" s="44"/>
      <c r="C6867" s="44"/>
      <c r="D6867" s="44"/>
      <c r="E6867" s="50"/>
      <c r="F6867" s="51"/>
      <c r="G6867" s="51"/>
      <c r="H6867" s="51"/>
      <c r="I6867" s="52"/>
      <c r="J6867" s="46"/>
    </row>
    <row r="6868" spans="1:10" s="45" customFormat="1">
      <c r="A6868" s="49"/>
      <c r="B6868" s="44"/>
      <c r="C6868" s="44"/>
      <c r="D6868" s="44"/>
      <c r="E6868" s="50"/>
      <c r="F6868" s="51"/>
      <c r="G6868" s="51"/>
      <c r="H6868" s="51"/>
      <c r="I6868" s="52"/>
      <c r="J6868" s="46"/>
    </row>
    <row r="6869" spans="1:10" s="45" customFormat="1">
      <c r="A6869" s="49"/>
      <c r="B6869" s="44"/>
      <c r="C6869" s="44"/>
      <c r="D6869" s="44"/>
      <c r="E6869" s="50"/>
      <c r="F6869" s="51"/>
      <c r="G6869" s="51"/>
      <c r="H6869" s="51"/>
      <c r="I6869" s="52"/>
      <c r="J6869" s="46"/>
    </row>
    <row r="6870" spans="1:10" s="45" customFormat="1">
      <c r="A6870" s="49"/>
      <c r="B6870" s="44"/>
      <c r="C6870" s="44"/>
      <c r="D6870" s="44"/>
      <c r="E6870" s="50"/>
      <c r="F6870" s="51"/>
      <c r="G6870" s="51"/>
      <c r="H6870" s="51"/>
      <c r="I6870" s="52"/>
      <c r="J6870" s="46"/>
    </row>
    <row r="6871" spans="1:10" s="45" customFormat="1">
      <c r="A6871" s="49"/>
      <c r="B6871" s="44"/>
      <c r="C6871" s="44"/>
      <c r="D6871" s="44"/>
      <c r="E6871" s="50"/>
      <c r="F6871" s="51"/>
      <c r="G6871" s="51"/>
      <c r="H6871" s="51"/>
      <c r="I6871" s="52"/>
      <c r="J6871" s="46"/>
    </row>
    <row r="6872" spans="1:10" s="45" customFormat="1">
      <c r="A6872" s="49"/>
      <c r="B6872" s="44"/>
      <c r="C6872" s="44"/>
      <c r="D6872" s="44"/>
      <c r="E6872" s="50"/>
      <c r="F6872" s="51"/>
      <c r="G6872" s="51"/>
      <c r="H6872" s="51"/>
      <c r="I6872" s="52"/>
      <c r="J6872" s="46"/>
    </row>
    <row r="6873" spans="1:10" s="45" customFormat="1">
      <c r="A6873" s="49"/>
      <c r="B6873" s="44"/>
      <c r="C6873" s="44"/>
      <c r="D6873" s="44"/>
      <c r="E6873" s="50"/>
      <c r="F6873" s="51"/>
      <c r="G6873" s="51"/>
      <c r="H6873" s="51"/>
      <c r="I6873" s="52"/>
      <c r="J6873" s="46"/>
    </row>
    <row r="6874" spans="1:10" s="45" customFormat="1">
      <c r="A6874" s="49"/>
      <c r="B6874" s="44"/>
      <c r="C6874" s="44"/>
      <c r="D6874" s="44"/>
      <c r="E6874" s="50"/>
      <c r="F6874" s="51"/>
      <c r="G6874" s="51"/>
      <c r="H6874" s="51"/>
      <c r="I6874" s="52"/>
      <c r="J6874" s="46"/>
    </row>
    <row r="6875" spans="1:10" s="45" customFormat="1">
      <c r="A6875" s="49"/>
      <c r="B6875" s="44"/>
      <c r="C6875" s="44"/>
      <c r="D6875" s="44"/>
      <c r="E6875" s="50"/>
      <c r="F6875" s="51"/>
      <c r="G6875" s="51"/>
      <c r="H6875" s="51"/>
      <c r="I6875" s="52"/>
      <c r="J6875" s="46"/>
    </row>
    <row r="6876" spans="1:10" s="45" customFormat="1">
      <c r="A6876" s="49"/>
      <c r="B6876" s="44"/>
      <c r="C6876" s="44"/>
      <c r="D6876" s="44"/>
      <c r="E6876" s="50"/>
      <c r="F6876" s="51"/>
      <c r="G6876" s="51"/>
      <c r="H6876" s="51"/>
      <c r="I6876" s="52"/>
      <c r="J6876" s="46"/>
    </row>
    <row r="6877" spans="1:10" s="45" customFormat="1">
      <c r="A6877" s="49"/>
      <c r="B6877" s="44"/>
      <c r="C6877" s="44"/>
      <c r="D6877" s="44"/>
      <c r="E6877" s="50"/>
      <c r="F6877" s="51"/>
      <c r="G6877" s="51"/>
      <c r="H6877" s="51"/>
      <c r="I6877" s="52"/>
      <c r="J6877" s="46"/>
    </row>
    <row r="6878" spans="1:10" s="45" customFormat="1">
      <c r="A6878" s="49"/>
      <c r="B6878" s="44"/>
      <c r="C6878" s="44"/>
      <c r="D6878" s="44"/>
      <c r="E6878" s="50"/>
      <c r="F6878" s="51"/>
      <c r="G6878" s="51"/>
      <c r="H6878" s="51"/>
      <c r="I6878" s="52"/>
      <c r="J6878" s="46"/>
    </row>
    <row r="6879" spans="1:10" s="45" customFormat="1">
      <c r="A6879" s="49"/>
      <c r="B6879" s="44"/>
      <c r="C6879" s="44"/>
      <c r="D6879" s="44"/>
      <c r="E6879" s="50"/>
      <c r="F6879" s="51"/>
      <c r="G6879" s="51"/>
      <c r="H6879" s="51"/>
      <c r="I6879" s="52"/>
      <c r="J6879" s="46"/>
    </row>
    <row r="6880" spans="1:10" s="45" customFormat="1">
      <c r="A6880" s="49"/>
      <c r="B6880" s="44"/>
      <c r="C6880" s="44"/>
      <c r="D6880" s="44"/>
      <c r="E6880" s="50"/>
      <c r="F6880" s="51"/>
      <c r="G6880" s="51"/>
      <c r="H6880" s="51"/>
      <c r="I6880" s="52"/>
      <c r="J6880" s="46"/>
    </row>
    <row r="6881" spans="1:12" s="45" customFormat="1">
      <c r="A6881" s="49"/>
      <c r="B6881" s="44"/>
      <c r="C6881" s="44"/>
      <c r="D6881" s="44"/>
      <c r="E6881" s="50"/>
      <c r="F6881" s="51"/>
      <c r="G6881" s="51"/>
      <c r="H6881" s="51"/>
      <c r="I6881" s="52"/>
      <c r="J6881" s="46"/>
    </row>
    <row r="6882" spans="1:12" s="45" customFormat="1">
      <c r="A6882" s="49"/>
      <c r="B6882" s="44"/>
      <c r="C6882" s="44"/>
      <c r="D6882" s="44"/>
      <c r="E6882" s="50"/>
      <c r="F6882" s="51"/>
      <c r="G6882" s="51"/>
      <c r="H6882" s="51"/>
      <c r="I6882" s="52"/>
      <c r="J6882" s="46"/>
    </row>
    <row r="6883" spans="1:12" s="44" customFormat="1">
      <c r="A6883" s="49"/>
      <c r="E6883" s="50"/>
      <c r="F6883" s="51"/>
      <c r="G6883" s="51"/>
      <c r="H6883" s="51"/>
      <c r="I6883" s="52"/>
      <c r="J6883" s="46"/>
      <c r="K6883" s="45"/>
    </row>
    <row r="6884" spans="1:12" s="44" customFormat="1">
      <c r="A6884" s="49"/>
      <c r="E6884" s="50"/>
      <c r="F6884" s="51"/>
      <c r="G6884" s="51"/>
      <c r="H6884" s="51"/>
      <c r="I6884" s="52"/>
      <c r="J6884" s="46"/>
      <c r="K6884" s="45"/>
    </row>
    <row r="6885" spans="1:12" s="44" customFormat="1">
      <c r="A6885" s="49"/>
      <c r="E6885" s="50"/>
      <c r="F6885" s="51"/>
      <c r="G6885" s="51"/>
      <c r="H6885" s="51"/>
      <c r="I6885" s="52"/>
      <c r="J6885" s="46"/>
      <c r="K6885" s="45"/>
    </row>
    <row r="6886" spans="1:12" s="44" customFormat="1">
      <c r="A6886" s="49"/>
      <c r="E6886" s="50"/>
      <c r="F6886" s="51"/>
      <c r="G6886" s="51"/>
      <c r="H6886" s="51"/>
      <c r="I6886" s="52"/>
      <c r="J6886" s="46"/>
      <c r="K6886" s="45"/>
    </row>
    <row r="6887" spans="1:12" s="44" customFormat="1">
      <c r="A6887" s="49"/>
      <c r="E6887" s="50"/>
      <c r="F6887" s="51"/>
      <c r="G6887" s="51"/>
      <c r="H6887" s="51"/>
      <c r="I6887" s="52"/>
      <c r="J6887" s="46"/>
      <c r="K6887" s="45"/>
    </row>
    <row r="6888" spans="1:12" s="44" customFormat="1">
      <c r="A6888" s="49"/>
      <c r="E6888" s="50"/>
      <c r="F6888" s="51"/>
      <c r="G6888" s="51"/>
      <c r="H6888" s="51"/>
      <c r="I6888" s="52"/>
      <c r="J6888" s="46"/>
      <c r="K6888" s="45"/>
    </row>
    <row r="6889" spans="1:12" s="44" customFormat="1">
      <c r="A6889" s="49"/>
      <c r="E6889" s="50"/>
      <c r="F6889" s="51"/>
      <c r="G6889" s="51"/>
      <c r="H6889" s="51"/>
      <c r="I6889" s="52"/>
      <c r="J6889" s="46"/>
      <c r="K6889" s="45"/>
    </row>
    <row r="6890" spans="1:12" s="44" customFormat="1">
      <c r="A6890" s="49"/>
      <c r="E6890" s="50"/>
      <c r="F6890" s="51"/>
      <c r="G6890" s="51"/>
      <c r="H6890" s="51"/>
      <c r="I6890" s="52"/>
      <c r="J6890" s="46"/>
      <c r="K6890" s="45"/>
    </row>
    <row r="6891" spans="1:12" s="44" customFormat="1">
      <c r="A6891" s="49"/>
      <c r="E6891" s="50"/>
      <c r="F6891" s="51"/>
      <c r="G6891" s="51"/>
      <c r="H6891" s="51"/>
      <c r="I6891" s="52"/>
      <c r="J6891" s="46"/>
      <c r="K6891" s="45"/>
    </row>
    <row r="6892" spans="1:12" s="44" customFormat="1">
      <c r="A6892" s="49"/>
      <c r="E6892" s="50"/>
      <c r="F6892" s="51"/>
      <c r="G6892" s="51"/>
      <c r="H6892" s="51"/>
      <c r="I6892" s="52"/>
      <c r="J6892" s="46"/>
      <c r="K6892" s="45"/>
    </row>
    <row r="6893" spans="1:12" s="44" customFormat="1">
      <c r="A6893" s="49"/>
      <c r="E6893" s="50"/>
      <c r="F6893" s="51"/>
      <c r="G6893" s="51"/>
      <c r="H6893" s="51"/>
      <c r="I6893" s="52"/>
      <c r="J6893" s="46"/>
      <c r="K6893" s="45"/>
    </row>
    <row r="6894" spans="1:12" s="44" customFormat="1">
      <c r="A6894" s="49"/>
      <c r="E6894" s="50"/>
      <c r="F6894" s="51"/>
      <c r="G6894" s="51"/>
      <c r="H6894" s="51"/>
      <c r="I6894" s="52"/>
      <c r="J6894" s="46"/>
      <c r="K6894" s="45"/>
    </row>
    <row r="6895" spans="1:12" s="44" customFormat="1">
      <c r="A6895" s="49"/>
      <c r="E6895" s="50"/>
      <c r="F6895" s="51"/>
      <c r="G6895" s="51"/>
      <c r="H6895" s="51"/>
      <c r="I6895" s="52"/>
      <c r="J6895" s="46"/>
      <c r="K6895" s="45"/>
      <c r="L6895" s="48"/>
    </row>
    <row r="6896" spans="1:12" s="44" customFormat="1">
      <c r="A6896" s="49"/>
      <c r="E6896" s="50"/>
      <c r="F6896" s="51"/>
      <c r="G6896" s="51"/>
      <c r="H6896" s="51"/>
      <c r="I6896" s="52"/>
      <c r="J6896" s="46"/>
      <c r="K6896" s="45"/>
    </row>
    <row r="6897" spans="1:11" s="44" customFormat="1">
      <c r="A6897" s="49"/>
      <c r="E6897" s="50"/>
      <c r="F6897" s="51"/>
      <c r="G6897" s="51"/>
      <c r="H6897" s="51"/>
      <c r="I6897" s="52"/>
      <c r="J6897" s="46"/>
      <c r="K6897" s="45"/>
    </row>
    <row r="6898" spans="1:11" s="44" customFormat="1">
      <c r="A6898" s="49"/>
      <c r="E6898" s="50"/>
      <c r="F6898" s="51"/>
      <c r="G6898" s="51"/>
      <c r="H6898" s="51"/>
      <c r="I6898" s="52"/>
      <c r="J6898" s="46"/>
      <c r="K6898" s="47"/>
    </row>
    <row r="6899" spans="1:11" s="45" customFormat="1">
      <c r="A6899" s="49"/>
      <c r="B6899" s="44"/>
      <c r="C6899" s="44"/>
      <c r="D6899" s="44"/>
      <c r="E6899" s="50"/>
      <c r="F6899" s="51"/>
      <c r="G6899" s="51"/>
      <c r="H6899" s="51"/>
      <c r="I6899" s="52"/>
      <c r="J6899" s="46"/>
    </row>
    <row r="6900" spans="1:11" s="45" customFormat="1">
      <c r="A6900" s="49"/>
      <c r="B6900" s="44"/>
      <c r="C6900" s="44"/>
      <c r="D6900" s="44"/>
      <c r="E6900" s="50"/>
      <c r="F6900" s="51"/>
      <c r="G6900" s="51"/>
      <c r="H6900" s="51"/>
      <c r="I6900" s="52"/>
      <c r="J6900" s="46"/>
    </row>
    <row r="6901" spans="1:11" s="45" customFormat="1">
      <c r="A6901" s="49"/>
      <c r="B6901" s="44"/>
      <c r="C6901" s="44"/>
      <c r="D6901" s="44"/>
      <c r="E6901" s="50"/>
      <c r="F6901" s="51"/>
      <c r="G6901" s="51"/>
      <c r="H6901" s="51"/>
      <c r="I6901" s="52"/>
      <c r="J6901" s="46"/>
    </row>
    <row r="6902" spans="1:11" s="45" customFormat="1">
      <c r="A6902" s="49"/>
      <c r="B6902" s="44"/>
      <c r="C6902" s="44"/>
      <c r="D6902" s="44"/>
      <c r="E6902" s="50"/>
      <c r="F6902" s="51"/>
      <c r="G6902" s="51"/>
      <c r="H6902" s="51"/>
      <c r="I6902" s="52"/>
      <c r="J6902" s="46"/>
    </row>
    <row r="6903" spans="1:11" s="45" customFormat="1">
      <c r="A6903" s="49"/>
      <c r="B6903" s="44"/>
      <c r="C6903" s="44"/>
      <c r="D6903" s="44"/>
      <c r="E6903" s="50"/>
      <c r="F6903" s="51"/>
      <c r="G6903" s="51"/>
      <c r="H6903" s="51"/>
      <c r="I6903" s="52"/>
      <c r="J6903" s="46"/>
    </row>
    <row r="6904" spans="1:11" s="45" customFormat="1">
      <c r="A6904" s="49"/>
      <c r="B6904" s="44"/>
      <c r="C6904" s="44"/>
      <c r="D6904" s="44"/>
      <c r="E6904" s="50"/>
      <c r="F6904" s="51"/>
      <c r="G6904" s="51"/>
      <c r="H6904" s="51"/>
      <c r="I6904" s="52"/>
      <c r="J6904" s="46"/>
    </row>
    <row r="6905" spans="1:11" s="45" customFormat="1">
      <c r="A6905" s="49"/>
      <c r="B6905" s="44"/>
      <c r="C6905" s="44"/>
      <c r="D6905" s="44"/>
      <c r="E6905" s="50"/>
      <c r="F6905" s="51"/>
      <c r="G6905" s="51"/>
      <c r="H6905" s="51"/>
      <c r="I6905" s="52"/>
      <c r="J6905" s="46"/>
    </row>
    <row r="6906" spans="1:11" s="45" customFormat="1">
      <c r="A6906" s="49"/>
      <c r="B6906" s="44"/>
      <c r="C6906" s="44"/>
      <c r="D6906" s="44"/>
      <c r="E6906" s="50"/>
      <c r="F6906" s="51"/>
      <c r="G6906" s="51"/>
      <c r="H6906" s="51"/>
      <c r="I6906" s="52"/>
      <c r="J6906" s="46"/>
    </row>
    <row r="6907" spans="1:11" s="45" customFormat="1">
      <c r="A6907" s="49"/>
      <c r="B6907" s="44"/>
      <c r="C6907" s="44"/>
      <c r="D6907" s="44"/>
      <c r="E6907" s="50"/>
      <c r="F6907" s="51"/>
      <c r="G6907" s="51"/>
      <c r="H6907" s="51"/>
      <c r="I6907" s="52"/>
      <c r="J6907" s="46"/>
    </row>
    <row r="6908" spans="1:11" s="45" customFormat="1">
      <c r="A6908" s="49"/>
      <c r="B6908" s="44"/>
      <c r="C6908" s="44"/>
      <c r="D6908" s="44"/>
      <c r="E6908" s="50"/>
      <c r="F6908" s="51"/>
      <c r="G6908" s="51"/>
      <c r="H6908" s="51"/>
      <c r="I6908" s="52"/>
      <c r="J6908" s="46"/>
    </row>
    <row r="6909" spans="1:11" s="45" customFormat="1">
      <c r="A6909" s="49"/>
      <c r="B6909" s="44"/>
      <c r="C6909" s="44"/>
      <c r="D6909" s="44"/>
      <c r="E6909" s="50"/>
      <c r="F6909" s="51"/>
      <c r="G6909" s="51"/>
      <c r="H6909" s="51"/>
      <c r="I6909" s="52"/>
      <c r="J6909" s="46"/>
    </row>
    <row r="6910" spans="1:11" s="45" customFormat="1">
      <c r="A6910" s="49"/>
      <c r="B6910" s="44"/>
      <c r="C6910" s="44"/>
      <c r="D6910" s="44"/>
      <c r="E6910" s="50"/>
      <c r="F6910" s="51"/>
      <c r="G6910" s="51"/>
      <c r="H6910" s="51"/>
      <c r="I6910" s="52"/>
      <c r="J6910" s="46"/>
    </row>
    <row r="6911" spans="1:11" s="45" customFormat="1">
      <c r="A6911" s="49"/>
      <c r="B6911" s="44"/>
      <c r="C6911" s="44"/>
      <c r="D6911" s="44"/>
      <c r="E6911" s="50"/>
      <c r="F6911" s="51"/>
      <c r="G6911" s="51"/>
      <c r="H6911" s="51"/>
      <c r="I6911" s="52"/>
      <c r="J6911" s="46"/>
    </row>
    <row r="6912" spans="1:11" s="45" customFormat="1">
      <c r="A6912" s="49"/>
      <c r="B6912" s="44"/>
      <c r="C6912" s="44"/>
      <c r="D6912" s="44"/>
      <c r="E6912" s="50"/>
      <c r="F6912" s="51"/>
      <c r="G6912" s="51"/>
      <c r="H6912" s="51"/>
      <c r="I6912" s="52"/>
      <c r="J6912" s="46"/>
    </row>
    <row r="6913" spans="1:10" s="45" customFormat="1">
      <c r="A6913" s="49"/>
      <c r="B6913" s="44"/>
      <c r="C6913" s="44"/>
      <c r="D6913" s="44"/>
      <c r="E6913" s="50"/>
      <c r="F6913" s="51"/>
      <c r="G6913" s="51"/>
      <c r="H6913" s="51"/>
      <c r="I6913" s="52"/>
      <c r="J6913" s="46"/>
    </row>
    <row r="6914" spans="1:10" s="45" customFormat="1">
      <c r="A6914" s="49"/>
      <c r="B6914" s="44"/>
      <c r="C6914" s="44"/>
      <c r="D6914" s="44"/>
      <c r="E6914" s="50"/>
      <c r="F6914" s="51"/>
      <c r="G6914" s="51"/>
      <c r="H6914" s="51"/>
      <c r="I6914" s="52"/>
      <c r="J6914" s="46"/>
    </row>
    <row r="6915" spans="1:10" s="45" customFormat="1">
      <c r="A6915" s="49"/>
      <c r="B6915" s="44"/>
      <c r="C6915" s="44"/>
      <c r="D6915" s="44"/>
      <c r="E6915" s="50"/>
      <c r="F6915" s="51"/>
      <c r="G6915" s="51"/>
      <c r="H6915" s="51"/>
      <c r="I6915" s="52"/>
      <c r="J6915" s="46"/>
    </row>
    <row r="6916" spans="1:10" s="45" customFormat="1">
      <c r="A6916" s="49"/>
      <c r="B6916" s="44"/>
      <c r="C6916" s="44"/>
      <c r="D6916" s="44"/>
      <c r="E6916" s="50"/>
      <c r="F6916" s="51"/>
      <c r="G6916" s="51"/>
      <c r="H6916" s="51"/>
      <c r="I6916" s="52"/>
      <c r="J6916" s="46"/>
    </row>
    <row r="6917" spans="1:10" s="45" customFormat="1">
      <c r="A6917" s="49"/>
      <c r="B6917" s="44"/>
      <c r="C6917" s="44"/>
      <c r="D6917" s="44"/>
      <c r="E6917" s="50"/>
      <c r="F6917" s="51"/>
      <c r="G6917" s="51"/>
      <c r="H6917" s="51"/>
      <c r="I6917" s="52"/>
      <c r="J6917" s="46"/>
    </row>
    <row r="6918" spans="1:10" s="45" customFormat="1">
      <c r="A6918" s="49"/>
      <c r="B6918" s="44"/>
      <c r="C6918" s="44"/>
      <c r="D6918" s="44"/>
      <c r="E6918" s="50"/>
      <c r="F6918" s="51"/>
      <c r="G6918" s="51"/>
      <c r="H6918" s="51"/>
      <c r="I6918" s="52"/>
      <c r="J6918" s="46"/>
    </row>
    <row r="6919" spans="1:10" s="45" customFormat="1">
      <c r="A6919" s="49"/>
      <c r="B6919" s="44"/>
      <c r="C6919" s="44"/>
      <c r="D6919" s="44"/>
      <c r="E6919" s="50"/>
      <c r="F6919" s="51"/>
      <c r="G6919" s="51"/>
      <c r="H6919" s="51"/>
      <c r="I6919" s="52"/>
      <c r="J6919" s="46"/>
    </row>
    <row r="6920" spans="1:10" s="45" customFormat="1">
      <c r="A6920" s="49"/>
      <c r="B6920" s="44"/>
      <c r="C6920" s="44"/>
      <c r="D6920" s="44"/>
      <c r="E6920" s="50"/>
      <c r="F6920" s="51"/>
      <c r="G6920" s="51"/>
      <c r="H6920" s="51"/>
      <c r="I6920" s="52"/>
      <c r="J6920" s="46"/>
    </row>
    <row r="6921" spans="1:10" s="45" customFormat="1">
      <c r="A6921" s="49"/>
      <c r="B6921" s="44"/>
      <c r="C6921" s="44"/>
      <c r="D6921" s="44"/>
      <c r="E6921" s="50"/>
      <c r="F6921" s="51"/>
      <c r="G6921" s="51"/>
      <c r="H6921" s="51"/>
      <c r="I6921" s="52"/>
      <c r="J6921" s="46"/>
    </row>
    <row r="6922" spans="1:10" s="45" customFormat="1">
      <c r="A6922" s="49"/>
      <c r="B6922" s="44"/>
      <c r="C6922" s="44"/>
      <c r="D6922" s="44"/>
      <c r="E6922" s="50"/>
      <c r="F6922" s="51"/>
      <c r="G6922" s="51"/>
      <c r="H6922" s="51"/>
      <c r="I6922" s="52"/>
      <c r="J6922" s="46"/>
    </row>
    <row r="6923" spans="1:10" s="45" customFormat="1">
      <c r="A6923" s="49"/>
      <c r="B6923" s="44"/>
      <c r="C6923" s="44"/>
      <c r="D6923" s="44"/>
      <c r="E6923" s="50"/>
      <c r="F6923" s="51"/>
      <c r="G6923" s="51"/>
      <c r="H6923" s="51"/>
      <c r="I6923" s="52"/>
      <c r="J6923" s="46"/>
    </row>
    <row r="6924" spans="1:10" s="45" customFormat="1">
      <c r="A6924" s="49"/>
      <c r="B6924" s="44"/>
      <c r="C6924" s="44"/>
      <c r="D6924" s="44"/>
      <c r="E6924" s="50"/>
      <c r="F6924" s="51"/>
      <c r="G6924" s="51"/>
      <c r="H6924" s="51"/>
      <c r="I6924" s="52"/>
      <c r="J6924" s="46"/>
    </row>
    <row r="6925" spans="1:10" s="45" customFormat="1">
      <c r="A6925" s="49"/>
      <c r="B6925" s="44"/>
      <c r="C6925" s="44"/>
      <c r="D6925" s="44"/>
      <c r="E6925" s="50"/>
      <c r="F6925" s="51"/>
      <c r="G6925" s="51"/>
      <c r="H6925" s="51"/>
      <c r="I6925" s="52"/>
      <c r="J6925" s="46"/>
    </row>
    <row r="6926" spans="1:10" s="45" customFormat="1">
      <c r="A6926" s="49"/>
      <c r="B6926" s="44"/>
      <c r="C6926" s="44"/>
      <c r="D6926" s="44"/>
      <c r="E6926" s="50"/>
      <c r="F6926" s="51"/>
      <c r="G6926" s="51"/>
      <c r="H6926" s="51"/>
      <c r="I6926" s="52"/>
      <c r="J6926" s="46"/>
    </row>
    <row r="6927" spans="1:10" s="45" customFormat="1">
      <c r="A6927" s="49"/>
      <c r="B6927" s="44"/>
      <c r="C6927" s="44"/>
      <c r="D6927" s="44"/>
      <c r="E6927" s="50"/>
      <c r="F6927" s="51"/>
      <c r="G6927" s="51"/>
      <c r="H6927" s="51"/>
      <c r="I6927" s="52"/>
      <c r="J6927" s="46"/>
    </row>
    <row r="6928" spans="1:10" s="45" customFormat="1">
      <c r="A6928" s="49"/>
      <c r="B6928" s="44"/>
      <c r="C6928" s="44"/>
      <c r="D6928" s="44"/>
      <c r="E6928" s="50"/>
      <c r="F6928" s="51"/>
      <c r="G6928" s="51"/>
      <c r="H6928" s="51"/>
      <c r="I6928" s="52"/>
      <c r="J6928" s="46"/>
    </row>
    <row r="6929" spans="1:10" s="45" customFormat="1">
      <c r="A6929" s="49"/>
      <c r="B6929" s="44"/>
      <c r="C6929" s="44"/>
      <c r="D6929" s="44"/>
      <c r="E6929" s="50"/>
      <c r="F6929" s="51"/>
      <c r="G6929" s="51"/>
      <c r="H6929" s="51"/>
      <c r="I6929" s="52"/>
      <c r="J6929" s="46"/>
    </row>
    <row r="6930" spans="1:10" s="45" customFormat="1">
      <c r="A6930" s="49"/>
      <c r="B6930" s="44"/>
      <c r="C6930" s="44"/>
      <c r="D6930" s="44"/>
      <c r="E6930" s="50"/>
      <c r="F6930" s="51"/>
      <c r="G6930" s="51"/>
      <c r="H6930" s="51"/>
      <c r="I6930" s="52"/>
      <c r="J6930" s="46"/>
    </row>
    <row r="6931" spans="1:10" s="45" customFormat="1">
      <c r="A6931" s="49"/>
      <c r="B6931" s="44"/>
      <c r="C6931" s="44"/>
      <c r="D6931" s="44"/>
      <c r="E6931" s="50"/>
      <c r="F6931" s="51"/>
      <c r="G6931" s="51"/>
      <c r="H6931" s="51"/>
      <c r="I6931" s="52"/>
      <c r="J6931" s="46"/>
    </row>
    <row r="6932" spans="1:10" s="45" customFormat="1">
      <c r="A6932" s="49"/>
      <c r="B6932" s="44"/>
      <c r="C6932" s="44"/>
      <c r="D6932" s="44"/>
      <c r="E6932" s="50"/>
      <c r="F6932" s="51"/>
      <c r="G6932" s="51"/>
      <c r="H6932" s="51"/>
      <c r="I6932" s="52"/>
      <c r="J6932" s="46"/>
    </row>
    <row r="6933" spans="1:10" s="45" customFormat="1">
      <c r="A6933" s="49"/>
      <c r="B6933" s="44"/>
      <c r="C6933" s="44"/>
      <c r="D6933" s="44"/>
      <c r="E6933" s="50"/>
      <c r="F6933" s="51"/>
      <c r="G6933" s="51"/>
      <c r="H6933" s="51"/>
      <c r="I6933" s="52"/>
      <c r="J6933" s="46"/>
    </row>
    <row r="6934" spans="1:10" s="45" customFormat="1">
      <c r="A6934" s="49"/>
      <c r="B6934" s="44"/>
      <c r="C6934" s="44"/>
      <c r="D6934" s="44"/>
      <c r="E6934" s="50"/>
      <c r="F6934" s="51"/>
      <c r="G6934" s="51"/>
      <c r="H6934" s="51"/>
      <c r="I6934" s="52"/>
      <c r="J6934" s="46"/>
    </row>
    <row r="6935" spans="1:10" s="45" customFormat="1">
      <c r="A6935" s="49"/>
      <c r="B6935" s="44"/>
      <c r="C6935" s="44"/>
      <c r="D6935" s="44"/>
      <c r="E6935" s="50"/>
      <c r="F6935" s="51"/>
      <c r="G6935" s="51"/>
      <c r="H6935" s="51"/>
      <c r="I6935" s="52"/>
      <c r="J6935" s="46"/>
    </row>
    <row r="6936" spans="1:10" s="45" customFormat="1">
      <c r="A6936" s="49"/>
      <c r="B6936" s="44"/>
      <c r="C6936" s="44"/>
      <c r="D6936" s="44"/>
      <c r="E6936" s="50"/>
      <c r="F6936" s="51"/>
      <c r="G6936" s="51"/>
      <c r="H6936" s="51"/>
      <c r="I6936" s="52"/>
      <c r="J6936" s="46"/>
    </row>
    <row r="6937" spans="1:10" s="45" customFormat="1">
      <c r="A6937" s="49"/>
      <c r="B6937" s="44"/>
      <c r="C6937" s="44"/>
      <c r="D6937" s="44"/>
      <c r="E6937" s="50"/>
      <c r="F6937" s="51"/>
      <c r="G6937" s="51"/>
      <c r="H6937" s="51"/>
      <c r="I6937" s="52"/>
      <c r="J6937" s="46"/>
    </row>
    <row r="6938" spans="1:10" s="45" customFormat="1">
      <c r="A6938" s="49"/>
      <c r="B6938" s="44"/>
      <c r="C6938" s="44"/>
      <c r="D6938" s="44"/>
      <c r="E6938" s="50"/>
      <c r="F6938" s="51"/>
      <c r="G6938" s="51"/>
      <c r="H6938" s="51"/>
      <c r="I6938" s="52"/>
      <c r="J6938" s="46"/>
    </row>
    <row r="6939" spans="1:10" s="45" customFormat="1">
      <c r="A6939" s="49"/>
      <c r="B6939" s="44"/>
      <c r="C6939" s="44"/>
      <c r="D6939" s="44"/>
      <c r="E6939" s="50"/>
      <c r="F6939" s="51"/>
      <c r="G6939" s="51"/>
      <c r="H6939" s="51"/>
      <c r="I6939" s="52"/>
      <c r="J6939" s="46"/>
    </row>
    <row r="6940" spans="1:10" s="45" customFormat="1">
      <c r="A6940" s="49"/>
      <c r="B6940" s="44"/>
      <c r="C6940" s="44"/>
      <c r="D6940" s="44"/>
      <c r="E6940" s="50"/>
      <c r="F6940" s="51"/>
      <c r="G6940" s="51"/>
      <c r="H6940" s="51"/>
      <c r="I6940" s="52"/>
      <c r="J6940" s="46"/>
    </row>
    <row r="6941" spans="1:10" s="45" customFormat="1">
      <c r="A6941" s="49"/>
      <c r="B6941" s="44"/>
      <c r="C6941" s="44"/>
      <c r="D6941" s="44"/>
      <c r="E6941" s="50"/>
      <c r="F6941" s="51"/>
      <c r="G6941" s="51"/>
      <c r="H6941" s="51"/>
      <c r="I6941" s="52"/>
      <c r="J6941" s="46"/>
    </row>
    <row r="6942" spans="1:10" s="45" customFormat="1">
      <c r="A6942" s="49"/>
      <c r="B6942" s="44"/>
      <c r="C6942" s="44"/>
      <c r="D6942" s="44"/>
      <c r="E6942" s="50"/>
      <c r="F6942" s="51"/>
      <c r="G6942" s="51"/>
      <c r="H6942" s="51"/>
      <c r="I6942" s="52"/>
      <c r="J6942" s="46"/>
    </row>
    <row r="6943" spans="1:10" s="45" customFormat="1">
      <c r="A6943" s="49"/>
      <c r="B6943" s="44"/>
      <c r="C6943" s="44"/>
      <c r="D6943" s="44"/>
      <c r="E6943" s="50"/>
      <c r="F6943" s="51"/>
      <c r="G6943" s="51"/>
      <c r="H6943" s="51"/>
      <c r="I6943" s="52"/>
      <c r="J6943" s="46"/>
    </row>
    <row r="6944" spans="1:10" s="45" customFormat="1">
      <c r="A6944" s="49"/>
      <c r="B6944" s="44"/>
      <c r="C6944" s="44"/>
      <c r="D6944" s="44"/>
      <c r="E6944" s="50"/>
      <c r="F6944" s="51"/>
      <c r="G6944" s="51"/>
      <c r="H6944" s="51"/>
      <c r="I6944" s="52"/>
      <c r="J6944" s="46"/>
    </row>
    <row r="6945" spans="1:10" s="45" customFormat="1">
      <c r="A6945" s="49"/>
      <c r="B6945" s="44"/>
      <c r="C6945" s="44"/>
      <c r="D6945" s="44"/>
      <c r="E6945" s="50"/>
      <c r="F6945" s="51"/>
      <c r="G6945" s="51"/>
      <c r="H6945" s="51"/>
      <c r="I6945" s="52"/>
      <c r="J6945" s="46"/>
    </row>
    <row r="6946" spans="1:10" s="45" customFormat="1">
      <c r="A6946" s="49"/>
      <c r="B6946" s="44"/>
      <c r="C6946" s="44"/>
      <c r="D6946" s="44"/>
      <c r="E6946" s="50"/>
      <c r="F6946" s="51"/>
      <c r="G6946" s="51"/>
      <c r="H6946" s="51"/>
      <c r="I6946" s="52"/>
      <c r="J6946" s="46"/>
    </row>
    <row r="6947" spans="1:10" s="45" customFormat="1">
      <c r="A6947" s="49"/>
      <c r="B6947" s="44"/>
      <c r="C6947" s="44"/>
      <c r="D6947" s="44"/>
      <c r="E6947" s="50"/>
      <c r="F6947" s="51"/>
      <c r="G6947" s="51"/>
      <c r="H6947" s="51"/>
      <c r="I6947" s="52"/>
      <c r="J6947" s="46"/>
    </row>
    <row r="6948" spans="1:10" s="45" customFormat="1">
      <c r="A6948" s="49"/>
      <c r="B6948" s="44"/>
      <c r="C6948" s="44"/>
      <c r="D6948" s="44"/>
      <c r="E6948" s="50"/>
      <c r="F6948" s="51"/>
      <c r="G6948" s="51"/>
      <c r="H6948" s="51"/>
      <c r="I6948" s="52"/>
      <c r="J6948" s="46"/>
    </row>
    <row r="6949" spans="1:10" s="45" customFormat="1">
      <c r="A6949" s="49"/>
      <c r="B6949" s="44"/>
      <c r="C6949" s="44"/>
      <c r="D6949" s="44"/>
      <c r="E6949" s="50"/>
      <c r="F6949" s="51"/>
      <c r="G6949" s="51"/>
      <c r="H6949" s="51"/>
      <c r="I6949" s="52"/>
      <c r="J6949" s="46"/>
    </row>
    <row r="6950" spans="1:10" s="45" customFormat="1">
      <c r="A6950" s="49"/>
      <c r="B6950" s="44"/>
      <c r="C6950" s="44"/>
      <c r="D6950" s="44"/>
      <c r="E6950" s="50"/>
      <c r="F6950" s="51"/>
      <c r="G6950" s="51"/>
      <c r="H6950" s="51"/>
      <c r="I6950" s="52"/>
      <c r="J6950" s="46"/>
    </row>
    <row r="6951" spans="1:10" s="45" customFormat="1">
      <c r="A6951" s="49"/>
      <c r="B6951" s="44"/>
      <c r="C6951" s="44"/>
      <c r="D6951" s="44"/>
      <c r="E6951" s="50"/>
      <c r="F6951" s="51"/>
      <c r="G6951" s="51"/>
      <c r="H6951" s="51"/>
      <c r="I6951" s="52"/>
      <c r="J6951" s="46"/>
    </row>
    <row r="6952" spans="1:10" s="45" customFormat="1">
      <c r="A6952" s="49"/>
      <c r="B6952" s="44"/>
      <c r="C6952" s="44"/>
      <c r="D6952" s="44"/>
      <c r="E6952" s="50"/>
      <c r="F6952" s="51"/>
      <c r="G6952" s="51"/>
      <c r="H6952" s="51"/>
      <c r="I6952" s="52"/>
      <c r="J6952" s="46"/>
    </row>
    <row r="6953" spans="1:10" s="45" customFormat="1">
      <c r="A6953" s="49"/>
      <c r="B6953" s="44"/>
      <c r="C6953" s="44"/>
      <c r="D6953" s="44"/>
      <c r="E6953" s="50"/>
      <c r="F6953" s="51"/>
      <c r="G6953" s="51"/>
      <c r="H6953" s="51"/>
      <c r="I6953" s="52"/>
      <c r="J6953" s="46"/>
    </row>
    <row r="6954" spans="1:10" s="45" customFormat="1">
      <c r="A6954" s="49"/>
      <c r="B6954" s="44"/>
      <c r="C6954" s="44"/>
      <c r="D6954" s="44"/>
      <c r="E6954" s="50"/>
      <c r="F6954" s="51"/>
      <c r="G6954" s="51"/>
      <c r="H6954" s="51"/>
      <c r="I6954" s="52"/>
      <c r="J6954" s="46"/>
    </row>
    <row r="6955" spans="1:10" s="45" customFormat="1">
      <c r="A6955" s="49"/>
      <c r="B6955" s="44"/>
      <c r="C6955" s="44"/>
      <c r="D6955" s="44"/>
      <c r="E6955" s="50"/>
      <c r="F6955" s="51"/>
      <c r="G6955" s="51"/>
      <c r="H6955" s="51"/>
      <c r="I6955" s="52"/>
      <c r="J6955" s="46"/>
    </row>
    <row r="6956" spans="1:10" s="45" customFormat="1">
      <c r="A6956" s="49"/>
      <c r="B6956" s="44"/>
      <c r="C6956" s="44"/>
      <c r="D6956" s="44"/>
      <c r="E6956" s="50"/>
      <c r="F6956" s="51"/>
      <c r="G6956" s="51"/>
      <c r="H6956" s="51"/>
      <c r="I6956" s="52"/>
      <c r="J6956" s="46"/>
    </row>
    <row r="6957" spans="1:10" s="45" customFormat="1">
      <c r="A6957" s="49"/>
      <c r="B6957" s="44"/>
      <c r="C6957" s="44"/>
      <c r="D6957" s="44"/>
      <c r="E6957" s="50"/>
      <c r="F6957" s="51"/>
      <c r="G6957" s="51"/>
      <c r="H6957" s="51"/>
      <c r="I6957" s="52"/>
      <c r="J6957" s="46"/>
    </row>
    <row r="6958" spans="1:10" s="45" customFormat="1">
      <c r="A6958" s="49"/>
      <c r="B6958" s="44"/>
      <c r="C6958" s="44"/>
      <c r="D6958" s="44"/>
      <c r="E6958" s="50"/>
      <c r="F6958" s="51"/>
      <c r="G6958" s="51"/>
      <c r="H6958" s="51"/>
      <c r="I6958" s="52"/>
      <c r="J6958" s="46"/>
    </row>
    <row r="6959" spans="1:10" s="45" customFormat="1">
      <c r="A6959" s="49"/>
      <c r="B6959" s="44"/>
      <c r="C6959" s="44"/>
      <c r="D6959" s="44"/>
      <c r="E6959" s="50"/>
      <c r="F6959" s="51"/>
      <c r="G6959" s="51"/>
      <c r="H6959" s="51"/>
      <c r="I6959" s="52"/>
      <c r="J6959" s="46"/>
    </row>
    <row r="6960" spans="1:10" s="45" customFormat="1">
      <c r="A6960" s="49"/>
      <c r="B6960" s="44"/>
      <c r="C6960" s="44"/>
      <c r="D6960" s="44"/>
      <c r="E6960" s="50"/>
      <c r="F6960" s="51"/>
      <c r="G6960" s="51"/>
      <c r="H6960" s="51"/>
      <c r="I6960" s="52"/>
      <c r="J6960" s="46"/>
    </row>
    <row r="6961" spans="1:10" s="45" customFormat="1">
      <c r="A6961" s="49"/>
      <c r="B6961" s="44"/>
      <c r="C6961" s="44"/>
      <c r="D6961" s="44"/>
      <c r="E6961" s="50"/>
      <c r="F6961" s="51"/>
      <c r="G6961" s="51"/>
      <c r="H6961" s="51"/>
      <c r="I6961" s="52"/>
      <c r="J6961" s="46"/>
    </row>
    <row r="6962" spans="1:10" s="45" customFormat="1">
      <c r="A6962" s="49"/>
      <c r="B6962" s="44"/>
      <c r="C6962" s="44"/>
      <c r="D6962" s="44"/>
      <c r="E6962" s="50"/>
      <c r="F6962" s="51"/>
      <c r="G6962" s="51"/>
      <c r="H6962" s="51"/>
      <c r="I6962" s="52"/>
      <c r="J6962" s="46"/>
    </row>
    <row r="6963" spans="1:10" s="45" customFormat="1">
      <c r="A6963" s="49"/>
      <c r="B6963" s="44"/>
      <c r="C6963" s="44"/>
      <c r="D6963" s="44"/>
      <c r="E6963" s="50"/>
      <c r="F6963" s="51"/>
      <c r="G6963" s="51"/>
      <c r="H6963" s="51"/>
      <c r="I6963" s="52"/>
      <c r="J6963" s="46"/>
    </row>
    <row r="6964" spans="1:10" s="45" customFormat="1">
      <c r="A6964" s="49"/>
      <c r="B6964" s="44"/>
      <c r="C6964" s="44"/>
      <c r="D6964" s="44"/>
      <c r="E6964" s="50"/>
      <c r="F6964" s="51"/>
      <c r="G6964" s="51"/>
      <c r="H6964" s="51"/>
      <c r="I6964" s="52"/>
      <c r="J6964" s="46"/>
    </row>
    <row r="6965" spans="1:10" s="45" customFormat="1">
      <c r="A6965" s="49"/>
      <c r="B6965" s="44"/>
      <c r="C6965" s="44"/>
      <c r="D6965" s="44"/>
      <c r="E6965" s="50"/>
      <c r="F6965" s="51"/>
      <c r="G6965" s="51"/>
      <c r="H6965" s="51"/>
      <c r="I6965" s="52"/>
      <c r="J6965" s="46"/>
    </row>
    <row r="6966" spans="1:10" s="45" customFormat="1">
      <c r="A6966" s="49"/>
      <c r="B6966" s="44"/>
      <c r="C6966" s="44"/>
      <c r="D6966" s="44"/>
      <c r="E6966" s="50"/>
      <c r="F6966" s="51"/>
      <c r="G6966" s="51"/>
      <c r="H6966" s="51"/>
      <c r="I6966" s="52"/>
      <c r="J6966" s="46"/>
    </row>
    <row r="6967" spans="1:10" s="45" customFormat="1">
      <c r="A6967" s="49"/>
      <c r="B6967" s="44"/>
      <c r="C6967" s="44"/>
      <c r="D6967" s="44"/>
      <c r="E6967" s="50"/>
      <c r="F6967" s="51"/>
      <c r="G6967" s="51"/>
      <c r="H6967" s="51"/>
      <c r="I6967" s="52"/>
      <c r="J6967" s="46"/>
    </row>
    <row r="6968" spans="1:10" s="45" customFormat="1">
      <c r="A6968" s="49"/>
      <c r="B6968" s="44"/>
      <c r="C6968" s="44"/>
      <c r="D6968" s="44"/>
      <c r="E6968" s="50"/>
      <c r="F6968" s="51"/>
      <c r="G6968" s="51"/>
      <c r="H6968" s="51"/>
      <c r="I6968" s="52"/>
      <c r="J6968" s="46"/>
    </row>
    <row r="6969" spans="1:10" s="45" customFormat="1">
      <c r="A6969" s="49"/>
      <c r="B6969" s="44"/>
      <c r="C6969" s="44"/>
      <c r="D6969" s="44"/>
      <c r="E6969" s="50"/>
      <c r="F6969" s="51"/>
      <c r="G6969" s="51"/>
      <c r="H6969" s="51"/>
      <c r="I6969" s="52"/>
      <c r="J6969" s="46"/>
    </row>
    <row r="6970" spans="1:10" s="45" customFormat="1">
      <c r="A6970" s="49"/>
      <c r="B6970" s="44"/>
      <c r="C6970" s="44"/>
      <c r="D6970" s="44"/>
      <c r="E6970" s="50"/>
      <c r="F6970" s="51"/>
      <c r="G6970" s="51"/>
      <c r="H6970" s="51"/>
      <c r="I6970" s="52"/>
      <c r="J6970" s="46"/>
    </row>
    <row r="6971" spans="1:10" s="45" customFormat="1">
      <c r="A6971" s="49"/>
      <c r="B6971" s="44"/>
      <c r="C6971" s="44"/>
      <c r="D6971" s="44"/>
      <c r="E6971" s="50"/>
      <c r="F6971" s="51"/>
      <c r="G6971" s="51"/>
      <c r="H6971" s="51"/>
      <c r="I6971" s="52"/>
      <c r="J6971" s="46"/>
    </row>
    <row r="6972" spans="1:10" s="45" customFormat="1">
      <c r="A6972" s="49"/>
      <c r="B6972" s="44"/>
      <c r="C6972" s="44"/>
      <c r="D6972" s="44"/>
      <c r="E6972" s="50"/>
      <c r="F6972" s="51"/>
      <c r="G6972" s="51"/>
      <c r="H6972" s="51"/>
      <c r="I6972" s="52"/>
      <c r="J6972" s="46"/>
    </row>
    <row r="6973" spans="1:10" s="45" customFormat="1">
      <c r="A6973" s="49"/>
      <c r="B6973" s="44"/>
      <c r="C6973" s="44"/>
      <c r="D6973" s="44"/>
      <c r="E6973" s="50"/>
      <c r="F6973" s="51"/>
      <c r="G6973" s="51"/>
      <c r="H6973" s="51"/>
      <c r="I6973" s="52"/>
      <c r="J6973" s="46"/>
    </row>
    <row r="6974" spans="1:10" s="45" customFormat="1">
      <c r="A6974" s="49"/>
      <c r="B6974" s="44"/>
      <c r="C6974" s="44"/>
      <c r="D6974" s="44"/>
      <c r="E6974" s="50"/>
      <c r="F6974" s="51"/>
      <c r="G6974" s="51"/>
      <c r="H6974" s="51"/>
      <c r="I6974" s="52"/>
      <c r="J6974" s="46"/>
    </row>
    <row r="6975" spans="1:10" s="45" customFormat="1">
      <c r="A6975" s="49"/>
      <c r="B6975" s="44"/>
      <c r="C6975" s="44"/>
      <c r="D6975" s="44"/>
      <c r="E6975" s="50"/>
      <c r="F6975" s="51"/>
      <c r="G6975" s="51"/>
      <c r="H6975" s="51"/>
      <c r="I6975" s="52"/>
      <c r="J6975" s="46"/>
    </row>
    <row r="6976" spans="1:10" s="45" customFormat="1">
      <c r="A6976" s="49"/>
      <c r="B6976" s="44"/>
      <c r="C6976" s="44"/>
      <c r="D6976" s="44"/>
      <c r="E6976" s="50"/>
      <c r="F6976" s="51"/>
      <c r="G6976" s="51"/>
      <c r="H6976" s="51"/>
      <c r="I6976" s="52"/>
      <c r="J6976" s="46"/>
    </row>
    <row r="6977" spans="1:10" s="45" customFormat="1">
      <c r="A6977" s="49"/>
      <c r="B6977" s="44"/>
      <c r="C6977" s="44"/>
      <c r="D6977" s="44"/>
      <c r="E6977" s="50"/>
      <c r="F6977" s="51"/>
      <c r="G6977" s="51"/>
      <c r="H6977" s="51"/>
      <c r="I6977" s="52"/>
      <c r="J6977" s="46"/>
    </row>
    <row r="6978" spans="1:10" s="45" customFormat="1">
      <c r="A6978" s="49"/>
      <c r="B6978" s="44"/>
      <c r="C6978" s="44"/>
      <c r="D6978" s="44"/>
      <c r="E6978" s="50"/>
      <c r="F6978" s="51"/>
      <c r="G6978" s="51"/>
      <c r="H6978" s="51"/>
      <c r="I6978" s="52"/>
      <c r="J6978" s="46"/>
    </row>
    <row r="6979" spans="1:10" s="45" customFormat="1">
      <c r="A6979" s="49"/>
      <c r="B6979" s="44"/>
      <c r="C6979" s="44"/>
      <c r="D6979" s="44"/>
      <c r="E6979" s="50"/>
      <c r="F6979" s="51"/>
      <c r="G6979" s="51"/>
      <c r="H6979" s="51"/>
      <c r="I6979" s="52"/>
      <c r="J6979" s="46"/>
    </row>
    <row r="6980" spans="1:10" s="45" customFormat="1">
      <c r="A6980" s="49"/>
      <c r="B6980" s="44"/>
      <c r="C6980" s="44"/>
      <c r="D6980" s="44"/>
      <c r="E6980" s="50"/>
      <c r="F6980" s="51"/>
      <c r="G6980" s="51"/>
      <c r="H6980" s="51"/>
      <c r="I6980" s="52"/>
      <c r="J6980" s="46"/>
    </row>
    <row r="6981" spans="1:10" s="45" customFormat="1">
      <c r="A6981" s="49"/>
      <c r="B6981" s="44"/>
      <c r="C6981" s="44"/>
      <c r="D6981" s="44"/>
      <c r="E6981" s="50"/>
      <c r="F6981" s="51"/>
      <c r="G6981" s="51"/>
      <c r="H6981" s="51"/>
      <c r="I6981" s="52"/>
      <c r="J6981" s="46"/>
    </row>
    <row r="6982" spans="1:10" s="45" customFormat="1">
      <c r="A6982" s="49"/>
      <c r="B6982" s="44"/>
      <c r="C6982" s="44"/>
      <c r="D6982" s="44"/>
      <c r="E6982" s="50"/>
      <c r="F6982" s="51"/>
      <c r="G6982" s="51"/>
      <c r="H6982" s="51"/>
      <c r="I6982" s="52"/>
      <c r="J6982" s="46"/>
    </row>
    <row r="6983" spans="1:10" s="45" customFormat="1">
      <c r="A6983" s="49"/>
      <c r="B6983" s="44"/>
      <c r="C6983" s="44"/>
      <c r="D6983" s="44"/>
      <c r="E6983" s="50"/>
      <c r="F6983" s="51"/>
      <c r="G6983" s="51"/>
      <c r="H6983" s="51"/>
      <c r="I6983" s="52"/>
      <c r="J6983" s="46"/>
    </row>
    <row r="6984" spans="1:10" s="45" customFormat="1">
      <c r="A6984" s="49"/>
      <c r="B6984" s="44"/>
      <c r="C6984" s="44"/>
      <c r="D6984" s="44"/>
      <c r="E6984" s="50"/>
      <c r="F6984" s="51"/>
      <c r="G6984" s="51"/>
      <c r="H6984" s="51"/>
      <c r="I6984" s="52"/>
      <c r="J6984" s="46"/>
    </row>
    <row r="6985" spans="1:10" s="45" customFormat="1">
      <c r="A6985" s="49"/>
      <c r="B6985" s="44"/>
      <c r="C6985" s="44"/>
      <c r="D6985" s="44"/>
      <c r="E6985" s="50"/>
      <c r="F6985" s="51"/>
      <c r="G6985" s="51"/>
      <c r="H6985" s="51"/>
      <c r="I6985" s="52"/>
      <c r="J6985" s="46"/>
    </row>
    <row r="6986" spans="1:10" s="45" customFormat="1">
      <c r="A6986" s="49"/>
      <c r="B6986" s="44"/>
      <c r="C6986" s="44"/>
      <c r="D6986" s="44"/>
      <c r="E6986" s="50"/>
      <c r="F6986" s="51"/>
      <c r="G6986" s="51"/>
      <c r="H6986" s="51"/>
      <c r="I6986" s="52"/>
      <c r="J6986" s="46"/>
    </row>
    <row r="6987" spans="1:10" s="45" customFormat="1">
      <c r="A6987" s="49"/>
      <c r="B6987" s="44"/>
      <c r="C6987" s="44"/>
      <c r="D6987" s="44"/>
      <c r="E6987" s="50"/>
      <c r="F6987" s="51"/>
      <c r="G6987" s="51"/>
      <c r="H6987" s="51"/>
      <c r="I6987" s="52"/>
      <c r="J6987" s="46"/>
    </row>
    <row r="6988" spans="1:10" s="45" customFormat="1">
      <c r="A6988" s="49"/>
      <c r="B6988" s="44"/>
      <c r="C6988" s="44"/>
      <c r="D6988" s="44"/>
      <c r="E6988" s="50"/>
      <c r="F6988" s="51"/>
      <c r="G6988" s="51"/>
      <c r="H6988" s="51"/>
      <c r="I6988" s="52"/>
      <c r="J6988" s="46"/>
    </row>
    <row r="6989" spans="1:10" s="45" customFormat="1">
      <c r="A6989" s="49"/>
      <c r="B6989" s="44"/>
      <c r="C6989" s="44"/>
      <c r="D6989" s="44"/>
      <c r="E6989" s="50"/>
      <c r="F6989" s="51"/>
      <c r="G6989" s="51"/>
      <c r="H6989" s="51"/>
      <c r="I6989" s="52"/>
      <c r="J6989" s="46"/>
    </row>
    <row r="6990" spans="1:10" s="45" customFormat="1">
      <c r="A6990" s="49"/>
      <c r="B6990" s="44"/>
      <c r="C6990" s="44"/>
      <c r="D6990" s="44"/>
      <c r="E6990" s="50"/>
      <c r="F6990" s="51"/>
      <c r="G6990" s="51"/>
      <c r="H6990" s="51"/>
      <c r="I6990" s="52"/>
      <c r="J6990" s="46"/>
    </row>
    <row r="6991" spans="1:10" s="45" customFormat="1">
      <c r="A6991" s="49"/>
      <c r="B6991" s="44"/>
      <c r="C6991" s="44"/>
      <c r="D6991" s="44"/>
      <c r="E6991" s="50"/>
      <c r="F6991" s="51"/>
      <c r="G6991" s="51"/>
      <c r="H6991" s="51"/>
      <c r="I6991" s="52"/>
      <c r="J6991" s="46"/>
    </row>
    <row r="6992" spans="1:10" s="45" customFormat="1">
      <c r="A6992" s="49"/>
      <c r="B6992" s="44"/>
      <c r="C6992" s="44"/>
      <c r="D6992" s="44"/>
      <c r="E6992" s="50"/>
      <c r="F6992" s="51"/>
      <c r="G6992" s="51"/>
      <c r="H6992" s="51"/>
      <c r="I6992" s="52"/>
      <c r="J6992" s="46"/>
    </row>
    <row r="6993" spans="1:12" s="45" customFormat="1">
      <c r="A6993" s="49"/>
      <c r="B6993" s="44"/>
      <c r="C6993" s="44"/>
      <c r="D6993" s="44"/>
      <c r="E6993" s="50"/>
      <c r="F6993" s="51"/>
      <c r="G6993" s="51"/>
      <c r="H6993" s="51"/>
      <c r="I6993" s="52"/>
      <c r="J6993" s="46"/>
    </row>
    <row r="6994" spans="1:12" s="45" customFormat="1">
      <c r="A6994" s="49"/>
      <c r="B6994" s="44"/>
      <c r="C6994" s="44"/>
      <c r="D6994" s="44"/>
      <c r="E6994" s="50"/>
      <c r="F6994" s="51"/>
      <c r="G6994" s="51"/>
      <c r="H6994" s="51"/>
      <c r="I6994" s="52"/>
      <c r="J6994" s="46"/>
    </row>
    <row r="6995" spans="1:12" s="44" customFormat="1">
      <c r="A6995" s="49"/>
      <c r="E6995" s="50"/>
      <c r="F6995" s="51"/>
      <c r="G6995" s="51"/>
      <c r="H6995" s="51"/>
      <c r="I6995" s="52"/>
      <c r="J6995" s="46"/>
      <c r="K6995" s="45"/>
    </row>
    <row r="6996" spans="1:12" s="44" customFormat="1">
      <c r="A6996" s="49"/>
      <c r="E6996" s="50"/>
      <c r="F6996" s="51"/>
      <c r="G6996" s="51"/>
      <c r="H6996" s="51"/>
      <c r="I6996" s="52"/>
      <c r="J6996" s="46"/>
      <c r="K6996" s="45"/>
    </row>
    <row r="6997" spans="1:12" s="44" customFormat="1">
      <c r="A6997" s="49"/>
      <c r="E6997" s="50"/>
      <c r="F6997" s="51"/>
      <c r="G6997" s="51"/>
      <c r="H6997" s="51"/>
      <c r="I6997" s="52"/>
      <c r="J6997" s="46"/>
      <c r="K6997" s="45"/>
      <c r="L6997" s="48"/>
    </row>
    <row r="6998" spans="1:12" s="44" customFormat="1">
      <c r="A6998" s="49"/>
      <c r="E6998" s="50"/>
      <c r="F6998" s="51"/>
      <c r="G6998" s="51"/>
      <c r="H6998" s="51"/>
      <c r="I6998" s="52"/>
      <c r="J6998" s="46"/>
      <c r="K6998" s="45"/>
    </row>
    <row r="6999" spans="1:12" s="44" customFormat="1">
      <c r="A6999" s="49"/>
      <c r="E6999" s="50"/>
      <c r="F6999" s="51"/>
      <c r="G6999" s="51"/>
      <c r="H6999" s="51"/>
      <c r="I6999" s="52"/>
      <c r="J6999" s="46"/>
      <c r="K6999" s="45"/>
    </row>
    <row r="7000" spans="1:12" s="44" customFormat="1">
      <c r="A7000" s="49"/>
      <c r="E7000" s="50"/>
      <c r="F7000" s="51"/>
      <c r="G7000" s="51"/>
      <c r="H7000" s="51"/>
      <c r="I7000" s="52"/>
      <c r="J7000" s="46"/>
      <c r="K7000" s="45"/>
    </row>
    <row r="7001" spans="1:12" s="44" customFormat="1">
      <c r="A7001" s="49"/>
      <c r="E7001" s="50"/>
      <c r="F7001" s="51"/>
      <c r="G7001" s="51"/>
      <c r="H7001" s="51"/>
      <c r="I7001" s="52"/>
      <c r="J7001" s="46"/>
      <c r="K7001" s="45"/>
    </row>
    <row r="7002" spans="1:12" s="44" customFormat="1">
      <c r="A7002" s="49"/>
      <c r="E7002" s="50"/>
      <c r="F7002" s="51"/>
      <c r="G7002" s="51"/>
      <c r="H7002" s="51"/>
      <c r="I7002" s="52"/>
      <c r="J7002" s="46"/>
      <c r="K7002" s="45"/>
    </row>
    <row r="7003" spans="1:12" s="44" customFormat="1">
      <c r="A7003" s="49"/>
      <c r="E7003" s="50"/>
      <c r="F7003" s="51"/>
      <c r="G7003" s="51"/>
      <c r="H7003" s="51"/>
      <c r="I7003" s="52"/>
      <c r="J7003" s="46"/>
      <c r="K7003" s="45"/>
    </row>
    <row r="7004" spans="1:12" s="44" customFormat="1">
      <c r="A7004" s="49"/>
      <c r="E7004" s="50"/>
      <c r="F7004" s="51"/>
      <c r="G7004" s="51"/>
      <c r="H7004" s="51"/>
      <c r="I7004" s="52"/>
      <c r="J7004" s="46"/>
      <c r="K7004" s="45"/>
    </row>
    <row r="7005" spans="1:12" s="44" customFormat="1">
      <c r="A7005" s="49"/>
      <c r="E7005" s="50"/>
      <c r="F7005" s="51"/>
      <c r="G7005" s="51"/>
      <c r="H7005" s="51"/>
      <c r="I7005" s="52"/>
      <c r="J7005" s="46"/>
      <c r="K7005" s="45"/>
    </row>
    <row r="7006" spans="1:12" s="44" customFormat="1">
      <c r="A7006" s="49"/>
      <c r="E7006" s="50"/>
      <c r="F7006" s="51"/>
      <c r="G7006" s="51"/>
      <c r="H7006" s="51"/>
      <c r="I7006" s="52"/>
      <c r="J7006" s="46"/>
      <c r="K7006" s="45"/>
    </row>
    <row r="7007" spans="1:12" s="44" customFormat="1">
      <c r="A7007" s="49"/>
      <c r="E7007" s="50"/>
      <c r="F7007" s="51"/>
      <c r="G7007" s="51"/>
      <c r="H7007" s="51"/>
      <c r="I7007" s="52"/>
      <c r="J7007" s="46"/>
      <c r="K7007" s="45"/>
    </row>
    <row r="7008" spans="1:12" s="44" customFormat="1">
      <c r="A7008" s="49"/>
      <c r="E7008" s="50"/>
      <c r="F7008" s="51"/>
      <c r="G7008" s="51"/>
      <c r="H7008" s="51"/>
      <c r="I7008" s="52"/>
      <c r="J7008" s="46"/>
      <c r="K7008" s="45"/>
    </row>
    <row r="7009" spans="1:12" s="44" customFormat="1">
      <c r="A7009" s="49"/>
      <c r="E7009" s="50"/>
      <c r="F7009" s="51"/>
      <c r="G7009" s="51"/>
      <c r="H7009" s="51"/>
      <c r="I7009" s="52"/>
      <c r="J7009" s="46"/>
      <c r="K7009" s="45"/>
      <c r="L7009" s="48"/>
    </row>
    <row r="7010" spans="1:12" s="44" customFormat="1">
      <c r="A7010" s="49"/>
      <c r="E7010" s="50"/>
      <c r="F7010" s="51"/>
      <c r="G7010" s="51"/>
      <c r="H7010" s="51"/>
      <c r="I7010" s="52"/>
      <c r="J7010" s="46"/>
      <c r="K7010" s="45"/>
    </row>
    <row r="7011" spans="1:12" s="44" customFormat="1">
      <c r="A7011" s="49"/>
      <c r="E7011" s="50"/>
      <c r="F7011" s="51"/>
      <c r="G7011" s="51"/>
      <c r="H7011" s="51"/>
      <c r="I7011" s="52"/>
      <c r="J7011" s="46"/>
      <c r="K7011" s="45"/>
    </row>
    <row r="7012" spans="1:12" s="44" customFormat="1">
      <c r="A7012" s="49"/>
      <c r="E7012" s="50"/>
      <c r="F7012" s="51"/>
      <c r="G7012" s="51"/>
      <c r="H7012" s="51"/>
      <c r="I7012" s="52"/>
      <c r="J7012" s="46"/>
      <c r="K7012" s="45"/>
    </row>
    <row r="7013" spans="1:12" s="44" customFormat="1">
      <c r="A7013" s="49"/>
      <c r="E7013" s="50"/>
      <c r="F7013" s="51"/>
      <c r="G7013" s="51"/>
      <c r="H7013" s="51"/>
      <c r="I7013" s="52"/>
      <c r="J7013" s="46"/>
      <c r="K7013" s="45"/>
    </row>
    <row r="7014" spans="1:12" s="44" customFormat="1">
      <c r="A7014" s="49"/>
      <c r="E7014" s="50"/>
      <c r="F7014" s="51"/>
      <c r="G7014" s="51"/>
      <c r="H7014" s="51"/>
      <c r="I7014" s="52"/>
      <c r="J7014" s="46"/>
      <c r="K7014" s="45"/>
    </row>
    <row r="7015" spans="1:12" s="44" customFormat="1">
      <c r="A7015" s="49"/>
      <c r="E7015" s="50"/>
      <c r="F7015" s="51"/>
      <c r="G7015" s="51"/>
      <c r="H7015" s="51"/>
      <c r="I7015" s="52"/>
      <c r="J7015" s="46"/>
      <c r="K7015" s="45"/>
    </row>
    <row r="7016" spans="1:12" s="44" customFormat="1">
      <c r="A7016" s="49"/>
      <c r="E7016" s="50"/>
      <c r="F7016" s="51"/>
      <c r="G7016" s="51"/>
      <c r="H7016" s="51"/>
      <c r="I7016" s="52"/>
      <c r="J7016" s="46"/>
      <c r="K7016" s="45"/>
    </row>
    <row r="7017" spans="1:12" s="44" customFormat="1">
      <c r="A7017" s="49"/>
      <c r="E7017" s="50"/>
      <c r="F7017" s="51"/>
      <c r="G7017" s="51"/>
      <c r="H7017" s="51"/>
      <c r="I7017" s="52"/>
      <c r="J7017" s="46"/>
      <c r="K7017" s="45"/>
    </row>
    <row r="7018" spans="1:12" s="44" customFormat="1">
      <c r="A7018" s="49"/>
      <c r="E7018" s="50"/>
      <c r="F7018" s="51"/>
      <c r="G7018" s="51"/>
      <c r="H7018" s="51"/>
      <c r="I7018" s="52"/>
      <c r="J7018" s="46"/>
      <c r="K7018" s="45"/>
    </row>
    <row r="7019" spans="1:12" s="44" customFormat="1">
      <c r="A7019" s="49"/>
      <c r="E7019" s="50"/>
      <c r="F7019" s="51"/>
      <c r="G7019" s="51"/>
      <c r="H7019" s="51"/>
      <c r="I7019" s="52"/>
      <c r="J7019" s="46"/>
      <c r="K7019" s="45"/>
    </row>
    <row r="7020" spans="1:12" s="44" customFormat="1">
      <c r="A7020" s="49"/>
      <c r="E7020" s="50"/>
      <c r="F7020" s="51"/>
      <c r="G7020" s="51"/>
      <c r="H7020" s="51"/>
      <c r="I7020" s="52"/>
      <c r="J7020" s="46"/>
      <c r="K7020" s="45"/>
    </row>
    <row r="7021" spans="1:12" s="44" customFormat="1">
      <c r="A7021" s="49"/>
      <c r="E7021" s="50"/>
      <c r="F7021" s="51"/>
      <c r="G7021" s="51"/>
      <c r="H7021" s="51"/>
      <c r="I7021" s="52"/>
      <c r="J7021" s="46"/>
      <c r="K7021" s="45"/>
    </row>
    <row r="7022" spans="1:12" s="44" customFormat="1">
      <c r="A7022" s="49"/>
      <c r="E7022" s="50"/>
      <c r="F7022" s="51"/>
      <c r="G7022" s="51"/>
      <c r="H7022" s="51"/>
      <c r="I7022" s="52"/>
      <c r="J7022" s="46"/>
      <c r="K7022" s="45"/>
    </row>
    <row r="7023" spans="1:12" s="44" customFormat="1">
      <c r="A7023" s="49"/>
      <c r="E7023" s="50"/>
      <c r="F7023" s="51"/>
      <c r="G7023" s="51"/>
      <c r="H7023" s="51"/>
      <c r="I7023" s="52"/>
      <c r="J7023" s="46"/>
      <c r="K7023" s="45"/>
    </row>
    <row r="7024" spans="1:12" s="44" customFormat="1">
      <c r="A7024" s="49"/>
      <c r="E7024" s="50"/>
      <c r="F7024" s="51"/>
      <c r="G7024" s="51"/>
      <c r="H7024" s="51"/>
      <c r="I7024" s="52"/>
      <c r="J7024" s="46"/>
      <c r="K7024" s="47"/>
    </row>
    <row r="7025" spans="1:11" s="44" customFormat="1">
      <c r="A7025" s="49"/>
      <c r="E7025" s="50"/>
      <c r="F7025" s="51"/>
      <c r="G7025" s="51"/>
      <c r="H7025" s="51"/>
      <c r="I7025" s="52"/>
      <c r="J7025" s="46"/>
      <c r="K7025" s="45"/>
    </row>
    <row r="7026" spans="1:11" s="44" customFormat="1">
      <c r="A7026" s="49"/>
      <c r="E7026" s="50"/>
      <c r="F7026" s="51"/>
      <c r="G7026" s="51"/>
      <c r="H7026" s="51"/>
      <c r="I7026" s="52"/>
      <c r="J7026" s="46"/>
      <c r="K7026" s="45"/>
    </row>
    <row r="7027" spans="1:11" s="44" customFormat="1">
      <c r="A7027" s="49"/>
      <c r="E7027" s="50"/>
      <c r="F7027" s="51"/>
      <c r="G7027" s="51"/>
      <c r="H7027" s="51"/>
      <c r="I7027" s="52"/>
      <c r="J7027" s="46"/>
      <c r="K7027" s="45"/>
    </row>
    <row r="7028" spans="1:11" s="44" customFormat="1">
      <c r="A7028" s="49"/>
      <c r="E7028" s="50"/>
      <c r="F7028" s="51"/>
      <c r="G7028" s="51"/>
      <c r="H7028" s="51"/>
      <c r="I7028" s="52"/>
      <c r="J7028" s="46"/>
      <c r="K7028" s="45"/>
    </row>
    <row r="7029" spans="1:11" s="44" customFormat="1">
      <c r="A7029" s="49"/>
      <c r="E7029" s="50"/>
      <c r="F7029" s="51"/>
      <c r="G7029" s="51"/>
      <c r="H7029" s="51"/>
      <c r="I7029" s="52"/>
      <c r="J7029" s="46"/>
      <c r="K7029" s="45"/>
    </row>
    <row r="7030" spans="1:11" s="44" customFormat="1">
      <c r="A7030" s="49"/>
      <c r="E7030" s="50"/>
      <c r="F7030" s="51"/>
      <c r="G7030" s="51"/>
      <c r="H7030" s="51"/>
      <c r="I7030" s="52"/>
      <c r="J7030" s="46"/>
      <c r="K7030" s="45"/>
    </row>
    <row r="7031" spans="1:11" s="44" customFormat="1">
      <c r="A7031" s="49"/>
      <c r="E7031" s="50"/>
      <c r="F7031" s="51"/>
      <c r="G7031" s="51"/>
      <c r="H7031" s="51"/>
      <c r="I7031" s="52"/>
      <c r="J7031" s="46"/>
      <c r="K7031" s="45"/>
    </row>
    <row r="7032" spans="1:11" s="44" customFormat="1">
      <c r="A7032" s="49"/>
      <c r="E7032" s="50"/>
      <c r="F7032" s="51"/>
      <c r="G7032" s="51"/>
      <c r="H7032" s="51"/>
      <c r="I7032" s="52"/>
      <c r="J7032" s="46"/>
      <c r="K7032" s="45"/>
    </row>
    <row r="7033" spans="1:11" s="44" customFormat="1">
      <c r="A7033" s="49"/>
      <c r="E7033" s="50"/>
      <c r="F7033" s="51"/>
      <c r="G7033" s="51"/>
      <c r="H7033" s="51"/>
      <c r="I7033" s="52"/>
      <c r="J7033" s="46"/>
      <c r="K7033" s="45"/>
    </row>
    <row r="7034" spans="1:11" s="44" customFormat="1">
      <c r="A7034" s="49"/>
      <c r="E7034" s="50"/>
      <c r="F7034" s="51"/>
      <c r="G7034" s="51"/>
      <c r="H7034" s="51"/>
      <c r="I7034" s="52"/>
      <c r="J7034" s="46"/>
      <c r="K7034" s="45"/>
    </row>
    <row r="7035" spans="1:11" s="44" customFormat="1">
      <c r="A7035" s="49"/>
      <c r="E7035" s="50"/>
      <c r="F7035" s="51"/>
      <c r="G7035" s="51"/>
      <c r="H7035" s="51"/>
      <c r="I7035" s="52"/>
      <c r="J7035" s="46"/>
      <c r="K7035" s="45"/>
    </row>
    <row r="7036" spans="1:11" s="44" customFormat="1">
      <c r="A7036" s="49"/>
      <c r="E7036" s="50"/>
      <c r="F7036" s="51"/>
      <c r="G7036" s="51"/>
      <c r="H7036" s="51"/>
      <c r="I7036" s="52"/>
      <c r="J7036" s="46"/>
      <c r="K7036" s="45"/>
    </row>
    <row r="7037" spans="1:11" s="44" customFormat="1">
      <c r="A7037" s="49"/>
      <c r="E7037" s="50"/>
      <c r="F7037" s="51"/>
      <c r="G7037" s="51"/>
      <c r="H7037" s="51"/>
      <c r="I7037" s="52"/>
      <c r="J7037" s="46"/>
      <c r="K7037" s="45"/>
    </row>
    <row r="7038" spans="1:11" s="44" customFormat="1">
      <c r="A7038" s="49"/>
      <c r="E7038" s="50"/>
      <c r="F7038" s="51"/>
      <c r="G7038" s="51"/>
      <c r="H7038" s="51"/>
      <c r="I7038" s="52"/>
      <c r="J7038" s="46"/>
      <c r="K7038" s="47"/>
    </row>
    <row r="7039" spans="1:11" s="44" customFormat="1">
      <c r="A7039" s="49"/>
      <c r="E7039" s="50"/>
      <c r="F7039" s="51"/>
      <c r="G7039" s="51"/>
      <c r="H7039" s="51"/>
      <c r="I7039" s="52"/>
      <c r="J7039" s="46"/>
      <c r="K7039" s="45"/>
    </row>
    <row r="7040" spans="1:11" s="44" customFormat="1">
      <c r="A7040" s="49"/>
      <c r="E7040" s="50"/>
      <c r="F7040" s="51"/>
      <c r="G7040" s="51"/>
      <c r="H7040" s="51"/>
      <c r="I7040" s="52"/>
      <c r="J7040" s="46"/>
      <c r="K7040" s="45"/>
    </row>
    <row r="7041" spans="1:11" s="44" customFormat="1">
      <c r="A7041" s="49"/>
      <c r="E7041" s="50"/>
      <c r="F7041" s="51"/>
      <c r="G7041" s="51"/>
      <c r="H7041" s="51"/>
      <c r="I7041" s="52"/>
      <c r="J7041" s="46"/>
      <c r="K7041" s="45"/>
    </row>
    <row r="7042" spans="1:11" s="44" customFormat="1">
      <c r="A7042" s="49"/>
      <c r="E7042" s="50"/>
      <c r="F7042" s="51"/>
      <c r="G7042" s="51"/>
      <c r="H7042" s="51"/>
      <c r="I7042" s="52"/>
      <c r="J7042" s="46"/>
      <c r="K7042" s="45"/>
    </row>
    <row r="7043" spans="1:11" s="45" customFormat="1">
      <c r="A7043" s="49"/>
      <c r="B7043" s="44"/>
      <c r="C7043" s="44"/>
      <c r="D7043" s="44"/>
      <c r="E7043" s="50"/>
      <c r="F7043" s="51"/>
      <c r="G7043" s="51"/>
      <c r="H7043" s="51"/>
      <c r="I7043" s="52"/>
      <c r="J7043" s="46"/>
    </row>
    <row r="7044" spans="1:11" s="45" customFormat="1">
      <c r="A7044" s="49"/>
      <c r="B7044" s="44"/>
      <c r="C7044" s="44"/>
      <c r="D7044" s="44"/>
      <c r="E7044" s="50"/>
      <c r="F7044" s="51"/>
      <c r="G7044" s="51"/>
      <c r="H7044" s="51"/>
      <c r="I7044" s="52"/>
      <c r="J7044" s="46"/>
    </row>
    <row r="7045" spans="1:11" s="45" customFormat="1">
      <c r="A7045" s="49"/>
      <c r="B7045" s="44"/>
      <c r="C7045" s="44"/>
      <c r="D7045" s="44"/>
      <c r="E7045" s="50"/>
      <c r="F7045" s="51"/>
      <c r="G7045" s="51"/>
      <c r="H7045" s="51"/>
      <c r="I7045" s="52"/>
      <c r="J7045" s="46"/>
    </row>
    <row r="7046" spans="1:11" s="45" customFormat="1">
      <c r="A7046" s="49"/>
      <c r="B7046" s="44"/>
      <c r="C7046" s="44"/>
      <c r="D7046" s="44"/>
      <c r="E7046" s="50"/>
      <c r="F7046" s="51"/>
      <c r="G7046" s="51"/>
      <c r="H7046" s="51"/>
      <c r="I7046" s="52"/>
      <c r="J7046" s="46"/>
    </row>
    <row r="7047" spans="1:11" s="45" customFormat="1">
      <c r="A7047" s="49"/>
      <c r="B7047" s="44"/>
      <c r="C7047" s="44"/>
      <c r="D7047" s="44"/>
      <c r="E7047" s="50"/>
      <c r="F7047" s="51"/>
      <c r="G7047" s="51"/>
      <c r="H7047" s="51"/>
      <c r="I7047" s="52"/>
      <c r="J7047" s="46"/>
    </row>
    <row r="7048" spans="1:11" s="45" customFormat="1">
      <c r="A7048" s="49"/>
      <c r="B7048" s="44"/>
      <c r="C7048" s="44"/>
      <c r="D7048" s="44"/>
      <c r="E7048" s="50"/>
      <c r="F7048" s="51"/>
      <c r="G7048" s="51"/>
      <c r="H7048" s="51"/>
      <c r="I7048" s="52"/>
      <c r="J7048" s="46"/>
    </row>
    <row r="7049" spans="1:11" s="45" customFormat="1">
      <c r="A7049" s="49"/>
      <c r="B7049" s="44"/>
      <c r="C7049" s="44"/>
      <c r="D7049" s="44"/>
      <c r="E7049" s="50"/>
      <c r="F7049" s="51"/>
      <c r="G7049" s="51"/>
      <c r="H7049" s="51"/>
      <c r="I7049" s="52"/>
      <c r="J7049" s="46"/>
    </row>
    <row r="7050" spans="1:11" s="45" customFormat="1">
      <c r="A7050" s="49"/>
      <c r="B7050" s="44"/>
      <c r="C7050" s="44"/>
      <c r="D7050" s="44"/>
      <c r="E7050" s="50"/>
      <c r="F7050" s="51"/>
      <c r="G7050" s="51"/>
      <c r="H7050" s="51"/>
      <c r="I7050" s="52"/>
      <c r="J7050" s="46"/>
    </row>
    <row r="7051" spans="1:11" s="45" customFormat="1">
      <c r="A7051" s="49"/>
      <c r="B7051" s="44"/>
      <c r="C7051" s="44"/>
      <c r="D7051" s="44"/>
      <c r="E7051" s="50"/>
      <c r="F7051" s="51"/>
      <c r="G7051" s="51"/>
      <c r="H7051" s="51"/>
      <c r="I7051" s="52"/>
      <c r="J7051" s="46"/>
    </row>
    <row r="7052" spans="1:11" s="45" customFormat="1">
      <c r="A7052" s="49"/>
      <c r="B7052" s="44"/>
      <c r="C7052" s="44"/>
      <c r="D7052" s="44"/>
      <c r="E7052" s="50"/>
      <c r="F7052" s="51"/>
      <c r="G7052" s="51"/>
      <c r="H7052" s="51"/>
      <c r="I7052" s="52"/>
      <c r="J7052" s="46"/>
    </row>
    <row r="7053" spans="1:11" s="45" customFormat="1">
      <c r="A7053" s="49"/>
      <c r="B7053" s="44"/>
      <c r="C7053" s="44"/>
      <c r="D7053" s="44"/>
      <c r="E7053" s="50"/>
      <c r="F7053" s="51"/>
      <c r="G7053" s="51"/>
      <c r="H7053" s="51"/>
      <c r="I7053" s="52"/>
      <c r="J7053" s="46"/>
    </row>
    <row r="7054" spans="1:11" s="45" customFormat="1">
      <c r="A7054" s="49"/>
      <c r="B7054" s="44"/>
      <c r="C7054" s="44"/>
      <c r="D7054" s="44"/>
      <c r="E7054" s="50"/>
      <c r="F7054" s="51"/>
      <c r="G7054" s="51"/>
      <c r="H7054" s="51"/>
      <c r="I7054" s="52"/>
      <c r="J7054" s="46"/>
    </row>
    <row r="7055" spans="1:11" s="45" customFormat="1">
      <c r="A7055" s="49"/>
      <c r="B7055" s="44"/>
      <c r="C7055" s="44"/>
      <c r="D7055" s="44"/>
      <c r="E7055" s="50"/>
      <c r="F7055" s="51"/>
      <c r="G7055" s="51"/>
      <c r="H7055" s="51"/>
      <c r="I7055" s="52"/>
      <c r="J7055" s="46"/>
    </row>
    <row r="7056" spans="1:11" s="45" customFormat="1">
      <c r="A7056" s="49"/>
      <c r="B7056" s="44"/>
      <c r="C7056" s="44"/>
      <c r="D7056" s="44"/>
      <c r="E7056" s="50"/>
      <c r="F7056" s="51"/>
      <c r="G7056" s="51"/>
      <c r="H7056" s="51"/>
      <c r="I7056" s="52"/>
      <c r="J7056" s="46"/>
    </row>
    <row r="7057" spans="1:10" s="45" customFormat="1">
      <c r="A7057" s="49"/>
      <c r="B7057" s="44"/>
      <c r="C7057" s="44"/>
      <c r="D7057" s="44"/>
      <c r="E7057" s="50"/>
      <c r="F7057" s="51"/>
      <c r="G7057" s="51"/>
      <c r="H7057" s="51"/>
      <c r="I7057" s="52"/>
      <c r="J7057" s="46"/>
    </row>
    <row r="7058" spans="1:10" s="45" customFormat="1">
      <c r="A7058" s="49"/>
      <c r="B7058" s="44"/>
      <c r="C7058" s="44"/>
      <c r="D7058" s="44"/>
      <c r="E7058" s="50"/>
      <c r="F7058" s="51"/>
      <c r="G7058" s="51"/>
      <c r="H7058" s="51"/>
      <c r="I7058" s="52"/>
      <c r="J7058" s="46"/>
    </row>
    <row r="7059" spans="1:10" s="45" customFormat="1">
      <c r="A7059" s="49"/>
      <c r="B7059" s="44"/>
      <c r="C7059" s="44"/>
      <c r="D7059" s="44"/>
      <c r="E7059" s="50"/>
      <c r="F7059" s="51"/>
      <c r="G7059" s="51"/>
      <c r="H7059" s="51"/>
      <c r="I7059" s="52"/>
      <c r="J7059" s="46"/>
    </row>
    <row r="7060" spans="1:10" s="45" customFormat="1">
      <c r="A7060" s="49"/>
      <c r="B7060" s="44"/>
      <c r="C7060" s="44"/>
      <c r="D7060" s="44"/>
      <c r="E7060" s="50"/>
      <c r="F7060" s="51"/>
      <c r="G7060" s="51"/>
      <c r="H7060" s="51"/>
      <c r="I7060" s="52"/>
      <c r="J7060" s="46"/>
    </row>
    <row r="7061" spans="1:10" s="45" customFormat="1">
      <c r="A7061" s="49"/>
      <c r="B7061" s="44"/>
      <c r="C7061" s="44"/>
      <c r="D7061" s="44"/>
      <c r="E7061" s="50"/>
      <c r="F7061" s="51"/>
      <c r="G7061" s="51"/>
      <c r="H7061" s="51"/>
      <c r="I7061" s="52"/>
      <c r="J7061" s="46"/>
    </row>
    <row r="7062" spans="1:10" s="45" customFormat="1">
      <c r="A7062" s="49"/>
      <c r="B7062" s="44"/>
      <c r="C7062" s="44"/>
      <c r="D7062" s="44"/>
      <c r="E7062" s="50"/>
      <c r="F7062" s="51"/>
      <c r="G7062" s="51"/>
      <c r="H7062" s="51"/>
      <c r="I7062" s="52"/>
      <c r="J7062" s="46"/>
    </row>
    <row r="7063" spans="1:10" s="45" customFormat="1">
      <c r="A7063" s="49"/>
      <c r="B7063" s="44"/>
      <c r="C7063" s="44"/>
      <c r="D7063" s="44"/>
      <c r="E7063" s="50"/>
      <c r="F7063" s="51"/>
      <c r="G7063" s="51"/>
      <c r="H7063" s="51"/>
      <c r="I7063" s="52"/>
      <c r="J7063" s="46"/>
    </row>
    <row r="7064" spans="1:10" s="45" customFormat="1">
      <c r="A7064" s="49"/>
      <c r="B7064" s="44"/>
      <c r="C7064" s="44"/>
      <c r="D7064" s="44"/>
      <c r="E7064" s="50"/>
      <c r="F7064" s="51"/>
      <c r="G7064" s="51"/>
      <c r="H7064" s="51"/>
      <c r="I7064" s="52"/>
      <c r="J7064" s="46"/>
    </row>
    <row r="7065" spans="1:10" s="45" customFormat="1">
      <c r="A7065" s="49"/>
      <c r="B7065" s="44"/>
      <c r="C7065" s="44"/>
      <c r="D7065" s="44"/>
      <c r="E7065" s="50"/>
      <c r="F7065" s="51"/>
      <c r="G7065" s="51"/>
      <c r="H7065" s="51"/>
      <c r="I7065" s="52"/>
      <c r="J7065" s="46"/>
    </row>
    <row r="7066" spans="1:10" s="45" customFormat="1">
      <c r="A7066" s="49"/>
      <c r="B7066" s="44"/>
      <c r="C7066" s="44"/>
      <c r="D7066" s="44"/>
      <c r="E7066" s="50"/>
      <c r="F7066" s="51"/>
      <c r="G7066" s="51"/>
      <c r="H7066" s="51"/>
      <c r="I7066" s="52"/>
      <c r="J7066" s="46"/>
    </row>
    <row r="7067" spans="1:10" s="45" customFormat="1">
      <c r="A7067" s="49"/>
      <c r="B7067" s="44"/>
      <c r="C7067" s="44"/>
      <c r="D7067" s="44"/>
      <c r="E7067" s="50"/>
      <c r="F7067" s="51"/>
      <c r="G7067" s="51"/>
      <c r="H7067" s="51"/>
      <c r="I7067" s="52"/>
      <c r="J7067" s="46"/>
    </row>
    <row r="7068" spans="1:10" s="45" customFormat="1">
      <c r="A7068" s="49"/>
      <c r="B7068" s="44"/>
      <c r="C7068" s="44"/>
      <c r="D7068" s="44"/>
      <c r="E7068" s="50"/>
      <c r="F7068" s="51"/>
      <c r="G7068" s="51"/>
      <c r="H7068" s="51"/>
      <c r="I7068" s="52"/>
      <c r="J7068" s="46"/>
    </row>
    <row r="7069" spans="1:10" s="45" customFormat="1">
      <c r="A7069" s="49"/>
      <c r="B7069" s="44"/>
      <c r="C7069" s="44"/>
      <c r="D7069" s="44"/>
      <c r="E7069" s="50"/>
      <c r="F7069" s="51"/>
      <c r="G7069" s="51"/>
      <c r="H7069" s="51"/>
      <c r="I7069" s="52"/>
      <c r="J7069" s="46"/>
    </row>
    <row r="7070" spans="1:10" s="45" customFormat="1">
      <c r="A7070" s="49"/>
      <c r="B7070" s="44"/>
      <c r="C7070" s="44"/>
      <c r="D7070" s="44"/>
      <c r="E7070" s="50"/>
      <c r="F7070" s="51"/>
      <c r="G7070" s="51"/>
      <c r="H7070" s="51"/>
      <c r="I7070" s="52"/>
      <c r="J7070" s="46"/>
    </row>
    <row r="7071" spans="1:10" s="45" customFormat="1">
      <c r="A7071" s="49"/>
      <c r="B7071" s="44"/>
      <c r="C7071" s="44"/>
      <c r="D7071" s="44"/>
      <c r="E7071" s="50"/>
      <c r="F7071" s="51"/>
      <c r="G7071" s="51"/>
      <c r="H7071" s="51"/>
      <c r="I7071" s="52"/>
      <c r="J7071" s="46"/>
    </row>
    <row r="7072" spans="1:10" s="45" customFormat="1">
      <c r="A7072" s="49"/>
      <c r="B7072" s="44"/>
      <c r="C7072" s="44"/>
      <c r="D7072" s="44"/>
      <c r="E7072" s="50"/>
      <c r="F7072" s="51"/>
      <c r="G7072" s="51"/>
      <c r="H7072" s="51"/>
      <c r="I7072" s="52"/>
      <c r="J7072" s="46"/>
    </row>
    <row r="7073" spans="1:12" s="45" customFormat="1">
      <c r="A7073" s="49"/>
      <c r="B7073" s="44"/>
      <c r="C7073" s="44"/>
      <c r="D7073" s="44"/>
      <c r="E7073" s="50"/>
      <c r="F7073" s="51"/>
      <c r="G7073" s="51"/>
      <c r="H7073" s="51"/>
      <c r="I7073" s="52"/>
      <c r="J7073" s="46"/>
    </row>
    <row r="7074" spans="1:12" s="45" customFormat="1">
      <c r="A7074" s="49"/>
      <c r="B7074" s="44"/>
      <c r="C7074" s="44"/>
      <c r="D7074" s="44"/>
      <c r="E7074" s="50"/>
      <c r="F7074" s="51"/>
      <c r="G7074" s="51"/>
      <c r="H7074" s="51"/>
      <c r="I7074" s="52"/>
      <c r="J7074" s="46"/>
    </row>
    <row r="7075" spans="1:12" s="44" customFormat="1">
      <c r="A7075" s="49"/>
      <c r="E7075" s="50"/>
      <c r="F7075" s="51"/>
      <c r="G7075" s="51"/>
      <c r="H7075" s="51"/>
      <c r="I7075" s="52"/>
      <c r="J7075" s="46"/>
      <c r="K7075" s="45"/>
    </row>
    <row r="7076" spans="1:12" s="44" customFormat="1">
      <c r="A7076" s="49"/>
      <c r="E7076" s="50"/>
      <c r="F7076" s="51"/>
      <c r="G7076" s="51"/>
      <c r="H7076" s="51"/>
      <c r="I7076" s="52"/>
      <c r="J7076" s="46"/>
      <c r="K7076" s="45"/>
    </row>
    <row r="7077" spans="1:12" s="44" customFormat="1">
      <c r="A7077" s="49"/>
      <c r="E7077" s="50"/>
      <c r="F7077" s="51"/>
      <c r="G7077" s="51"/>
      <c r="H7077" s="51"/>
      <c r="I7077" s="52"/>
      <c r="J7077" s="46"/>
      <c r="K7077" s="45"/>
      <c r="L7077" s="48"/>
    </row>
    <row r="7078" spans="1:12" s="44" customFormat="1">
      <c r="A7078" s="49"/>
      <c r="E7078" s="50"/>
      <c r="F7078" s="51"/>
      <c r="G7078" s="51"/>
      <c r="H7078" s="51"/>
      <c r="I7078" s="52"/>
      <c r="J7078" s="46"/>
      <c r="K7078" s="45"/>
    </row>
    <row r="7079" spans="1:12" s="44" customFormat="1">
      <c r="A7079" s="49"/>
      <c r="E7079" s="50"/>
      <c r="F7079" s="51"/>
      <c r="G7079" s="51"/>
      <c r="H7079" s="51"/>
      <c r="I7079" s="52"/>
      <c r="J7079" s="46"/>
      <c r="K7079" s="45"/>
    </row>
    <row r="7080" spans="1:12" s="44" customFormat="1">
      <c r="A7080" s="49"/>
      <c r="E7080" s="50"/>
      <c r="F7080" s="51"/>
      <c r="G7080" s="51"/>
      <c r="H7080" s="51"/>
      <c r="I7080" s="52"/>
      <c r="J7080" s="46"/>
      <c r="K7080" s="45"/>
    </row>
    <row r="7081" spans="1:12" s="44" customFormat="1">
      <c r="A7081" s="49"/>
      <c r="E7081" s="50"/>
      <c r="F7081" s="51"/>
      <c r="G7081" s="51"/>
      <c r="H7081" s="51"/>
      <c r="I7081" s="52"/>
      <c r="J7081" s="46"/>
      <c r="K7081" s="45"/>
    </row>
    <row r="7082" spans="1:12" s="44" customFormat="1">
      <c r="A7082" s="49"/>
      <c r="E7082" s="50"/>
      <c r="F7082" s="51"/>
      <c r="G7082" s="51"/>
      <c r="H7082" s="51"/>
      <c r="I7082" s="52"/>
      <c r="J7082" s="46"/>
      <c r="K7082" s="45"/>
    </row>
    <row r="7083" spans="1:12" s="44" customFormat="1">
      <c r="A7083" s="49"/>
      <c r="E7083" s="50"/>
      <c r="F7083" s="51"/>
      <c r="G7083" s="51"/>
      <c r="H7083" s="51"/>
      <c r="I7083" s="52"/>
      <c r="J7083" s="46"/>
      <c r="K7083" s="45"/>
    </row>
    <row r="7084" spans="1:12" s="44" customFormat="1">
      <c r="A7084" s="49"/>
      <c r="E7084" s="50"/>
      <c r="F7084" s="51"/>
      <c r="G7084" s="51"/>
      <c r="H7084" s="51"/>
      <c r="I7084" s="52"/>
      <c r="J7084" s="46"/>
      <c r="K7084" s="45"/>
    </row>
    <row r="7085" spans="1:12" s="44" customFormat="1">
      <c r="A7085" s="49"/>
      <c r="E7085" s="50"/>
      <c r="F7085" s="51"/>
      <c r="G7085" s="51"/>
      <c r="H7085" s="51"/>
      <c r="I7085" s="52"/>
      <c r="J7085" s="46"/>
      <c r="K7085" s="45"/>
    </row>
    <row r="7086" spans="1:12" s="44" customFormat="1">
      <c r="A7086" s="49"/>
      <c r="E7086" s="50"/>
      <c r="F7086" s="51"/>
      <c r="G7086" s="51"/>
      <c r="H7086" s="51"/>
      <c r="I7086" s="52"/>
      <c r="J7086" s="46"/>
      <c r="K7086" s="45"/>
    </row>
    <row r="7087" spans="1:12" s="44" customFormat="1">
      <c r="A7087" s="49"/>
      <c r="E7087" s="50"/>
      <c r="F7087" s="51"/>
      <c r="G7087" s="51"/>
      <c r="H7087" s="51"/>
      <c r="I7087" s="52"/>
      <c r="J7087" s="46"/>
      <c r="K7087" s="45"/>
    </row>
    <row r="7088" spans="1:12" s="44" customFormat="1">
      <c r="A7088" s="49"/>
      <c r="E7088" s="50"/>
      <c r="F7088" s="51"/>
      <c r="G7088" s="51"/>
      <c r="H7088" s="51"/>
      <c r="I7088" s="52"/>
      <c r="J7088" s="46"/>
      <c r="K7088" s="45"/>
    </row>
    <row r="7089" spans="1:11" s="44" customFormat="1">
      <c r="A7089" s="49"/>
      <c r="E7089" s="50"/>
      <c r="F7089" s="51"/>
      <c r="G7089" s="51"/>
      <c r="H7089" s="51"/>
      <c r="I7089" s="52"/>
      <c r="J7089" s="46"/>
      <c r="K7089" s="45"/>
    </row>
    <row r="7090" spans="1:11" s="44" customFormat="1">
      <c r="A7090" s="49"/>
      <c r="E7090" s="50"/>
      <c r="F7090" s="51"/>
      <c r="G7090" s="51"/>
      <c r="H7090" s="51"/>
      <c r="I7090" s="52"/>
      <c r="J7090" s="46"/>
      <c r="K7090" s="45"/>
    </row>
    <row r="7091" spans="1:11" s="44" customFormat="1">
      <c r="A7091" s="49"/>
      <c r="E7091" s="50"/>
      <c r="F7091" s="51"/>
      <c r="G7091" s="51"/>
      <c r="H7091" s="51"/>
      <c r="I7091" s="52"/>
      <c r="J7091" s="46"/>
      <c r="K7091" s="45"/>
    </row>
    <row r="7092" spans="1:11" s="44" customFormat="1">
      <c r="A7092" s="49"/>
      <c r="E7092" s="50"/>
      <c r="F7092" s="51"/>
      <c r="G7092" s="51"/>
      <c r="H7092" s="51"/>
      <c r="I7092" s="52"/>
      <c r="J7092" s="46"/>
      <c r="K7092" s="45"/>
    </row>
    <row r="7093" spans="1:11" s="44" customFormat="1">
      <c r="A7093" s="49"/>
      <c r="E7093" s="50"/>
      <c r="F7093" s="51"/>
      <c r="G7093" s="51"/>
      <c r="H7093" s="51"/>
      <c r="I7093" s="52"/>
      <c r="J7093" s="46"/>
      <c r="K7093" s="45"/>
    </row>
    <row r="7094" spans="1:11" s="44" customFormat="1">
      <c r="A7094" s="49"/>
      <c r="E7094" s="50"/>
      <c r="F7094" s="51"/>
      <c r="G7094" s="51"/>
      <c r="H7094" s="51"/>
      <c r="I7094" s="52"/>
      <c r="J7094" s="46"/>
      <c r="K7094" s="45"/>
    </row>
    <row r="7095" spans="1:11" s="44" customFormat="1">
      <c r="A7095" s="49"/>
      <c r="E7095" s="50"/>
      <c r="F7095" s="51"/>
      <c r="G7095" s="51"/>
      <c r="H7095" s="51"/>
      <c r="I7095" s="52"/>
      <c r="J7095" s="46"/>
      <c r="K7095" s="45"/>
    </row>
    <row r="7096" spans="1:11" s="44" customFormat="1">
      <c r="A7096" s="49"/>
      <c r="E7096" s="50"/>
      <c r="F7096" s="51"/>
      <c r="G7096" s="51"/>
      <c r="H7096" s="51"/>
      <c r="I7096" s="52"/>
      <c r="J7096" s="46"/>
      <c r="K7096" s="45"/>
    </row>
    <row r="7097" spans="1:11" s="44" customFormat="1">
      <c r="A7097" s="49"/>
      <c r="E7097" s="50"/>
      <c r="F7097" s="51"/>
      <c r="G7097" s="51"/>
      <c r="H7097" s="51"/>
      <c r="I7097" s="52"/>
      <c r="J7097" s="46"/>
      <c r="K7097" s="45"/>
    </row>
    <row r="7098" spans="1:11" s="44" customFormat="1">
      <c r="A7098" s="49"/>
      <c r="E7098" s="50"/>
      <c r="F7098" s="51"/>
      <c r="G7098" s="51"/>
      <c r="H7098" s="51"/>
      <c r="I7098" s="52"/>
      <c r="J7098" s="46"/>
      <c r="K7098" s="45"/>
    </row>
    <row r="7099" spans="1:11" s="44" customFormat="1">
      <c r="A7099" s="49"/>
      <c r="E7099" s="50"/>
      <c r="F7099" s="51"/>
      <c r="G7099" s="51"/>
      <c r="H7099" s="51"/>
      <c r="I7099" s="52"/>
      <c r="J7099" s="46"/>
      <c r="K7099" s="45"/>
    </row>
    <row r="7100" spans="1:11" s="44" customFormat="1">
      <c r="A7100" s="49"/>
      <c r="E7100" s="50"/>
      <c r="F7100" s="51"/>
      <c r="G7100" s="51"/>
      <c r="H7100" s="51"/>
      <c r="I7100" s="52"/>
      <c r="J7100" s="46"/>
      <c r="K7100" s="45"/>
    </row>
    <row r="7101" spans="1:11" s="44" customFormat="1">
      <c r="A7101" s="49"/>
      <c r="E7101" s="50"/>
      <c r="F7101" s="51"/>
      <c r="G7101" s="51"/>
      <c r="H7101" s="51"/>
      <c r="I7101" s="52"/>
      <c r="J7101" s="46"/>
      <c r="K7101" s="45"/>
    </row>
    <row r="7102" spans="1:11" s="44" customFormat="1">
      <c r="A7102" s="49"/>
      <c r="E7102" s="50"/>
      <c r="F7102" s="51"/>
      <c r="G7102" s="51"/>
      <c r="H7102" s="51"/>
      <c r="I7102" s="52"/>
      <c r="J7102" s="46"/>
      <c r="K7102" s="47"/>
    </row>
    <row r="7103" spans="1:11" s="44" customFormat="1">
      <c r="A7103" s="49"/>
      <c r="E7103" s="50"/>
      <c r="F7103" s="51"/>
      <c r="G7103" s="51"/>
      <c r="H7103" s="51"/>
      <c r="I7103" s="52"/>
      <c r="J7103" s="46"/>
      <c r="K7103" s="45"/>
    </row>
    <row r="7104" spans="1:11" s="44" customFormat="1">
      <c r="A7104" s="49"/>
      <c r="E7104" s="50"/>
      <c r="F7104" s="51"/>
      <c r="G7104" s="51"/>
      <c r="H7104" s="51"/>
      <c r="I7104" s="52"/>
      <c r="J7104" s="46"/>
      <c r="K7104" s="45"/>
    </row>
    <row r="7105" spans="1:11" s="44" customFormat="1">
      <c r="A7105" s="49"/>
      <c r="E7105" s="50"/>
      <c r="F7105" s="51"/>
      <c r="G7105" s="51"/>
      <c r="H7105" s="51"/>
      <c r="I7105" s="52"/>
      <c r="J7105" s="46"/>
      <c r="K7105" s="45"/>
    </row>
    <row r="7106" spans="1:11" s="44" customFormat="1">
      <c r="A7106" s="49"/>
      <c r="E7106" s="50"/>
      <c r="F7106" s="51"/>
      <c r="G7106" s="51"/>
      <c r="H7106" s="51"/>
      <c r="I7106" s="52"/>
      <c r="J7106" s="46"/>
      <c r="K7106" s="45"/>
    </row>
    <row r="7107" spans="1:11" s="45" customFormat="1">
      <c r="A7107" s="49"/>
      <c r="B7107" s="44"/>
      <c r="C7107" s="44"/>
      <c r="D7107" s="44"/>
      <c r="E7107" s="50"/>
      <c r="F7107" s="51"/>
      <c r="G7107" s="51"/>
      <c r="H7107" s="51"/>
      <c r="I7107" s="52"/>
      <c r="J7107" s="46"/>
    </row>
    <row r="7108" spans="1:11" s="45" customFormat="1">
      <c r="A7108" s="49"/>
      <c r="B7108" s="44"/>
      <c r="C7108" s="44"/>
      <c r="D7108" s="44"/>
      <c r="E7108" s="50"/>
      <c r="F7108" s="51"/>
      <c r="G7108" s="51"/>
      <c r="H7108" s="51"/>
      <c r="I7108" s="52"/>
      <c r="J7108" s="46"/>
    </row>
    <row r="7109" spans="1:11" s="45" customFormat="1">
      <c r="A7109" s="49"/>
      <c r="B7109" s="44"/>
      <c r="C7109" s="44"/>
      <c r="D7109" s="44"/>
      <c r="E7109" s="50"/>
      <c r="F7109" s="51"/>
      <c r="G7109" s="51"/>
      <c r="H7109" s="51"/>
      <c r="I7109" s="52"/>
      <c r="J7109" s="46"/>
    </row>
    <row r="7110" spans="1:11" s="45" customFormat="1">
      <c r="A7110" s="49"/>
      <c r="B7110" s="44"/>
      <c r="C7110" s="44"/>
      <c r="D7110" s="44"/>
      <c r="E7110" s="50"/>
      <c r="F7110" s="51"/>
      <c r="G7110" s="51"/>
      <c r="H7110" s="51"/>
      <c r="I7110" s="52"/>
      <c r="J7110" s="46"/>
    </row>
    <row r="7111" spans="1:11" s="45" customFormat="1">
      <c r="A7111" s="49"/>
      <c r="B7111" s="44"/>
      <c r="C7111" s="44"/>
      <c r="D7111" s="44"/>
      <c r="E7111" s="50"/>
      <c r="F7111" s="51"/>
      <c r="G7111" s="51"/>
      <c r="H7111" s="51"/>
      <c r="I7111" s="52"/>
      <c r="J7111" s="46"/>
    </row>
    <row r="7112" spans="1:11" s="45" customFormat="1">
      <c r="A7112" s="49"/>
      <c r="B7112" s="44"/>
      <c r="C7112" s="44"/>
      <c r="D7112" s="44"/>
      <c r="E7112" s="50"/>
      <c r="F7112" s="51"/>
      <c r="G7112" s="51"/>
      <c r="H7112" s="51"/>
      <c r="I7112" s="52"/>
      <c r="J7112" s="46"/>
    </row>
    <row r="7113" spans="1:11" s="45" customFormat="1">
      <c r="A7113" s="49"/>
      <c r="B7113" s="44"/>
      <c r="C7113" s="44"/>
      <c r="D7113" s="44"/>
      <c r="E7113" s="50"/>
      <c r="F7113" s="51"/>
      <c r="G7113" s="51"/>
      <c r="H7113" s="51"/>
      <c r="I7113" s="52"/>
      <c r="J7113" s="46"/>
    </row>
    <row r="7114" spans="1:11" s="45" customFormat="1">
      <c r="A7114" s="49"/>
      <c r="B7114" s="44"/>
      <c r="C7114" s="44"/>
      <c r="D7114" s="44"/>
      <c r="E7114" s="50"/>
      <c r="F7114" s="51"/>
      <c r="G7114" s="51"/>
      <c r="H7114" s="51"/>
      <c r="I7114" s="52"/>
      <c r="J7114" s="46"/>
    </row>
    <row r="7115" spans="1:11" s="45" customFormat="1">
      <c r="A7115" s="49"/>
      <c r="B7115" s="44"/>
      <c r="C7115" s="44"/>
      <c r="D7115" s="44"/>
      <c r="E7115" s="50"/>
      <c r="F7115" s="51"/>
      <c r="G7115" s="51"/>
      <c r="H7115" s="51"/>
      <c r="I7115" s="52"/>
      <c r="J7115" s="46"/>
    </row>
    <row r="7116" spans="1:11" s="45" customFormat="1">
      <c r="A7116" s="49"/>
      <c r="B7116" s="44"/>
      <c r="C7116" s="44"/>
      <c r="D7116" s="44"/>
      <c r="E7116" s="50"/>
      <c r="F7116" s="51"/>
      <c r="G7116" s="51"/>
      <c r="H7116" s="51"/>
      <c r="I7116" s="52"/>
      <c r="J7116" s="46"/>
    </row>
    <row r="7117" spans="1:11" s="45" customFormat="1">
      <c r="A7117" s="49"/>
      <c r="B7117" s="44"/>
      <c r="C7117" s="44"/>
      <c r="D7117" s="44"/>
      <c r="E7117" s="50"/>
      <c r="F7117" s="51"/>
      <c r="G7117" s="51"/>
      <c r="H7117" s="51"/>
      <c r="I7117" s="52"/>
      <c r="J7117" s="46"/>
    </row>
    <row r="7118" spans="1:11" s="45" customFormat="1">
      <c r="A7118" s="49"/>
      <c r="B7118" s="44"/>
      <c r="C7118" s="44"/>
      <c r="D7118" s="44"/>
      <c r="E7118" s="50"/>
      <c r="F7118" s="51"/>
      <c r="G7118" s="51"/>
      <c r="H7118" s="51"/>
      <c r="I7118" s="52"/>
      <c r="J7118" s="46"/>
    </row>
    <row r="7119" spans="1:11" s="45" customFormat="1">
      <c r="A7119" s="49"/>
      <c r="B7119" s="44"/>
      <c r="C7119" s="44"/>
      <c r="D7119" s="44"/>
      <c r="E7119" s="50"/>
      <c r="F7119" s="51"/>
      <c r="G7119" s="51"/>
      <c r="H7119" s="51"/>
      <c r="I7119" s="52"/>
      <c r="J7119" s="46"/>
    </row>
    <row r="7120" spans="1:11" s="45" customFormat="1">
      <c r="A7120" s="49"/>
      <c r="B7120" s="44"/>
      <c r="C7120" s="44"/>
      <c r="D7120" s="44"/>
      <c r="E7120" s="50"/>
      <c r="F7120" s="51"/>
      <c r="G7120" s="51"/>
      <c r="H7120" s="51"/>
      <c r="I7120" s="52"/>
      <c r="J7120" s="46"/>
    </row>
    <row r="7121" spans="1:10" s="45" customFormat="1">
      <c r="A7121" s="49"/>
      <c r="B7121" s="44"/>
      <c r="C7121" s="44"/>
      <c r="D7121" s="44"/>
      <c r="E7121" s="50"/>
      <c r="F7121" s="51"/>
      <c r="G7121" s="51"/>
      <c r="H7121" s="51"/>
      <c r="I7121" s="52"/>
      <c r="J7121" s="46"/>
    </row>
    <row r="7122" spans="1:10" s="45" customFormat="1">
      <c r="A7122" s="49"/>
      <c r="B7122" s="44"/>
      <c r="C7122" s="44"/>
      <c r="D7122" s="44"/>
      <c r="E7122" s="50"/>
      <c r="F7122" s="51"/>
      <c r="G7122" s="51"/>
      <c r="H7122" s="51"/>
      <c r="I7122" s="52"/>
      <c r="J7122" s="46"/>
    </row>
    <row r="7123" spans="1:10" s="45" customFormat="1">
      <c r="A7123" s="49"/>
      <c r="B7123" s="44"/>
      <c r="C7123" s="44"/>
      <c r="D7123" s="44"/>
      <c r="E7123" s="50"/>
      <c r="F7123" s="51"/>
      <c r="G7123" s="51"/>
      <c r="H7123" s="51"/>
      <c r="I7123" s="52"/>
      <c r="J7123" s="46"/>
    </row>
    <row r="7124" spans="1:10" s="45" customFormat="1">
      <c r="A7124" s="49"/>
      <c r="B7124" s="44"/>
      <c r="C7124" s="44"/>
      <c r="D7124" s="44"/>
      <c r="E7124" s="50"/>
      <c r="F7124" s="51"/>
      <c r="G7124" s="51"/>
      <c r="H7124" s="51"/>
      <c r="I7124" s="52"/>
      <c r="J7124" s="46"/>
    </row>
    <row r="7125" spans="1:10" s="45" customFormat="1">
      <c r="A7125" s="49"/>
      <c r="B7125" s="44"/>
      <c r="C7125" s="44"/>
      <c r="D7125" s="44"/>
      <c r="E7125" s="50"/>
      <c r="F7125" s="51"/>
      <c r="G7125" s="51"/>
      <c r="H7125" s="51"/>
      <c r="I7125" s="52"/>
      <c r="J7125" s="46"/>
    </row>
    <row r="7126" spans="1:10" s="45" customFormat="1">
      <c r="A7126" s="49"/>
      <c r="B7126" s="44"/>
      <c r="C7126" s="44"/>
      <c r="D7126" s="44"/>
      <c r="E7126" s="50"/>
      <c r="F7126" s="51"/>
      <c r="G7126" s="51"/>
      <c r="H7126" s="51"/>
      <c r="I7126" s="52"/>
      <c r="J7126" s="46"/>
    </row>
    <row r="7127" spans="1:10" s="45" customFormat="1">
      <c r="A7127" s="49"/>
      <c r="B7127" s="44"/>
      <c r="C7127" s="44"/>
      <c r="D7127" s="44"/>
      <c r="E7127" s="50"/>
      <c r="F7127" s="51"/>
      <c r="G7127" s="51"/>
      <c r="H7127" s="51"/>
      <c r="I7127" s="52"/>
      <c r="J7127" s="46"/>
    </row>
    <row r="7128" spans="1:10" s="45" customFormat="1">
      <c r="A7128" s="49"/>
      <c r="B7128" s="44"/>
      <c r="C7128" s="44"/>
      <c r="D7128" s="44"/>
      <c r="E7128" s="50"/>
      <c r="F7128" s="51"/>
      <c r="G7128" s="51"/>
      <c r="H7128" s="51"/>
      <c r="I7128" s="52"/>
      <c r="J7128" s="46"/>
    </row>
    <row r="7129" spans="1:10" s="45" customFormat="1">
      <c r="A7129" s="49"/>
      <c r="B7129" s="44"/>
      <c r="C7129" s="44"/>
      <c r="D7129" s="44"/>
      <c r="E7129" s="50"/>
      <c r="F7129" s="51"/>
      <c r="G7129" s="51"/>
      <c r="H7129" s="51"/>
      <c r="I7129" s="52"/>
      <c r="J7129" s="46"/>
    </row>
    <row r="7130" spans="1:10" s="45" customFormat="1">
      <c r="A7130" s="49"/>
      <c r="B7130" s="44"/>
      <c r="C7130" s="44"/>
      <c r="D7130" s="44"/>
      <c r="E7130" s="50"/>
      <c r="F7130" s="51"/>
      <c r="G7130" s="51"/>
      <c r="H7130" s="51"/>
      <c r="I7130" s="52"/>
      <c r="J7130" s="46"/>
    </row>
    <row r="7131" spans="1:10" s="45" customFormat="1">
      <c r="A7131" s="49"/>
      <c r="B7131" s="44"/>
      <c r="C7131" s="44"/>
      <c r="D7131" s="44"/>
      <c r="E7131" s="50"/>
      <c r="F7131" s="51"/>
      <c r="G7131" s="51"/>
      <c r="H7131" s="51"/>
      <c r="I7131" s="52"/>
      <c r="J7131" s="46"/>
    </row>
    <row r="7132" spans="1:10" s="45" customFormat="1">
      <c r="A7132" s="49"/>
      <c r="B7132" s="44"/>
      <c r="C7132" s="44"/>
      <c r="D7132" s="44"/>
      <c r="E7132" s="50"/>
      <c r="F7132" s="51"/>
      <c r="G7132" s="51"/>
      <c r="H7132" s="51"/>
      <c r="I7132" s="52"/>
      <c r="J7132" s="46"/>
    </row>
    <row r="7133" spans="1:10" s="45" customFormat="1">
      <c r="A7133" s="49"/>
      <c r="B7133" s="44"/>
      <c r="C7133" s="44"/>
      <c r="D7133" s="44"/>
      <c r="E7133" s="50"/>
      <c r="F7133" s="51"/>
      <c r="G7133" s="51"/>
      <c r="H7133" s="51"/>
      <c r="I7133" s="52"/>
      <c r="J7133" s="46"/>
    </row>
    <row r="7134" spans="1:10" s="45" customFormat="1">
      <c r="A7134" s="49"/>
      <c r="B7134" s="44"/>
      <c r="C7134" s="44"/>
      <c r="D7134" s="44"/>
      <c r="E7134" s="50"/>
      <c r="F7134" s="51"/>
      <c r="G7134" s="51"/>
      <c r="H7134" s="51"/>
      <c r="I7134" s="52"/>
      <c r="J7134" s="46"/>
    </row>
    <row r="7135" spans="1:10" s="45" customFormat="1">
      <c r="A7135" s="49"/>
      <c r="B7135" s="44"/>
      <c r="C7135" s="44"/>
      <c r="D7135" s="44"/>
      <c r="E7135" s="50"/>
      <c r="F7135" s="51"/>
      <c r="G7135" s="51"/>
      <c r="H7135" s="51"/>
      <c r="I7135" s="52"/>
      <c r="J7135" s="46"/>
    </row>
    <row r="7136" spans="1:10" s="45" customFormat="1">
      <c r="A7136" s="49"/>
      <c r="B7136" s="44"/>
      <c r="C7136" s="44"/>
      <c r="D7136" s="44"/>
      <c r="E7136" s="50"/>
      <c r="F7136" s="51"/>
      <c r="G7136" s="51"/>
      <c r="H7136" s="51"/>
      <c r="I7136" s="52"/>
      <c r="J7136" s="46"/>
    </row>
    <row r="7137" spans="1:12" s="45" customFormat="1">
      <c r="A7137" s="49"/>
      <c r="B7137" s="44"/>
      <c r="C7137" s="44"/>
      <c r="D7137" s="44"/>
      <c r="E7137" s="50"/>
      <c r="F7137" s="51"/>
      <c r="G7137" s="51"/>
      <c r="H7137" s="51"/>
      <c r="I7137" s="52"/>
      <c r="J7137" s="46"/>
    </row>
    <row r="7138" spans="1:12" s="45" customFormat="1">
      <c r="A7138" s="49"/>
      <c r="B7138" s="44"/>
      <c r="C7138" s="44"/>
      <c r="D7138" s="44"/>
      <c r="E7138" s="50"/>
      <c r="F7138" s="51"/>
      <c r="G7138" s="51"/>
      <c r="H7138" s="51"/>
      <c r="I7138" s="52"/>
      <c r="J7138" s="46"/>
    </row>
    <row r="7139" spans="1:12" s="44" customFormat="1">
      <c r="A7139" s="49"/>
      <c r="E7139" s="50"/>
      <c r="F7139" s="51"/>
      <c r="G7139" s="51"/>
      <c r="H7139" s="51"/>
      <c r="I7139" s="52"/>
      <c r="J7139" s="46"/>
      <c r="K7139" s="45"/>
    </row>
    <row r="7140" spans="1:12" s="44" customFormat="1">
      <c r="A7140" s="49"/>
      <c r="E7140" s="50"/>
      <c r="F7140" s="51"/>
      <c r="G7140" s="51"/>
      <c r="H7140" s="51"/>
      <c r="I7140" s="52"/>
      <c r="J7140" s="46"/>
      <c r="K7140" s="45"/>
      <c r="L7140" s="48"/>
    </row>
    <row r="7141" spans="1:12" s="44" customFormat="1">
      <c r="A7141" s="49"/>
      <c r="E7141" s="50"/>
      <c r="F7141" s="51"/>
      <c r="G7141" s="51"/>
      <c r="H7141" s="51"/>
      <c r="I7141" s="52"/>
      <c r="J7141" s="46"/>
      <c r="K7141" s="45"/>
    </row>
    <row r="7142" spans="1:12" s="44" customFormat="1">
      <c r="A7142" s="49"/>
      <c r="E7142" s="50"/>
      <c r="F7142" s="51"/>
      <c r="G7142" s="51"/>
      <c r="H7142" s="51"/>
      <c r="I7142" s="52"/>
      <c r="J7142" s="46"/>
      <c r="K7142" s="45"/>
    </row>
    <row r="7143" spans="1:12" s="44" customFormat="1">
      <c r="A7143" s="49"/>
      <c r="E7143" s="50"/>
      <c r="F7143" s="51"/>
      <c r="G7143" s="51"/>
      <c r="H7143" s="51"/>
      <c r="I7143" s="52"/>
      <c r="J7143" s="46"/>
      <c r="K7143" s="45"/>
    </row>
    <row r="7144" spans="1:12" s="44" customFormat="1">
      <c r="A7144" s="49"/>
      <c r="E7144" s="50"/>
      <c r="F7144" s="51"/>
      <c r="G7144" s="51"/>
      <c r="H7144" s="51"/>
      <c r="I7144" s="52"/>
      <c r="J7144" s="46"/>
      <c r="K7144" s="45"/>
    </row>
    <row r="7145" spans="1:12" s="44" customFormat="1">
      <c r="A7145" s="49"/>
      <c r="E7145" s="50"/>
      <c r="F7145" s="51"/>
      <c r="G7145" s="51"/>
      <c r="H7145" s="51"/>
      <c r="I7145" s="52"/>
      <c r="J7145" s="46"/>
      <c r="K7145" s="45"/>
    </row>
    <row r="7146" spans="1:12" s="44" customFormat="1">
      <c r="A7146" s="49"/>
      <c r="E7146" s="50"/>
      <c r="F7146" s="51"/>
      <c r="G7146" s="51"/>
      <c r="H7146" s="51"/>
      <c r="I7146" s="52"/>
      <c r="J7146" s="46"/>
      <c r="K7146" s="45"/>
    </row>
    <row r="7147" spans="1:12" s="44" customFormat="1">
      <c r="A7147" s="49"/>
      <c r="E7147" s="50"/>
      <c r="F7147" s="51"/>
      <c r="G7147" s="51"/>
      <c r="H7147" s="51"/>
      <c r="I7147" s="52"/>
      <c r="J7147" s="46"/>
      <c r="K7147" s="45"/>
    </row>
    <row r="7148" spans="1:12" s="44" customFormat="1">
      <c r="A7148" s="49"/>
      <c r="E7148" s="50"/>
      <c r="F7148" s="51"/>
      <c r="G7148" s="51"/>
      <c r="H7148" s="51"/>
      <c r="I7148" s="52"/>
      <c r="J7148" s="46"/>
      <c r="K7148" s="45"/>
    </row>
    <row r="7149" spans="1:12" s="44" customFormat="1">
      <c r="A7149" s="49"/>
      <c r="E7149" s="50"/>
      <c r="F7149" s="51"/>
      <c r="G7149" s="51"/>
      <c r="H7149" s="51"/>
      <c r="I7149" s="52"/>
      <c r="J7149" s="46"/>
      <c r="K7149" s="45"/>
    </row>
    <row r="7150" spans="1:12" s="44" customFormat="1">
      <c r="A7150" s="49"/>
      <c r="E7150" s="50"/>
      <c r="F7150" s="51"/>
      <c r="G7150" s="51"/>
      <c r="H7150" s="51"/>
      <c r="I7150" s="52"/>
      <c r="J7150" s="46"/>
      <c r="K7150" s="45"/>
    </row>
    <row r="7151" spans="1:12" s="44" customFormat="1">
      <c r="A7151" s="49"/>
      <c r="E7151" s="50"/>
      <c r="F7151" s="51"/>
      <c r="G7151" s="51"/>
      <c r="H7151" s="51"/>
      <c r="I7151" s="52"/>
      <c r="J7151" s="46"/>
      <c r="K7151" s="45"/>
    </row>
    <row r="7152" spans="1:12" s="44" customFormat="1">
      <c r="A7152" s="49"/>
      <c r="E7152" s="50"/>
      <c r="F7152" s="51"/>
      <c r="G7152" s="51"/>
      <c r="H7152" s="51"/>
      <c r="I7152" s="52"/>
      <c r="J7152" s="46"/>
      <c r="K7152" s="45"/>
    </row>
    <row r="7153" spans="1:11" s="44" customFormat="1">
      <c r="A7153" s="49"/>
      <c r="E7153" s="50"/>
      <c r="F7153" s="51"/>
      <c r="G7153" s="51"/>
      <c r="H7153" s="51"/>
      <c r="I7153" s="52"/>
      <c r="J7153" s="46"/>
      <c r="K7153" s="45"/>
    </row>
    <row r="7154" spans="1:11" s="44" customFormat="1">
      <c r="A7154" s="49"/>
      <c r="E7154" s="50"/>
      <c r="F7154" s="51"/>
      <c r="G7154" s="51"/>
      <c r="H7154" s="51"/>
      <c r="I7154" s="52"/>
      <c r="J7154" s="46"/>
      <c r="K7154" s="45"/>
    </row>
    <row r="7155" spans="1:11" s="45" customFormat="1">
      <c r="A7155" s="49"/>
      <c r="B7155" s="44"/>
      <c r="C7155" s="44"/>
      <c r="D7155" s="44"/>
      <c r="E7155" s="50"/>
      <c r="F7155" s="51"/>
      <c r="G7155" s="51"/>
      <c r="H7155" s="51"/>
      <c r="I7155" s="52"/>
      <c r="J7155" s="46"/>
    </row>
    <row r="7156" spans="1:11" s="45" customFormat="1">
      <c r="A7156" s="49"/>
      <c r="B7156" s="44"/>
      <c r="C7156" s="44"/>
      <c r="D7156" s="44"/>
      <c r="E7156" s="50"/>
      <c r="F7156" s="51"/>
      <c r="G7156" s="51"/>
      <c r="H7156" s="51"/>
      <c r="I7156" s="52"/>
      <c r="J7156" s="46"/>
    </row>
    <row r="7157" spans="1:11" s="45" customFormat="1">
      <c r="A7157" s="49"/>
      <c r="B7157" s="44"/>
      <c r="C7157" s="44"/>
      <c r="D7157" s="44"/>
      <c r="E7157" s="50"/>
      <c r="F7157" s="51"/>
      <c r="G7157" s="51"/>
      <c r="H7157" s="51"/>
      <c r="I7157" s="52"/>
      <c r="J7157" s="46"/>
    </row>
    <row r="7158" spans="1:11" s="45" customFormat="1">
      <c r="A7158" s="49"/>
      <c r="B7158" s="44"/>
      <c r="C7158" s="44"/>
      <c r="D7158" s="44"/>
      <c r="E7158" s="50"/>
      <c r="F7158" s="51"/>
      <c r="G7158" s="51"/>
      <c r="H7158" s="51"/>
      <c r="I7158" s="52"/>
      <c r="J7158" s="46"/>
    </row>
    <row r="7159" spans="1:11" s="45" customFormat="1">
      <c r="A7159" s="49"/>
      <c r="B7159" s="44"/>
      <c r="C7159" s="44"/>
      <c r="D7159" s="44"/>
      <c r="E7159" s="50"/>
      <c r="F7159" s="51"/>
      <c r="G7159" s="51"/>
      <c r="H7159" s="51"/>
      <c r="I7159" s="52"/>
      <c r="J7159" s="46"/>
    </row>
    <row r="7160" spans="1:11" s="45" customFormat="1">
      <c r="A7160" s="49"/>
      <c r="B7160" s="44"/>
      <c r="C7160" s="44"/>
      <c r="D7160" s="44"/>
      <c r="E7160" s="50"/>
      <c r="F7160" s="51"/>
      <c r="G7160" s="51"/>
      <c r="H7160" s="51"/>
      <c r="I7160" s="52"/>
      <c r="J7160" s="46"/>
    </row>
    <row r="7161" spans="1:11" s="45" customFormat="1">
      <c r="A7161" s="49"/>
      <c r="B7161" s="44"/>
      <c r="C7161" s="44"/>
      <c r="D7161" s="44"/>
      <c r="E7161" s="50"/>
      <c r="F7161" s="51"/>
      <c r="G7161" s="51"/>
      <c r="H7161" s="51"/>
      <c r="I7161" s="52"/>
      <c r="J7161" s="46"/>
    </row>
    <row r="7162" spans="1:11" s="45" customFormat="1">
      <c r="A7162" s="49"/>
      <c r="B7162" s="44"/>
      <c r="C7162" s="44"/>
      <c r="D7162" s="44"/>
      <c r="E7162" s="50"/>
      <c r="F7162" s="51"/>
      <c r="G7162" s="51"/>
      <c r="H7162" s="51"/>
      <c r="I7162" s="52"/>
      <c r="J7162" s="46"/>
    </row>
    <row r="7163" spans="1:11" s="45" customFormat="1">
      <c r="A7163" s="49"/>
      <c r="B7163" s="44"/>
      <c r="C7163" s="44"/>
      <c r="D7163" s="44"/>
      <c r="E7163" s="50"/>
      <c r="F7163" s="51"/>
      <c r="G7163" s="51"/>
      <c r="H7163" s="51"/>
      <c r="I7163" s="52"/>
      <c r="J7163" s="46"/>
    </row>
    <row r="7164" spans="1:11" s="45" customFormat="1">
      <c r="A7164" s="49"/>
      <c r="B7164" s="44"/>
      <c r="C7164" s="44"/>
      <c r="D7164" s="44"/>
      <c r="E7164" s="50"/>
      <c r="F7164" s="51"/>
      <c r="G7164" s="51"/>
      <c r="H7164" s="51"/>
      <c r="I7164" s="52"/>
      <c r="J7164" s="46"/>
    </row>
    <row r="7165" spans="1:11" s="45" customFormat="1">
      <c r="A7165" s="49"/>
      <c r="B7165" s="44"/>
      <c r="C7165" s="44"/>
      <c r="D7165" s="44"/>
      <c r="E7165" s="50"/>
      <c r="F7165" s="51"/>
      <c r="G7165" s="51"/>
      <c r="H7165" s="51"/>
      <c r="I7165" s="52"/>
      <c r="J7165" s="46"/>
    </row>
    <row r="7166" spans="1:11" s="45" customFormat="1">
      <c r="A7166" s="49"/>
      <c r="B7166" s="44"/>
      <c r="C7166" s="44"/>
      <c r="D7166" s="44"/>
      <c r="E7166" s="50"/>
      <c r="F7166" s="51"/>
      <c r="G7166" s="51"/>
      <c r="H7166" s="51"/>
      <c r="I7166" s="52"/>
      <c r="J7166" s="46"/>
    </row>
    <row r="7167" spans="1:11" s="45" customFormat="1">
      <c r="A7167" s="49"/>
      <c r="B7167" s="44"/>
      <c r="C7167" s="44"/>
      <c r="D7167" s="44"/>
      <c r="E7167" s="50"/>
      <c r="F7167" s="51"/>
      <c r="G7167" s="51"/>
      <c r="H7167" s="51"/>
      <c r="I7167" s="52"/>
      <c r="J7167" s="46"/>
    </row>
    <row r="7168" spans="1:11" s="45" customFormat="1">
      <c r="A7168" s="49"/>
      <c r="B7168" s="44"/>
      <c r="C7168" s="44"/>
      <c r="D7168" s="44"/>
      <c r="E7168" s="50"/>
      <c r="F7168" s="51"/>
      <c r="G7168" s="51"/>
      <c r="H7168" s="51"/>
      <c r="I7168" s="52"/>
      <c r="J7168" s="46"/>
    </row>
    <row r="7169" spans="1:10" s="45" customFormat="1">
      <c r="A7169" s="49"/>
      <c r="B7169" s="44"/>
      <c r="C7169" s="44"/>
      <c r="D7169" s="44"/>
      <c r="E7169" s="50"/>
      <c r="F7169" s="51"/>
      <c r="G7169" s="51"/>
      <c r="H7169" s="51"/>
      <c r="I7169" s="52"/>
      <c r="J7169" s="46"/>
    </row>
    <row r="7170" spans="1:10" s="45" customFormat="1">
      <c r="A7170" s="49"/>
      <c r="B7170" s="44"/>
      <c r="C7170" s="44"/>
      <c r="D7170" s="44"/>
      <c r="E7170" s="50"/>
      <c r="F7170" s="51"/>
      <c r="G7170" s="51"/>
      <c r="H7170" s="51"/>
      <c r="I7170" s="52"/>
      <c r="J7170" s="46"/>
    </row>
    <row r="7171" spans="1:10" s="45" customFormat="1">
      <c r="A7171" s="49"/>
      <c r="B7171" s="44"/>
      <c r="C7171" s="44"/>
      <c r="D7171" s="44"/>
      <c r="E7171" s="50"/>
      <c r="F7171" s="51"/>
      <c r="G7171" s="51"/>
      <c r="H7171" s="51"/>
      <c r="I7171" s="52"/>
      <c r="J7171" s="46"/>
    </row>
    <row r="7172" spans="1:10" s="45" customFormat="1">
      <c r="A7172" s="49"/>
      <c r="B7172" s="44"/>
      <c r="C7172" s="44"/>
      <c r="D7172" s="44"/>
      <c r="E7172" s="50"/>
      <c r="F7172" s="51"/>
      <c r="G7172" s="51"/>
      <c r="H7172" s="51"/>
      <c r="I7172" s="52"/>
      <c r="J7172" s="46"/>
    </row>
    <row r="7173" spans="1:10" s="45" customFormat="1">
      <c r="A7173" s="49"/>
      <c r="B7173" s="44"/>
      <c r="C7173" s="44"/>
      <c r="D7173" s="44"/>
      <c r="E7173" s="50"/>
      <c r="F7173" s="51"/>
      <c r="G7173" s="51"/>
      <c r="H7173" s="51"/>
      <c r="I7173" s="52"/>
      <c r="J7173" s="46"/>
    </row>
    <row r="7174" spans="1:10" s="45" customFormat="1">
      <c r="A7174" s="49"/>
      <c r="B7174" s="44"/>
      <c r="C7174" s="44"/>
      <c r="D7174" s="44"/>
      <c r="E7174" s="50"/>
      <c r="F7174" s="51"/>
      <c r="G7174" s="51"/>
      <c r="H7174" s="51"/>
      <c r="I7174" s="52"/>
      <c r="J7174" s="46"/>
    </row>
    <row r="7175" spans="1:10" s="45" customFormat="1">
      <c r="A7175" s="49"/>
      <c r="B7175" s="44"/>
      <c r="C7175" s="44"/>
      <c r="D7175" s="44"/>
      <c r="E7175" s="50"/>
      <c r="F7175" s="51"/>
      <c r="G7175" s="51"/>
      <c r="H7175" s="51"/>
      <c r="I7175" s="52"/>
      <c r="J7175" s="46"/>
    </row>
    <row r="7176" spans="1:10" s="45" customFormat="1">
      <c r="A7176" s="49"/>
      <c r="B7176" s="44"/>
      <c r="C7176" s="44"/>
      <c r="D7176" s="44"/>
      <c r="E7176" s="50"/>
      <c r="F7176" s="51"/>
      <c r="G7176" s="51"/>
      <c r="H7176" s="51"/>
      <c r="I7176" s="52"/>
      <c r="J7176" s="46"/>
    </row>
    <row r="7177" spans="1:10" s="45" customFormat="1">
      <c r="A7177" s="49"/>
      <c r="B7177" s="44"/>
      <c r="C7177" s="44"/>
      <c r="D7177" s="44"/>
      <c r="E7177" s="50"/>
      <c r="F7177" s="51"/>
      <c r="G7177" s="51"/>
      <c r="H7177" s="51"/>
      <c r="I7177" s="52"/>
      <c r="J7177" s="46"/>
    </row>
    <row r="7178" spans="1:10" s="45" customFormat="1">
      <c r="A7178" s="49"/>
      <c r="B7178" s="44"/>
      <c r="C7178" s="44"/>
      <c r="D7178" s="44"/>
      <c r="E7178" s="50"/>
      <c r="F7178" s="51"/>
      <c r="G7178" s="51"/>
      <c r="H7178" s="51"/>
      <c r="I7178" s="52"/>
      <c r="J7178" s="46"/>
    </row>
    <row r="7179" spans="1:10" s="45" customFormat="1">
      <c r="A7179" s="49"/>
      <c r="B7179" s="44"/>
      <c r="C7179" s="44"/>
      <c r="D7179" s="44"/>
      <c r="E7179" s="50"/>
      <c r="F7179" s="51"/>
      <c r="G7179" s="51"/>
      <c r="H7179" s="51"/>
      <c r="I7179" s="52"/>
      <c r="J7179" s="46"/>
    </row>
    <row r="7180" spans="1:10" s="45" customFormat="1">
      <c r="A7180" s="49"/>
      <c r="B7180" s="44"/>
      <c r="C7180" s="44"/>
      <c r="D7180" s="44"/>
      <c r="E7180" s="50"/>
      <c r="F7180" s="51"/>
      <c r="G7180" s="51"/>
      <c r="H7180" s="51"/>
      <c r="I7180" s="52"/>
      <c r="J7180" s="46"/>
    </row>
    <row r="7181" spans="1:10" s="45" customFormat="1">
      <c r="A7181" s="49"/>
      <c r="B7181" s="44"/>
      <c r="C7181" s="44"/>
      <c r="D7181" s="44"/>
      <c r="E7181" s="50"/>
      <c r="F7181" s="51"/>
      <c r="G7181" s="51"/>
      <c r="H7181" s="51"/>
      <c r="I7181" s="52"/>
      <c r="J7181" s="46"/>
    </row>
    <row r="7182" spans="1:10" s="45" customFormat="1">
      <c r="A7182" s="49"/>
      <c r="B7182" s="44"/>
      <c r="C7182" s="44"/>
      <c r="D7182" s="44"/>
      <c r="E7182" s="50"/>
      <c r="F7182" s="51"/>
      <c r="G7182" s="51"/>
      <c r="H7182" s="51"/>
      <c r="I7182" s="52"/>
      <c r="J7182" s="46"/>
    </row>
    <row r="7183" spans="1:10" s="45" customFormat="1">
      <c r="A7183" s="49"/>
      <c r="B7183" s="44"/>
      <c r="C7183" s="44"/>
      <c r="D7183" s="44"/>
      <c r="E7183" s="50"/>
      <c r="F7183" s="51"/>
      <c r="G7183" s="51"/>
      <c r="H7183" s="51"/>
      <c r="I7183" s="52"/>
      <c r="J7183" s="46"/>
    </row>
    <row r="7184" spans="1:10" s="45" customFormat="1">
      <c r="A7184" s="49"/>
      <c r="B7184" s="44"/>
      <c r="C7184" s="44"/>
      <c r="D7184" s="44"/>
      <c r="E7184" s="50"/>
      <c r="F7184" s="51"/>
      <c r="G7184" s="51"/>
      <c r="H7184" s="51"/>
      <c r="I7184" s="52"/>
      <c r="J7184" s="46"/>
    </row>
    <row r="7185" spans="1:11" s="45" customFormat="1">
      <c r="A7185" s="49"/>
      <c r="B7185" s="44"/>
      <c r="C7185" s="44"/>
      <c r="D7185" s="44"/>
      <c r="E7185" s="50"/>
      <c r="F7185" s="51"/>
      <c r="G7185" s="51"/>
      <c r="H7185" s="51"/>
      <c r="I7185" s="52"/>
      <c r="J7185" s="46"/>
    </row>
    <row r="7186" spans="1:11" s="45" customFormat="1">
      <c r="A7186" s="49"/>
      <c r="B7186" s="44"/>
      <c r="C7186" s="44"/>
      <c r="D7186" s="44"/>
      <c r="E7186" s="50"/>
      <c r="F7186" s="51"/>
      <c r="G7186" s="51"/>
      <c r="H7186" s="51"/>
      <c r="I7186" s="52"/>
      <c r="J7186" s="46"/>
    </row>
    <row r="7187" spans="1:11" s="44" customFormat="1">
      <c r="A7187" s="49"/>
      <c r="E7187" s="50"/>
      <c r="F7187" s="51"/>
      <c r="G7187" s="51"/>
      <c r="H7187" s="51"/>
      <c r="I7187" s="52"/>
      <c r="J7187" s="46"/>
      <c r="K7187" s="45"/>
    </row>
    <row r="7188" spans="1:11" s="44" customFormat="1">
      <c r="A7188" s="49"/>
      <c r="E7188" s="50"/>
      <c r="F7188" s="51"/>
      <c r="G7188" s="51"/>
      <c r="H7188" s="51"/>
      <c r="I7188" s="52"/>
      <c r="J7188" s="46"/>
      <c r="K7188" s="45"/>
    </row>
    <row r="7189" spans="1:11" s="44" customFormat="1">
      <c r="A7189" s="49"/>
      <c r="E7189" s="50"/>
      <c r="F7189" s="51"/>
      <c r="G7189" s="51"/>
      <c r="H7189" s="51"/>
      <c r="I7189" s="52"/>
      <c r="J7189" s="46"/>
      <c r="K7189" s="45"/>
    </row>
    <row r="7190" spans="1:11" s="44" customFormat="1">
      <c r="A7190" s="49"/>
      <c r="E7190" s="50"/>
      <c r="F7190" s="51"/>
      <c r="G7190" s="51"/>
      <c r="H7190" s="51"/>
      <c r="I7190" s="52"/>
      <c r="J7190" s="46"/>
      <c r="K7190" s="45"/>
    </row>
    <row r="7191" spans="1:11" s="44" customFormat="1">
      <c r="A7191" s="49"/>
      <c r="E7191" s="50"/>
      <c r="F7191" s="51"/>
      <c r="G7191" s="51"/>
      <c r="H7191" s="51"/>
      <c r="I7191" s="52"/>
      <c r="J7191" s="46"/>
      <c r="K7191" s="45"/>
    </row>
    <row r="7192" spans="1:11" s="44" customFormat="1">
      <c r="A7192" s="49"/>
      <c r="E7192" s="50"/>
      <c r="F7192" s="51"/>
      <c r="G7192" s="51"/>
      <c r="H7192" s="51"/>
      <c r="I7192" s="52"/>
      <c r="J7192" s="46"/>
      <c r="K7192" s="47"/>
    </row>
    <row r="7193" spans="1:11" s="44" customFormat="1">
      <c r="A7193" s="49"/>
      <c r="E7193" s="50"/>
      <c r="F7193" s="51"/>
      <c r="G7193" s="51"/>
      <c r="H7193" s="51"/>
      <c r="I7193" s="52"/>
      <c r="J7193" s="46"/>
      <c r="K7193" s="45"/>
    </row>
    <row r="7194" spans="1:11" s="44" customFormat="1">
      <c r="A7194" s="49"/>
      <c r="E7194" s="50"/>
      <c r="F7194" s="51"/>
      <c r="G7194" s="51"/>
      <c r="H7194" s="51"/>
      <c r="I7194" s="52"/>
      <c r="J7194" s="46"/>
      <c r="K7194" s="45"/>
    </row>
    <row r="7195" spans="1:11" s="44" customFormat="1">
      <c r="A7195" s="49"/>
      <c r="E7195" s="50"/>
      <c r="F7195" s="51"/>
      <c r="G7195" s="51"/>
      <c r="H7195" s="51"/>
      <c r="I7195" s="52"/>
      <c r="J7195" s="46"/>
      <c r="K7195" s="45"/>
    </row>
    <row r="7196" spans="1:11" s="44" customFormat="1">
      <c r="A7196" s="49"/>
      <c r="E7196" s="50"/>
      <c r="F7196" s="51"/>
      <c r="G7196" s="51"/>
      <c r="H7196" s="51"/>
      <c r="I7196" s="52"/>
      <c r="J7196" s="46"/>
      <c r="K7196" s="45"/>
    </row>
    <row r="7197" spans="1:11" s="44" customFormat="1">
      <c r="A7197" s="49"/>
      <c r="E7197" s="50"/>
      <c r="F7197" s="51"/>
      <c r="G7197" s="51"/>
      <c r="H7197" s="51"/>
      <c r="I7197" s="52"/>
      <c r="J7197" s="46"/>
      <c r="K7197" s="45"/>
    </row>
    <row r="7198" spans="1:11" s="44" customFormat="1">
      <c r="A7198" s="49"/>
      <c r="E7198" s="50"/>
      <c r="F7198" s="51"/>
      <c r="G7198" s="51"/>
      <c r="H7198" s="51"/>
      <c r="I7198" s="52"/>
      <c r="J7198" s="46"/>
      <c r="K7198" s="45"/>
    </row>
    <row r="7199" spans="1:11" s="44" customFormat="1">
      <c r="A7199" s="49"/>
      <c r="E7199" s="50"/>
      <c r="F7199" s="51"/>
      <c r="G7199" s="51"/>
      <c r="H7199" s="51"/>
      <c r="I7199" s="52"/>
      <c r="J7199" s="46"/>
      <c r="K7199" s="47"/>
    </row>
    <row r="7200" spans="1:11" s="44" customFormat="1">
      <c r="A7200" s="49"/>
      <c r="E7200" s="50"/>
      <c r="F7200" s="51"/>
      <c r="G7200" s="51"/>
      <c r="H7200" s="51"/>
      <c r="I7200" s="52"/>
      <c r="J7200" s="46"/>
      <c r="K7200" s="47"/>
    </row>
    <row r="7201" spans="1:12" s="44" customFormat="1">
      <c r="A7201" s="49"/>
      <c r="E7201" s="50"/>
      <c r="F7201" s="51"/>
      <c r="G7201" s="51"/>
      <c r="H7201" s="51"/>
      <c r="I7201" s="52"/>
      <c r="J7201" s="46"/>
      <c r="K7201" s="45"/>
    </row>
    <row r="7202" spans="1:12" s="44" customFormat="1">
      <c r="A7202" s="49"/>
      <c r="E7202" s="50"/>
      <c r="F7202" s="51"/>
      <c r="G7202" s="51"/>
      <c r="H7202" s="51"/>
      <c r="I7202" s="52"/>
      <c r="J7202" s="46"/>
      <c r="K7202" s="45"/>
      <c r="L7202" s="48"/>
    </row>
    <row r="7203" spans="1:12" s="44" customFormat="1">
      <c r="A7203" s="49"/>
      <c r="E7203" s="50"/>
      <c r="F7203" s="51"/>
      <c r="G7203" s="51"/>
      <c r="H7203" s="51"/>
      <c r="I7203" s="52"/>
      <c r="J7203" s="46"/>
      <c r="K7203" s="45"/>
    </row>
    <row r="7204" spans="1:12" s="44" customFormat="1">
      <c r="A7204" s="49"/>
      <c r="E7204" s="50"/>
      <c r="F7204" s="51"/>
      <c r="G7204" s="51"/>
      <c r="H7204" s="51"/>
      <c r="I7204" s="52"/>
      <c r="J7204" s="46"/>
      <c r="K7204" s="45"/>
    </row>
    <row r="7205" spans="1:12" s="44" customFormat="1">
      <c r="A7205" s="49"/>
      <c r="E7205" s="50"/>
      <c r="F7205" s="51"/>
      <c r="G7205" s="51"/>
      <c r="H7205" s="51"/>
      <c r="I7205" s="52"/>
      <c r="J7205" s="46"/>
      <c r="K7205" s="45"/>
    </row>
    <row r="7206" spans="1:12" s="44" customFormat="1">
      <c r="A7206" s="49"/>
      <c r="E7206" s="50"/>
      <c r="F7206" s="51"/>
      <c r="G7206" s="51"/>
      <c r="H7206" s="51"/>
      <c r="I7206" s="52"/>
      <c r="J7206" s="46"/>
      <c r="K7206" s="45"/>
    </row>
    <row r="7207" spans="1:12" s="44" customFormat="1">
      <c r="A7207" s="49"/>
      <c r="E7207" s="50"/>
      <c r="F7207" s="51"/>
      <c r="G7207" s="51"/>
      <c r="H7207" s="51"/>
      <c r="I7207" s="52"/>
      <c r="J7207" s="46"/>
      <c r="K7207" s="45"/>
    </row>
    <row r="7208" spans="1:12" s="44" customFormat="1">
      <c r="A7208" s="49"/>
      <c r="E7208" s="50"/>
      <c r="F7208" s="51"/>
      <c r="G7208" s="51"/>
      <c r="H7208" s="51"/>
      <c r="I7208" s="52"/>
      <c r="J7208" s="46"/>
      <c r="K7208" s="45"/>
    </row>
    <row r="7209" spans="1:12" s="44" customFormat="1">
      <c r="A7209" s="49"/>
      <c r="E7209" s="50"/>
      <c r="F7209" s="51"/>
      <c r="G7209" s="51"/>
      <c r="H7209" s="51"/>
      <c r="I7209" s="52"/>
      <c r="J7209" s="46"/>
      <c r="K7209" s="45"/>
    </row>
    <row r="7210" spans="1:12" s="44" customFormat="1">
      <c r="A7210" s="49"/>
      <c r="E7210" s="50"/>
      <c r="F7210" s="51"/>
      <c r="G7210" s="51"/>
      <c r="H7210" s="51"/>
      <c r="I7210" s="52"/>
      <c r="J7210" s="46"/>
      <c r="K7210" s="45"/>
    </row>
    <row r="7211" spans="1:12" s="44" customFormat="1">
      <c r="A7211" s="49"/>
      <c r="E7211" s="50"/>
      <c r="F7211" s="51"/>
      <c r="G7211" s="51"/>
      <c r="H7211" s="51"/>
      <c r="I7211" s="52"/>
      <c r="J7211" s="46"/>
      <c r="K7211" s="45"/>
    </row>
    <row r="7212" spans="1:12" s="44" customFormat="1">
      <c r="A7212" s="49"/>
      <c r="E7212" s="50"/>
      <c r="F7212" s="51"/>
      <c r="G7212" s="51"/>
      <c r="H7212" s="51"/>
      <c r="I7212" s="52"/>
      <c r="J7212" s="46"/>
      <c r="K7212" s="45"/>
    </row>
    <row r="7213" spans="1:12" s="44" customFormat="1">
      <c r="A7213" s="49"/>
      <c r="E7213" s="50"/>
      <c r="F7213" s="51"/>
      <c r="G7213" s="51"/>
      <c r="H7213" s="51"/>
      <c r="I7213" s="52"/>
      <c r="J7213" s="46"/>
      <c r="K7213" s="45"/>
    </row>
    <row r="7214" spans="1:12" s="44" customFormat="1">
      <c r="A7214" s="49"/>
      <c r="E7214" s="50"/>
      <c r="F7214" s="51"/>
      <c r="G7214" s="51"/>
      <c r="H7214" s="51"/>
      <c r="I7214" s="52"/>
      <c r="J7214" s="46"/>
      <c r="K7214" s="45"/>
    </row>
    <row r="7215" spans="1:12" s="44" customFormat="1">
      <c r="A7215" s="49"/>
      <c r="E7215" s="50"/>
      <c r="F7215" s="51"/>
      <c r="G7215" s="51"/>
      <c r="H7215" s="51"/>
      <c r="I7215" s="52"/>
      <c r="J7215" s="46"/>
      <c r="K7215" s="45"/>
    </row>
    <row r="7216" spans="1:12" s="44" customFormat="1">
      <c r="A7216" s="49"/>
      <c r="E7216" s="50"/>
      <c r="F7216" s="51"/>
      <c r="G7216" s="51"/>
      <c r="H7216" s="51"/>
      <c r="I7216" s="52"/>
      <c r="J7216" s="46"/>
      <c r="K7216" s="45"/>
    </row>
    <row r="7217" spans="1:11" s="44" customFormat="1">
      <c r="A7217" s="49"/>
      <c r="E7217" s="50"/>
      <c r="F7217" s="51"/>
      <c r="G7217" s="51"/>
      <c r="H7217" s="51"/>
      <c r="I7217" s="52"/>
      <c r="J7217" s="46"/>
      <c r="K7217" s="47"/>
    </row>
    <row r="7218" spans="1:11" s="44" customFormat="1">
      <c r="A7218" s="49"/>
      <c r="E7218" s="50"/>
      <c r="F7218" s="51"/>
      <c r="G7218" s="51"/>
      <c r="H7218" s="51"/>
      <c r="I7218" s="52"/>
      <c r="J7218" s="46"/>
      <c r="K7218" s="45"/>
    </row>
    <row r="7219" spans="1:11" s="44" customFormat="1">
      <c r="A7219" s="49"/>
      <c r="E7219" s="50"/>
      <c r="F7219" s="51"/>
      <c r="G7219" s="51"/>
      <c r="H7219" s="51"/>
      <c r="I7219" s="52"/>
      <c r="J7219" s="46"/>
      <c r="K7219" s="45"/>
    </row>
    <row r="7220" spans="1:11" s="44" customFormat="1">
      <c r="A7220" s="49"/>
      <c r="E7220" s="50"/>
      <c r="F7220" s="51"/>
      <c r="G7220" s="51"/>
      <c r="H7220" s="51"/>
      <c r="I7220" s="52"/>
      <c r="J7220" s="46"/>
      <c r="K7220" s="45"/>
    </row>
    <row r="7221" spans="1:11" s="44" customFormat="1">
      <c r="A7221" s="49"/>
      <c r="E7221" s="50"/>
      <c r="F7221" s="51"/>
      <c r="G7221" s="51"/>
      <c r="H7221" s="51"/>
      <c r="I7221" s="52"/>
      <c r="J7221" s="46"/>
      <c r="K7221" s="45"/>
    </row>
    <row r="7222" spans="1:11" s="44" customFormat="1">
      <c r="A7222" s="49"/>
      <c r="E7222" s="50"/>
      <c r="F7222" s="51"/>
      <c r="G7222" s="51"/>
      <c r="H7222" s="51"/>
      <c r="I7222" s="52"/>
      <c r="J7222" s="46"/>
      <c r="K7222" s="45"/>
    </row>
    <row r="7223" spans="1:11" s="44" customFormat="1">
      <c r="A7223" s="49"/>
      <c r="E7223" s="50"/>
      <c r="F7223" s="51"/>
      <c r="G7223" s="51"/>
      <c r="H7223" s="51"/>
      <c r="I7223" s="52"/>
      <c r="J7223" s="46"/>
      <c r="K7223" s="45"/>
    </row>
    <row r="7224" spans="1:11" s="44" customFormat="1">
      <c r="A7224" s="49"/>
      <c r="E7224" s="50"/>
      <c r="F7224" s="51"/>
      <c r="G7224" s="51"/>
      <c r="H7224" s="51"/>
      <c r="I7224" s="52"/>
      <c r="J7224" s="46"/>
      <c r="K7224" s="45"/>
    </row>
    <row r="7225" spans="1:11" s="44" customFormat="1">
      <c r="A7225" s="49"/>
      <c r="E7225" s="50"/>
      <c r="F7225" s="51"/>
      <c r="G7225" s="51"/>
      <c r="H7225" s="51"/>
      <c r="I7225" s="52"/>
      <c r="J7225" s="46"/>
      <c r="K7225" s="45"/>
    </row>
    <row r="7226" spans="1:11" s="44" customFormat="1">
      <c r="A7226" s="49"/>
      <c r="E7226" s="50"/>
      <c r="F7226" s="51"/>
      <c r="G7226" s="51"/>
      <c r="H7226" s="51"/>
      <c r="I7226" s="52"/>
      <c r="J7226" s="46"/>
      <c r="K7226" s="47"/>
    </row>
    <row r="7227" spans="1:11" s="44" customFormat="1">
      <c r="A7227" s="49"/>
      <c r="E7227" s="50"/>
      <c r="F7227" s="51"/>
      <c r="G7227" s="51"/>
      <c r="H7227" s="51"/>
      <c r="I7227" s="52"/>
      <c r="J7227" s="46"/>
      <c r="K7227" s="45"/>
    </row>
    <row r="7228" spans="1:11" s="44" customFormat="1">
      <c r="A7228" s="49"/>
      <c r="E7228" s="50"/>
      <c r="F7228" s="51"/>
      <c r="G7228" s="51"/>
      <c r="H7228" s="51"/>
      <c r="I7228" s="52"/>
      <c r="J7228" s="46"/>
      <c r="K7228" s="45"/>
    </row>
    <row r="7229" spans="1:11" s="44" customFormat="1">
      <c r="A7229" s="49"/>
      <c r="E7229" s="50"/>
      <c r="F7229" s="51"/>
      <c r="G7229" s="51"/>
      <c r="H7229" s="51"/>
      <c r="I7229" s="52"/>
      <c r="J7229" s="46"/>
      <c r="K7229" s="45"/>
    </row>
    <row r="7230" spans="1:11" s="44" customFormat="1">
      <c r="A7230" s="49"/>
      <c r="E7230" s="50"/>
      <c r="F7230" s="51"/>
      <c r="G7230" s="51"/>
      <c r="H7230" s="51"/>
      <c r="I7230" s="52"/>
      <c r="J7230" s="46"/>
      <c r="K7230" s="45"/>
    </row>
    <row r="7231" spans="1:11" s="44" customFormat="1">
      <c r="A7231" s="49"/>
      <c r="E7231" s="50"/>
      <c r="F7231" s="51"/>
      <c r="G7231" s="51"/>
      <c r="H7231" s="51"/>
      <c r="I7231" s="52"/>
      <c r="J7231" s="46"/>
      <c r="K7231" s="45"/>
    </row>
    <row r="7232" spans="1:11" s="44" customFormat="1">
      <c r="A7232" s="49"/>
      <c r="E7232" s="50"/>
      <c r="F7232" s="51"/>
      <c r="G7232" s="51"/>
      <c r="H7232" s="51"/>
      <c r="I7232" s="52"/>
      <c r="J7232" s="46"/>
      <c r="K7232" s="45"/>
    </row>
    <row r="7233" spans="1:11" s="44" customFormat="1">
      <c r="A7233" s="49"/>
      <c r="E7233" s="50"/>
      <c r="F7233" s="51"/>
      <c r="G7233" s="51"/>
      <c r="H7233" s="51"/>
      <c r="I7233" s="52"/>
      <c r="J7233" s="46"/>
      <c r="K7233" s="45"/>
    </row>
    <row r="7234" spans="1:11" s="44" customFormat="1">
      <c r="A7234" s="49"/>
      <c r="E7234" s="50"/>
      <c r="F7234" s="51"/>
      <c r="G7234" s="51"/>
      <c r="H7234" s="51"/>
      <c r="I7234" s="52"/>
      <c r="J7234" s="46"/>
      <c r="K7234" s="45"/>
    </row>
    <row r="7235" spans="1:11" s="44" customFormat="1">
      <c r="A7235" s="49"/>
      <c r="E7235" s="50"/>
      <c r="F7235" s="51"/>
      <c r="G7235" s="51"/>
      <c r="H7235" s="51"/>
      <c r="I7235" s="52"/>
      <c r="J7235" s="46"/>
      <c r="K7235" s="45"/>
    </row>
    <row r="7236" spans="1:11" s="44" customFormat="1">
      <c r="A7236" s="49"/>
      <c r="E7236" s="50"/>
      <c r="F7236" s="51"/>
      <c r="G7236" s="51"/>
      <c r="H7236" s="51"/>
      <c r="I7236" s="52"/>
      <c r="J7236" s="46"/>
      <c r="K7236" s="45"/>
    </row>
    <row r="7237" spans="1:11" s="44" customFormat="1">
      <c r="A7237" s="49"/>
      <c r="E7237" s="50"/>
      <c r="F7237" s="51"/>
      <c r="G7237" s="51"/>
      <c r="H7237" s="51"/>
      <c r="I7237" s="52"/>
      <c r="J7237" s="46"/>
      <c r="K7237" s="45"/>
    </row>
    <row r="7238" spans="1:11" s="44" customFormat="1">
      <c r="A7238" s="49"/>
      <c r="E7238" s="50"/>
      <c r="F7238" s="51"/>
      <c r="G7238" s="51"/>
      <c r="H7238" s="51"/>
      <c r="I7238" s="52"/>
      <c r="J7238" s="46"/>
      <c r="K7238" s="45"/>
    </row>
    <row r="7239" spans="1:11" s="44" customFormat="1">
      <c r="A7239" s="49"/>
      <c r="E7239" s="50"/>
      <c r="F7239" s="51"/>
      <c r="G7239" s="51"/>
      <c r="H7239" s="51"/>
      <c r="I7239" s="52"/>
      <c r="J7239" s="46"/>
      <c r="K7239" s="45"/>
    </row>
    <row r="7240" spans="1:11" s="44" customFormat="1">
      <c r="A7240" s="49"/>
      <c r="E7240" s="50"/>
      <c r="F7240" s="51"/>
      <c r="G7240" s="51"/>
      <c r="H7240" s="51"/>
      <c r="I7240" s="52"/>
      <c r="J7240" s="46"/>
      <c r="K7240" s="45"/>
    </row>
    <row r="7241" spans="1:11" s="44" customFormat="1">
      <c r="A7241" s="49"/>
      <c r="E7241" s="50"/>
      <c r="F7241" s="51"/>
      <c r="G7241" s="51"/>
      <c r="H7241" s="51"/>
      <c r="I7241" s="52"/>
      <c r="J7241" s="46"/>
      <c r="K7241" s="45"/>
    </row>
    <row r="7242" spans="1:11" s="44" customFormat="1">
      <c r="A7242" s="49"/>
      <c r="E7242" s="50"/>
      <c r="F7242" s="51"/>
      <c r="G7242" s="51"/>
      <c r="H7242" s="51"/>
      <c r="I7242" s="52"/>
      <c r="J7242" s="46"/>
      <c r="K7242" s="45"/>
    </row>
    <row r="7243" spans="1:11" s="44" customFormat="1">
      <c r="A7243" s="49"/>
      <c r="E7243" s="50"/>
      <c r="F7243" s="51"/>
      <c r="G7243" s="51"/>
      <c r="H7243" s="51"/>
      <c r="I7243" s="52"/>
      <c r="J7243" s="46"/>
      <c r="K7243" s="45"/>
    </row>
    <row r="7244" spans="1:11" s="44" customFormat="1">
      <c r="A7244" s="49"/>
      <c r="E7244" s="50"/>
      <c r="F7244" s="51"/>
      <c r="G7244" s="51"/>
      <c r="H7244" s="51"/>
      <c r="I7244" s="52"/>
      <c r="J7244" s="46"/>
      <c r="K7244" s="45"/>
    </row>
    <row r="7245" spans="1:11" s="44" customFormat="1">
      <c r="A7245" s="49"/>
      <c r="E7245" s="50"/>
      <c r="F7245" s="51"/>
      <c r="G7245" s="51"/>
      <c r="H7245" s="51"/>
      <c r="I7245" s="52"/>
      <c r="J7245" s="46"/>
      <c r="K7245" s="45"/>
    </row>
    <row r="7246" spans="1:11" s="44" customFormat="1">
      <c r="A7246" s="49"/>
      <c r="E7246" s="50"/>
      <c r="F7246" s="51"/>
      <c r="G7246" s="51"/>
      <c r="H7246" s="51"/>
      <c r="I7246" s="52"/>
      <c r="J7246" s="46"/>
      <c r="K7246" s="45"/>
    </row>
    <row r="7247" spans="1:11" s="44" customFormat="1">
      <c r="A7247" s="49"/>
      <c r="E7247" s="50"/>
      <c r="F7247" s="51"/>
      <c r="G7247" s="51"/>
      <c r="H7247" s="51"/>
      <c r="I7247" s="52"/>
      <c r="J7247" s="46"/>
      <c r="K7247" s="45"/>
    </row>
    <row r="7248" spans="1:11" s="44" customFormat="1">
      <c r="A7248" s="49"/>
      <c r="E7248" s="50"/>
      <c r="F7248" s="51"/>
      <c r="G7248" s="51"/>
      <c r="H7248" s="51"/>
      <c r="I7248" s="52"/>
      <c r="J7248" s="46"/>
      <c r="K7248" s="47"/>
    </row>
    <row r="7249" spans="1:11" s="44" customFormat="1">
      <c r="A7249" s="49"/>
      <c r="E7249" s="50"/>
      <c r="F7249" s="51"/>
      <c r="G7249" s="51"/>
      <c r="H7249" s="51"/>
      <c r="I7249" s="52"/>
      <c r="J7249" s="46"/>
      <c r="K7249" s="47"/>
    </row>
    <row r="7250" spans="1:11" s="44" customFormat="1">
      <c r="A7250" s="49"/>
      <c r="E7250" s="50"/>
      <c r="F7250" s="51"/>
      <c r="G7250" s="51"/>
      <c r="H7250" s="51"/>
      <c r="I7250" s="52"/>
      <c r="J7250" s="46"/>
      <c r="K7250" s="45"/>
    </row>
    <row r="7251" spans="1:11" s="44" customFormat="1">
      <c r="A7251" s="49"/>
      <c r="E7251" s="50"/>
      <c r="F7251" s="51"/>
      <c r="G7251" s="51"/>
      <c r="H7251" s="51"/>
      <c r="I7251" s="52"/>
      <c r="J7251" s="46"/>
      <c r="K7251" s="45"/>
    </row>
    <row r="7252" spans="1:11" s="44" customFormat="1">
      <c r="A7252" s="49"/>
      <c r="E7252" s="50"/>
      <c r="F7252" s="51"/>
      <c r="G7252" s="51"/>
      <c r="H7252" s="51"/>
      <c r="I7252" s="52"/>
      <c r="J7252" s="46"/>
      <c r="K7252" s="45"/>
    </row>
    <row r="7253" spans="1:11" s="44" customFormat="1">
      <c r="A7253" s="49"/>
      <c r="E7253" s="50"/>
      <c r="F7253" s="51"/>
      <c r="G7253" s="51"/>
      <c r="H7253" s="51"/>
      <c r="I7253" s="52"/>
      <c r="J7253" s="46"/>
      <c r="K7253" s="45"/>
    </row>
    <row r="7254" spans="1:11" s="44" customFormat="1">
      <c r="A7254" s="49"/>
      <c r="E7254" s="50"/>
      <c r="F7254" s="51"/>
      <c r="G7254" s="51"/>
      <c r="H7254" s="51"/>
      <c r="I7254" s="52"/>
      <c r="J7254" s="46"/>
      <c r="K7254" s="45"/>
    </row>
    <row r="7255" spans="1:11" s="44" customFormat="1">
      <c r="A7255" s="49"/>
      <c r="E7255" s="50"/>
      <c r="F7255" s="51"/>
      <c r="G7255" s="51"/>
      <c r="H7255" s="51"/>
      <c r="I7255" s="52"/>
      <c r="J7255" s="46"/>
      <c r="K7255" s="45"/>
    </row>
    <row r="7256" spans="1:11" s="44" customFormat="1">
      <c r="A7256" s="49"/>
      <c r="E7256" s="50"/>
      <c r="F7256" s="51"/>
      <c r="G7256" s="51"/>
      <c r="H7256" s="51"/>
      <c r="I7256" s="52"/>
      <c r="J7256" s="46"/>
      <c r="K7256" s="45"/>
    </row>
    <row r="7257" spans="1:11" s="44" customFormat="1">
      <c r="A7257" s="49"/>
      <c r="E7257" s="50"/>
      <c r="F7257" s="51"/>
      <c r="G7257" s="51"/>
      <c r="H7257" s="51"/>
      <c r="I7257" s="52"/>
      <c r="J7257" s="46"/>
      <c r="K7257" s="45"/>
    </row>
    <row r="7258" spans="1:11" s="44" customFormat="1">
      <c r="A7258" s="49"/>
      <c r="E7258" s="50"/>
      <c r="F7258" s="51"/>
      <c r="G7258" s="51"/>
      <c r="H7258" s="51"/>
      <c r="I7258" s="52"/>
      <c r="J7258" s="46"/>
      <c r="K7258" s="45"/>
    </row>
    <row r="7259" spans="1:11" s="44" customFormat="1">
      <c r="A7259" s="49"/>
      <c r="E7259" s="50"/>
      <c r="F7259" s="51"/>
      <c r="G7259" s="51"/>
      <c r="H7259" s="51"/>
      <c r="I7259" s="52"/>
      <c r="J7259" s="46"/>
      <c r="K7259" s="45"/>
    </row>
    <row r="7260" spans="1:11" s="44" customFormat="1">
      <c r="A7260" s="49"/>
      <c r="E7260" s="50"/>
      <c r="F7260" s="51"/>
      <c r="G7260" s="51"/>
      <c r="H7260" s="51"/>
      <c r="I7260" s="52"/>
      <c r="J7260" s="46"/>
      <c r="K7260" s="47"/>
    </row>
    <row r="7261" spans="1:11" s="44" customFormat="1">
      <c r="A7261" s="49"/>
      <c r="E7261" s="50"/>
      <c r="F7261" s="51"/>
      <c r="G7261" s="51"/>
      <c r="H7261" s="51"/>
      <c r="I7261" s="52"/>
      <c r="J7261" s="46"/>
      <c r="K7261" s="45"/>
    </row>
    <row r="7262" spans="1:11" s="44" customFormat="1">
      <c r="A7262" s="49"/>
      <c r="E7262" s="50"/>
      <c r="F7262" s="51"/>
      <c r="G7262" s="51"/>
      <c r="H7262" s="51"/>
      <c r="I7262" s="52"/>
      <c r="J7262" s="46"/>
      <c r="K7262" s="45"/>
    </row>
    <row r="7263" spans="1:11" s="44" customFormat="1">
      <c r="A7263" s="49"/>
      <c r="E7263" s="50"/>
      <c r="F7263" s="51"/>
      <c r="G7263" s="51"/>
      <c r="H7263" s="51"/>
      <c r="I7263" s="52"/>
      <c r="J7263" s="46"/>
      <c r="K7263" s="45"/>
    </row>
    <row r="7264" spans="1:11" s="44" customFormat="1">
      <c r="A7264" s="49"/>
      <c r="E7264" s="50"/>
      <c r="F7264" s="51"/>
      <c r="G7264" s="51"/>
      <c r="H7264" s="51"/>
      <c r="I7264" s="52"/>
      <c r="J7264" s="46"/>
      <c r="K7264" s="45"/>
    </row>
    <row r="7265" spans="1:11" s="44" customFormat="1">
      <c r="A7265" s="49"/>
      <c r="E7265" s="50"/>
      <c r="F7265" s="51"/>
      <c r="G7265" s="51"/>
      <c r="H7265" s="51"/>
      <c r="I7265" s="52"/>
      <c r="J7265" s="46"/>
      <c r="K7265" s="45"/>
    </row>
    <row r="7266" spans="1:11" s="44" customFormat="1">
      <c r="A7266" s="49"/>
      <c r="E7266" s="50"/>
      <c r="F7266" s="51"/>
      <c r="G7266" s="51"/>
      <c r="H7266" s="51"/>
      <c r="I7266" s="52"/>
      <c r="J7266" s="46"/>
      <c r="K7266" s="45"/>
    </row>
    <row r="7267" spans="1:11" s="45" customFormat="1">
      <c r="A7267" s="49"/>
      <c r="B7267" s="44"/>
      <c r="C7267" s="44"/>
      <c r="D7267" s="44"/>
      <c r="E7267" s="50"/>
      <c r="F7267" s="51"/>
      <c r="G7267" s="51"/>
      <c r="H7267" s="51"/>
      <c r="I7267" s="52"/>
      <c r="J7267" s="46"/>
    </row>
    <row r="7268" spans="1:11" s="45" customFormat="1">
      <c r="A7268" s="49"/>
      <c r="B7268" s="44"/>
      <c r="C7268" s="44"/>
      <c r="D7268" s="44"/>
      <c r="E7268" s="50"/>
      <c r="F7268" s="51"/>
      <c r="G7268" s="51"/>
      <c r="H7268" s="51"/>
      <c r="I7268" s="52"/>
      <c r="J7268" s="46"/>
    </row>
    <row r="7269" spans="1:11" s="45" customFormat="1">
      <c r="A7269" s="49"/>
      <c r="B7269" s="44"/>
      <c r="C7269" s="44"/>
      <c r="D7269" s="44"/>
      <c r="E7269" s="50"/>
      <c r="F7269" s="51"/>
      <c r="G7269" s="51"/>
      <c r="H7269" s="51"/>
      <c r="I7269" s="52"/>
      <c r="J7269" s="46"/>
    </row>
    <row r="7270" spans="1:11" s="45" customFormat="1">
      <c r="A7270" s="49"/>
      <c r="B7270" s="44"/>
      <c r="C7270" s="44"/>
      <c r="D7270" s="44"/>
      <c r="E7270" s="50"/>
      <c r="F7270" s="51"/>
      <c r="G7270" s="51"/>
      <c r="H7270" s="51"/>
      <c r="I7270" s="52"/>
      <c r="J7270" s="46"/>
    </row>
    <row r="7271" spans="1:11" s="45" customFormat="1">
      <c r="A7271" s="49"/>
      <c r="B7271" s="44"/>
      <c r="C7271" s="44"/>
      <c r="D7271" s="44"/>
      <c r="E7271" s="50"/>
      <c r="F7271" s="51"/>
      <c r="G7271" s="51"/>
      <c r="H7271" s="51"/>
      <c r="I7271" s="52"/>
      <c r="J7271" s="46"/>
    </row>
    <row r="7272" spans="1:11" s="45" customFormat="1">
      <c r="A7272" s="49"/>
      <c r="B7272" s="44"/>
      <c r="C7272" s="44"/>
      <c r="D7272" s="44"/>
      <c r="E7272" s="50"/>
      <c r="F7272" s="51"/>
      <c r="G7272" s="51"/>
      <c r="H7272" s="51"/>
      <c r="I7272" s="52"/>
      <c r="J7272" s="46"/>
    </row>
    <row r="7273" spans="1:11" s="45" customFormat="1">
      <c r="A7273" s="49"/>
      <c r="B7273" s="44"/>
      <c r="C7273" s="44"/>
      <c r="D7273" s="44"/>
      <c r="E7273" s="50"/>
      <c r="F7273" s="51"/>
      <c r="G7273" s="51"/>
      <c r="H7273" s="51"/>
      <c r="I7273" s="52"/>
      <c r="J7273" s="46"/>
    </row>
    <row r="7274" spans="1:11" s="45" customFormat="1">
      <c r="A7274" s="49"/>
      <c r="B7274" s="44"/>
      <c r="C7274" s="44"/>
      <c r="D7274" s="44"/>
      <c r="E7274" s="50"/>
      <c r="F7274" s="51"/>
      <c r="G7274" s="51"/>
      <c r="H7274" s="51"/>
      <c r="I7274" s="52"/>
      <c r="J7274" s="46"/>
    </row>
    <row r="7275" spans="1:11" s="45" customFormat="1">
      <c r="A7275" s="49"/>
      <c r="B7275" s="44"/>
      <c r="C7275" s="44"/>
      <c r="D7275" s="44"/>
      <c r="E7275" s="50"/>
      <c r="F7275" s="51"/>
      <c r="G7275" s="51"/>
      <c r="H7275" s="51"/>
      <c r="I7275" s="52"/>
      <c r="J7275" s="46"/>
    </row>
    <row r="7276" spans="1:11" s="45" customFormat="1">
      <c r="A7276" s="49"/>
      <c r="B7276" s="44"/>
      <c r="C7276" s="44"/>
      <c r="D7276" s="44"/>
      <c r="E7276" s="50"/>
      <c r="F7276" s="51"/>
      <c r="G7276" s="51"/>
      <c r="H7276" s="51"/>
      <c r="I7276" s="52"/>
      <c r="J7276" s="46"/>
    </row>
    <row r="7277" spans="1:11" s="45" customFormat="1">
      <c r="A7277" s="49"/>
      <c r="B7277" s="44"/>
      <c r="C7277" s="44"/>
      <c r="D7277" s="44"/>
      <c r="E7277" s="50"/>
      <c r="F7277" s="51"/>
      <c r="G7277" s="51"/>
      <c r="H7277" s="51"/>
      <c r="I7277" s="52"/>
      <c r="J7277" s="46"/>
    </row>
    <row r="7278" spans="1:11" s="45" customFormat="1">
      <c r="A7278" s="49"/>
      <c r="B7278" s="44"/>
      <c r="C7278" s="44"/>
      <c r="D7278" s="44"/>
      <c r="E7278" s="50"/>
      <c r="F7278" s="51"/>
      <c r="G7278" s="51"/>
      <c r="H7278" s="51"/>
      <c r="I7278" s="52"/>
      <c r="J7278" s="46"/>
    </row>
    <row r="7279" spans="1:11" s="45" customFormat="1">
      <c r="A7279" s="49"/>
      <c r="B7279" s="44"/>
      <c r="C7279" s="44"/>
      <c r="D7279" s="44"/>
      <c r="E7279" s="50"/>
      <c r="F7279" s="51"/>
      <c r="G7279" s="51"/>
      <c r="H7279" s="51"/>
      <c r="I7279" s="52"/>
      <c r="J7279" s="46"/>
    </row>
    <row r="7280" spans="1:11" s="45" customFormat="1">
      <c r="A7280" s="49"/>
      <c r="B7280" s="44"/>
      <c r="C7280" s="44"/>
      <c r="D7280" s="44"/>
      <c r="E7280" s="50"/>
      <c r="F7280" s="51"/>
      <c r="G7280" s="51"/>
      <c r="H7280" s="51"/>
      <c r="I7280" s="52"/>
      <c r="J7280" s="46"/>
    </row>
    <row r="7281" spans="1:11" s="45" customFormat="1">
      <c r="A7281" s="49"/>
      <c r="B7281" s="44"/>
      <c r="C7281" s="44"/>
      <c r="D7281" s="44"/>
      <c r="E7281" s="50"/>
      <c r="F7281" s="51"/>
      <c r="G7281" s="51"/>
      <c r="H7281" s="51"/>
      <c r="I7281" s="52"/>
      <c r="J7281" s="46"/>
    </row>
    <row r="7282" spans="1:11" s="45" customFormat="1">
      <c r="A7282" s="49"/>
      <c r="B7282" s="44"/>
      <c r="C7282" s="44"/>
      <c r="D7282" s="44"/>
      <c r="E7282" s="50"/>
      <c r="F7282" s="51"/>
      <c r="G7282" s="51"/>
      <c r="H7282" s="51"/>
      <c r="I7282" s="52"/>
      <c r="J7282" s="46"/>
    </row>
    <row r="7283" spans="1:11" s="44" customFormat="1">
      <c r="A7283" s="49"/>
      <c r="E7283" s="50"/>
      <c r="F7283" s="51"/>
      <c r="G7283" s="51"/>
      <c r="H7283" s="51"/>
      <c r="I7283" s="52"/>
      <c r="J7283" s="46"/>
      <c r="K7283" s="45"/>
    </row>
    <row r="7284" spans="1:11" s="44" customFormat="1">
      <c r="A7284" s="49"/>
      <c r="E7284" s="50"/>
      <c r="F7284" s="51"/>
      <c r="G7284" s="51"/>
      <c r="H7284" s="51"/>
      <c r="I7284" s="52"/>
      <c r="J7284" s="46"/>
      <c r="K7284" s="45"/>
    </row>
    <row r="7285" spans="1:11" s="44" customFormat="1">
      <c r="A7285" s="49"/>
      <c r="E7285" s="50"/>
      <c r="F7285" s="51"/>
      <c r="G7285" s="51"/>
      <c r="H7285" s="51"/>
      <c r="I7285" s="52"/>
      <c r="J7285" s="46"/>
      <c r="K7285" s="55"/>
    </row>
    <row r="7286" spans="1:11" s="44" customFormat="1">
      <c r="A7286" s="49"/>
      <c r="E7286" s="50"/>
      <c r="F7286" s="51"/>
      <c r="G7286" s="51"/>
      <c r="H7286" s="51"/>
      <c r="I7286" s="52"/>
      <c r="J7286" s="46"/>
      <c r="K7286" s="45"/>
    </row>
    <row r="7287" spans="1:11" s="44" customFormat="1">
      <c r="A7287" s="49"/>
      <c r="E7287" s="50"/>
      <c r="F7287" s="51"/>
      <c r="G7287" s="51"/>
      <c r="H7287" s="51"/>
      <c r="I7287" s="52"/>
      <c r="J7287" s="46"/>
      <c r="K7287" s="45"/>
    </row>
    <row r="7288" spans="1:11" s="44" customFormat="1">
      <c r="A7288" s="49"/>
      <c r="E7288" s="50"/>
      <c r="F7288" s="51"/>
      <c r="G7288" s="51"/>
      <c r="H7288" s="51"/>
      <c r="I7288" s="52"/>
      <c r="J7288" s="46"/>
      <c r="K7288" s="45"/>
    </row>
    <row r="7289" spans="1:11" s="44" customFormat="1">
      <c r="A7289" s="49"/>
      <c r="E7289" s="50"/>
      <c r="F7289" s="51"/>
      <c r="G7289" s="51"/>
      <c r="H7289" s="51"/>
      <c r="I7289" s="52"/>
      <c r="J7289" s="46"/>
      <c r="K7289" s="45"/>
    </row>
    <row r="7290" spans="1:11" s="44" customFormat="1">
      <c r="A7290" s="49"/>
      <c r="E7290" s="50"/>
      <c r="F7290" s="51"/>
      <c r="G7290" s="51"/>
      <c r="H7290" s="51"/>
      <c r="I7290" s="52"/>
      <c r="J7290" s="46"/>
      <c r="K7290" s="45"/>
    </row>
    <row r="7291" spans="1:11" s="44" customFormat="1">
      <c r="A7291" s="49"/>
      <c r="E7291" s="50"/>
      <c r="F7291" s="51"/>
      <c r="G7291" s="51"/>
      <c r="H7291" s="51"/>
      <c r="I7291" s="52"/>
      <c r="J7291" s="46"/>
      <c r="K7291" s="45"/>
    </row>
    <row r="7292" spans="1:11" s="44" customFormat="1">
      <c r="A7292" s="49"/>
      <c r="E7292" s="50"/>
      <c r="F7292" s="51"/>
      <c r="G7292" s="51"/>
      <c r="H7292" s="51"/>
      <c r="I7292" s="52"/>
      <c r="J7292" s="46"/>
      <c r="K7292" s="45"/>
    </row>
    <row r="7293" spans="1:11" s="44" customFormat="1">
      <c r="A7293" s="49"/>
      <c r="E7293" s="50"/>
      <c r="F7293" s="51"/>
      <c r="G7293" s="51"/>
      <c r="H7293" s="51"/>
      <c r="I7293" s="52"/>
      <c r="J7293" s="46"/>
      <c r="K7293" s="45"/>
    </row>
    <row r="7294" spans="1:11" s="44" customFormat="1">
      <c r="A7294" s="49"/>
      <c r="E7294" s="50"/>
      <c r="F7294" s="51"/>
      <c r="G7294" s="51"/>
      <c r="H7294" s="51"/>
      <c r="I7294" s="52"/>
      <c r="J7294" s="46"/>
      <c r="K7294" s="45"/>
    </row>
    <row r="7295" spans="1:11" s="44" customFormat="1">
      <c r="A7295" s="49"/>
      <c r="E7295" s="50"/>
      <c r="F7295" s="51"/>
      <c r="G7295" s="51"/>
      <c r="H7295" s="51"/>
      <c r="I7295" s="52"/>
      <c r="J7295" s="46"/>
      <c r="K7295" s="45"/>
    </row>
    <row r="7296" spans="1:11" s="44" customFormat="1">
      <c r="A7296" s="49"/>
      <c r="E7296" s="50"/>
      <c r="F7296" s="51"/>
      <c r="G7296" s="51"/>
      <c r="H7296" s="51"/>
      <c r="I7296" s="52"/>
      <c r="J7296" s="46"/>
      <c r="K7296" s="45"/>
    </row>
    <row r="7297" spans="1:11" s="44" customFormat="1">
      <c r="A7297" s="49"/>
      <c r="E7297" s="50"/>
      <c r="F7297" s="51"/>
      <c r="G7297" s="51"/>
      <c r="H7297" s="51"/>
      <c r="I7297" s="52"/>
      <c r="J7297" s="46"/>
      <c r="K7297" s="45"/>
    </row>
    <row r="7298" spans="1:11" s="44" customFormat="1">
      <c r="A7298" s="49"/>
      <c r="E7298" s="50"/>
      <c r="F7298" s="51"/>
      <c r="G7298" s="51"/>
      <c r="H7298" s="51"/>
      <c r="I7298" s="52"/>
      <c r="J7298" s="46"/>
      <c r="K7298" s="45"/>
    </row>
    <row r="7299" spans="1:11" s="45" customFormat="1">
      <c r="A7299" s="49"/>
      <c r="B7299" s="44"/>
      <c r="C7299" s="44"/>
      <c r="D7299" s="44"/>
      <c r="E7299" s="50"/>
      <c r="F7299" s="51"/>
      <c r="G7299" s="51"/>
      <c r="H7299" s="51"/>
      <c r="I7299" s="52"/>
      <c r="J7299" s="46"/>
    </row>
    <row r="7300" spans="1:11" s="45" customFormat="1">
      <c r="A7300" s="49"/>
      <c r="B7300" s="44"/>
      <c r="C7300" s="44"/>
      <c r="D7300" s="44"/>
      <c r="E7300" s="50"/>
      <c r="F7300" s="51"/>
      <c r="G7300" s="51"/>
      <c r="H7300" s="51"/>
      <c r="I7300" s="52"/>
      <c r="J7300" s="46"/>
    </row>
    <row r="7301" spans="1:11" s="45" customFormat="1">
      <c r="A7301" s="49"/>
      <c r="B7301" s="44"/>
      <c r="C7301" s="44"/>
      <c r="D7301" s="44"/>
      <c r="E7301" s="50"/>
      <c r="F7301" s="51"/>
      <c r="G7301" s="51"/>
      <c r="H7301" s="51"/>
      <c r="I7301" s="52"/>
      <c r="J7301" s="46"/>
    </row>
    <row r="7302" spans="1:11" s="45" customFormat="1">
      <c r="A7302" s="49"/>
      <c r="B7302" s="44"/>
      <c r="C7302" s="44"/>
      <c r="D7302" s="44"/>
      <c r="E7302" s="50"/>
      <c r="F7302" s="51"/>
      <c r="G7302" s="51"/>
      <c r="H7302" s="51"/>
      <c r="I7302" s="52"/>
      <c r="J7302" s="46"/>
    </row>
    <row r="7303" spans="1:11" s="45" customFormat="1">
      <c r="A7303" s="49"/>
      <c r="B7303" s="44"/>
      <c r="C7303" s="44"/>
      <c r="D7303" s="44"/>
      <c r="E7303" s="50"/>
      <c r="F7303" s="51"/>
      <c r="G7303" s="51"/>
      <c r="H7303" s="51"/>
      <c r="I7303" s="52"/>
      <c r="J7303" s="46"/>
    </row>
    <row r="7304" spans="1:11" s="45" customFormat="1">
      <c r="A7304" s="49"/>
      <c r="B7304" s="44"/>
      <c r="C7304" s="44"/>
      <c r="D7304" s="44"/>
      <c r="E7304" s="50"/>
      <c r="F7304" s="51"/>
      <c r="G7304" s="51"/>
      <c r="H7304" s="51"/>
      <c r="I7304" s="52"/>
      <c r="J7304" s="46"/>
    </row>
    <row r="7305" spans="1:11" s="45" customFormat="1">
      <c r="A7305" s="49"/>
      <c r="B7305" s="44"/>
      <c r="C7305" s="44"/>
      <c r="D7305" s="44"/>
      <c r="E7305" s="50"/>
      <c r="F7305" s="51"/>
      <c r="G7305" s="51"/>
      <c r="H7305" s="51"/>
      <c r="I7305" s="52"/>
      <c r="J7305" s="46"/>
    </row>
    <row r="7306" spans="1:11" s="45" customFormat="1">
      <c r="A7306" s="49"/>
      <c r="B7306" s="44"/>
      <c r="C7306" s="44"/>
      <c r="D7306" s="44"/>
      <c r="E7306" s="50"/>
      <c r="F7306" s="51"/>
      <c r="G7306" s="51"/>
      <c r="H7306" s="51"/>
      <c r="I7306" s="52"/>
      <c r="J7306" s="46"/>
    </row>
    <row r="7307" spans="1:11" s="45" customFormat="1">
      <c r="A7307" s="49"/>
      <c r="B7307" s="44"/>
      <c r="C7307" s="44"/>
      <c r="D7307" s="44"/>
      <c r="E7307" s="50"/>
      <c r="F7307" s="51"/>
      <c r="G7307" s="51"/>
      <c r="H7307" s="51"/>
      <c r="I7307" s="52"/>
      <c r="J7307" s="46"/>
    </row>
    <row r="7308" spans="1:11" s="45" customFormat="1">
      <c r="A7308" s="49"/>
      <c r="B7308" s="44"/>
      <c r="C7308" s="44"/>
      <c r="D7308" s="44"/>
      <c r="E7308" s="50"/>
      <c r="F7308" s="51"/>
      <c r="G7308" s="51"/>
      <c r="H7308" s="51"/>
      <c r="I7308" s="52"/>
      <c r="J7308" s="46"/>
    </row>
    <row r="7309" spans="1:11" s="45" customFormat="1">
      <c r="A7309" s="49"/>
      <c r="B7309" s="44"/>
      <c r="C7309" s="44"/>
      <c r="D7309" s="44"/>
      <c r="E7309" s="50"/>
      <c r="F7309" s="51"/>
      <c r="G7309" s="51"/>
      <c r="H7309" s="51"/>
      <c r="I7309" s="52"/>
      <c r="J7309" s="46"/>
    </row>
    <row r="7310" spans="1:11" s="45" customFormat="1">
      <c r="A7310" s="49"/>
      <c r="B7310" s="44"/>
      <c r="C7310" s="44"/>
      <c r="D7310" s="44"/>
      <c r="E7310" s="50"/>
      <c r="F7310" s="51"/>
      <c r="G7310" s="51"/>
      <c r="H7310" s="51"/>
      <c r="I7310" s="52"/>
      <c r="J7310" s="46"/>
    </row>
    <row r="7311" spans="1:11" s="45" customFormat="1">
      <c r="A7311" s="49"/>
      <c r="B7311" s="44"/>
      <c r="C7311" s="44"/>
      <c r="D7311" s="44"/>
      <c r="E7311" s="50"/>
      <c r="F7311" s="51"/>
      <c r="G7311" s="51"/>
      <c r="H7311" s="51"/>
      <c r="I7311" s="52"/>
      <c r="J7311" s="46"/>
    </row>
    <row r="7312" spans="1:11" s="45" customFormat="1">
      <c r="A7312" s="49"/>
      <c r="B7312" s="44"/>
      <c r="C7312" s="44"/>
      <c r="D7312" s="44"/>
      <c r="E7312" s="50"/>
      <c r="F7312" s="51"/>
      <c r="G7312" s="51"/>
      <c r="H7312" s="51"/>
      <c r="I7312" s="52"/>
      <c r="J7312" s="46"/>
    </row>
    <row r="7313" spans="1:11" s="45" customFormat="1">
      <c r="A7313" s="49"/>
      <c r="B7313" s="44"/>
      <c r="C7313" s="44"/>
      <c r="D7313" s="44"/>
      <c r="E7313" s="50"/>
      <c r="F7313" s="51"/>
      <c r="G7313" s="51"/>
      <c r="H7313" s="51"/>
      <c r="I7313" s="52"/>
      <c r="J7313" s="46"/>
    </row>
    <row r="7314" spans="1:11" s="45" customFormat="1">
      <c r="A7314" s="49"/>
      <c r="B7314" s="44"/>
      <c r="C7314" s="44"/>
      <c r="D7314" s="44"/>
      <c r="E7314" s="50"/>
      <c r="F7314" s="51"/>
      <c r="G7314" s="51"/>
      <c r="H7314" s="51"/>
      <c r="I7314" s="52"/>
      <c r="J7314" s="46"/>
    </row>
    <row r="7315" spans="1:11" s="44" customFormat="1">
      <c r="A7315" s="49"/>
      <c r="E7315" s="50"/>
      <c r="F7315" s="51"/>
      <c r="G7315" s="51"/>
      <c r="H7315" s="51"/>
      <c r="I7315" s="52"/>
      <c r="J7315" s="46"/>
      <c r="K7315" s="45"/>
    </row>
    <row r="7316" spans="1:11" s="44" customFormat="1">
      <c r="A7316" s="49"/>
      <c r="E7316" s="50"/>
      <c r="F7316" s="51"/>
      <c r="G7316" s="51"/>
      <c r="H7316" s="51"/>
      <c r="I7316" s="52"/>
      <c r="J7316" s="46"/>
      <c r="K7316" s="45"/>
    </row>
    <row r="7317" spans="1:11" s="44" customFormat="1">
      <c r="A7317" s="49"/>
      <c r="E7317" s="50"/>
      <c r="F7317" s="51"/>
      <c r="G7317" s="51"/>
      <c r="H7317" s="51"/>
      <c r="I7317" s="52"/>
      <c r="J7317" s="46"/>
      <c r="K7317" s="45"/>
    </row>
    <row r="7318" spans="1:11" s="44" customFormat="1">
      <c r="A7318" s="49"/>
      <c r="E7318" s="50"/>
      <c r="F7318" s="51"/>
      <c r="G7318" s="51"/>
      <c r="H7318" s="51"/>
      <c r="I7318" s="52"/>
      <c r="J7318" s="46"/>
      <c r="K7318" s="45"/>
    </row>
    <row r="7319" spans="1:11" s="44" customFormat="1">
      <c r="A7319" s="49"/>
      <c r="E7319" s="50"/>
      <c r="F7319" s="51"/>
      <c r="G7319" s="51"/>
      <c r="H7319" s="51"/>
      <c r="I7319" s="52"/>
      <c r="J7319" s="46"/>
      <c r="K7319" s="45"/>
    </row>
    <row r="7320" spans="1:11" s="44" customFormat="1">
      <c r="A7320" s="49"/>
      <c r="E7320" s="50"/>
      <c r="F7320" s="51"/>
      <c r="G7320" s="51"/>
      <c r="H7320" s="51"/>
      <c r="I7320" s="52"/>
      <c r="J7320" s="46"/>
      <c r="K7320" s="45"/>
    </row>
    <row r="7321" spans="1:11" s="44" customFormat="1">
      <c r="A7321" s="49"/>
      <c r="E7321" s="50"/>
      <c r="F7321" s="51"/>
      <c r="G7321" s="51"/>
      <c r="H7321" s="51"/>
      <c r="I7321" s="52"/>
      <c r="J7321" s="46"/>
      <c r="K7321" s="45"/>
    </row>
    <row r="7322" spans="1:11" s="44" customFormat="1">
      <c r="A7322" s="49"/>
      <c r="E7322" s="50"/>
      <c r="F7322" s="51"/>
      <c r="G7322" s="51"/>
      <c r="H7322" s="51"/>
      <c r="I7322" s="52"/>
      <c r="J7322" s="46"/>
      <c r="K7322" s="45"/>
    </row>
    <row r="7323" spans="1:11" s="44" customFormat="1">
      <c r="A7323" s="49"/>
      <c r="E7323" s="50"/>
      <c r="F7323" s="51"/>
      <c r="G7323" s="51"/>
      <c r="H7323" s="51"/>
      <c r="I7323" s="52"/>
      <c r="J7323" s="46"/>
      <c r="K7323" s="45"/>
    </row>
    <row r="7324" spans="1:11" s="44" customFormat="1">
      <c r="A7324" s="49"/>
      <c r="E7324" s="50"/>
      <c r="F7324" s="51"/>
      <c r="G7324" s="51"/>
      <c r="H7324" s="51"/>
      <c r="I7324" s="52"/>
      <c r="J7324" s="46"/>
      <c r="K7324" s="45"/>
    </row>
    <row r="7325" spans="1:11" s="44" customFormat="1">
      <c r="A7325" s="49"/>
      <c r="E7325" s="50"/>
      <c r="F7325" s="51"/>
      <c r="G7325" s="51"/>
      <c r="H7325" s="51"/>
      <c r="I7325" s="52"/>
      <c r="J7325" s="46"/>
      <c r="K7325" s="45"/>
    </row>
    <row r="7326" spans="1:11" s="44" customFormat="1">
      <c r="A7326" s="49"/>
      <c r="E7326" s="50"/>
      <c r="F7326" s="51"/>
      <c r="G7326" s="51"/>
      <c r="H7326" s="51"/>
      <c r="I7326" s="52"/>
      <c r="J7326" s="46"/>
      <c r="K7326" s="47"/>
    </row>
    <row r="7327" spans="1:11" s="44" customFormat="1">
      <c r="A7327" s="49"/>
      <c r="E7327" s="50"/>
      <c r="F7327" s="51"/>
      <c r="G7327" s="51"/>
      <c r="H7327" s="51"/>
      <c r="I7327" s="52"/>
      <c r="J7327" s="46"/>
      <c r="K7327" s="45"/>
    </row>
    <row r="7328" spans="1:11" s="44" customFormat="1">
      <c r="A7328" s="49"/>
      <c r="E7328" s="50"/>
      <c r="F7328" s="51"/>
      <c r="G7328" s="51"/>
      <c r="H7328" s="51"/>
      <c r="I7328" s="52"/>
      <c r="J7328" s="46"/>
      <c r="K7328" s="45"/>
    </row>
    <row r="7329" spans="1:11" s="44" customFormat="1">
      <c r="A7329" s="49"/>
      <c r="E7329" s="50"/>
      <c r="F7329" s="51"/>
      <c r="G7329" s="51"/>
      <c r="H7329" s="51"/>
      <c r="I7329" s="52"/>
      <c r="J7329" s="46"/>
      <c r="K7329" s="45"/>
    </row>
    <row r="7330" spans="1:11" s="44" customFormat="1">
      <c r="A7330" s="49"/>
      <c r="E7330" s="50"/>
      <c r="F7330" s="51"/>
      <c r="G7330" s="51"/>
      <c r="H7330" s="51"/>
      <c r="I7330" s="52"/>
      <c r="J7330" s="46"/>
      <c r="K7330" s="45"/>
    </row>
    <row r="7331" spans="1:11" s="45" customFormat="1">
      <c r="A7331" s="49"/>
      <c r="B7331" s="44"/>
      <c r="C7331" s="44"/>
      <c r="D7331" s="44"/>
      <c r="E7331" s="50"/>
      <c r="F7331" s="51"/>
      <c r="G7331" s="51"/>
      <c r="H7331" s="51"/>
      <c r="I7331" s="52"/>
      <c r="J7331" s="46"/>
    </row>
    <row r="7332" spans="1:11" s="45" customFormat="1">
      <c r="A7332" s="49"/>
      <c r="B7332" s="44"/>
      <c r="C7332" s="44"/>
      <c r="D7332" s="44"/>
      <c r="E7332" s="50"/>
      <c r="F7332" s="51"/>
      <c r="G7332" s="51"/>
      <c r="H7332" s="51"/>
      <c r="I7332" s="52"/>
      <c r="J7332" s="46"/>
    </row>
    <row r="7333" spans="1:11" s="45" customFormat="1">
      <c r="A7333" s="49"/>
      <c r="B7333" s="44"/>
      <c r="C7333" s="44"/>
      <c r="D7333" s="44"/>
      <c r="E7333" s="50"/>
      <c r="F7333" s="51"/>
      <c r="G7333" s="51"/>
      <c r="H7333" s="51"/>
      <c r="I7333" s="52"/>
      <c r="J7333" s="46"/>
    </row>
    <row r="7334" spans="1:11" s="45" customFormat="1">
      <c r="A7334" s="49"/>
      <c r="B7334" s="44"/>
      <c r="C7334" s="44"/>
      <c r="D7334" s="44"/>
      <c r="E7334" s="50"/>
      <c r="F7334" s="51"/>
      <c r="G7334" s="51"/>
      <c r="H7334" s="51"/>
      <c r="I7334" s="52"/>
      <c r="J7334" s="46"/>
    </row>
    <row r="7335" spans="1:11" s="45" customFormat="1">
      <c r="A7335" s="49"/>
      <c r="B7335" s="44"/>
      <c r="C7335" s="44"/>
      <c r="D7335" s="44"/>
      <c r="E7335" s="50"/>
      <c r="F7335" s="51"/>
      <c r="G7335" s="51"/>
      <c r="H7335" s="51"/>
      <c r="I7335" s="52"/>
      <c r="J7335" s="46"/>
    </row>
    <row r="7336" spans="1:11" s="45" customFormat="1">
      <c r="A7336" s="49"/>
      <c r="B7336" s="44"/>
      <c r="C7336" s="44"/>
      <c r="D7336" s="44"/>
      <c r="E7336" s="50"/>
      <c r="F7336" s="51"/>
      <c r="G7336" s="51"/>
      <c r="H7336" s="51"/>
      <c r="I7336" s="52"/>
      <c r="J7336" s="46"/>
    </row>
    <row r="7337" spans="1:11" s="45" customFormat="1">
      <c r="A7337" s="49"/>
      <c r="B7337" s="44"/>
      <c r="C7337" s="44"/>
      <c r="D7337" s="44"/>
      <c r="E7337" s="50"/>
      <c r="F7337" s="51"/>
      <c r="G7337" s="51"/>
      <c r="H7337" s="51"/>
      <c r="I7337" s="52"/>
      <c r="J7337" s="46"/>
    </row>
    <row r="7338" spans="1:11" s="45" customFormat="1">
      <c r="A7338" s="49"/>
      <c r="B7338" s="44"/>
      <c r="C7338" s="44"/>
      <c r="D7338" s="44"/>
      <c r="E7338" s="50"/>
      <c r="F7338" s="51"/>
      <c r="G7338" s="51"/>
      <c r="H7338" s="51"/>
      <c r="I7338" s="52"/>
      <c r="J7338" s="46"/>
    </row>
    <row r="7339" spans="1:11" s="45" customFormat="1">
      <c r="A7339" s="49"/>
      <c r="B7339" s="44"/>
      <c r="C7339" s="44"/>
      <c r="D7339" s="44"/>
      <c r="E7339" s="50"/>
      <c r="F7339" s="51"/>
      <c r="G7339" s="51"/>
      <c r="H7339" s="51"/>
      <c r="I7339" s="52"/>
      <c r="J7339" s="46"/>
    </row>
    <row r="7340" spans="1:11" s="45" customFormat="1">
      <c r="A7340" s="49"/>
      <c r="B7340" s="44"/>
      <c r="C7340" s="44"/>
      <c r="D7340" s="44"/>
      <c r="E7340" s="50"/>
      <c r="F7340" s="51"/>
      <c r="G7340" s="51"/>
      <c r="H7340" s="51"/>
      <c r="I7340" s="52"/>
      <c r="J7340" s="46"/>
    </row>
    <row r="7341" spans="1:11" s="45" customFormat="1">
      <c r="A7341" s="49"/>
      <c r="B7341" s="44"/>
      <c r="C7341" s="44"/>
      <c r="D7341" s="44"/>
      <c r="E7341" s="50"/>
      <c r="F7341" s="51"/>
      <c r="G7341" s="51"/>
      <c r="H7341" s="51"/>
      <c r="I7341" s="52"/>
      <c r="J7341" s="46"/>
    </row>
    <row r="7342" spans="1:11" s="45" customFormat="1">
      <c r="A7342" s="49"/>
      <c r="B7342" s="44"/>
      <c r="C7342" s="44"/>
      <c r="D7342" s="44"/>
      <c r="E7342" s="50"/>
      <c r="F7342" s="51"/>
      <c r="G7342" s="51"/>
      <c r="H7342" s="51"/>
      <c r="I7342" s="52"/>
      <c r="J7342" s="46"/>
    </row>
    <row r="7343" spans="1:11" s="45" customFormat="1">
      <c r="A7343" s="49"/>
      <c r="B7343" s="44"/>
      <c r="C7343" s="44"/>
      <c r="D7343" s="44"/>
      <c r="E7343" s="50"/>
      <c r="F7343" s="51"/>
      <c r="G7343" s="51"/>
      <c r="H7343" s="51"/>
      <c r="I7343" s="52"/>
      <c r="J7343" s="46"/>
    </row>
    <row r="7344" spans="1:11" s="45" customFormat="1">
      <c r="A7344" s="49"/>
      <c r="B7344" s="44"/>
      <c r="C7344" s="44"/>
      <c r="D7344" s="44"/>
      <c r="E7344" s="50"/>
      <c r="F7344" s="51"/>
      <c r="G7344" s="51"/>
      <c r="H7344" s="51"/>
      <c r="I7344" s="52"/>
      <c r="J7344" s="46"/>
    </row>
    <row r="7345" spans="1:10" s="45" customFormat="1">
      <c r="A7345" s="49"/>
      <c r="B7345" s="44"/>
      <c r="C7345" s="44"/>
      <c r="D7345" s="44"/>
      <c r="E7345" s="50"/>
      <c r="F7345" s="51"/>
      <c r="G7345" s="51"/>
      <c r="H7345" s="51"/>
      <c r="I7345" s="52"/>
      <c r="J7345" s="46"/>
    </row>
    <row r="7346" spans="1:10" s="45" customFormat="1">
      <c r="A7346" s="49"/>
      <c r="B7346" s="44"/>
      <c r="C7346" s="44"/>
      <c r="D7346" s="44"/>
      <c r="E7346" s="50"/>
      <c r="F7346" s="51"/>
      <c r="G7346" s="51"/>
      <c r="H7346" s="51"/>
      <c r="I7346" s="52"/>
      <c r="J7346" s="46"/>
    </row>
    <row r="7347" spans="1:10" s="45" customFormat="1">
      <c r="A7347" s="49"/>
      <c r="B7347" s="44"/>
      <c r="C7347" s="44"/>
      <c r="D7347" s="44"/>
      <c r="E7347" s="50"/>
      <c r="F7347" s="51"/>
      <c r="G7347" s="51"/>
      <c r="H7347" s="51"/>
      <c r="I7347" s="52"/>
      <c r="J7347" s="46"/>
    </row>
    <row r="7348" spans="1:10" s="45" customFormat="1">
      <c r="A7348" s="49"/>
      <c r="B7348" s="44"/>
      <c r="C7348" s="44"/>
      <c r="D7348" s="44"/>
      <c r="E7348" s="50"/>
      <c r="F7348" s="51"/>
      <c r="G7348" s="51"/>
      <c r="H7348" s="51"/>
      <c r="I7348" s="52"/>
      <c r="J7348" s="46"/>
    </row>
    <row r="7349" spans="1:10" s="45" customFormat="1">
      <c r="A7349" s="49"/>
      <c r="B7349" s="44"/>
      <c r="C7349" s="44"/>
      <c r="D7349" s="44"/>
      <c r="E7349" s="50"/>
      <c r="F7349" s="51"/>
      <c r="G7349" s="51"/>
      <c r="H7349" s="51"/>
      <c r="I7349" s="52"/>
      <c r="J7349" s="46"/>
    </row>
    <row r="7350" spans="1:10" s="45" customFormat="1">
      <c r="A7350" s="49"/>
      <c r="B7350" s="44"/>
      <c r="C7350" s="44"/>
      <c r="D7350" s="44"/>
      <c r="E7350" s="50"/>
      <c r="F7350" s="51"/>
      <c r="G7350" s="51"/>
      <c r="H7350" s="51"/>
      <c r="I7350" s="52"/>
      <c r="J7350" s="46"/>
    </row>
    <row r="7351" spans="1:10" s="45" customFormat="1">
      <c r="A7351" s="49"/>
      <c r="B7351" s="44"/>
      <c r="C7351" s="44"/>
      <c r="D7351" s="44"/>
      <c r="E7351" s="50"/>
      <c r="F7351" s="51"/>
      <c r="G7351" s="51"/>
      <c r="H7351" s="51"/>
      <c r="I7351" s="52"/>
      <c r="J7351" s="46"/>
    </row>
    <row r="7352" spans="1:10" s="45" customFormat="1">
      <c r="A7352" s="49"/>
      <c r="B7352" s="44"/>
      <c r="C7352" s="44"/>
      <c r="D7352" s="44"/>
      <c r="E7352" s="50"/>
      <c r="F7352" s="51"/>
      <c r="G7352" s="51"/>
      <c r="H7352" s="51"/>
      <c r="I7352" s="52"/>
      <c r="J7352" s="46"/>
    </row>
    <row r="7353" spans="1:10" s="45" customFormat="1">
      <c r="A7353" s="49"/>
      <c r="B7353" s="44"/>
      <c r="C7353" s="44"/>
      <c r="D7353" s="44"/>
      <c r="E7353" s="50"/>
      <c r="F7353" s="51"/>
      <c r="G7353" s="51"/>
      <c r="H7353" s="51"/>
      <c r="I7353" s="52"/>
      <c r="J7353" s="46"/>
    </row>
    <row r="7354" spans="1:10" s="45" customFormat="1">
      <c r="A7354" s="49"/>
      <c r="B7354" s="44"/>
      <c r="C7354" s="44"/>
      <c r="D7354" s="44"/>
      <c r="E7354" s="50"/>
      <c r="F7354" s="51"/>
      <c r="G7354" s="51"/>
      <c r="H7354" s="51"/>
      <c r="I7354" s="52"/>
      <c r="J7354" s="46"/>
    </row>
    <row r="7355" spans="1:10" s="45" customFormat="1">
      <c r="A7355" s="49"/>
      <c r="B7355" s="44"/>
      <c r="C7355" s="44"/>
      <c r="D7355" s="44"/>
      <c r="E7355" s="50"/>
      <c r="F7355" s="51"/>
      <c r="G7355" s="51"/>
      <c r="H7355" s="51"/>
      <c r="I7355" s="52"/>
      <c r="J7355" s="46"/>
    </row>
    <row r="7356" spans="1:10" s="45" customFormat="1">
      <c r="A7356" s="49"/>
      <c r="B7356" s="44"/>
      <c r="C7356" s="44"/>
      <c r="D7356" s="44"/>
      <c r="E7356" s="50"/>
      <c r="F7356" s="51"/>
      <c r="G7356" s="51"/>
      <c r="H7356" s="51"/>
      <c r="I7356" s="52"/>
      <c r="J7356" s="46"/>
    </row>
    <row r="7357" spans="1:10" s="45" customFormat="1">
      <c r="A7357" s="49"/>
      <c r="B7357" s="44"/>
      <c r="C7357" s="44"/>
      <c r="D7357" s="44"/>
      <c r="E7357" s="50"/>
      <c r="F7357" s="51"/>
      <c r="G7357" s="51"/>
      <c r="H7357" s="51"/>
      <c r="I7357" s="52"/>
      <c r="J7357" s="46"/>
    </row>
    <row r="7358" spans="1:10" s="45" customFormat="1">
      <c r="A7358" s="49"/>
      <c r="B7358" s="44"/>
      <c r="C7358" s="44"/>
      <c r="D7358" s="44"/>
      <c r="E7358" s="50"/>
      <c r="F7358" s="51"/>
      <c r="G7358" s="51"/>
      <c r="H7358" s="51"/>
      <c r="I7358" s="52"/>
      <c r="J7358" s="46"/>
    </row>
    <row r="7359" spans="1:10" s="45" customFormat="1">
      <c r="A7359" s="49"/>
      <c r="B7359" s="44"/>
      <c r="C7359" s="44"/>
      <c r="D7359" s="44"/>
      <c r="E7359" s="50"/>
      <c r="F7359" s="51"/>
      <c r="G7359" s="51"/>
      <c r="H7359" s="51"/>
      <c r="I7359" s="52"/>
      <c r="J7359" s="46"/>
    </row>
    <row r="7360" spans="1:10" s="45" customFormat="1">
      <c r="A7360" s="49"/>
      <c r="B7360" s="44"/>
      <c r="C7360" s="44"/>
      <c r="D7360" s="44"/>
      <c r="E7360" s="50"/>
      <c r="F7360" s="51"/>
      <c r="G7360" s="51"/>
      <c r="H7360" s="51"/>
      <c r="I7360" s="52"/>
      <c r="J7360" s="46"/>
    </row>
    <row r="7361" spans="1:10" s="45" customFormat="1">
      <c r="A7361" s="49"/>
      <c r="B7361" s="44"/>
      <c r="C7361" s="44"/>
      <c r="D7361" s="44"/>
      <c r="E7361" s="50"/>
      <c r="F7361" s="51"/>
      <c r="G7361" s="51"/>
      <c r="H7361" s="51"/>
      <c r="I7361" s="52"/>
      <c r="J7361" s="46"/>
    </row>
    <row r="7362" spans="1:10" s="45" customFormat="1">
      <c r="A7362" s="49"/>
      <c r="B7362" s="44"/>
      <c r="C7362" s="44"/>
      <c r="D7362" s="44"/>
      <c r="E7362" s="50"/>
      <c r="F7362" s="51"/>
      <c r="G7362" s="51"/>
      <c r="H7362" s="51"/>
      <c r="I7362" s="52"/>
      <c r="J7362" s="46"/>
    </row>
    <row r="7363" spans="1:10" s="45" customFormat="1">
      <c r="A7363" s="49"/>
      <c r="B7363" s="44"/>
      <c r="C7363" s="44"/>
      <c r="D7363" s="44"/>
      <c r="E7363" s="50"/>
      <c r="F7363" s="51"/>
      <c r="G7363" s="51"/>
      <c r="H7363" s="51"/>
      <c r="I7363" s="52"/>
      <c r="J7363" s="46"/>
    </row>
    <row r="7364" spans="1:10" s="45" customFormat="1">
      <c r="A7364" s="49"/>
      <c r="B7364" s="44"/>
      <c r="C7364" s="44"/>
      <c r="D7364" s="44"/>
      <c r="E7364" s="50"/>
      <c r="F7364" s="51"/>
      <c r="G7364" s="51"/>
      <c r="H7364" s="51"/>
      <c r="I7364" s="52"/>
      <c r="J7364" s="46"/>
    </row>
    <row r="7365" spans="1:10" s="45" customFormat="1">
      <c r="A7365" s="49"/>
      <c r="B7365" s="44"/>
      <c r="C7365" s="44"/>
      <c r="D7365" s="44"/>
      <c r="E7365" s="50"/>
      <c r="F7365" s="51"/>
      <c r="G7365" s="51"/>
      <c r="H7365" s="51"/>
      <c r="I7365" s="52"/>
      <c r="J7365" s="46"/>
    </row>
    <row r="7366" spans="1:10" s="45" customFormat="1">
      <c r="A7366" s="49"/>
      <c r="B7366" s="44"/>
      <c r="C7366" s="44"/>
      <c r="D7366" s="44"/>
      <c r="E7366" s="50"/>
      <c r="F7366" s="51"/>
      <c r="G7366" s="51"/>
      <c r="H7366" s="51"/>
      <c r="I7366" s="52"/>
      <c r="J7366" s="46"/>
    </row>
    <row r="7367" spans="1:10" s="45" customFormat="1">
      <c r="A7367" s="49"/>
      <c r="B7367" s="44"/>
      <c r="C7367" s="44"/>
      <c r="D7367" s="44"/>
      <c r="E7367" s="50"/>
      <c r="F7367" s="51"/>
      <c r="G7367" s="51"/>
      <c r="H7367" s="51"/>
      <c r="I7367" s="52"/>
      <c r="J7367" s="46"/>
    </row>
    <row r="7368" spans="1:10" s="45" customFormat="1">
      <c r="A7368" s="49"/>
      <c r="B7368" s="44"/>
      <c r="C7368" s="44"/>
      <c r="D7368" s="44"/>
      <c r="E7368" s="50"/>
      <c r="F7368" s="51"/>
      <c r="G7368" s="51"/>
      <c r="H7368" s="51"/>
      <c r="I7368" s="52"/>
      <c r="J7368" s="46"/>
    </row>
    <row r="7369" spans="1:10" s="45" customFormat="1">
      <c r="A7369" s="49"/>
      <c r="B7369" s="44"/>
      <c r="C7369" s="44"/>
      <c r="D7369" s="44"/>
      <c r="E7369" s="50"/>
      <c r="F7369" s="51"/>
      <c r="G7369" s="51"/>
      <c r="H7369" s="51"/>
      <c r="I7369" s="52"/>
      <c r="J7369" s="46"/>
    </row>
    <row r="7370" spans="1:10" s="45" customFormat="1">
      <c r="A7370" s="49"/>
      <c r="B7370" s="44"/>
      <c r="C7370" s="44"/>
      <c r="D7370" s="44"/>
      <c r="E7370" s="50"/>
      <c r="F7370" s="51"/>
      <c r="G7370" s="51"/>
      <c r="H7370" s="51"/>
      <c r="I7370" s="52"/>
      <c r="J7370" s="46"/>
    </row>
    <row r="7371" spans="1:10" s="45" customFormat="1">
      <c r="A7371" s="49"/>
      <c r="B7371" s="44"/>
      <c r="C7371" s="44"/>
      <c r="D7371" s="44"/>
      <c r="E7371" s="50"/>
      <c r="F7371" s="51"/>
      <c r="G7371" s="51"/>
      <c r="H7371" s="51"/>
      <c r="I7371" s="52"/>
      <c r="J7371" s="46"/>
    </row>
    <row r="7372" spans="1:10" s="45" customFormat="1">
      <c r="A7372" s="49"/>
      <c r="B7372" s="44"/>
      <c r="C7372" s="44"/>
      <c r="D7372" s="44"/>
      <c r="E7372" s="50"/>
      <c r="F7372" s="51"/>
      <c r="G7372" s="51"/>
      <c r="H7372" s="51"/>
      <c r="I7372" s="52"/>
      <c r="J7372" s="46"/>
    </row>
    <row r="7373" spans="1:10" s="45" customFormat="1">
      <c r="A7373" s="49"/>
      <c r="B7373" s="44"/>
      <c r="C7373" s="44"/>
      <c r="D7373" s="44"/>
      <c r="E7373" s="50"/>
      <c r="F7373" s="51"/>
      <c r="G7373" s="51"/>
      <c r="H7373" s="51"/>
      <c r="I7373" s="52"/>
      <c r="J7373" s="46"/>
    </row>
    <row r="7374" spans="1:10" s="45" customFormat="1">
      <c r="A7374" s="49"/>
      <c r="B7374" s="44"/>
      <c r="C7374" s="44"/>
      <c r="D7374" s="44"/>
      <c r="E7374" s="50"/>
      <c r="F7374" s="51"/>
      <c r="G7374" s="51"/>
      <c r="H7374" s="51"/>
      <c r="I7374" s="52"/>
      <c r="J7374" s="46"/>
    </row>
    <row r="7375" spans="1:10" s="45" customFormat="1">
      <c r="A7375" s="49"/>
      <c r="B7375" s="44"/>
      <c r="C7375" s="44"/>
      <c r="D7375" s="44"/>
      <c r="E7375" s="50"/>
      <c r="F7375" s="51"/>
      <c r="G7375" s="51"/>
      <c r="H7375" s="51"/>
      <c r="I7375" s="52"/>
      <c r="J7375" s="46"/>
    </row>
    <row r="7376" spans="1:10" s="45" customFormat="1">
      <c r="A7376" s="49"/>
      <c r="B7376" s="44"/>
      <c r="C7376" s="44"/>
      <c r="D7376" s="44"/>
      <c r="E7376" s="50"/>
      <c r="F7376" s="51"/>
      <c r="G7376" s="51"/>
      <c r="H7376" s="51"/>
      <c r="I7376" s="52"/>
      <c r="J7376" s="46"/>
    </row>
    <row r="7377" spans="1:10" s="45" customFormat="1">
      <c r="A7377" s="49"/>
      <c r="B7377" s="44"/>
      <c r="C7377" s="44"/>
      <c r="D7377" s="44"/>
      <c r="E7377" s="50"/>
      <c r="F7377" s="51"/>
      <c r="G7377" s="51"/>
      <c r="H7377" s="51"/>
      <c r="I7377" s="52"/>
      <c r="J7377" s="46"/>
    </row>
    <row r="7378" spans="1:10" s="45" customFormat="1">
      <c r="A7378" s="49"/>
      <c r="B7378" s="44"/>
      <c r="C7378" s="44"/>
      <c r="D7378" s="44"/>
      <c r="E7378" s="50"/>
      <c r="F7378" s="51"/>
      <c r="G7378" s="51"/>
      <c r="H7378" s="51"/>
      <c r="I7378" s="52"/>
      <c r="J7378" s="46"/>
    </row>
    <row r="7379" spans="1:10" s="45" customFormat="1">
      <c r="A7379" s="49"/>
      <c r="B7379" s="44"/>
      <c r="C7379" s="44"/>
      <c r="D7379" s="44"/>
      <c r="E7379" s="50"/>
      <c r="F7379" s="51"/>
      <c r="G7379" s="51"/>
      <c r="H7379" s="51"/>
      <c r="I7379" s="52"/>
      <c r="J7379" s="46"/>
    </row>
    <row r="7380" spans="1:10" s="45" customFormat="1">
      <c r="A7380" s="49"/>
      <c r="B7380" s="44"/>
      <c r="C7380" s="44"/>
      <c r="D7380" s="44"/>
      <c r="E7380" s="50"/>
      <c r="F7380" s="51"/>
      <c r="G7380" s="51"/>
      <c r="H7380" s="51"/>
      <c r="I7380" s="52"/>
      <c r="J7380" s="46"/>
    </row>
    <row r="7381" spans="1:10" s="45" customFormat="1">
      <c r="A7381" s="49"/>
      <c r="B7381" s="44"/>
      <c r="C7381" s="44"/>
      <c r="D7381" s="44"/>
      <c r="E7381" s="50"/>
      <c r="F7381" s="51"/>
      <c r="G7381" s="51"/>
      <c r="H7381" s="51"/>
      <c r="I7381" s="52"/>
      <c r="J7381" s="46"/>
    </row>
    <row r="7382" spans="1:10" s="45" customFormat="1">
      <c r="A7382" s="49"/>
      <c r="B7382" s="44"/>
      <c r="C7382" s="44"/>
      <c r="D7382" s="44"/>
      <c r="E7382" s="50"/>
      <c r="F7382" s="51"/>
      <c r="G7382" s="51"/>
      <c r="H7382" s="51"/>
      <c r="I7382" s="52"/>
      <c r="J7382" s="46"/>
    </row>
    <row r="7383" spans="1:10" s="45" customFormat="1">
      <c r="A7383" s="49"/>
      <c r="B7383" s="44"/>
      <c r="C7383" s="44"/>
      <c r="D7383" s="44"/>
      <c r="E7383" s="50"/>
      <c r="F7383" s="51"/>
      <c r="G7383" s="51"/>
      <c r="H7383" s="51"/>
      <c r="I7383" s="52"/>
      <c r="J7383" s="46"/>
    </row>
    <row r="7384" spans="1:10" s="45" customFormat="1">
      <c r="A7384" s="49"/>
      <c r="B7384" s="44"/>
      <c r="C7384" s="44"/>
      <c r="D7384" s="44"/>
      <c r="E7384" s="50"/>
      <c r="F7384" s="51"/>
      <c r="G7384" s="51"/>
      <c r="H7384" s="51"/>
      <c r="I7384" s="52"/>
      <c r="J7384" s="46"/>
    </row>
    <row r="7385" spans="1:10" s="45" customFormat="1">
      <c r="A7385" s="49"/>
      <c r="B7385" s="44"/>
      <c r="C7385" s="44"/>
      <c r="D7385" s="44"/>
      <c r="E7385" s="50"/>
      <c r="F7385" s="51"/>
      <c r="G7385" s="51"/>
      <c r="H7385" s="51"/>
      <c r="I7385" s="52"/>
      <c r="J7385" s="46"/>
    </row>
    <row r="7386" spans="1:10" s="45" customFormat="1">
      <c r="A7386" s="49"/>
      <c r="B7386" s="44"/>
      <c r="C7386" s="44"/>
      <c r="D7386" s="44"/>
      <c r="E7386" s="50"/>
      <c r="F7386" s="51"/>
      <c r="G7386" s="51"/>
      <c r="H7386" s="51"/>
      <c r="I7386" s="52"/>
      <c r="J7386" s="46"/>
    </row>
    <row r="7387" spans="1:10" s="45" customFormat="1">
      <c r="A7387" s="49"/>
      <c r="B7387" s="44"/>
      <c r="C7387" s="44"/>
      <c r="D7387" s="44"/>
      <c r="E7387" s="50"/>
      <c r="F7387" s="51"/>
      <c r="G7387" s="51"/>
      <c r="H7387" s="51"/>
      <c r="I7387" s="52"/>
      <c r="J7387" s="46"/>
    </row>
    <row r="7388" spans="1:10" s="45" customFormat="1">
      <c r="A7388" s="49"/>
      <c r="B7388" s="44"/>
      <c r="C7388" s="44"/>
      <c r="D7388" s="44"/>
      <c r="E7388" s="50"/>
      <c r="F7388" s="51"/>
      <c r="G7388" s="51"/>
      <c r="H7388" s="51"/>
      <c r="I7388" s="52"/>
      <c r="J7388" s="46"/>
    </row>
    <row r="7389" spans="1:10" s="45" customFormat="1">
      <c r="A7389" s="49"/>
      <c r="B7389" s="44"/>
      <c r="C7389" s="44"/>
      <c r="D7389" s="44"/>
      <c r="E7389" s="50"/>
      <c r="F7389" s="51"/>
      <c r="G7389" s="51"/>
      <c r="H7389" s="51"/>
      <c r="I7389" s="52"/>
      <c r="J7389" s="46"/>
    </row>
    <row r="7390" spans="1:10" s="45" customFormat="1">
      <c r="A7390" s="49"/>
      <c r="B7390" s="44"/>
      <c r="C7390" s="44"/>
      <c r="D7390" s="44"/>
      <c r="E7390" s="50"/>
      <c r="F7390" s="51"/>
      <c r="G7390" s="51"/>
      <c r="H7390" s="51"/>
      <c r="I7390" s="52"/>
      <c r="J7390" s="46"/>
    </row>
    <row r="7391" spans="1:10" s="45" customFormat="1">
      <c r="A7391" s="49"/>
      <c r="B7391" s="44"/>
      <c r="C7391" s="44"/>
      <c r="D7391" s="44"/>
      <c r="E7391" s="50"/>
      <c r="F7391" s="51"/>
      <c r="G7391" s="51"/>
      <c r="H7391" s="51"/>
      <c r="I7391" s="52"/>
      <c r="J7391" s="46"/>
    </row>
    <row r="7392" spans="1:10" s="45" customFormat="1">
      <c r="A7392" s="49"/>
      <c r="B7392" s="44"/>
      <c r="C7392" s="44"/>
      <c r="D7392" s="44"/>
      <c r="E7392" s="50"/>
      <c r="F7392" s="51"/>
      <c r="G7392" s="51"/>
      <c r="H7392" s="51"/>
      <c r="I7392" s="52"/>
      <c r="J7392" s="46"/>
    </row>
    <row r="7393" spans="1:11" s="45" customFormat="1">
      <c r="A7393" s="49"/>
      <c r="B7393" s="44"/>
      <c r="C7393" s="44"/>
      <c r="D7393" s="44"/>
      <c r="E7393" s="50"/>
      <c r="F7393" s="51"/>
      <c r="G7393" s="51"/>
      <c r="H7393" s="51"/>
      <c r="I7393" s="52"/>
      <c r="J7393" s="46"/>
    </row>
    <row r="7394" spans="1:11" s="45" customFormat="1">
      <c r="A7394" s="49"/>
      <c r="B7394" s="44"/>
      <c r="C7394" s="44"/>
      <c r="D7394" s="44"/>
      <c r="E7394" s="50"/>
      <c r="F7394" s="51"/>
      <c r="G7394" s="51"/>
      <c r="H7394" s="51"/>
      <c r="I7394" s="52"/>
      <c r="J7394" s="46"/>
    </row>
    <row r="7395" spans="1:11" s="44" customFormat="1">
      <c r="A7395" s="49"/>
      <c r="E7395" s="50"/>
      <c r="F7395" s="51"/>
      <c r="G7395" s="51"/>
      <c r="H7395" s="51"/>
      <c r="I7395" s="52"/>
      <c r="J7395" s="46"/>
      <c r="K7395" s="45"/>
    </row>
    <row r="7396" spans="1:11" s="44" customFormat="1">
      <c r="A7396" s="49"/>
      <c r="E7396" s="50"/>
      <c r="F7396" s="51"/>
      <c r="G7396" s="51"/>
      <c r="H7396" s="51"/>
      <c r="I7396" s="52"/>
      <c r="J7396" s="46"/>
      <c r="K7396" s="45"/>
    </row>
    <row r="7397" spans="1:11" s="44" customFormat="1">
      <c r="A7397" s="49"/>
      <c r="E7397" s="50"/>
      <c r="F7397" s="51"/>
      <c r="G7397" s="51"/>
      <c r="H7397" s="51"/>
      <c r="I7397" s="52"/>
      <c r="J7397" s="46"/>
      <c r="K7397" s="47"/>
    </row>
    <row r="7398" spans="1:11" s="44" customFormat="1">
      <c r="A7398" s="49"/>
      <c r="E7398" s="50"/>
      <c r="F7398" s="51"/>
      <c r="G7398" s="51"/>
      <c r="H7398" s="51"/>
      <c r="I7398" s="52"/>
      <c r="J7398" s="46"/>
      <c r="K7398" s="45"/>
    </row>
    <row r="7399" spans="1:11" s="44" customFormat="1">
      <c r="A7399" s="49"/>
      <c r="E7399" s="50"/>
      <c r="F7399" s="51"/>
      <c r="G7399" s="51"/>
      <c r="H7399" s="51"/>
      <c r="I7399" s="52"/>
      <c r="J7399" s="46"/>
      <c r="K7399" s="45"/>
    </row>
    <row r="7400" spans="1:11" s="44" customFormat="1">
      <c r="A7400" s="49"/>
      <c r="E7400" s="50"/>
      <c r="F7400" s="51"/>
      <c r="G7400" s="51"/>
      <c r="H7400" s="51"/>
      <c r="I7400" s="52"/>
      <c r="J7400" s="46"/>
      <c r="K7400" s="45"/>
    </row>
    <row r="7401" spans="1:11" s="44" customFormat="1">
      <c r="A7401" s="49"/>
      <c r="E7401" s="50"/>
      <c r="F7401" s="51"/>
      <c r="G7401" s="51"/>
      <c r="H7401" s="51"/>
      <c r="I7401" s="52"/>
      <c r="J7401" s="46"/>
      <c r="K7401" s="45"/>
    </row>
    <row r="7402" spans="1:11" s="44" customFormat="1">
      <c r="A7402" s="49"/>
      <c r="E7402" s="50"/>
      <c r="F7402" s="51"/>
      <c r="G7402" s="51"/>
      <c r="H7402" s="51"/>
      <c r="I7402" s="52"/>
      <c r="J7402" s="46"/>
      <c r="K7402" s="47"/>
    </row>
    <row r="7403" spans="1:11" s="44" customFormat="1">
      <c r="A7403" s="49"/>
      <c r="E7403" s="50"/>
      <c r="F7403" s="51"/>
      <c r="G7403" s="51"/>
      <c r="H7403" s="51"/>
      <c r="I7403" s="52"/>
      <c r="J7403" s="46"/>
      <c r="K7403" s="45"/>
    </row>
    <row r="7404" spans="1:11" s="44" customFormat="1">
      <c r="A7404" s="49"/>
      <c r="E7404" s="50"/>
      <c r="F7404" s="51"/>
      <c r="G7404" s="51"/>
      <c r="H7404" s="51"/>
      <c r="I7404" s="52"/>
      <c r="J7404" s="46"/>
      <c r="K7404" s="45"/>
    </row>
    <row r="7405" spans="1:11" s="44" customFormat="1">
      <c r="A7405" s="49"/>
      <c r="E7405" s="50"/>
      <c r="F7405" s="51"/>
      <c r="G7405" s="51"/>
      <c r="H7405" s="51"/>
      <c r="I7405" s="52"/>
      <c r="J7405" s="46"/>
      <c r="K7405" s="45"/>
    </row>
    <row r="7406" spans="1:11" s="44" customFormat="1">
      <c r="A7406" s="49"/>
      <c r="E7406" s="50"/>
      <c r="F7406" s="51"/>
      <c r="G7406" s="51"/>
      <c r="H7406" s="51"/>
      <c r="I7406" s="52"/>
      <c r="J7406" s="46"/>
      <c r="K7406" s="45"/>
    </row>
    <row r="7407" spans="1:11" s="44" customFormat="1">
      <c r="A7407" s="49"/>
      <c r="E7407" s="50"/>
      <c r="F7407" s="51"/>
      <c r="G7407" s="51"/>
      <c r="H7407" s="51"/>
      <c r="I7407" s="52"/>
      <c r="J7407" s="46"/>
      <c r="K7407" s="45"/>
    </row>
    <row r="7408" spans="1:11" s="44" customFormat="1">
      <c r="A7408" s="49"/>
      <c r="E7408" s="50"/>
      <c r="F7408" s="51"/>
      <c r="G7408" s="51"/>
      <c r="H7408" s="51"/>
      <c r="I7408" s="52"/>
      <c r="J7408" s="46"/>
      <c r="K7408" s="45"/>
    </row>
    <row r="7409" spans="1:11" s="44" customFormat="1">
      <c r="A7409" s="49"/>
      <c r="E7409" s="50"/>
      <c r="F7409" s="51"/>
      <c r="G7409" s="51"/>
      <c r="H7409" s="51"/>
      <c r="I7409" s="52"/>
      <c r="J7409" s="46"/>
      <c r="K7409" s="45"/>
    </row>
    <row r="7410" spans="1:11" s="44" customFormat="1">
      <c r="A7410" s="49"/>
      <c r="E7410" s="50"/>
      <c r="F7410" s="51"/>
      <c r="G7410" s="51"/>
      <c r="H7410" s="51"/>
      <c r="I7410" s="52"/>
      <c r="J7410" s="46"/>
      <c r="K7410" s="45"/>
    </row>
    <row r="7411" spans="1:11" s="44" customFormat="1">
      <c r="A7411" s="49"/>
      <c r="E7411" s="50"/>
      <c r="F7411" s="51"/>
      <c r="G7411" s="51"/>
      <c r="H7411" s="51"/>
      <c r="I7411" s="52"/>
      <c r="J7411" s="46"/>
      <c r="K7411" s="45"/>
    </row>
    <row r="7412" spans="1:11" s="44" customFormat="1">
      <c r="A7412" s="49"/>
      <c r="E7412" s="50"/>
      <c r="F7412" s="51"/>
      <c r="G7412" s="51"/>
      <c r="H7412" s="51"/>
      <c r="I7412" s="52"/>
      <c r="J7412" s="46"/>
      <c r="K7412" s="45"/>
    </row>
    <row r="7413" spans="1:11" s="44" customFormat="1">
      <c r="A7413" s="49"/>
      <c r="E7413" s="50"/>
      <c r="F7413" s="51"/>
      <c r="G7413" s="51"/>
      <c r="H7413" s="51"/>
      <c r="I7413" s="52"/>
      <c r="J7413" s="46"/>
      <c r="K7413" s="45"/>
    </row>
    <row r="7414" spans="1:11" s="44" customFormat="1">
      <c r="A7414" s="49"/>
      <c r="E7414" s="50"/>
      <c r="F7414" s="51"/>
      <c r="G7414" s="51"/>
      <c r="H7414" s="51"/>
      <c r="I7414" s="52"/>
      <c r="J7414" s="46"/>
      <c r="K7414" s="55"/>
    </row>
    <row r="7415" spans="1:11" s="44" customFormat="1">
      <c r="A7415" s="49"/>
      <c r="E7415" s="50"/>
      <c r="F7415" s="51"/>
      <c r="G7415" s="51"/>
      <c r="H7415" s="51"/>
      <c r="I7415" s="52"/>
      <c r="J7415" s="46"/>
      <c r="K7415" s="45"/>
    </row>
    <row r="7416" spans="1:11" s="44" customFormat="1">
      <c r="A7416" s="49"/>
      <c r="E7416" s="50"/>
      <c r="F7416" s="51"/>
      <c r="G7416" s="51"/>
      <c r="H7416" s="51"/>
      <c r="I7416" s="52"/>
      <c r="J7416" s="46"/>
      <c r="K7416" s="45"/>
    </row>
    <row r="7417" spans="1:11" s="44" customFormat="1">
      <c r="A7417" s="49"/>
      <c r="E7417" s="50"/>
      <c r="F7417" s="51"/>
      <c r="G7417" s="51"/>
      <c r="H7417" s="51"/>
      <c r="I7417" s="52"/>
      <c r="J7417" s="46"/>
      <c r="K7417" s="45"/>
    </row>
    <row r="7418" spans="1:11" s="44" customFormat="1">
      <c r="A7418" s="49"/>
      <c r="E7418" s="50"/>
      <c r="F7418" s="51"/>
      <c r="G7418" s="51"/>
      <c r="H7418" s="51"/>
      <c r="I7418" s="52"/>
      <c r="J7418" s="46"/>
      <c r="K7418" s="45"/>
    </row>
    <row r="7419" spans="1:11" s="44" customFormat="1">
      <c r="A7419" s="49"/>
      <c r="E7419" s="50"/>
      <c r="F7419" s="51"/>
      <c r="G7419" s="51"/>
      <c r="H7419" s="51"/>
      <c r="I7419" s="52"/>
      <c r="J7419" s="46"/>
      <c r="K7419" s="45"/>
    </row>
    <row r="7420" spans="1:11" s="44" customFormat="1">
      <c r="A7420" s="49"/>
      <c r="E7420" s="50"/>
      <c r="F7420" s="51"/>
      <c r="G7420" s="51"/>
      <c r="H7420" s="51"/>
      <c r="I7420" s="52"/>
      <c r="J7420" s="46"/>
      <c r="K7420" s="45"/>
    </row>
    <row r="7421" spans="1:11" s="44" customFormat="1">
      <c r="A7421" s="49"/>
      <c r="E7421" s="50"/>
      <c r="F7421" s="51"/>
      <c r="G7421" s="51"/>
      <c r="H7421" s="51"/>
      <c r="I7421" s="52"/>
      <c r="J7421" s="46"/>
      <c r="K7421" s="45"/>
    </row>
    <row r="7422" spans="1:11" s="44" customFormat="1">
      <c r="A7422" s="49"/>
      <c r="E7422" s="50"/>
      <c r="F7422" s="51"/>
      <c r="G7422" s="51"/>
      <c r="H7422" s="51"/>
      <c r="I7422" s="52"/>
      <c r="J7422" s="46"/>
      <c r="K7422" s="45"/>
    </row>
    <row r="7423" spans="1:11" s="44" customFormat="1">
      <c r="A7423" s="49"/>
      <c r="E7423" s="50"/>
      <c r="F7423" s="51"/>
      <c r="G7423" s="51"/>
      <c r="H7423" s="51"/>
      <c r="I7423" s="52"/>
      <c r="J7423" s="46"/>
      <c r="K7423" s="45"/>
    </row>
    <row r="7424" spans="1:11" s="44" customFormat="1">
      <c r="A7424" s="49"/>
      <c r="E7424" s="50"/>
      <c r="F7424" s="51"/>
      <c r="G7424" s="51"/>
      <c r="H7424" s="51"/>
      <c r="I7424" s="52"/>
      <c r="J7424" s="46"/>
      <c r="K7424" s="45"/>
    </row>
    <row r="7425" spans="1:11" s="44" customFormat="1">
      <c r="A7425" s="49"/>
      <c r="E7425" s="50"/>
      <c r="F7425" s="51"/>
      <c r="G7425" s="51"/>
      <c r="H7425" s="51"/>
      <c r="I7425" s="52"/>
      <c r="J7425" s="46"/>
      <c r="K7425" s="45"/>
    </row>
    <row r="7426" spans="1:11" s="44" customFormat="1">
      <c r="A7426" s="49"/>
      <c r="E7426" s="50"/>
      <c r="F7426" s="51"/>
      <c r="G7426" s="51"/>
      <c r="H7426" s="51"/>
      <c r="I7426" s="52"/>
      <c r="J7426" s="46"/>
      <c r="K7426" s="45"/>
    </row>
    <row r="7427" spans="1:11" s="45" customFormat="1">
      <c r="A7427" s="49"/>
      <c r="B7427" s="44"/>
      <c r="C7427" s="44"/>
      <c r="D7427" s="44"/>
      <c r="E7427" s="50"/>
      <c r="F7427" s="51"/>
      <c r="G7427" s="51"/>
      <c r="H7427" s="51"/>
      <c r="I7427" s="52"/>
      <c r="J7427" s="46"/>
      <c r="K7427" s="47"/>
    </row>
    <row r="7428" spans="1:11" s="45" customFormat="1">
      <c r="A7428" s="49"/>
      <c r="B7428" s="44"/>
      <c r="C7428" s="44"/>
      <c r="D7428" s="44"/>
      <c r="E7428" s="50"/>
      <c r="F7428" s="51"/>
      <c r="G7428" s="51"/>
      <c r="H7428" s="51"/>
      <c r="I7428" s="52"/>
      <c r="J7428" s="46"/>
    </row>
    <row r="7429" spans="1:11" s="45" customFormat="1">
      <c r="A7429" s="49"/>
      <c r="B7429" s="44"/>
      <c r="C7429" s="44"/>
      <c r="D7429" s="44"/>
      <c r="E7429" s="50"/>
      <c r="F7429" s="51"/>
      <c r="G7429" s="51"/>
      <c r="H7429" s="51"/>
      <c r="I7429" s="52"/>
      <c r="J7429" s="46"/>
    </row>
    <row r="7430" spans="1:11" s="45" customFormat="1">
      <c r="A7430" s="49"/>
      <c r="B7430" s="44"/>
      <c r="C7430" s="44"/>
      <c r="D7430" s="44"/>
      <c r="E7430" s="50"/>
      <c r="F7430" s="51"/>
      <c r="G7430" s="51"/>
      <c r="H7430" s="51"/>
      <c r="I7430" s="52"/>
      <c r="J7430" s="46"/>
    </row>
    <row r="7431" spans="1:11" s="45" customFormat="1">
      <c r="A7431" s="49"/>
      <c r="B7431" s="44"/>
      <c r="C7431" s="44"/>
      <c r="D7431" s="44"/>
      <c r="E7431" s="50"/>
      <c r="F7431" s="51"/>
      <c r="G7431" s="51"/>
      <c r="H7431" s="51"/>
      <c r="I7431" s="52"/>
      <c r="J7431" s="46"/>
    </row>
    <row r="7432" spans="1:11" s="45" customFormat="1">
      <c r="A7432" s="49"/>
      <c r="B7432" s="44"/>
      <c r="C7432" s="44"/>
      <c r="D7432" s="44"/>
      <c r="E7432" s="50"/>
      <c r="F7432" s="51"/>
      <c r="G7432" s="51"/>
      <c r="H7432" s="51"/>
      <c r="I7432" s="52"/>
      <c r="J7432" s="46"/>
    </row>
    <row r="7433" spans="1:11" s="45" customFormat="1">
      <c r="A7433" s="49"/>
      <c r="B7433" s="44"/>
      <c r="C7433" s="44"/>
      <c r="D7433" s="44"/>
      <c r="E7433" s="50"/>
      <c r="F7433" s="51"/>
      <c r="G7433" s="51"/>
      <c r="H7433" s="51"/>
      <c r="I7433" s="52"/>
      <c r="J7433" s="46"/>
    </row>
    <row r="7434" spans="1:11" s="45" customFormat="1">
      <c r="A7434" s="49"/>
      <c r="B7434" s="44"/>
      <c r="C7434" s="44"/>
      <c r="D7434" s="44"/>
      <c r="E7434" s="50"/>
      <c r="F7434" s="51"/>
      <c r="G7434" s="51"/>
      <c r="H7434" s="51"/>
      <c r="I7434" s="52"/>
      <c r="J7434" s="46"/>
    </row>
    <row r="7435" spans="1:11" s="45" customFormat="1">
      <c r="A7435" s="49"/>
      <c r="B7435" s="44"/>
      <c r="C7435" s="44"/>
      <c r="D7435" s="44"/>
      <c r="E7435" s="50"/>
      <c r="F7435" s="51"/>
      <c r="G7435" s="51"/>
      <c r="H7435" s="51"/>
      <c r="I7435" s="52"/>
      <c r="J7435" s="46"/>
    </row>
    <row r="7436" spans="1:11" s="45" customFormat="1">
      <c r="A7436" s="49"/>
      <c r="B7436" s="44"/>
      <c r="C7436" s="44"/>
      <c r="D7436" s="44"/>
      <c r="E7436" s="50"/>
      <c r="F7436" s="51"/>
      <c r="G7436" s="51"/>
      <c r="H7436" s="51"/>
      <c r="I7436" s="52"/>
      <c r="J7436" s="46"/>
    </row>
    <row r="7437" spans="1:11" s="45" customFormat="1">
      <c r="A7437" s="49"/>
      <c r="B7437" s="44"/>
      <c r="C7437" s="44"/>
      <c r="D7437" s="44"/>
      <c r="E7437" s="50"/>
      <c r="F7437" s="51"/>
      <c r="G7437" s="51"/>
      <c r="H7437" s="51"/>
      <c r="I7437" s="52"/>
      <c r="J7437" s="46"/>
    </row>
    <row r="7438" spans="1:11" s="45" customFormat="1">
      <c r="A7438" s="49"/>
      <c r="B7438" s="44"/>
      <c r="C7438" s="44"/>
      <c r="D7438" s="44"/>
      <c r="E7438" s="50"/>
      <c r="F7438" s="51"/>
      <c r="G7438" s="51"/>
      <c r="H7438" s="51"/>
      <c r="I7438" s="52"/>
      <c r="J7438" s="46"/>
    </row>
    <row r="7439" spans="1:11" s="45" customFormat="1">
      <c r="A7439" s="49"/>
      <c r="B7439" s="44"/>
      <c r="C7439" s="44"/>
      <c r="D7439" s="44"/>
      <c r="E7439" s="50"/>
      <c r="F7439" s="51"/>
      <c r="G7439" s="51"/>
      <c r="H7439" s="51"/>
      <c r="I7439" s="52"/>
      <c r="J7439" s="46"/>
    </row>
    <row r="7440" spans="1:11" s="45" customFormat="1">
      <c r="A7440" s="49"/>
      <c r="B7440" s="44"/>
      <c r="C7440" s="44"/>
      <c r="D7440" s="44"/>
      <c r="E7440" s="50"/>
      <c r="F7440" s="51"/>
      <c r="G7440" s="51"/>
      <c r="H7440" s="51"/>
      <c r="I7440" s="52"/>
      <c r="J7440" s="46"/>
    </row>
    <row r="7441" spans="1:11" s="45" customFormat="1">
      <c r="A7441" s="49"/>
      <c r="B7441" s="44"/>
      <c r="C7441" s="44"/>
      <c r="D7441" s="44"/>
      <c r="E7441" s="50"/>
      <c r="F7441" s="51"/>
      <c r="G7441" s="51"/>
      <c r="H7441" s="51"/>
      <c r="I7441" s="52"/>
      <c r="J7441" s="46"/>
    </row>
    <row r="7442" spans="1:11" s="45" customFormat="1">
      <c r="A7442" s="49"/>
      <c r="B7442" s="44"/>
      <c r="C7442" s="44"/>
      <c r="D7442" s="44"/>
      <c r="E7442" s="50"/>
      <c r="F7442" s="51"/>
      <c r="G7442" s="51"/>
      <c r="H7442" s="51"/>
      <c r="I7442" s="52"/>
      <c r="J7442" s="46"/>
    </row>
    <row r="7443" spans="1:11" s="44" customFormat="1">
      <c r="A7443" s="49"/>
      <c r="E7443" s="50"/>
      <c r="F7443" s="51"/>
      <c r="G7443" s="51"/>
      <c r="H7443" s="51"/>
      <c r="I7443" s="52"/>
      <c r="J7443" s="46"/>
      <c r="K7443" s="45"/>
    </row>
    <row r="7444" spans="1:11" s="44" customFormat="1">
      <c r="A7444" s="49"/>
      <c r="E7444" s="50"/>
      <c r="F7444" s="51"/>
      <c r="G7444" s="51"/>
      <c r="H7444" s="51"/>
      <c r="I7444" s="52"/>
      <c r="J7444" s="46"/>
      <c r="K7444" s="45"/>
    </row>
    <row r="7445" spans="1:11" s="44" customFormat="1">
      <c r="A7445" s="49"/>
      <c r="E7445" s="50"/>
      <c r="F7445" s="51"/>
      <c r="G7445" s="51"/>
      <c r="H7445" s="51"/>
      <c r="I7445" s="52"/>
      <c r="J7445" s="46"/>
      <c r="K7445" s="45"/>
    </row>
    <row r="7446" spans="1:11" s="44" customFormat="1">
      <c r="A7446" s="49"/>
      <c r="E7446" s="50"/>
      <c r="F7446" s="51"/>
      <c r="G7446" s="51"/>
      <c r="H7446" s="51"/>
      <c r="I7446" s="52"/>
      <c r="J7446" s="46"/>
      <c r="K7446" s="45"/>
    </row>
    <row r="7447" spans="1:11" s="44" customFormat="1">
      <c r="A7447" s="49"/>
      <c r="E7447" s="50"/>
      <c r="F7447" s="51"/>
      <c r="G7447" s="51"/>
      <c r="H7447" s="51"/>
      <c r="I7447" s="52"/>
      <c r="J7447" s="46"/>
      <c r="K7447" s="45"/>
    </row>
    <row r="7448" spans="1:11" s="44" customFormat="1">
      <c r="A7448" s="49"/>
      <c r="E7448" s="50"/>
      <c r="F7448" s="51"/>
      <c r="G7448" s="51"/>
      <c r="H7448" s="51"/>
      <c r="I7448" s="52"/>
      <c r="J7448" s="46"/>
      <c r="K7448" s="45"/>
    </row>
    <row r="7449" spans="1:11" s="44" customFormat="1">
      <c r="A7449" s="49"/>
      <c r="E7449" s="50"/>
      <c r="F7449" s="51"/>
      <c r="G7449" s="51"/>
      <c r="H7449" s="51"/>
      <c r="I7449" s="52"/>
      <c r="J7449" s="46"/>
      <c r="K7449" s="45"/>
    </row>
    <row r="7450" spans="1:11" s="44" customFormat="1">
      <c r="A7450" s="49"/>
      <c r="E7450" s="50"/>
      <c r="F7450" s="51"/>
      <c r="G7450" s="51"/>
      <c r="H7450" s="51"/>
      <c r="I7450" s="52"/>
      <c r="J7450" s="46"/>
      <c r="K7450" s="45"/>
    </row>
    <row r="7451" spans="1:11" s="44" customFormat="1">
      <c r="A7451" s="49"/>
      <c r="E7451" s="50"/>
      <c r="F7451" s="51"/>
      <c r="G7451" s="51"/>
      <c r="H7451" s="51"/>
      <c r="I7451" s="52"/>
      <c r="J7451" s="46"/>
      <c r="K7451" s="47"/>
    </row>
    <row r="7452" spans="1:11" s="44" customFormat="1">
      <c r="A7452" s="49"/>
      <c r="E7452" s="50"/>
      <c r="F7452" s="51"/>
      <c r="G7452" s="51"/>
      <c r="H7452" s="51"/>
      <c r="I7452" s="52"/>
      <c r="J7452" s="46"/>
      <c r="K7452" s="45"/>
    </row>
    <row r="7453" spans="1:11" s="44" customFormat="1">
      <c r="A7453" s="49"/>
      <c r="E7453" s="50"/>
      <c r="F7453" s="51"/>
      <c r="G7453" s="51"/>
      <c r="H7453" s="51"/>
      <c r="I7453" s="52"/>
      <c r="J7453" s="46"/>
      <c r="K7453" s="45"/>
    </row>
    <row r="7454" spans="1:11" s="44" customFormat="1">
      <c r="A7454" s="49"/>
      <c r="E7454" s="50"/>
      <c r="F7454" s="51"/>
      <c r="G7454" s="51"/>
      <c r="H7454" s="51"/>
      <c r="I7454" s="52"/>
      <c r="J7454" s="46"/>
      <c r="K7454" s="45"/>
    </row>
    <row r="7455" spans="1:11" s="44" customFormat="1">
      <c r="A7455" s="49"/>
      <c r="E7455" s="50"/>
      <c r="F7455" s="51"/>
      <c r="G7455" s="51"/>
      <c r="H7455" s="51"/>
      <c r="I7455" s="52"/>
      <c r="J7455" s="46"/>
      <c r="K7455" s="45"/>
    </row>
    <row r="7456" spans="1:11" s="44" customFormat="1">
      <c r="A7456" s="49"/>
      <c r="E7456" s="50"/>
      <c r="F7456" s="51"/>
      <c r="G7456" s="51"/>
      <c r="H7456" s="51"/>
      <c r="I7456" s="52"/>
      <c r="J7456" s="46"/>
      <c r="K7456" s="45"/>
    </row>
    <row r="7457" spans="1:11" s="44" customFormat="1">
      <c r="A7457" s="49"/>
      <c r="E7457" s="50"/>
      <c r="F7457" s="51"/>
      <c r="G7457" s="51"/>
      <c r="H7457" s="51"/>
      <c r="I7457" s="52"/>
      <c r="J7457" s="46"/>
      <c r="K7457" s="47"/>
    </row>
    <row r="7458" spans="1:11" s="44" customFormat="1">
      <c r="A7458" s="49"/>
      <c r="E7458" s="50"/>
      <c r="F7458" s="51"/>
      <c r="G7458" s="51"/>
      <c r="H7458" s="51"/>
      <c r="I7458" s="52"/>
      <c r="J7458" s="46"/>
      <c r="K7458" s="45"/>
    </row>
    <row r="7459" spans="1:11" s="44" customFormat="1">
      <c r="A7459" s="49"/>
      <c r="E7459" s="50"/>
      <c r="F7459" s="51"/>
      <c r="G7459" s="51"/>
      <c r="H7459" s="51"/>
      <c r="I7459" s="52"/>
      <c r="J7459" s="46"/>
      <c r="K7459" s="45"/>
    </row>
    <row r="7460" spans="1:11" s="44" customFormat="1">
      <c r="A7460" s="49"/>
      <c r="E7460" s="50"/>
      <c r="F7460" s="51"/>
      <c r="G7460" s="51"/>
      <c r="H7460" s="51"/>
      <c r="I7460" s="52"/>
      <c r="J7460" s="46"/>
      <c r="K7460" s="45"/>
    </row>
    <row r="7461" spans="1:11" s="44" customFormat="1">
      <c r="A7461" s="49"/>
      <c r="E7461" s="50"/>
      <c r="F7461" s="51"/>
      <c r="G7461" s="51"/>
      <c r="H7461" s="51"/>
      <c r="I7461" s="52"/>
      <c r="J7461" s="46"/>
      <c r="K7461" s="45"/>
    </row>
    <row r="7462" spans="1:11" s="44" customFormat="1">
      <c r="A7462" s="49"/>
      <c r="E7462" s="50"/>
      <c r="F7462" s="51"/>
      <c r="G7462" s="51"/>
      <c r="H7462" s="51"/>
      <c r="I7462" s="52"/>
      <c r="J7462" s="46"/>
      <c r="K7462" s="45"/>
    </row>
    <row r="7463" spans="1:11" s="44" customFormat="1">
      <c r="A7463" s="49"/>
      <c r="E7463" s="50"/>
      <c r="F7463" s="51"/>
      <c r="G7463" s="51"/>
      <c r="H7463" s="51"/>
      <c r="I7463" s="52"/>
      <c r="J7463" s="46"/>
      <c r="K7463" s="45"/>
    </row>
    <row r="7464" spans="1:11" s="44" customFormat="1">
      <c r="A7464" s="49"/>
      <c r="E7464" s="50"/>
      <c r="F7464" s="51"/>
      <c r="G7464" s="51"/>
      <c r="H7464" s="51"/>
      <c r="I7464" s="52"/>
      <c r="J7464" s="46"/>
      <c r="K7464" s="45"/>
    </row>
    <row r="7465" spans="1:11" s="44" customFormat="1">
      <c r="A7465" s="49"/>
      <c r="E7465" s="50"/>
      <c r="F7465" s="51"/>
      <c r="G7465" s="51"/>
      <c r="H7465" s="51"/>
      <c r="I7465" s="52"/>
      <c r="J7465" s="46"/>
      <c r="K7465" s="45"/>
    </row>
    <row r="7466" spans="1:11" s="44" customFormat="1">
      <c r="A7466" s="49"/>
      <c r="E7466" s="50"/>
      <c r="F7466" s="51"/>
      <c r="G7466" s="51"/>
      <c r="H7466" s="51"/>
      <c r="I7466" s="52"/>
      <c r="J7466" s="46"/>
      <c r="K7466" s="45"/>
    </row>
    <row r="7467" spans="1:11" s="44" customFormat="1">
      <c r="A7467" s="49"/>
      <c r="E7467" s="50"/>
      <c r="F7467" s="51"/>
      <c r="G7467" s="51"/>
      <c r="H7467" s="51"/>
      <c r="I7467" s="52"/>
      <c r="J7467" s="46"/>
      <c r="K7467" s="47"/>
    </row>
    <row r="7468" spans="1:11" s="44" customFormat="1">
      <c r="A7468" s="49"/>
      <c r="E7468" s="50"/>
      <c r="F7468" s="51"/>
      <c r="G7468" s="51"/>
      <c r="H7468" s="51"/>
      <c r="I7468" s="52"/>
      <c r="J7468" s="46"/>
      <c r="K7468" s="45"/>
    </row>
    <row r="7469" spans="1:11" s="44" customFormat="1">
      <c r="A7469" s="49"/>
      <c r="E7469" s="50"/>
      <c r="F7469" s="51"/>
      <c r="G7469" s="51"/>
      <c r="H7469" s="51"/>
      <c r="I7469" s="52"/>
      <c r="J7469" s="46"/>
      <c r="K7469" s="45"/>
    </row>
    <row r="7470" spans="1:11" s="44" customFormat="1">
      <c r="A7470" s="49"/>
      <c r="E7470" s="50"/>
      <c r="F7470" s="51"/>
      <c r="G7470" s="51"/>
      <c r="H7470" s="51"/>
      <c r="I7470" s="52"/>
      <c r="J7470" s="46"/>
      <c r="K7470" s="45"/>
    </row>
    <row r="7471" spans="1:11" s="44" customFormat="1">
      <c r="A7471" s="49"/>
      <c r="E7471" s="50"/>
      <c r="F7471" s="51"/>
      <c r="G7471" s="51"/>
      <c r="H7471" s="51"/>
      <c r="I7471" s="52"/>
      <c r="J7471" s="46"/>
      <c r="K7471" s="45"/>
    </row>
    <row r="7472" spans="1:11" s="44" customFormat="1">
      <c r="A7472" s="49"/>
      <c r="E7472" s="50"/>
      <c r="F7472" s="51"/>
      <c r="G7472" s="51"/>
      <c r="H7472" s="51"/>
      <c r="I7472" s="52"/>
      <c r="J7472" s="46"/>
      <c r="K7472" s="45"/>
    </row>
    <row r="7473" spans="1:12" s="44" customFormat="1">
      <c r="A7473" s="49"/>
      <c r="E7473" s="50"/>
      <c r="F7473" s="51"/>
      <c r="G7473" s="51"/>
      <c r="H7473" s="51"/>
      <c r="I7473" s="52"/>
      <c r="J7473" s="46"/>
      <c r="K7473" s="45"/>
      <c r="L7473" s="48"/>
    </row>
    <row r="7474" spans="1:12" s="44" customFormat="1">
      <c r="A7474" s="49"/>
      <c r="E7474" s="50"/>
      <c r="F7474" s="51"/>
      <c r="G7474" s="51"/>
      <c r="H7474" s="51"/>
      <c r="I7474" s="52"/>
      <c r="J7474" s="46"/>
      <c r="K7474" s="45"/>
    </row>
    <row r="7475" spans="1:12" s="44" customFormat="1">
      <c r="A7475" s="49"/>
      <c r="E7475" s="50"/>
      <c r="F7475" s="51"/>
      <c r="G7475" s="51"/>
      <c r="H7475" s="51"/>
      <c r="I7475" s="52"/>
      <c r="J7475" s="46"/>
      <c r="K7475" s="45"/>
    </row>
    <row r="7476" spans="1:12" s="44" customFormat="1">
      <c r="A7476" s="49"/>
      <c r="E7476" s="50"/>
      <c r="F7476" s="51"/>
      <c r="G7476" s="51"/>
      <c r="H7476" s="51"/>
      <c r="I7476" s="52"/>
      <c r="J7476" s="46"/>
      <c r="K7476" s="45"/>
    </row>
    <row r="7477" spans="1:12" s="44" customFormat="1">
      <c r="A7477" s="49"/>
      <c r="E7477" s="50"/>
      <c r="F7477" s="51"/>
      <c r="G7477" s="51"/>
      <c r="H7477" s="51"/>
      <c r="I7477" s="52"/>
      <c r="J7477" s="46"/>
      <c r="K7477" s="45"/>
    </row>
    <row r="7478" spans="1:12" s="44" customFormat="1">
      <c r="A7478" s="49"/>
      <c r="E7478" s="50"/>
      <c r="F7478" s="51"/>
      <c r="G7478" s="51"/>
      <c r="H7478" s="51"/>
      <c r="I7478" s="52"/>
      <c r="J7478" s="46"/>
      <c r="K7478" s="45"/>
    </row>
    <row r="7479" spans="1:12" s="44" customFormat="1">
      <c r="A7479" s="49"/>
      <c r="E7479" s="50"/>
      <c r="F7479" s="51"/>
      <c r="G7479" s="51"/>
      <c r="H7479" s="51"/>
      <c r="I7479" s="52"/>
      <c r="J7479" s="46"/>
      <c r="K7479" s="47"/>
    </row>
    <row r="7480" spans="1:12" s="44" customFormat="1">
      <c r="A7480" s="49"/>
      <c r="E7480" s="50"/>
      <c r="F7480" s="51"/>
      <c r="G7480" s="51"/>
      <c r="H7480" s="51"/>
      <c r="I7480" s="52"/>
      <c r="J7480" s="46"/>
      <c r="K7480" s="45"/>
    </row>
    <row r="7481" spans="1:12" s="44" customFormat="1">
      <c r="A7481" s="49"/>
      <c r="E7481" s="50"/>
      <c r="F7481" s="51"/>
      <c r="G7481" s="51"/>
      <c r="H7481" s="51"/>
      <c r="I7481" s="52"/>
      <c r="J7481" s="46"/>
      <c r="K7481" s="45"/>
    </row>
    <row r="7482" spans="1:12" s="44" customFormat="1">
      <c r="A7482" s="49"/>
      <c r="E7482" s="50"/>
      <c r="F7482" s="51"/>
      <c r="G7482" s="51"/>
      <c r="H7482" s="51"/>
      <c r="I7482" s="52"/>
      <c r="J7482" s="46"/>
      <c r="K7482" s="45"/>
    </row>
    <row r="7483" spans="1:12" s="44" customFormat="1">
      <c r="A7483" s="49"/>
      <c r="E7483" s="50"/>
      <c r="F7483" s="51"/>
      <c r="G7483" s="51"/>
      <c r="H7483" s="51"/>
      <c r="I7483" s="52"/>
      <c r="J7483" s="46"/>
      <c r="K7483" s="45"/>
    </row>
    <row r="7484" spans="1:12" s="44" customFormat="1">
      <c r="A7484" s="49"/>
      <c r="E7484" s="50"/>
      <c r="F7484" s="51"/>
      <c r="G7484" s="51"/>
      <c r="H7484" s="51"/>
      <c r="I7484" s="52"/>
      <c r="J7484" s="46"/>
      <c r="K7484" s="45"/>
    </row>
    <row r="7485" spans="1:12" s="44" customFormat="1">
      <c r="A7485" s="49"/>
      <c r="E7485" s="50"/>
      <c r="F7485" s="51"/>
      <c r="G7485" s="51"/>
      <c r="H7485" s="51"/>
      <c r="I7485" s="52"/>
      <c r="J7485" s="46"/>
      <c r="K7485" s="45"/>
    </row>
    <row r="7486" spans="1:12" s="44" customFormat="1">
      <c r="A7486" s="49"/>
      <c r="E7486" s="50"/>
      <c r="F7486" s="51"/>
      <c r="G7486" s="51"/>
      <c r="H7486" s="51"/>
      <c r="I7486" s="52"/>
      <c r="J7486" s="46"/>
      <c r="K7486" s="45"/>
    </row>
    <row r="7487" spans="1:12" s="44" customFormat="1">
      <c r="A7487" s="49"/>
      <c r="E7487" s="50"/>
      <c r="F7487" s="51"/>
      <c r="G7487" s="51"/>
      <c r="H7487" s="51"/>
      <c r="I7487" s="52"/>
      <c r="J7487" s="46"/>
      <c r="K7487" s="45"/>
    </row>
    <row r="7488" spans="1:12" s="44" customFormat="1">
      <c r="A7488" s="49"/>
      <c r="E7488" s="50"/>
      <c r="F7488" s="51"/>
      <c r="G7488" s="51"/>
      <c r="H7488" s="51"/>
      <c r="I7488" s="52"/>
      <c r="J7488" s="46"/>
      <c r="K7488" s="45"/>
    </row>
    <row r="7489" spans="1:12" s="44" customFormat="1">
      <c r="A7489" s="49"/>
      <c r="E7489" s="50"/>
      <c r="F7489" s="51"/>
      <c r="G7489" s="51"/>
      <c r="H7489" s="51"/>
      <c r="I7489" s="52"/>
      <c r="J7489" s="46"/>
      <c r="K7489" s="45"/>
    </row>
    <row r="7490" spans="1:12" s="44" customFormat="1">
      <c r="A7490" s="49"/>
      <c r="E7490" s="50"/>
      <c r="F7490" s="51"/>
      <c r="G7490" s="51"/>
      <c r="H7490" s="51"/>
      <c r="I7490" s="52"/>
      <c r="J7490" s="46"/>
      <c r="K7490" s="45"/>
    </row>
    <row r="7491" spans="1:12" s="44" customFormat="1">
      <c r="A7491" s="49"/>
      <c r="E7491" s="50"/>
      <c r="F7491" s="51"/>
      <c r="G7491" s="51"/>
      <c r="H7491" s="51"/>
      <c r="I7491" s="52"/>
      <c r="J7491" s="46"/>
      <c r="K7491" s="45"/>
    </row>
    <row r="7492" spans="1:12" s="44" customFormat="1">
      <c r="A7492" s="49"/>
      <c r="E7492" s="50"/>
      <c r="F7492" s="51"/>
      <c r="G7492" s="51"/>
      <c r="H7492" s="51"/>
      <c r="I7492" s="52"/>
      <c r="J7492" s="46"/>
      <c r="K7492" s="45"/>
    </row>
    <row r="7493" spans="1:12" s="44" customFormat="1">
      <c r="A7493" s="49"/>
      <c r="E7493" s="50"/>
      <c r="F7493" s="51"/>
      <c r="G7493" s="51"/>
      <c r="H7493" s="51"/>
      <c r="I7493" s="52"/>
      <c r="J7493" s="46"/>
      <c r="K7493" s="45"/>
    </row>
    <row r="7494" spans="1:12" s="44" customFormat="1">
      <c r="A7494" s="49"/>
      <c r="E7494" s="50"/>
      <c r="F7494" s="51"/>
      <c r="G7494" s="51"/>
      <c r="H7494" s="51"/>
      <c r="I7494" s="52"/>
      <c r="J7494" s="46"/>
      <c r="K7494" s="45"/>
    </row>
    <row r="7495" spans="1:12" s="44" customFormat="1">
      <c r="A7495" s="49"/>
      <c r="E7495" s="50"/>
      <c r="F7495" s="51"/>
      <c r="G7495" s="51"/>
      <c r="H7495" s="51"/>
      <c r="I7495" s="52"/>
      <c r="J7495" s="46"/>
      <c r="K7495" s="45"/>
    </row>
    <row r="7496" spans="1:12" s="44" customFormat="1">
      <c r="A7496" s="49"/>
      <c r="E7496" s="50"/>
      <c r="F7496" s="51"/>
      <c r="G7496" s="51"/>
      <c r="H7496" s="51"/>
      <c r="I7496" s="52"/>
      <c r="J7496" s="46"/>
      <c r="K7496" s="45"/>
    </row>
    <row r="7497" spans="1:12" s="44" customFormat="1">
      <c r="A7497" s="49"/>
      <c r="E7497" s="50"/>
      <c r="F7497" s="51"/>
      <c r="G7497" s="51"/>
      <c r="H7497" s="51"/>
      <c r="I7497" s="52"/>
      <c r="J7497" s="46"/>
      <c r="K7497" s="45"/>
    </row>
    <row r="7498" spans="1:12" s="44" customFormat="1">
      <c r="A7498" s="49"/>
      <c r="E7498" s="50"/>
      <c r="F7498" s="51"/>
      <c r="G7498" s="51"/>
      <c r="H7498" s="51"/>
      <c r="I7498" s="52"/>
      <c r="J7498" s="46"/>
      <c r="K7498" s="45"/>
    </row>
    <row r="7499" spans="1:12" s="44" customFormat="1">
      <c r="A7499" s="49"/>
      <c r="E7499" s="50"/>
      <c r="F7499" s="51"/>
      <c r="G7499" s="51"/>
      <c r="H7499" s="51"/>
      <c r="I7499" s="52"/>
      <c r="J7499" s="46"/>
      <c r="K7499" s="45"/>
    </row>
    <row r="7500" spans="1:12" s="44" customFormat="1">
      <c r="A7500" s="49"/>
      <c r="E7500" s="50"/>
      <c r="F7500" s="51"/>
      <c r="G7500" s="51"/>
      <c r="H7500" s="51"/>
      <c r="I7500" s="52"/>
      <c r="J7500" s="46"/>
      <c r="K7500" s="45"/>
    </row>
    <row r="7501" spans="1:12" s="44" customFormat="1">
      <c r="A7501" s="49"/>
      <c r="E7501" s="50"/>
      <c r="F7501" s="51"/>
      <c r="G7501" s="51"/>
      <c r="H7501" s="51"/>
      <c r="I7501" s="52"/>
      <c r="J7501" s="46"/>
      <c r="K7501" s="45"/>
    </row>
    <row r="7502" spans="1:12" s="44" customFormat="1">
      <c r="A7502" s="49"/>
      <c r="E7502" s="50"/>
      <c r="F7502" s="51"/>
      <c r="G7502" s="51"/>
      <c r="H7502" s="51"/>
      <c r="I7502" s="52"/>
      <c r="J7502" s="46"/>
      <c r="K7502" s="45"/>
    </row>
    <row r="7503" spans="1:12" s="44" customFormat="1">
      <c r="A7503" s="49"/>
      <c r="E7503" s="50"/>
      <c r="F7503" s="51"/>
      <c r="G7503" s="51"/>
      <c r="H7503" s="51"/>
      <c r="I7503" s="52"/>
      <c r="J7503" s="46"/>
      <c r="K7503" s="45"/>
    </row>
    <row r="7504" spans="1:12" s="44" customFormat="1">
      <c r="A7504" s="49"/>
      <c r="E7504" s="50"/>
      <c r="F7504" s="51"/>
      <c r="G7504" s="51"/>
      <c r="H7504" s="51"/>
      <c r="I7504" s="52"/>
      <c r="J7504" s="46"/>
      <c r="K7504" s="45"/>
      <c r="L7504" s="48"/>
    </row>
    <row r="7505" spans="1:11" s="44" customFormat="1">
      <c r="A7505" s="49"/>
      <c r="E7505" s="50"/>
      <c r="F7505" s="51"/>
      <c r="G7505" s="51"/>
      <c r="H7505" s="51"/>
      <c r="I7505" s="52"/>
      <c r="J7505" s="46"/>
      <c r="K7505" s="45"/>
    </row>
    <row r="7506" spans="1:11" s="44" customFormat="1">
      <c r="A7506" s="49"/>
      <c r="E7506" s="50"/>
      <c r="F7506" s="51"/>
      <c r="G7506" s="51"/>
      <c r="H7506" s="51"/>
      <c r="I7506" s="52"/>
      <c r="J7506" s="46"/>
      <c r="K7506" s="45"/>
    </row>
    <row r="7507" spans="1:11" s="44" customFormat="1">
      <c r="A7507" s="49"/>
      <c r="E7507" s="50"/>
      <c r="F7507" s="51"/>
      <c r="G7507" s="51"/>
      <c r="H7507" s="51"/>
      <c r="I7507" s="52"/>
      <c r="J7507" s="46"/>
      <c r="K7507" s="45"/>
    </row>
    <row r="7508" spans="1:11" s="44" customFormat="1">
      <c r="A7508" s="49"/>
      <c r="E7508" s="50"/>
      <c r="F7508" s="51"/>
      <c r="G7508" s="51"/>
      <c r="H7508" s="51"/>
      <c r="I7508" s="52"/>
      <c r="J7508" s="46"/>
      <c r="K7508" s="45"/>
    </row>
    <row r="7509" spans="1:11" s="44" customFormat="1">
      <c r="A7509" s="49"/>
      <c r="E7509" s="50"/>
      <c r="F7509" s="51"/>
      <c r="G7509" s="51"/>
      <c r="H7509" s="51"/>
      <c r="I7509" s="52"/>
      <c r="J7509" s="46"/>
      <c r="K7509" s="45"/>
    </row>
    <row r="7510" spans="1:11" s="44" customFormat="1">
      <c r="A7510" s="49"/>
      <c r="E7510" s="50"/>
      <c r="F7510" s="51"/>
      <c r="G7510" s="51"/>
      <c r="H7510" s="51"/>
      <c r="I7510" s="52"/>
      <c r="J7510" s="46"/>
      <c r="K7510" s="45"/>
    </row>
    <row r="7511" spans="1:11" s="44" customFormat="1">
      <c r="A7511" s="49"/>
      <c r="E7511" s="50"/>
      <c r="F7511" s="51"/>
      <c r="G7511" s="51"/>
      <c r="H7511" s="51"/>
      <c r="I7511" s="52"/>
      <c r="J7511" s="46"/>
      <c r="K7511" s="45"/>
    </row>
    <row r="7512" spans="1:11" s="44" customFormat="1">
      <c r="A7512" s="49"/>
      <c r="E7512" s="50"/>
      <c r="F7512" s="51"/>
      <c r="G7512" s="51"/>
      <c r="H7512" s="51"/>
      <c r="I7512" s="52"/>
      <c r="J7512" s="46"/>
      <c r="K7512" s="45"/>
    </row>
    <row r="7513" spans="1:11" s="44" customFormat="1">
      <c r="A7513" s="49"/>
      <c r="E7513" s="50"/>
      <c r="F7513" s="51"/>
      <c r="G7513" s="51"/>
      <c r="H7513" s="51"/>
      <c r="I7513" s="52"/>
      <c r="J7513" s="46"/>
      <c r="K7513" s="45"/>
    </row>
    <row r="7514" spans="1:11" s="44" customFormat="1">
      <c r="A7514" s="49"/>
      <c r="E7514" s="50"/>
      <c r="F7514" s="51"/>
      <c r="G7514" s="51"/>
      <c r="H7514" s="51"/>
      <c r="I7514" s="52"/>
      <c r="J7514" s="46"/>
      <c r="K7514" s="45"/>
    </row>
    <row r="7515" spans="1:11" s="44" customFormat="1">
      <c r="A7515" s="49"/>
      <c r="E7515" s="50"/>
      <c r="F7515" s="51"/>
      <c r="G7515" s="51"/>
      <c r="H7515" s="51"/>
      <c r="I7515" s="52"/>
      <c r="J7515" s="46"/>
      <c r="K7515" s="47"/>
    </row>
    <row r="7516" spans="1:11" s="44" customFormat="1">
      <c r="A7516" s="49"/>
      <c r="E7516" s="50"/>
      <c r="F7516" s="51"/>
      <c r="G7516" s="51"/>
      <c r="H7516" s="51"/>
      <c r="I7516" s="52"/>
      <c r="J7516" s="46"/>
      <c r="K7516" s="45"/>
    </row>
    <row r="7517" spans="1:11" s="44" customFormat="1">
      <c r="A7517" s="49"/>
      <c r="E7517" s="50"/>
      <c r="F7517" s="51"/>
      <c r="G7517" s="51"/>
      <c r="H7517" s="51"/>
      <c r="I7517" s="52"/>
      <c r="J7517" s="46"/>
      <c r="K7517" s="45"/>
    </row>
    <row r="7518" spans="1:11" s="44" customFormat="1">
      <c r="A7518" s="49"/>
      <c r="E7518" s="50"/>
      <c r="F7518" s="51"/>
      <c r="G7518" s="51"/>
      <c r="H7518" s="51"/>
      <c r="I7518" s="52"/>
      <c r="J7518" s="46"/>
      <c r="K7518" s="45"/>
    </row>
    <row r="7519" spans="1:11" s="44" customFormat="1">
      <c r="A7519" s="49"/>
      <c r="E7519" s="50"/>
      <c r="F7519" s="51"/>
      <c r="G7519" s="51"/>
      <c r="H7519" s="51"/>
      <c r="I7519" s="52"/>
      <c r="J7519" s="46"/>
      <c r="K7519" s="45"/>
    </row>
    <row r="7520" spans="1:11" s="44" customFormat="1">
      <c r="A7520" s="49"/>
      <c r="E7520" s="50"/>
      <c r="F7520" s="51"/>
      <c r="G7520" s="51"/>
      <c r="H7520" s="51"/>
      <c r="I7520" s="52"/>
      <c r="J7520" s="46"/>
      <c r="K7520" s="45"/>
    </row>
    <row r="7521" spans="1:11" s="44" customFormat="1">
      <c r="A7521" s="49"/>
      <c r="E7521" s="50"/>
      <c r="F7521" s="51"/>
      <c r="G7521" s="51"/>
      <c r="H7521" s="51"/>
      <c r="I7521" s="52"/>
      <c r="J7521" s="46"/>
      <c r="K7521" s="45"/>
    </row>
    <row r="7522" spans="1:11" s="44" customFormat="1">
      <c r="A7522" s="49"/>
      <c r="E7522" s="50"/>
      <c r="F7522" s="51"/>
      <c r="G7522" s="51"/>
      <c r="H7522" s="51"/>
      <c r="I7522" s="52"/>
      <c r="J7522" s="46"/>
      <c r="K7522" s="45"/>
    </row>
    <row r="7523" spans="1:11" s="45" customFormat="1">
      <c r="A7523" s="49"/>
      <c r="B7523" s="44"/>
      <c r="C7523" s="44"/>
      <c r="D7523" s="44"/>
      <c r="E7523" s="50"/>
      <c r="F7523" s="51"/>
      <c r="G7523" s="51"/>
      <c r="H7523" s="51"/>
      <c r="I7523" s="52"/>
      <c r="J7523" s="46"/>
    </row>
    <row r="7524" spans="1:11" s="45" customFormat="1">
      <c r="A7524" s="49"/>
      <c r="B7524" s="44"/>
      <c r="C7524" s="44"/>
      <c r="D7524" s="44"/>
      <c r="E7524" s="50"/>
      <c r="F7524" s="51"/>
      <c r="G7524" s="51"/>
      <c r="H7524" s="51"/>
      <c r="I7524" s="52"/>
      <c r="J7524" s="46"/>
    </row>
    <row r="7525" spans="1:11" s="45" customFormat="1">
      <c r="A7525" s="49"/>
      <c r="B7525" s="44"/>
      <c r="C7525" s="44"/>
      <c r="D7525" s="44"/>
      <c r="E7525" s="50"/>
      <c r="F7525" s="51"/>
      <c r="G7525" s="51"/>
      <c r="H7525" s="51"/>
      <c r="I7525" s="52"/>
      <c r="J7525" s="46"/>
    </row>
    <row r="7526" spans="1:11" s="45" customFormat="1">
      <c r="A7526" s="49"/>
      <c r="B7526" s="44"/>
      <c r="C7526" s="44"/>
      <c r="D7526" s="44"/>
      <c r="E7526" s="50"/>
      <c r="F7526" s="51"/>
      <c r="G7526" s="51"/>
      <c r="H7526" s="51"/>
      <c r="I7526" s="52"/>
      <c r="J7526" s="46"/>
    </row>
    <row r="7527" spans="1:11" s="45" customFormat="1">
      <c r="A7527" s="49"/>
      <c r="B7527" s="44"/>
      <c r="C7527" s="44"/>
      <c r="D7527" s="44"/>
      <c r="E7527" s="50"/>
      <c r="F7527" s="51"/>
      <c r="G7527" s="51"/>
      <c r="H7527" s="51"/>
      <c r="I7527" s="52"/>
      <c r="J7527" s="46"/>
    </row>
    <row r="7528" spans="1:11" s="45" customFormat="1">
      <c r="A7528" s="49"/>
      <c r="B7528" s="44"/>
      <c r="C7528" s="44"/>
      <c r="D7528" s="44"/>
      <c r="E7528" s="50"/>
      <c r="F7528" s="51"/>
      <c r="G7528" s="51"/>
      <c r="H7528" s="51"/>
      <c r="I7528" s="52"/>
      <c r="J7528" s="46"/>
    </row>
    <row r="7529" spans="1:11" s="45" customFormat="1">
      <c r="A7529" s="49"/>
      <c r="B7529" s="44"/>
      <c r="C7529" s="44"/>
      <c r="D7529" s="44"/>
      <c r="E7529" s="50"/>
      <c r="F7529" s="51"/>
      <c r="G7529" s="51"/>
      <c r="H7529" s="51"/>
      <c r="I7529" s="52"/>
      <c r="J7529" s="46"/>
    </row>
    <row r="7530" spans="1:11" s="45" customFormat="1">
      <c r="A7530" s="49"/>
      <c r="B7530" s="44"/>
      <c r="C7530" s="44"/>
      <c r="D7530" s="44"/>
      <c r="E7530" s="50"/>
      <c r="F7530" s="51"/>
      <c r="G7530" s="51"/>
      <c r="H7530" s="51"/>
      <c r="I7530" s="52"/>
      <c r="J7530" s="46"/>
    </row>
    <row r="7531" spans="1:11" s="45" customFormat="1">
      <c r="A7531" s="49"/>
      <c r="B7531" s="44"/>
      <c r="C7531" s="44"/>
      <c r="D7531" s="44"/>
      <c r="E7531" s="50"/>
      <c r="F7531" s="51"/>
      <c r="G7531" s="51"/>
      <c r="H7531" s="51"/>
      <c r="I7531" s="52"/>
      <c r="J7531" s="46"/>
    </row>
    <row r="7532" spans="1:11" s="45" customFormat="1">
      <c r="A7532" s="49"/>
      <c r="B7532" s="44"/>
      <c r="C7532" s="44"/>
      <c r="D7532" s="44"/>
      <c r="E7532" s="50"/>
      <c r="F7532" s="51"/>
      <c r="G7532" s="51"/>
      <c r="H7532" s="51"/>
      <c r="I7532" s="52"/>
      <c r="J7532" s="46"/>
    </row>
    <row r="7533" spans="1:11" s="45" customFormat="1">
      <c r="A7533" s="49"/>
      <c r="B7533" s="44"/>
      <c r="C7533" s="44"/>
      <c r="D7533" s="44"/>
      <c r="E7533" s="50"/>
      <c r="F7533" s="51"/>
      <c r="G7533" s="51"/>
      <c r="H7533" s="51"/>
      <c r="I7533" s="52"/>
      <c r="J7533" s="46"/>
    </row>
    <row r="7534" spans="1:11" s="45" customFormat="1">
      <c r="A7534" s="49"/>
      <c r="B7534" s="44"/>
      <c r="C7534" s="44"/>
      <c r="D7534" s="44"/>
      <c r="E7534" s="50"/>
      <c r="F7534" s="51"/>
      <c r="G7534" s="51"/>
      <c r="H7534" s="51"/>
      <c r="I7534" s="52"/>
      <c r="J7534" s="46"/>
    </row>
    <row r="7535" spans="1:11" s="45" customFormat="1">
      <c r="A7535" s="49"/>
      <c r="B7535" s="44"/>
      <c r="C7535" s="44"/>
      <c r="D7535" s="44"/>
      <c r="E7535" s="50"/>
      <c r="F7535" s="51"/>
      <c r="G7535" s="51"/>
      <c r="H7535" s="51"/>
      <c r="I7535" s="52"/>
      <c r="J7535" s="46"/>
    </row>
    <row r="7536" spans="1:11" s="45" customFormat="1">
      <c r="A7536" s="49"/>
      <c r="B7536" s="44"/>
      <c r="C7536" s="44"/>
      <c r="D7536" s="44"/>
      <c r="E7536" s="50"/>
      <c r="F7536" s="51"/>
      <c r="G7536" s="51"/>
      <c r="H7536" s="51"/>
      <c r="I7536" s="52"/>
      <c r="J7536" s="46"/>
    </row>
    <row r="7537" spans="1:10" s="45" customFormat="1">
      <c r="A7537" s="49"/>
      <c r="B7537" s="44"/>
      <c r="C7537" s="44"/>
      <c r="D7537" s="44"/>
      <c r="E7537" s="50"/>
      <c r="F7537" s="51"/>
      <c r="G7537" s="51"/>
      <c r="H7537" s="51"/>
      <c r="I7537" s="52"/>
      <c r="J7537" s="46"/>
    </row>
    <row r="7538" spans="1:10" s="45" customFormat="1">
      <c r="A7538" s="49"/>
      <c r="B7538" s="44"/>
      <c r="C7538" s="44"/>
      <c r="D7538" s="44"/>
      <c r="E7538" s="50"/>
      <c r="F7538" s="51"/>
      <c r="G7538" s="51"/>
      <c r="H7538" s="51"/>
      <c r="I7538" s="52"/>
      <c r="J7538" s="46"/>
    </row>
    <row r="7539" spans="1:10" s="45" customFormat="1">
      <c r="A7539" s="49"/>
      <c r="B7539" s="44"/>
      <c r="C7539" s="44"/>
      <c r="D7539" s="44"/>
      <c r="E7539" s="50"/>
      <c r="F7539" s="51"/>
      <c r="G7539" s="51"/>
      <c r="H7539" s="51"/>
      <c r="I7539" s="52"/>
      <c r="J7539" s="46"/>
    </row>
    <row r="7540" spans="1:10" s="45" customFormat="1">
      <c r="A7540" s="49"/>
      <c r="B7540" s="44"/>
      <c r="C7540" s="44"/>
      <c r="D7540" s="44"/>
      <c r="E7540" s="50"/>
      <c r="F7540" s="51"/>
      <c r="G7540" s="51"/>
      <c r="H7540" s="51"/>
      <c r="I7540" s="52"/>
      <c r="J7540" s="46"/>
    </row>
    <row r="7541" spans="1:10" s="45" customFormat="1">
      <c r="A7541" s="49"/>
      <c r="B7541" s="44"/>
      <c r="C7541" s="44"/>
      <c r="D7541" s="44"/>
      <c r="E7541" s="50"/>
      <c r="F7541" s="51"/>
      <c r="G7541" s="51"/>
      <c r="H7541" s="51"/>
      <c r="I7541" s="52"/>
      <c r="J7541" s="46"/>
    </row>
    <row r="7542" spans="1:10" s="45" customFormat="1">
      <c r="A7542" s="49"/>
      <c r="B7542" s="44"/>
      <c r="C7542" s="44"/>
      <c r="D7542" s="44"/>
      <c r="E7542" s="50"/>
      <c r="F7542" s="51"/>
      <c r="G7542" s="51"/>
      <c r="H7542" s="51"/>
      <c r="I7542" s="52"/>
      <c r="J7542" s="46"/>
    </row>
    <row r="7543" spans="1:10" s="45" customFormat="1">
      <c r="A7543" s="49"/>
      <c r="B7543" s="44"/>
      <c r="C7543" s="44"/>
      <c r="D7543" s="44"/>
      <c r="E7543" s="50"/>
      <c r="F7543" s="51"/>
      <c r="G7543" s="51"/>
      <c r="H7543" s="51"/>
      <c r="I7543" s="52"/>
      <c r="J7543" s="46"/>
    </row>
    <row r="7544" spans="1:10" s="45" customFormat="1">
      <c r="A7544" s="49"/>
      <c r="B7544" s="44"/>
      <c r="C7544" s="44"/>
      <c r="D7544" s="44"/>
      <c r="E7544" s="50"/>
      <c r="F7544" s="51"/>
      <c r="G7544" s="51"/>
      <c r="H7544" s="51"/>
      <c r="I7544" s="52"/>
      <c r="J7544" s="46"/>
    </row>
    <row r="7545" spans="1:10" s="45" customFormat="1">
      <c r="A7545" s="49"/>
      <c r="B7545" s="44"/>
      <c r="C7545" s="44"/>
      <c r="D7545" s="44"/>
      <c r="E7545" s="50"/>
      <c r="F7545" s="51"/>
      <c r="G7545" s="51"/>
      <c r="H7545" s="51"/>
      <c r="I7545" s="52"/>
      <c r="J7545" s="46"/>
    </row>
    <row r="7546" spans="1:10" s="45" customFormat="1">
      <c r="A7546" s="49"/>
      <c r="B7546" s="44"/>
      <c r="C7546" s="44"/>
      <c r="D7546" s="44"/>
      <c r="E7546" s="50"/>
      <c r="F7546" s="51"/>
      <c r="G7546" s="51"/>
      <c r="H7546" s="51"/>
      <c r="I7546" s="52"/>
      <c r="J7546" s="46"/>
    </row>
    <row r="7547" spans="1:10" s="45" customFormat="1">
      <c r="A7547" s="49"/>
      <c r="B7547" s="44"/>
      <c r="C7547" s="44"/>
      <c r="D7547" s="44"/>
      <c r="E7547" s="50"/>
      <c r="F7547" s="51"/>
      <c r="G7547" s="51"/>
      <c r="H7547" s="51"/>
      <c r="I7547" s="52"/>
      <c r="J7547" s="46"/>
    </row>
    <row r="7548" spans="1:10" s="45" customFormat="1">
      <c r="A7548" s="49"/>
      <c r="B7548" s="44"/>
      <c r="C7548" s="44"/>
      <c r="D7548" s="44"/>
      <c r="E7548" s="50"/>
      <c r="F7548" s="51"/>
      <c r="G7548" s="51"/>
      <c r="H7548" s="51"/>
      <c r="I7548" s="52"/>
      <c r="J7548" s="46"/>
    </row>
    <row r="7549" spans="1:10" s="45" customFormat="1">
      <c r="A7549" s="49"/>
      <c r="B7549" s="44"/>
      <c r="C7549" s="44"/>
      <c r="D7549" s="44"/>
      <c r="E7549" s="50"/>
      <c r="F7549" s="51"/>
      <c r="G7549" s="51"/>
      <c r="H7549" s="51"/>
      <c r="I7549" s="52"/>
      <c r="J7549" s="46"/>
    </row>
    <row r="7550" spans="1:10" s="45" customFormat="1">
      <c r="A7550" s="49"/>
      <c r="B7550" s="44"/>
      <c r="C7550" s="44"/>
      <c r="D7550" s="44"/>
      <c r="E7550" s="50"/>
      <c r="F7550" s="51"/>
      <c r="G7550" s="51"/>
      <c r="H7550" s="51"/>
      <c r="I7550" s="52"/>
      <c r="J7550" s="46"/>
    </row>
    <row r="7551" spans="1:10" s="45" customFormat="1">
      <c r="A7551" s="49"/>
      <c r="B7551" s="44"/>
      <c r="C7551" s="44"/>
      <c r="D7551" s="44"/>
      <c r="E7551" s="50"/>
      <c r="F7551" s="51"/>
      <c r="G7551" s="51"/>
      <c r="H7551" s="51"/>
      <c r="I7551" s="52"/>
      <c r="J7551" s="46"/>
    </row>
    <row r="7552" spans="1:10" s="45" customFormat="1">
      <c r="A7552" s="49"/>
      <c r="B7552" s="44"/>
      <c r="C7552" s="44"/>
      <c r="D7552" s="44"/>
      <c r="E7552" s="50"/>
      <c r="F7552" s="51"/>
      <c r="G7552" s="51"/>
      <c r="H7552" s="51"/>
      <c r="I7552" s="52"/>
      <c r="J7552" s="46"/>
    </row>
    <row r="7553" spans="1:11" s="45" customFormat="1">
      <c r="A7553" s="49"/>
      <c r="B7553" s="44"/>
      <c r="C7553" s="44"/>
      <c r="D7553" s="44"/>
      <c r="E7553" s="50"/>
      <c r="F7553" s="51"/>
      <c r="G7553" s="51"/>
      <c r="H7553" s="51"/>
      <c r="I7553" s="52"/>
      <c r="J7553" s="46"/>
    </row>
    <row r="7554" spans="1:11" s="45" customFormat="1">
      <c r="A7554" s="49"/>
      <c r="B7554" s="44"/>
      <c r="C7554" s="44"/>
      <c r="D7554" s="44"/>
      <c r="E7554" s="50"/>
      <c r="F7554" s="51"/>
      <c r="G7554" s="51"/>
      <c r="H7554" s="51"/>
      <c r="I7554" s="52"/>
      <c r="J7554" s="46"/>
    </row>
    <row r="7555" spans="1:11" s="44" customFormat="1">
      <c r="A7555" s="49"/>
      <c r="E7555" s="50"/>
      <c r="F7555" s="51"/>
      <c r="G7555" s="51"/>
      <c r="H7555" s="51"/>
      <c r="I7555" s="52"/>
      <c r="J7555" s="46"/>
      <c r="K7555" s="45"/>
    </row>
    <row r="7556" spans="1:11" s="44" customFormat="1">
      <c r="A7556" s="49"/>
      <c r="E7556" s="50"/>
      <c r="F7556" s="51"/>
      <c r="G7556" s="51"/>
      <c r="H7556" s="51"/>
      <c r="I7556" s="52"/>
      <c r="J7556" s="46"/>
      <c r="K7556" s="45"/>
    </row>
    <row r="7557" spans="1:11" s="44" customFormat="1">
      <c r="A7557" s="49"/>
      <c r="E7557" s="50"/>
      <c r="F7557" s="51"/>
      <c r="G7557" s="51"/>
      <c r="H7557" s="51"/>
      <c r="I7557" s="52"/>
      <c r="J7557" s="46"/>
      <c r="K7557" s="45"/>
    </row>
    <row r="7558" spans="1:11" s="44" customFormat="1">
      <c r="A7558" s="49"/>
      <c r="E7558" s="50"/>
      <c r="F7558" s="51"/>
      <c r="G7558" s="51"/>
      <c r="H7558" s="51"/>
      <c r="I7558" s="52"/>
      <c r="J7558" s="46"/>
      <c r="K7558" s="47"/>
    </row>
    <row r="7559" spans="1:11" s="44" customFormat="1">
      <c r="A7559" s="49"/>
      <c r="E7559" s="50"/>
      <c r="F7559" s="51"/>
      <c r="G7559" s="51"/>
      <c r="H7559" s="51"/>
      <c r="I7559" s="52"/>
      <c r="J7559" s="46"/>
      <c r="K7559" s="45"/>
    </row>
    <row r="7560" spans="1:11" s="44" customFormat="1">
      <c r="A7560" s="49"/>
      <c r="E7560" s="50"/>
      <c r="F7560" s="51"/>
      <c r="G7560" s="51"/>
      <c r="H7560" s="51"/>
      <c r="I7560" s="52"/>
      <c r="J7560" s="46"/>
      <c r="K7560" s="45"/>
    </row>
    <row r="7561" spans="1:11" s="44" customFormat="1">
      <c r="A7561" s="49"/>
      <c r="E7561" s="50"/>
      <c r="F7561" s="51"/>
      <c r="G7561" s="51"/>
      <c r="H7561" s="51"/>
      <c r="I7561" s="52"/>
      <c r="J7561" s="46"/>
      <c r="K7561" s="45"/>
    </row>
    <row r="7562" spans="1:11" s="44" customFormat="1">
      <c r="A7562" s="49"/>
      <c r="E7562" s="50"/>
      <c r="F7562" s="51"/>
      <c r="G7562" s="51"/>
      <c r="H7562" s="51"/>
      <c r="I7562" s="52"/>
      <c r="J7562" s="46"/>
      <c r="K7562" s="45"/>
    </row>
    <row r="7563" spans="1:11" s="44" customFormat="1">
      <c r="A7563" s="49"/>
      <c r="E7563" s="50"/>
      <c r="F7563" s="51"/>
      <c r="G7563" s="51"/>
      <c r="H7563" s="51"/>
      <c r="I7563" s="52"/>
      <c r="J7563" s="46"/>
      <c r="K7563" s="45"/>
    </row>
    <row r="7564" spans="1:11" s="44" customFormat="1">
      <c r="A7564" s="49"/>
      <c r="E7564" s="50"/>
      <c r="F7564" s="51"/>
      <c r="G7564" s="51"/>
      <c r="H7564" s="51"/>
      <c r="I7564" s="52"/>
      <c r="J7564" s="46"/>
      <c r="K7564" s="45"/>
    </row>
    <row r="7565" spans="1:11" s="44" customFormat="1">
      <c r="A7565" s="49"/>
      <c r="E7565" s="50"/>
      <c r="F7565" s="51"/>
      <c r="G7565" s="51"/>
      <c r="H7565" s="51"/>
      <c r="I7565" s="52"/>
      <c r="J7565" s="46"/>
      <c r="K7565" s="45"/>
    </row>
    <row r="7566" spans="1:11" s="44" customFormat="1">
      <c r="A7566" s="49"/>
      <c r="E7566" s="50"/>
      <c r="F7566" s="51"/>
      <c r="G7566" s="51"/>
      <c r="H7566" s="51"/>
      <c r="I7566" s="52"/>
      <c r="J7566" s="46"/>
      <c r="K7566" s="45"/>
    </row>
    <row r="7567" spans="1:11" s="44" customFormat="1">
      <c r="A7567" s="49"/>
      <c r="E7567" s="50"/>
      <c r="F7567" s="51"/>
      <c r="G7567" s="51"/>
      <c r="H7567" s="51"/>
      <c r="I7567" s="52"/>
      <c r="J7567" s="46"/>
      <c r="K7567" s="45"/>
    </row>
    <row r="7568" spans="1:11" s="44" customFormat="1">
      <c r="A7568" s="49"/>
      <c r="E7568" s="50"/>
      <c r="F7568" s="51"/>
      <c r="G7568" s="51"/>
      <c r="H7568" s="51"/>
      <c r="I7568" s="52"/>
      <c r="J7568" s="46"/>
      <c r="K7568" s="45"/>
    </row>
    <row r="7569" spans="1:11" s="44" customFormat="1">
      <c r="A7569" s="49"/>
      <c r="E7569" s="50"/>
      <c r="F7569" s="51"/>
      <c r="G7569" s="51"/>
      <c r="H7569" s="51"/>
      <c r="I7569" s="52"/>
      <c r="J7569" s="46"/>
      <c r="K7569" s="45"/>
    </row>
    <row r="7570" spans="1:11" s="44" customFormat="1">
      <c r="A7570" s="49"/>
      <c r="E7570" s="50"/>
      <c r="F7570" s="51"/>
      <c r="G7570" s="51"/>
      <c r="H7570" s="51"/>
      <c r="I7570" s="52"/>
      <c r="J7570" s="46"/>
      <c r="K7570" s="45"/>
    </row>
    <row r="7571" spans="1:11" s="44" customFormat="1">
      <c r="A7571" s="49"/>
      <c r="E7571" s="50"/>
      <c r="F7571" s="51"/>
      <c r="G7571" s="51"/>
      <c r="H7571" s="51"/>
      <c r="I7571" s="52"/>
      <c r="J7571" s="46"/>
      <c r="K7571" s="45"/>
    </row>
    <row r="7572" spans="1:11" s="44" customFormat="1">
      <c r="A7572" s="49"/>
      <c r="E7572" s="50"/>
      <c r="F7572" s="51"/>
      <c r="G7572" s="51"/>
      <c r="H7572" s="51"/>
      <c r="I7572" s="52"/>
      <c r="J7572" s="46"/>
      <c r="K7572" s="45"/>
    </row>
    <row r="7573" spans="1:11" s="44" customFormat="1">
      <c r="A7573" s="49"/>
      <c r="E7573" s="50"/>
      <c r="F7573" s="51"/>
      <c r="G7573" s="51"/>
      <c r="H7573" s="51"/>
      <c r="I7573" s="52"/>
      <c r="J7573" s="46"/>
      <c r="K7573" s="47"/>
    </row>
    <row r="7574" spans="1:11" s="44" customFormat="1">
      <c r="A7574" s="49"/>
      <c r="E7574" s="50"/>
      <c r="F7574" s="51"/>
      <c r="G7574" s="51"/>
      <c r="H7574" s="51"/>
      <c r="I7574" s="52"/>
      <c r="J7574" s="46"/>
      <c r="K7574" s="45"/>
    </row>
    <row r="7575" spans="1:11" s="44" customFormat="1">
      <c r="A7575" s="49"/>
      <c r="E7575" s="50"/>
      <c r="F7575" s="51"/>
      <c r="G7575" s="51"/>
      <c r="H7575" s="51"/>
      <c r="I7575" s="52"/>
      <c r="J7575" s="46"/>
      <c r="K7575" s="45"/>
    </row>
    <row r="7576" spans="1:11" s="44" customFormat="1">
      <c r="A7576" s="49"/>
      <c r="E7576" s="50"/>
      <c r="F7576" s="51"/>
      <c r="G7576" s="51"/>
      <c r="H7576" s="51"/>
      <c r="I7576" s="52"/>
      <c r="J7576" s="46"/>
      <c r="K7576" s="45"/>
    </row>
    <row r="7577" spans="1:11" s="44" customFormat="1">
      <c r="A7577" s="49"/>
      <c r="E7577" s="50"/>
      <c r="F7577" s="51"/>
      <c r="G7577" s="51"/>
      <c r="H7577" s="51"/>
      <c r="I7577" s="52"/>
      <c r="J7577" s="46"/>
      <c r="K7577" s="45"/>
    </row>
    <row r="7578" spans="1:11" s="44" customFormat="1">
      <c r="A7578" s="49"/>
      <c r="E7578" s="50"/>
      <c r="F7578" s="51"/>
      <c r="G7578" s="51"/>
      <c r="H7578" s="51"/>
      <c r="I7578" s="52"/>
      <c r="J7578" s="46"/>
      <c r="K7578" s="45"/>
    </row>
    <row r="7579" spans="1:11" s="44" customFormat="1">
      <c r="A7579" s="49"/>
      <c r="E7579" s="50"/>
      <c r="F7579" s="51"/>
      <c r="G7579" s="51"/>
      <c r="H7579" s="51"/>
      <c r="I7579" s="52"/>
      <c r="J7579" s="46"/>
      <c r="K7579" s="45"/>
    </row>
    <row r="7580" spans="1:11" s="44" customFormat="1">
      <c r="A7580" s="49"/>
      <c r="E7580" s="50"/>
      <c r="F7580" s="51"/>
      <c r="G7580" s="51"/>
      <c r="H7580" s="51"/>
      <c r="I7580" s="52"/>
      <c r="J7580" s="46"/>
      <c r="K7580" s="45"/>
    </row>
    <row r="7581" spans="1:11" s="44" customFormat="1">
      <c r="A7581" s="49"/>
      <c r="E7581" s="50"/>
      <c r="F7581" s="51"/>
      <c r="G7581" s="51"/>
      <c r="H7581" s="51"/>
      <c r="I7581" s="52"/>
      <c r="J7581" s="46"/>
      <c r="K7581" s="45"/>
    </row>
    <row r="7582" spans="1:11" s="44" customFormat="1">
      <c r="A7582" s="49"/>
      <c r="E7582" s="50"/>
      <c r="F7582" s="51"/>
      <c r="G7582" s="51"/>
      <c r="H7582" s="51"/>
      <c r="I7582" s="52"/>
      <c r="J7582" s="46"/>
      <c r="K7582" s="45"/>
    </row>
    <row r="7583" spans="1:11" s="44" customFormat="1">
      <c r="A7583" s="49"/>
      <c r="E7583" s="50"/>
      <c r="F7583" s="51"/>
      <c r="G7583" s="51"/>
      <c r="H7583" s="51"/>
      <c r="I7583" s="52"/>
      <c r="J7583" s="46"/>
      <c r="K7583" s="45"/>
    </row>
    <row r="7584" spans="1:11" s="44" customFormat="1">
      <c r="A7584" s="49"/>
      <c r="E7584" s="50"/>
      <c r="F7584" s="51"/>
      <c r="G7584" s="51"/>
      <c r="H7584" s="51"/>
      <c r="I7584" s="52"/>
      <c r="J7584" s="46"/>
      <c r="K7584" s="45"/>
    </row>
    <row r="7585" spans="1:11" s="44" customFormat="1">
      <c r="A7585" s="49"/>
      <c r="E7585" s="50"/>
      <c r="F7585" s="51"/>
      <c r="G7585" s="51"/>
      <c r="H7585" s="51"/>
      <c r="I7585" s="52"/>
      <c r="J7585" s="46"/>
      <c r="K7585" s="45"/>
    </row>
    <row r="7586" spans="1:11" s="44" customFormat="1">
      <c r="A7586" s="49"/>
      <c r="E7586" s="50"/>
      <c r="F7586" s="51"/>
      <c r="G7586" s="51"/>
      <c r="H7586" s="51"/>
      <c r="I7586" s="52"/>
      <c r="J7586" s="46"/>
      <c r="K7586" s="45"/>
    </row>
    <row r="7587" spans="1:11" s="45" customFormat="1">
      <c r="A7587" s="49"/>
      <c r="B7587" s="44"/>
      <c r="C7587" s="44"/>
      <c r="D7587" s="44"/>
      <c r="E7587" s="50"/>
      <c r="F7587" s="51"/>
      <c r="G7587" s="51"/>
      <c r="H7587" s="51"/>
      <c r="I7587" s="52"/>
      <c r="J7587" s="46"/>
    </row>
    <row r="7588" spans="1:11" s="45" customFormat="1">
      <c r="A7588" s="49"/>
      <c r="B7588" s="44"/>
      <c r="C7588" s="44"/>
      <c r="D7588" s="44"/>
      <c r="E7588" s="50"/>
      <c r="F7588" s="51"/>
      <c r="G7588" s="51"/>
      <c r="H7588" s="51"/>
      <c r="I7588" s="52"/>
      <c r="J7588" s="46"/>
    </row>
    <row r="7589" spans="1:11" s="45" customFormat="1">
      <c r="A7589" s="49"/>
      <c r="B7589" s="44"/>
      <c r="C7589" s="44"/>
      <c r="D7589" s="44"/>
      <c r="E7589" s="50"/>
      <c r="F7589" s="51"/>
      <c r="G7589" s="51"/>
      <c r="H7589" s="51"/>
      <c r="I7589" s="52"/>
      <c r="J7589" s="46"/>
    </row>
    <row r="7590" spans="1:11" s="45" customFormat="1">
      <c r="A7590" s="49"/>
      <c r="B7590" s="44"/>
      <c r="C7590" s="44"/>
      <c r="D7590" s="44"/>
      <c r="E7590" s="50"/>
      <c r="F7590" s="51"/>
      <c r="G7590" s="51"/>
      <c r="H7590" s="51"/>
      <c r="I7590" s="52"/>
      <c r="J7590" s="46"/>
    </row>
    <row r="7591" spans="1:11" s="45" customFormat="1">
      <c r="A7591" s="49"/>
      <c r="B7591" s="44"/>
      <c r="C7591" s="44"/>
      <c r="D7591" s="44"/>
      <c r="E7591" s="50"/>
      <c r="F7591" s="51"/>
      <c r="G7591" s="51"/>
      <c r="H7591" s="51"/>
      <c r="I7591" s="52"/>
      <c r="J7591" s="46"/>
    </row>
    <row r="7592" spans="1:11" s="45" customFormat="1">
      <c r="A7592" s="49"/>
      <c r="B7592" s="44"/>
      <c r="C7592" s="44"/>
      <c r="D7592" s="44"/>
      <c r="E7592" s="50"/>
      <c r="F7592" s="51"/>
      <c r="G7592" s="51"/>
      <c r="H7592" s="51"/>
      <c r="I7592" s="52"/>
      <c r="J7592" s="46"/>
    </row>
    <row r="7593" spans="1:11" s="45" customFormat="1">
      <c r="A7593" s="49"/>
      <c r="B7593" s="44"/>
      <c r="C7593" s="44"/>
      <c r="D7593" s="44"/>
      <c r="E7593" s="50"/>
      <c r="F7593" s="51"/>
      <c r="G7593" s="51"/>
      <c r="H7593" s="51"/>
      <c r="I7593" s="52"/>
      <c r="J7593" s="46"/>
    </row>
    <row r="7594" spans="1:11" s="45" customFormat="1">
      <c r="A7594" s="49"/>
      <c r="B7594" s="44"/>
      <c r="C7594" s="44"/>
      <c r="D7594" s="44"/>
      <c r="E7594" s="50"/>
      <c r="F7594" s="51"/>
      <c r="G7594" s="51"/>
      <c r="H7594" s="51"/>
      <c r="I7594" s="52"/>
      <c r="J7594" s="46"/>
    </row>
    <row r="7595" spans="1:11" s="45" customFormat="1">
      <c r="A7595" s="49"/>
      <c r="B7595" s="44"/>
      <c r="C7595" s="44"/>
      <c r="D7595" s="44"/>
      <c r="E7595" s="50"/>
      <c r="F7595" s="51"/>
      <c r="G7595" s="51"/>
      <c r="H7595" s="51"/>
      <c r="I7595" s="52"/>
      <c r="J7595" s="46"/>
    </row>
    <row r="7596" spans="1:11" s="45" customFormat="1">
      <c r="A7596" s="49"/>
      <c r="B7596" s="44"/>
      <c r="C7596" s="44"/>
      <c r="D7596" s="44"/>
      <c r="E7596" s="50"/>
      <c r="F7596" s="51"/>
      <c r="G7596" s="51"/>
      <c r="H7596" s="51"/>
      <c r="I7596" s="52"/>
      <c r="J7596" s="46"/>
    </row>
    <row r="7597" spans="1:11" s="45" customFormat="1">
      <c r="A7597" s="49"/>
      <c r="B7597" s="44"/>
      <c r="C7597" s="44"/>
      <c r="D7597" s="44"/>
      <c r="E7597" s="50"/>
      <c r="F7597" s="51"/>
      <c r="G7597" s="51"/>
      <c r="H7597" s="51"/>
      <c r="I7597" s="52"/>
      <c r="J7597" s="46"/>
    </row>
    <row r="7598" spans="1:11" s="45" customFormat="1">
      <c r="A7598" s="49"/>
      <c r="B7598" s="44"/>
      <c r="C7598" s="44"/>
      <c r="D7598" s="44"/>
      <c r="E7598" s="50"/>
      <c r="F7598" s="51"/>
      <c r="G7598" s="51"/>
      <c r="H7598" s="51"/>
      <c r="I7598" s="52"/>
      <c r="J7598" s="46"/>
    </row>
    <row r="7599" spans="1:11" s="45" customFormat="1">
      <c r="A7599" s="49"/>
      <c r="B7599" s="44"/>
      <c r="C7599" s="44"/>
      <c r="D7599" s="44"/>
      <c r="E7599" s="50"/>
      <c r="F7599" s="51"/>
      <c r="G7599" s="51"/>
      <c r="H7599" s="51"/>
      <c r="I7599" s="52"/>
      <c r="J7599" s="46"/>
    </row>
    <row r="7600" spans="1:11" s="45" customFormat="1">
      <c r="A7600" s="49"/>
      <c r="B7600" s="44"/>
      <c r="C7600" s="44"/>
      <c r="D7600" s="44"/>
      <c r="E7600" s="50"/>
      <c r="F7600" s="51"/>
      <c r="G7600" s="51"/>
      <c r="H7600" s="51"/>
      <c r="I7600" s="52"/>
      <c r="J7600" s="46"/>
    </row>
    <row r="7601" spans="1:12" s="45" customFormat="1">
      <c r="A7601" s="49"/>
      <c r="B7601" s="44"/>
      <c r="C7601" s="44"/>
      <c r="D7601" s="44"/>
      <c r="E7601" s="50"/>
      <c r="F7601" s="51"/>
      <c r="G7601" s="51"/>
      <c r="H7601" s="51"/>
      <c r="I7601" s="52"/>
      <c r="J7601" s="46"/>
    </row>
    <row r="7602" spans="1:12" s="45" customFormat="1">
      <c r="A7602" s="49"/>
      <c r="B7602" s="44"/>
      <c r="C7602" s="44"/>
      <c r="D7602" s="44"/>
      <c r="E7602" s="50"/>
      <c r="F7602" s="51"/>
      <c r="G7602" s="51"/>
      <c r="H7602" s="51"/>
      <c r="I7602" s="52"/>
      <c r="J7602" s="46"/>
    </row>
    <row r="7603" spans="1:12" s="44" customFormat="1">
      <c r="A7603" s="49"/>
      <c r="E7603" s="50"/>
      <c r="F7603" s="51"/>
      <c r="G7603" s="51"/>
      <c r="H7603" s="51"/>
      <c r="I7603" s="52"/>
      <c r="J7603" s="46"/>
      <c r="K7603" s="45"/>
    </row>
    <row r="7604" spans="1:12" s="44" customFormat="1">
      <c r="A7604" s="49"/>
      <c r="E7604" s="50"/>
      <c r="F7604" s="51"/>
      <c r="G7604" s="51"/>
      <c r="H7604" s="51"/>
      <c r="I7604" s="52"/>
      <c r="J7604" s="46"/>
      <c r="K7604" s="45"/>
    </row>
    <row r="7605" spans="1:12" s="44" customFormat="1">
      <c r="A7605" s="49"/>
      <c r="E7605" s="50"/>
      <c r="F7605" s="51"/>
      <c r="G7605" s="51"/>
      <c r="H7605" s="51"/>
      <c r="I7605" s="52"/>
      <c r="J7605" s="46"/>
      <c r="K7605" s="45"/>
    </row>
    <row r="7606" spans="1:12" s="44" customFormat="1">
      <c r="A7606" s="49"/>
      <c r="E7606" s="50"/>
      <c r="F7606" s="51"/>
      <c r="G7606" s="51"/>
      <c r="H7606" s="51"/>
      <c r="I7606" s="52"/>
      <c r="J7606" s="46"/>
      <c r="K7606" s="45"/>
    </row>
    <row r="7607" spans="1:12" s="44" customFormat="1">
      <c r="A7607" s="49"/>
      <c r="E7607" s="50"/>
      <c r="F7607" s="51"/>
      <c r="G7607" s="51"/>
      <c r="H7607" s="51"/>
      <c r="I7607" s="52"/>
      <c r="J7607" s="46"/>
      <c r="K7607" s="45"/>
    </row>
    <row r="7608" spans="1:12" s="44" customFormat="1">
      <c r="A7608" s="49"/>
      <c r="E7608" s="50"/>
      <c r="F7608" s="51"/>
      <c r="G7608" s="51"/>
      <c r="H7608" s="51"/>
      <c r="I7608" s="52"/>
      <c r="J7608" s="46"/>
      <c r="K7608" s="45"/>
    </row>
    <row r="7609" spans="1:12" s="44" customFormat="1">
      <c r="A7609" s="49"/>
      <c r="E7609" s="50"/>
      <c r="F7609" s="51"/>
      <c r="G7609" s="51"/>
      <c r="H7609" s="51"/>
      <c r="I7609" s="52"/>
      <c r="J7609" s="46"/>
      <c r="K7609" s="55"/>
    </row>
    <row r="7610" spans="1:12" s="44" customFormat="1">
      <c r="A7610" s="49"/>
      <c r="E7610" s="50"/>
      <c r="F7610" s="51"/>
      <c r="G7610" s="51"/>
      <c r="H7610" s="51"/>
      <c r="I7610" s="52"/>
      <c r="J7610" s="46"/>
      <c r="K7610" s="45"/>
    </row>
    <row r="7611" spans="1:12" s="44" customFormat="1">
      <c r="A7611" s="49"/>
      <c r="E7611" s="50"/>
      <c r="F7611" s="51"/>
      <c r="G7611" s="51"/>
      <c r="H7611" s="51"/>
      <c r="I7611" s="52"/>
      <c r="J7611" s="46"/>
      <c r="K7611" s="45"/>
    </row>
    <row r="7612" spans="1:12" s="44" customFormat="1">
      <c r="A7612" s="49"/>
      <c r="E7612" s="50"/>
      <c r="F7612" s="51"/>
      <c r="G7612" s="51"/>
      <c r="H7612" s="51"/>
      <c r="I7612" s="52"/>
      <c r="J7612" s="46"/>
      <c r="K7612" s="45"/>
    </row>
    <row r="7613" spans="1:12" s="44" customFormat="1">
      <c r="A7613" s="49"/>
      <c r="E7613" s="50"/>
      <c r="F7613" s="51"/>
      <c r="G7613" s="51"/>
      <c r="H7613" s="51"/>
      <c r="I7613" s="52"/>
      <c r="J7613" s="46"/>
      <c r="K7613" s="45"/>
    </row>
    <row r="7614" spans="1:12" s="44" customFormat="1">
      <c r="A7614" s="49"/>
      <c r="E7614" s="50"/>
      <c r="F7614" s="51"/>
      <c r="G7614" s="51"/>
      <c r="H7614" s="51"/>
      <c r="I7614" s="52"/>
      <c r="J7614" s="46"/>
      <c r="K7614" s="45"/>
      <c r="L7614" s="48"/>
    </row>
    <row r="7615" spans="1:12" s="44" customFormat="1">
      <c r="A7615" s="49"/>
      <c r="E7615" s="50"/>
      <c r="F7615" s="51"/>
      <c r="G7615" s="51"/>
      <c r="H7615" s="51"/>
      <c r="I7615" s="52"/>
      <c r="J7615" s="46"/>
      <c r="K7615" s="45"/>
    </row>
    <row r="7616" spans="1:12" s="44" customFormat="1">
      <c r="A7616" s="49"/>
      <c r="E7616" s="50"/>
      <c r="F7616" s="51"/>
      <c r="G7616" s="51"/>
      <c r="H7616" s="51"/>
      <c r="I7616" s="52"/>
      <c r="J7616" s="46"/>
      <c r="K7616" s="45"/>
    </row>
    <row r="7617" spans="1:11" s="44" customFormat="1">
      <c r="A7617" s="49"/>
      <c r="E7617" s="50"/>
      <c r="F7617" s="51"/>
      <c r="G7617" s="51"/>
      <c r="H7617" s="51"/>
      <c r="I7617" s="52"/>
      <c r="J7617" s="46"/>
      <c r="K7617" s="45"/>
    </row>
    <row r="7618" spans="1:11" s="44" customFormat="1">
      <c r="A7618" s="49"/>
      <c r="E7618" s="50"/>
      <c r="F7618" s="51"/>
      <c r="G7618" s="51"/>
      <c r="H7618" s="51"/>
      <c r="I7618" s="52"/>
      <c r="J7618" s="46"/>
      <c r="K7618" s="45"/>
    </row>
    <row r="7619" spans="1:11" s="45" customFormat="1">
      <c r="A7619" s="49"/>
      <c r="B7619" s="44"/>
      <c r="C7619" s="44"/>
      <c r="D7619" s="44"/>
      <c r="E7619" s="50"/>
      <c r="F7619" s="51"/>
      <c r="G7619" s="51"/>
      <c r="H7619" s="51"/>
      <c r="I7619" s="52"/>
      <c r="J7619" s="46"/>
    </row>
    <row r="7620" spans="1:11" s="45" customFormat="1">
      <c r="A7620" s="49"/>
      <c r="B7620" s="44"/>
      <c r="C7620" s="44"/>
      <c r="D7620" s="44"/>
      <c r="E7620" s="50"/>
      <c r="F7620" s="51"/>
      <c r="G7620" s="51"/>
      <c r="H7620" s="51"/>
      <c r="I7620" s="52"/>
      <c r="J7620" s="46"/>
    </row>
    <row r="7621" spans="1:11" s="45" customFormat="1">
      <c r="A7621" s="49"/>
      <c r="B7621" s="44"/>
      <c r="C7621" s="44"/>
      <c r="D7621" s="44"/>
      <c r="E7621" s="50"/>
      <c r="F7621" s="51"/>
      <c r="G7621" s="51"/>
      <c r="H7621" s="51"/>
      <c r="I7621" s="52"/>
      <c r="J7621" s="46"/>
    </row>
    <row r="7622" spans="1:11" s="45" customFormat="1">
      <c r="A7622" s="49"/>
      <c r="B7622" s="44"/>
      <c r="C7622" s="44"/>
      <c r="D7622" s="44"/>
      <c r="E7622" s="50"/>
      <c r="F7622" s="51"/>
      <c r="G7622" s="51"/>
      <c r="H7622" s="51"/>
      <c r="I7622" s="52"/>
      <c r="J7622" s="46"/>
    </row>
    <row r="7623" spans="1:11" s="45" customFormat="1">
      <c r="A7623" s="49"/>
      <c r="B7623" s="44"/>
      <c r="C7623" s="44"/>
      <c r="D7623" s="44"/>
      <c r="E7623" s="50"/>
      <c r="F7623" s="51"/>
      <c r="G7623" s="51"/>
      <c r="H7623" s="51"/>
      <c r="I7623" s="52"/>
      <c r="J7623" s="46"/>
    </row>
    <row r="7624" spans="1:11" s="45" customFormat="1">
      <c r="A7624" s="49"/>
      <c r="B7624" s="44"/>
      <c r="C7624" s="44"/>
      <c r="D7624" s="44"/>
      <c r="E7624" s="50"/>
      <c r="F7624" s="51"/>
      <c r="G7624" s="51"/>
      <c r="H7624" s="51"/>
      <c r="I7624" s="52"/>
      <c r="J7624" s="46"/>
    </row>
    <row r="7625" spans="1:11" s="45" customFormat="1">
      <c r="A7625" s="49"/>
      <c r="B7625" s="44"/>
      <c r="C7625" s="44"/>
      <c r="D7625" s="44"/>
      <c r="E7625" s="50"/>
      <c r="F7625" s="51"/>
      <c r="G7625" s="51"/>
      <c r="H7625" s="51"/>
      <c r="I7625" s="52"/>
      <c r="J7625" s="46"/>
    </row>
    <row r="7626" spans="1:11" s="45" customFormat="1">
      <c r="A7626" s="49"/>
      <c r="B7626" s="44"/>
      <c r="C7626" s="44"/>
      <c r="D7626" s="44"/>
      <c r="E7626" s="50"/>
      <c r="F7626" s="51"/>
      <c r="G7626" s="51"/>
      <c r="H7626" s="51"/>
      <c r="I7626" s="52"/>
      <c r="J7626" s="46"/>
    </row>
    <row r="7627" spans="1:11" s="45" customFormat="1">
      <c r="A7627" s="49"/>
      <c r="B7627" s="44"/>
      <c r="C7627" s="44"/>
      <c r="D7627" s="44"/>
      <c r="E7627" s="50"/>
      <c r="F7627" s="51"/>
      <c r="G7627" s="51"/>
      <c r="H7627" s="51"/>
      <c r="I7627" s="52"/>
      <c r="J7627" s="46"/>
    </row>
    <row r="7628" spans="1:11" s="45" customFormat="1">
      <c r="A7628" s="49"/>
      <c r="B7628" s="44"/>
      <c r="C7628" s="44"/>
      <c r="D7628" s="44"/>
      <c r="E7628" s="50"/>
      <c r="F7628" s="51"/>
      <c r="G7628" s="51"/>
      <c r="H7628" s="51"/>
      <c r="I7628" s="52"/>
      <c r="J7628" s="46"/>
    </row>
    <row r="7629" spans="1:11" s="45" customFormat="1">
      <c r="A7629" s="49"/>
      <c r="B7629" s="44"/>
      <c r="C7629" s="44"/>
      <c r="D7629" s="44"/>
      <c r="E7629" s="50"/>
      <c r="F7629" s="51"/>
      <c r="G7629" s="51"/>
      <c r="H7629" s="51"/>
      <c r="I7629" s="52"/>
      <c r="J7629" s="46"/>
    </row>
    <row r="7630" spans="1:11" s="45" customFormat="1">
      <c r="A7630" s="49"/>
      <c r="B7630" s="44"/>
      <c r="C7630" s="44"/>
      <c r="D7630" s="44"/>
      <c r="E7630" s="50"/>
      <c r="F7630" s="51"/>
      <c r="G7630" s="51"/>
      <c r="H7630" s="51"/>
      <c r="I7630" s="52"/>
      <c r="J7630" s="46"/>
    </row>
    <row r="7631" spans="1:11" s="45" customFormat="1">
      <c r="A7631" s="49"/>
      <c r="B7631" s="44"/>
      <c r="C7631" s="44"/>
      <c r="D7631" s="44"/>
      <c r="E7631" s="50"/>
      <c r="F7631" s="51"/>
      <c r="G7631" s="51"/>
      <c r="H7631" s="51"/>
      <c r="I7631" s="52"/>
      <c r="J7631" s="46"/>
    </row>
    <row r="7632" spans="1:11" s="45" customFormat="1">
      <c r="A7632" s="49"/>
      <c r="B7632" s="44"/>
      <c r="C7632" s="44"/>
      <c r="D7632" s="44"/>
      <c r="E7632" s="50"/>
      <c r="F7632" s="51"/>
      <c r="G7632" s="51"/>
      <c r="H7632" s="51"/>
      <c r="I7632" s="52"/>
      <c r="J7632" s="46"/>
    </row>
    <row r="7633" spans="1:11" s="45" customFormat="1">
      <c r="A7633" s="49"/>
      <c r="B7633" s="44"/>
      <c r="C7633" s="44"/>
      <c r="D7633" s="44"/>
      <c r="E7633" s="50"/>
      <c r="F7633" s="51"/>
      <c r="G7633" s="51"/>
      <c r="H7633" s="51"/>
      <c r="I7633" s="52"/>
      <c r="J7633" s="46"/>
    </row>
    <row r="7634" spans="1:11" s="45" customFormat="1">
      <c r="A7634" s="49"/>
      <c r="B7634" s="44"/>
      <c r="C7634" s="44"/>
      <c r="D7634" s="44"/>
      <c r="E7634" s="50"/>
      <c r="F7634" s="51"/>
      <c r="G7634" s="51"/>
      <c r="H7634" s="51"/>
      <c r="I7634" s="52"/>
      <c r="J7634" s="46"/>
    </row>
    <row r="7635" spans="1:11" s="44" customFormat="1">
      <c r="A7635" s="49"/>
      <c r="E7635" s="50"/>
      <c r="F7635" s="51"/>
      <c r="G7635" s="51"/>
      <c r="H7635" s="51"/>
      <c r="I7635" s="52"/>
      <c r="J7635" s="46"/>
      <c r="K7635" s="45"/>
    </row>
    <row r="7636" spans="1:11" s="44" customFormat="1">
      <c r="A7636" s="49"/>
      <c r="E7636" s="50"/>
      <c r="F7636" s="51"/>
      <c r="G7636" s="51"/>
      <c r="H7636" s="51"/>
      <c r="I7636" s="52"/>
      <c r="J7636" s="46"/>
      <c r="K7636" s="45"/>
    </row>
    <row r="7637" spans="1:11" s="44" customFormat="1">
      <c r="A7637" s="49"/>
      <c r="E7637" s="50"/>
      <c r="F7637" s="51"/>
      <c r="G7637" s="51"/>
      <c r="H7637" s="51"/>
      <c r="I7637" s="52"/>
      <c r="J7637" s="46"/>
      <c r="K7637" s="45"/>
    </row>
    <row r="7638" spans="1:11" s="44" customFormat="1">
      <c r="A7638" s="49"/>
      <c r="E7638" s="50"/>
      <c r="F7638" s="51"/>
      <c r="G7638" s="51"/>
      <c r="H7638" s="51"/>
      <c r="I7638" s="52"/>
      <c r="J7638" s="46"/>
      <c r="K7638" s="45"/>
    </row>
    <row r="7639" spans="1:11" s="44" customFormat="1">
      <c r="A7639" s="49"/>
      <c r="E7639" s="50"/>
      <c r="F7639" s="51"/>
      <c r="G7639" s="51"/>
      <c r="H7639" s="51"/>
      <c r="I7639" s="52"/>
      <c r="J7639" s="46"/>
      <c r="K7639" s="45"/>
    </row>
    <row r="7640" spans="1:11" s="44" customFormat="1">
      <c r="A7640" s="49"/>
      <c r="E7640" s="50"/>
      <c r="F7640" s="51"/>
      <c r="G7640" s="51"/>
      <c r="H7640" s="51"/>
      <c r="I7640" s="52"/>
      <c r="J7640" s="46"/>
      <c r="K7640" s="47"/>
    </row>
    <row r="7641" spans="1:11" s="44" customFormat="1">
      <c r="A7641" s="49"/>
      <c r="E7641" s="50"/>
      <c r="F7641" s="51"/>
      <c r="G7641" s="51"/>
      <c r="H7641" s="51"/>
      <c r="I7641" s="52"/>
      <c r="J7641" s="46"/>
      <c r="K7641" s="45"/>
    </row>
    <row r="7642" spans="1:11" s="44" customFormat="1">
      <c r="A7642" s="49"/>
      <c r="E7642" s="50"/>
      <c r="F7642" s="51"/>
      <c r="G7642" s="51"/>
      <c r="H7642" s="51"/>
      <c r="I7642" s="52"/>
      <c r="J7642" s="46"/>
      <c r="K7642" s="45"/>
    </row>
    <row r="7643" spans="1:11" s="44" customFormat="1">
      <c r="A7643" s="49"/>
      <c r="E7643" s="50"/>
      <c r="F7643" s="51"/>
      <c r="G7643" s="51"/>
      <c r="H7643" s="51"/>
      <c r="I7643" s="52"/>
      <c r="J7643" s="46"/>
      <c r="K7643" s="45"/>
    </row>
    <row r="7644" spans="1:11" s="44" customFormat="1">
      <c r="A7644" s="49"/>
      <c r="E7644" s="50"/>
      <c r="F7644" s="51"/>
      <c r="G7644" s="51"/>
      <c r="H7644" s="51"/>
      <c r="I7644" s="52"/>
      <c r="J7644" s="46"/>
      <c r="K7644" s="45"/>
    </row>
    <row r="7645" spans="1:11" s="44" customFormat="1">
      <c r="A7645" s="49"/>
      <c r="E7645" s="50"/>
      <c r="F7645" s="51"/>
      <c r="G7645" s="51"/>
      <c r="H7645" s="51"/>
      <c r="I7645" s="52"/>
      <c r="J7645" s="46"/>
      <c r="K7645" s="45"/>
    </row>
    <row r="7646" spans="1:11" s="44" customFormat="1">
      <c r="A7646" s="49"/>
      <c r="E7646" s="50"/>
      <c r="F7646" s="51"/>
      <c r="G7646" s="51"/>
      <c r="H7646" s="51"/>
      <c r="I7646" s="52"/>
      <c r="J7646" s="46"/>
      <c r="K7646" s="47"/>
    </row>
    <row r="7647" spans="1:11" s="44" customFormat="1">
      <c r="A7647" s="49"/>
      <c r="E7647" s="50"/>
      <c r="F7647" s="51"/>
      <c r="G7647" s="51"/>
      <c r="H7647" s="51"/>
      <c r="I7647" s="52"/>
      <c r="J7647" s="46"/>
      <c r="K7647" s="45"/>
    </row>
    <row r="7648" spans="1:11" s="44" customFormat="1">
      <c r="A7648" s="49"/>
      <c r="E7648" s="50"/>
      <c r="F7648" s="51"/>
      <c r="G7648" s="51"/>
      <c r="H7648" s="51"/>
      <c r="I7648" s="52"/>
      <c r="J7648" s="46"/>
      <c r="K7648" s="45"/>
    </row>
    <row r="7649" spans="1:11" s="44" customFormat="1">
      <c r="A7649" s="49"/>
      <c r="E7649" s="50"/>
      <c r="F7649" s="51"/>
      <c r="G7649" s="51"/>
      <c r="H7649" s="51"/>
      <c r="I7649" s="52"/>
      <c r="J7649" s="46"/>
      <c r="K7649" s="45"/>
    </row>
    <row r="7650" spans="1:11" s="44" customFormat="1">
      <c r="A7650" s="49"/>
      <c r="E7650" s="50"/>
      <c r="F7650" s="51"/>
      <c r="G7650" s="51"/>
      <c r="H7650" s="51"/>
      <c r="I7650" s="52"/>
      <c r="J7650" s="46"/>
      <c r="K7650" s="45"/>
    </row>
    <row r="7651" spans="1:11" s="44" customFormat="1">
      <c r="A7651" s="49"/>
      <c r="E7651" s="50"/>
      <c r="F7651" s="51"/>
      <c r="G7651" s="51"/>
      <c r="H7651" s="51"/>
      <c r="I7651" s="52"/>
      <c r="J7651" s="46"/>
      <c r="K7651" s="45"/>
    </row>
    <row r="7652" spans="1:11" s="44" customFormat="1">
      <c r="A7652" s="49"/>
      <c r="E7652" s="50"/>
      <c r="F7652" s="51"/>
      <c r="G7652" s="51"/>
      <c r="H7652" s="51"/>
      <c r="I7652" s="52"/>
      <c r="J7652" s="46"/>
      <c r="K7652" s="45"/>
    </row>
    <row r="7653" spans="1:11" s="44" customFormat="1">
      <c r="A7653" s="49"/>
      <c r="E7653" s="50"/>
      <c r="F7653" s="51"/>
      <c r="G7653" s="51"/>
      <c r="H7653" s="51"/>
      <c r="I7653" s="52"/>
      <c r="J7653" s="46"/>
      <c r="K7653" s="45"/>
    </row>
    <row r="7654" spans="1:11" s="44" customFormat="1">
      <c r="A7654" s="49"/>
      <c r="E7654" s="50"/>
      <c r="F7654" s="51"/>
      <c r="G7654" s="51"/>
      <c r="H7654" s="51"/>
      <c r="I7654" s="52"/>
      <c r="J7654" s="46"/>
      <c r="K7654" s="45"/>
    </row>
    <row r="7655" spans="1:11" s="44" customFormat="1">
      <c r="A7655" s="49"/>
      <c r="E7655" s="50"/>
      <c r="F7655" s="51"/>
      <c r="G7655" s="51"/>
      <c r="H7655" s="51"/>
      <c r="I7655" s="52"/>
      <c r="J7655" s="46"/>
      <c r="K7655" s="45"/>
    </row>
    <row r="7656" spans="1:11" s="44" customFormat="1">
      <c r="A7656" s="49"/>
      <c r="E7656" s="50"/>
      <c r="F7656" s="51"/>
      <c r="G7656" s="51"/>
      <c r="H7656" s="51"/>
      <c r="I7656" s="52"/>
      <c r="J7656" s="46"/>
      <c r="K7656" s="45"/>
    </row>
    <row r="7657" spans="1:11" s="44" customFormat="1">
      <c r="A7657" s="49"/>
      <c r="E7657" s="50"/>
      <c r="F7657" s="51"/>
      <c r="G7657" s="51"/>
      <c r="H7657" s="51"/>
      <c r="I7657" s="52"/>
      <c r="J7657" s="46"/>
      <c r="K7657" s="45"/>
    </row>
    <row r="7658" spans="1:11" s="44" customFormat="1">
      <c r="A7658" s="49"/>
      <c r="E7658" s="50"/>
      <c r="F7658" s="51"/>
      <c r="G7658" s="51"/>
      <c r="H7658" s="51"/>
      <c r="I7658" s="52"/>
      <c r="J7658" s="46"/>
      <c r="K7658" s="45"/>
    </row>
    <row r="7659" spans="1:11" s="44" customFormat="1">
      <c r="A7659" s="49"/>
      <c r="E7659" s="50"/>
      <c r="F7659" s="51"/>
      <c r="G7659" s="51"/>
      <c r="H7659" s="51"/>
      <c r="I7659" s="52"/>
      <c r="J7659" s="46"/>
      <c r="K7659" s="45"/>
    </row>
    <row r="7660" spans="1:11" s="44" customFormat="1">
      <c r="A7660" s="49"/>
      <c r="E7660" s="50"/>
      <c r="F7660" s="51"/>
      <c r="G7660" s="51"/>
      <c r="H7660" s="51"/>
      <c r="I7660" s="52"/>
      <c r="J7660" s="46"/>
      <c r="K7660" s="45"/>
    </row>
    <row r="7661" spans="1:11" s="44" customFormat="1">
      <c r="A7661" s="49"/>
      <c r="E7661" s="50"/>
      <c r="F7661" s="51"/>
      <c r="G7661" s="51"/>
      <c r="H7661" s="51"/>
      <c r="I7661" s="52"/>
      <c r="J7661" s="46"/>
      <c r="K7661" s="45"/>
    </row>
    <row r="7662" spans="1:11" s="44" customFormat="1">
      <c r="A7662" s="49"/>
      <c r="E7662" s="50"/>
      <c r="F7662" s="51"/>
      <c r="G7662" s="51"/>
      <c r="H7662" s="51"/>
      <c r="I7662" s="52"/>
      <c r="J7662" s="46"/>
      <c r="K7662" s="45"/>
    </row>
    <row r="7663" spans="1:11" s="44" customFormat="1">
      <c r="A7663" s="49"/>
      <c r="E7663" s="50"/>
      <c r="F7663" s="51"/>
      <c r="G7663" s="51"/>
      <c r="H7663" s="51"/>
      <c r="I7663" s="52"/>
      <c r="J7663" s="46"/>
      <c r="K7663" s="47"/>
    </row>
    <row r="7664" spans="1:11" s="44" customFormat="1">
      <c r="A7664" s="49"/>
      <c r="E7664" s="50"/>
      <c r="F7664" s="51"/>
      <c r="G7664" s="51"/>
      <c r="H7664" s="51"/>
      <c r="I7664" s="52"/>
      <c r="J7664" s="46"/>
      <c r="K7664" s="45"/>
    </row>
    <row r="7665" spans="1:11" s="44" customFormat="1">
      <c r="A7665" s="49"/>
      <c r="E7665" s="50"/>
      <c r="F7665" s="51"/>
      <c r="G7665" s="51"/>
      <c r="H7665" s="51"/>
      <c r="I7665" s="52"/>
      <c r="J7665" s="46"/>
      <c r="K7665" s="45"/>
    </row>
    <row r="7666" spans="1:11" s="44" customFormat="1">
      <c r="A7666" s="49"/>
      <c r="E7666" s="50"/>
      <c r="F7666" s="51"/>
      <c r="G7666" s="51"/>
      <c r="H7666" s="51"/>
      <c r="I7666" s="52"/>
      <c r="J7666" s="46"/>
      <c r="K7666" s="45"/>
    </row>
    <row r="7667" spans="1:11" s="44" customFormat="1">
      <c r="A7667" s="49"/>
      <c r="E7667" s="50"/>
      <c r="F7667" s="51"/>
      <c r="G7667" s="51"/>
      <c r="H7667" s="51"/>
      <c r="I7667" s="52"/>
      <c r="J7667" s="46"/>
      <c r="K7667" s="45"/>
    </row>
    <row r="7668" spans="1:11" s="44" customFormat="1">
      <c r="A7668" s="49"/>
      <c r="E7668" s="50"/>
      <c r="F7668" s="51"/>
      <c r="G7668" s="51"/>
      <c r="H7668" s="51"/>
      <c r="I7668" s="52"/>
      <c r="J7668" s="46"/>
      <c r="K7668" s="45"/>
    </row>
    <row r="7669" spans="1:11" s="44" customFormat="1">
      <c r="A7669" s="49"/>
      <c r="E7669" s="50"/>
      <c r="F7669" s="51"/>
      <c r="G7669" s="51"/>
      <c r="H7669" s="51"/>
      <c r="I7669" s="52"/>
      <c r="J7669" s="46"/>
      <c r="K7669" s="45"/>
    </row>
    <row r="7670" spans="1:11" s="44" customFormat="1">
      <c r="A7670" s="49"/>
      <c r="E7670" s="50"/>
      <c r="F7670" s="51"/>
      <c r="G7670" s="51"/>
      <c r="H7670" s="51"/>
      <c r="I7670" s="52"/>
      <c r="J7670" s="46"/>
      <c r="K7670" s="45"/>
    </row>
    <row r="7671" spans="1:11" s="44" customFormat="1">
      <c r="A7671" s="49"/>
      <c r="E7671" s="50"/>
      <c r="F7671" s="51"/>
      <c r="G7671" s="51"/>
      <c r="H7671" s="51"/>
      <c r="I7671" s="52"/>
      <c r="J7671" s="46"/>
      <c r="K7671" s="45"/>
    </row>
    <row r="7672" spans="1:11" s="44" customFormat="1">
      <c r="A7672" s="49"/>
      <c r="E7672" s="50"/>
      <c r="F7672" s="51"/>
      <c r="G7672" s="51"/>
      <c r="H7672" s="51"/>
      <c r="I7672" s="52"/>
      <c r="J7672" s="46"/>
      <c r="K7672" s="45"/>
    </row>
    <row r="7673" spans="1:11" s="44" customFormat="1">
      <c r="A7673" s="49"/>
      <c r="E7673" s="50"/>
      <c r="F7673" s="51"/>
      <c r="G7673" s="51"/>
      <c r="H7673" s="51"/>
      <c r="I7673" s="52"/>
      <c r="J7673" s="46"/>
      <c r="K7673" s="45"/>
    </row>
    <row r="7674" spans="1:11" s="44" customFormat="1">
      <c r="A7674" s="49"/>
      <c r="E7674" s="50"/>
      <c r="F7674" s="51"/>
      <c r="G7674" s="51"/>
      <c r="H7674" s="51"/>
      <c r="I7674" s="52"/>
      <c r="J7674" s="46"/>
      <c r="K7674" s="45"/>
    </row>
    <row r="7675" spans="1:11" s="44" customFormat="1">
      <c r="A7675" s="49"/>
      <c r="E7675" s="50"/>
      <c r="F7675" s="51"/>
      <c r="G7675" s="51"/>
      <c r="H7675" s="51"/>
      <c r="I7675" s="52"/>
      <c r="J7675" s="46"/>
      <c r="K7675" s="45"/>
    </row>
    <row r="7676" spans="1:11" s="44" customFormat="1">
      <c r="A7676" s="49"/>
      <c r="E7676" s="50"/>
      <c r="F7676" s="51"/>
      <c r="G7676" s="51"/>
      <c r="H7676" s="51"/>
      <c r="I7676" s="52"/>
      <c r="J7676" s="46"/>
      <c r="K7676" s="45"/>
    </row>
    <row r="7677" spans="1:11" s="44" customFormat="1">
      <c r="A7677" s="49"/>
      <c r="E7677" s="50"/>
      <c r="F7677" s="51"/>
      <c r="G7677" s="51"/>
      <c r="H7677" s="51"/>
      <c r="I7677" s="52"/>
      <c r="J7677" s="46"/>
      <c r="K7677" s="45"/>
    </row>
    <row r="7678" spans="1:11" s="44" customFormat="1">
      <c r="A7678" s="49"/>
      <c r="E7678" s="50"/>
      <c r="F7678" s="51"/>
      <c r="G7678" s="51"/>
      <c r="H7678" s="51"/>
      <c r="I7678" s="52"/>
      <c r="J7678" s="46"/>
      <c r="K7678" s="47"/>
    </row>
    <row r="7679" spans="1:11" s="44" customFormat="1">
      <c r="A7679" s="49"/>
      <c r="E7679" s="50"/>
      <c r="F7679" s="51"/>
      <c r="G7679" s="51"/>
      <c r="H7679" s="51"/>
      <c r="I7679" s="52"/>
      <c r="J7679" s="46"/>
      <c r="K7679" s="45"/>
    </row>
    <row r="7680" spans="1:11" s="44" customFormat="1">
      <c r="A7680" s="49"/>
      <c r="E7680" s="50"/>
      <c r="F7680" s="51"/>
      <c r="G7680" s="51"/>
      <c r="H7680" s="51"/>
      <c r="I7680" s="52"/>
      <c r="J7680" s="46"/>
      <c r="K7680" s="45"/>
    </row>
    <row r="7681" spans="1:11" s="44" customFormat="1">
      <c r="A7681" s="49"/>
      <c r="E7681" s="50"/>
      <c r="F7681" s="51"/>
      <c r="G7681" s="51"/>
      <c r="H7681" s="51"/>
      <c r="I7681" s="52"/>
      <c r="J7681" s="46"/>
      <c r="K7681" s="45"/>
    </row>
    <row r="7682" spans="1:11" s="44" customFormat="1">
      <c r="A7682" s="49"/>
      <c r="E7682" s="50"/>
      <c r="F7682" s="51"/>
      <c r="G7682" s="51"/>
      <c r="H7682" s="51"/>
      <c r="I7682" s="52"/>
      <c r="J7682" s="46"/>
      <c r="K7682" s="45"/>
    </row>
    <row r="7683" spans="1:11" s="45" customFormat="1">
      <c r="A7683" s="49"/>
      <c r="B7683" s="44"/>
      <c r="C7683" s="44"/>
      <c r="D7683" s="44"/>
      <c r="E7683" s="50"/>
      <c r="F7683" s="51"/>
      <c r="G7683" s="51"/>
      <c r="H7683" s="51"/>
      <c r="I7683" s="52"/>
      <c r="J7683" s="46"/>
    </row>
    <row r="7684" spans="1:11" s="45" customFormat="1">
      <c r="A7684" s="49"/>
      <c r="B7684" s="44"/>
      <c r="C7684" s="44"/>
      <c r="D7684" s="44"/>
      <c r="E7684" s="50"/>
      <c r="F7684" s="51"/>
      <c r="G7684" s="51"/>
      <c r="H7684" s="51"/>
      <c r="I7684" s="52"/>
      <c r="J7684" s="46"/>
    </row>
    <row r="7685" spans="1:11" s="45" customFormat="1">
      <c r="A7685" s="49"/>
      <c r="B7685" s="44"/>
      <c r="C7685" s="44"/>
      <c r="D7685" s="44"/>
      <c r="E7685" s="50"/>
      <c r="F7685" s="51"/>
      <c r="G7685" s="51"/>
      <c r="H7685" s="51"/>
      <c r="I7685" s="52"/>
      <c r="J7685" s="46"/>
    </row>
    <row r="7686" spans="1:11" s="45" customFormat="1">
      <c r="A7686" s="49"/>
      <c r="B7686" s="44"/>
      <c r="C7686" s="44"/>
      <c r="D7686" s="44"/>
      <c r="E7686" s="50"/>
      <c r="F7686" s="51"/>
      <c r="G7686" s="51"/>
      <c r="H7686" s="51"/>
      <c r="I7686" s="52"/>
      <c r="J7686" s="46"/>
    </row>
    <row r="7687" spans="1:11" s="45" customFormat="1">
      <c r="A7687" s="49"/>
      <c r="B7687" s="44"/>
      <c r="C7687" s="44"/>
      <c r="D7687" s="44"/>
      <c r="E7687" s="50"/>
      <c r="F7687" s="51"/>
      <c r="G7687" s="51"/>
      <c r="H7687" s="51"/>
      <c r="I7687" s="52"/>
      <c r="J7687" s="46"/>
    </row>
    <row r="7688" spans="1:11" s="45" customFormat="1">
      <c r="A7688" s="49"/>
      <c r="B7688" s="44"/>
      <c r="C7688" s="44"/>
      <c r="D7688" s="44"/>
      <c r="E7688" s="50"/>
      <c r="F7688" s="51"/>
      <c r="G7688" s="51"/>
      <c r="H7688" s="51"/>
      <c r="I7688" s="52"/>
      <c r="J7688" s="46"/>
    </row>
    <row r="7689" spans="1:11" s="45" customFormat="1">
      <c r="A7689" s="49"/>
      <c r="B7689" s="44"/>
      <c r="C7689" s="44"/>
      <c r="D7689" s="44"/>
      <c r="E7689" s="50"/>
      <c r="F7689" s="51"/>
      <c r="G7689" s="51"/>
      <c r="H7689" s="51"/>
      <c r="I7689" s="52"/>
      <c r="J7689" s="46"/>
    </row>
    <row r="7690" spans="1:11" s="45" customFormat="1">
      <c r="A7690" s="49"/>
      <c r="B7690" s="44"/>
      <c r="C7690" s="44"/>
      <c r="D7690" s="44"/>
      <c r="E7690" s="50"/>
      <c r="F7690" s="51"/>
      <c r="G7690" s="51"/>
      <c r="H7690" s="51"/>
      <c r="I7690" s="52"/>
      <c r="J7690" s="46"/>
    </row>
    <row r="7691" spans="1:11" s="45" customFormat="1">
      <c r="A7691" s="49"/>
      <c r="B7691" s="44"/>
      <c r="C7691" s="44"/>
      <c r="D7691" s="44"/>
      <c r="E7691" s="50"/>
      <c r="F7691" s="51"/>
      <c r="G7691" s="51"/>
      <c r="H7691" s="51"/>
      <c r="I7691" s="52"/>
      <c r="J7691" s="46"/>
    </row>
    <row r="7692" spans="1:11" s="45" customFormat="1">
      <c r="A7692" s="49"/>
      <c r="B7692" s="44"/>
      <c r="C7692" s="44"/>
      <c r="D7692" s="44"/>
      <c r="E7692" s="50"/>
      <c r="F7692" s="51"/>
      <c r="G7692" s="51"/>
      <c r="H7692" s="51"/>
      <c r="I7692" s="52"/>
      <c r="J7692" s="46"/>
    </row>
    <row r="7693" spans="1:11" s="45" customFormat="1">
      <c r="A7693" s="49"/>
      <c r="B7693" s="44"/>
      <c r="C7693" s="44"/>
      <c r="D7693" s="44"/>
      <c r="E7693" s="50"/>
      <c r="F7693" s="51"/>
      <c r="G7693" s="51"/>
      <c r="H7693" s="51"/>
      <c r="I7693" s="52"/>
      <c r="J7693" s="46"/>
    </row>
    <row r="7694" spans="1:11" s="45" customFormat="1">
      <c r="A7694" s="49"/>
      <c r="B7694" s="44"/>
      <c r="C7694" s="44"/>
      <c r="D7694" s="44"/>
      <c r="E7694" s="50"/>
      <c r="F7694" s="51"/>
      <c r="G7694" s="51"/>
      <c r="H7694" s="51"/>
      <c r="I7694" s="52"/>
      <c r="J7694" s="46"/>
    </row>
    <row r="7695" spans="1:11" s="45" customFormat="1">
      <c r="A7695" s="49"/>
      <c r="B7695" s="44"/>
      <c r="C7695" s="44"/>
      <c r="D7695" s="44"/>
      <c r="E7695" s="50"/>
      <c r="F7695" s="51"/>
      <c r="G7695" s="51"/>
      <c r="H7695" s="51"/>
      <c r="I7695" s="52"/>
      <c r="J7695" s="46"/>
    </row>
    <row r="7696" spans="1:11" s="45" customFormat="1">
      <c r="A7696" s="49"/>
      <c r="B7696" s="44"/>
      <c r="C7696" s="44"/>
      <c r="D7696" s="44"/>
      <c r="E7696" s="50"/>
      <c r="F7696" s="51"/>
      <c r="G7696" s="51"/>
      <c r="H7696" s="51"/>
      <c r="I7696" s="52"/>
      <c r="J7696" s="46"/>
    </row>
    <row r="7697" spans="1:11" s="45" customFormat="1">
      <c r="A7697" s="49"/>
      <c r="B7697" s="44"/>
      <c r="C7697" s="44"/>
      <c r="D7697" s="44"/>
      <c r="E7697" s="50"/>
      <c r="F7697" s="51"/>
      <c r="G7697" s="51"/>
      <c r="H7697" s="51"/>
      <c r="I7697" s="52"/>
      <c r="J7697" s="46"/>
    </row>
    <row r="7698" spans="1:11" s="45" customFormat="1">
      <c r="A7698" s="49"/>
      <c r="B7698" s="44"/>
      <c r="C7698" s="44"/>
      <c r="D7698" s="44"/>
      <c r="E7698" s="50"/>
      <c r="F7698" s="51"/>
      <c r="G7698" s="51"/>
      <c r="H7698" s="51"/>
      <c r="I7698" s="52"/>
      <c r="J7698" s="46"/>
    </row>
    <row r="7699" spans="1:11" s="44" customFormat="1">
      <c r="A7699" s="49"/>
      <c r="E7699" s="50"/>
      <c r="F7699" s="51"/>
      <c r="G7699" s="51"/>
      <c r="H7699" s="51"/>
      <c r="I7699" s="52"/>
      <c r="J7699" s="46"/>
      <c r="K7699" s="45"/>
    </row>
    <row r="7700" spans="1:11" s="44" customFormat="1">
      <c r="A7700" s="49"/>
      <c r="E7700" s="50"/>
      <c r="F7700" s="51"/>
      <c r="G7700" s="51"/>
      <c r="H7700" s="51"/>
      <c r="I7700" s="52"/>
      <c r="J7700" s="46"/>
      <c r="K7700" s="45"/>
    </row>
    <row r="7701" spans="1:11" s="44" customFormat="1">
      <c r="A7701" s="49"/>
      <c r="E7701" s="50"/>
      <c r="F7701" s="51"/>
      <c r="G7701" s="51"/>
      <c r="H7701" s="51"/>
      <c r="I7701" s="52"/>
      <c r="J7701" s="46"/>
      <c r="K7701" s="45"/>
    </row>
    <row r="7702" spans="1:11" s="44" customFormat="1">
      <c r="A7702" s="49"/>
      <c r="E7702" s="50"/>
      <c r="F7702" s="51"/>
      <c r="G7702" s="51"/>
      <c r="H7702" s="51"/>
      <c r="I7702" s="52"/>
      <c r="J7702" s="46"/>
      <c r="K7702" s="45"/>
    </row>
    <row r="7703" spans="1:11" s="44" customFormat="1">
      <c r="A7703" s="49"/>
      <c r="E7703" s="50"/>
      <c r="F7703" s="51"/>
      <c r="G7703" s="51"/>
      <c r="H7703" s="51"/>
      <c r="I7703" s="52"/>
      <c r="J7703" s="46"/>
      <c r="K7703" s="45"/>
    </row>
    <row r="7704" spans="1:11" s="44" customFormat="1">
      <c r="A7704" s="49"/>
      <c r="E7704" s="50"/>
      <c r="F7704" s="51"/>
      <c r="G7704" s="51"/>
      <c r="H7704" s="51"/>
      <c r="I7704" s="52"/>
      <c r="J7704" s="46"/>
      <c r="K7704" s="45"/>
    </row>
    <row r="7705" spans="1:11" s="44" customFormat="1">
      <c r="A7705" s="49"/>
      <c r="E7705" s="50"/>
      <c r="F7705" s="51"/>
      <c r="G7705" s="51"/>
      <c r="H7705" s="51"/>
      <c r="I7705" s="52"/>
      <c r="J7705" s="46"/>
      <c r="K7705" s="45"/>
    </row>
    <row r="7706" spans="1:11" s="44" customFormat="1">
      <c r="A7706" s="49"/>
      <c r="E7706" s="50"/>
      <c r="F7706" s="51"/>
      <c r="G7706" s="51"/>
      <c r="H7706" s="51"/>
      <c r="I7706" s="52"/>
      <c r="J7706" s="46"/>
      <c r="K7706" s="47"/>
    </row>
    <row r="7707" spans="1:11" s="44" customFormat="1">
      <c r="A7707" s="49"/>
      <c r="E7707" s="50"/>
      <c r="F7707" s="51"/>
      <c r="G7707" s="51"/>
      <c r="H7707" s="51"/>
      <c r="I7707" s="52"/>
      <c r="J7707" s="46"/>
      <c r="K7707" s="45"/>
    </row>
    <row r="7708" spans="1:11" s="44" customFormat="1">
      <c r="A7708" s="49"/>
      <c r="E7708" s="50"/>
      <c r="F7708" s="51"/>
      <c r="G7708" s="51"/>
      <c r="H7708" s="51"/>
      <c r="I7708" s="52"/>
      <c r="J7708" s="46"/>
      <c r="K7708" s="45"/>
    </row>
    <row r="7709" spans="1:11" s="44" customFormat="1">
      <c r="A7709" s="49"/>
      <c r="E7709" s="50"/>
      <c r="F7709" s="51"/>
      <c r="G7709" s="51"/>
      <c r="H7709" s="51"/>
      <c r="I7709" s="52"/>
      <c r="J7709" s="46"/>
      <c r="K7709" s="45"/>
    </row>
    <row r="7710" spans="1:11" s="44" customFormat="1">
      <c r="A7710" s="49"/>
      <c r="E7710" s="50"/>
      <c r="F7710" s="51"/>
      <c r="G7710" s="51"/>
      <c r="H7710" s="51"/>
      <c r="I7710" s="52"/>
      <c r="J7710" s="46"/>
      <c r="K7710" s="45"/>
    </row>
    <row r="7711" spans="1:11" s="44" customFormat="1">
      <c r="A7711" s="49"/>
      <c r="E7711" s="50"/>
      <c r="F7711" s="51"/>
      <c r="G7711" s="51"/>
      <c r="H7711" s="51"/>
      <c r="I7711" s="52"/>
      <c r="J7711" s="46"/>
      <c r="K7711" s="45"/>
    </row>
    <row r="7712" spans="1:11" s="44" customFormat="1">
      <c r="A7712" s="49"/>
      <c r="E7712" s="50"/>
      <c r="F7712" s="51"/>
      <c r="G7712" s="51"/>
      <c r="H7712" s="51"/>
      <c r="I7712" s="52"/>
      <c r="J7712" s="46"/>
      <c r="K7712" s="45"/>
    </row>
    <row r="7713" spans="1:12" s="44" customFormat="1">
      <c r="A7713" s="49"/>
      <c r="E7713" s="50"/>
      <c r="F7713" s="51"/>
      <c r="G7713" s="51"/>
      <c r="H7713" s="51"/>
      <c r="I7713" s="52"/>
      <c r="J7713" s="46"/>
      <c r="K7713" s="45"/>
    </row>
    <row r="7714" spans="1:12" s="44" customFormat="1">
      <c r="A7714" s="49"/>
      <c r="E7714" s="50"/>
      <c r="F7714" s="51"/>
      <c r="G7714" s="51"/>
      <c r="H7714" s="51"/>
      <c r="I7714" s="52"/>
      <c r="J7714" s="46"/>
      <c r="K7714" s="45"/>
    </row>
    <row r="7715" spans="1:12" s="44" customFormat="1">
      <c r="A7715" s="49"/>
      <c r="E7715" s="50"/>
      <c r="F7715" s="51"/>
      <c r="G7715" s="51"/>
      <c r="H7715" s="51"/>
      <c r="I7715" s="52"/>
      <c r="J7715" s="46"/>
      <c r="K7715" s="47"/>
    </row>
    <row r="7716" spans="1:12" s="44" customFormat="1">
      <c r="A7716" s="49"/>
      <c r="E7716" s="50"/>
      <c r="F7716" s="51"/>
      <c r="G7716" s="51"/>
      <c r="H7716" s="51"/>
      <c r="I7716" s="52"/>
      <c r="J7716" s="46"/>
      <c r="K7716" s="47"/>
    </row>
    <row r="7717" spans="1:12" s="44" customFormat="1">
      <c r="A7717" s="49"/>
      <c r="E7717" s="50"/>
      <c r="F7717" s="51"/>
      <c r="G7717" s="51"/>
      <c r="H7717" s="51"/>
      <c r="I7717" s="52"/>
      <c r="J7717" s="46"/>
      <c r="K7717" s="45"/>
      <c r="L7717" s="48"/>
    </row>
    <row r="7718" spans="1:12" s="44" customFormat="1">
      <c r="A7718" s="49"/>
      <c r="E7718" s="50"/>
      <c r="F7718" s="51"/>
      <c r="G7718" s="51"/>
      <c r="H7718" s="51"/>
      <c r="I7718" s="52"/>
      <c r="J7718" s="46"/>
      <c r="K7718" s="45"/>
    </row>
    <row r="7719" spans="1:12" s="44" customFormat="1">
      <c r="A7719" s="49"/>
      <c r="E7719" s="50"/>
      <c r="F7719" s="51"/>
      <c r="G7719" s="51"/>
      <c r="H7719" s="51"/>
      <c r="I7719" s="52"/>
      <c r="J7719" s="46"/>
      <c r="K7719" s="45"/>
    </row>
    <row r="7720" spans="1:12" s="44" customFormat="1">
      <c r="A7720" s="49"/>
      <c r="E7720" s="50"/>
      <c r="F7720" s="51"/>
      <c r="G7720" s="51"/>
      <c r="H7720" s="51"/>
      <c r="I7720" s="52"/>
      <c r="J7720" s="46"/>
      <c r="K7720" s="45"/>
    </row>
    <row r="7721" spans="1:12" s="44" customFormat="1">
      <c r="A7721" s="49"/>
      <c r="E7721" s="50"/>
      <c r="F7721" s="51"/>
      <c r="G7721" s="51"/>
      <c r="H7721" s="51"/>
      <c r="I7721" s="52"/>
      <c r="J7721" s="46"/>
      <c r="K7721" s="45"/>
    </row>
    <row r="7722" spans="1:12" s="44" customFormat="1">
      <c r="A7722" s="49"/>
      <c r="E7722" s="50"/>
      <c r="F7722" s="51"/>
      <c r="G7722" s="51"/>
      <c r="H7722" s="51"/>
      <c r="I7722" s="52"/>
      <c r="J7722" s="46"/>
      <c r="K7722" s="45"/>
    </row>
    <row r="7723" spans="1:12" s="44" customFormat="1">
      <c r="A7723" s="49"/>
      <c r="E7723" s="50"/>
      <c r="F7723" s="51"/>
      <c r="G7723" s="51"/>
      <c r="H7723" s="51"/>
      <c r="I7723" s="52"/>
      <c r="J7723" s="46"/>
      <c r="K7723" s="45"/>
    </row>
    <row r="7724" spans="1:12" s="44" customFormat="1">
      <c r="A7724" s="49"/>
      <c r="E7724" s="50"/>
      <c r="F7724" s="51"/>
      <c r="G7724" s="51"/>
      <c r="H7724" s="51"/>
      <c r="I7724" s="52"/>
      <c r="J7724" s="46"/>
      <c r="K7724" s="45"/>
    </row>
    <row r="7725" spans="1:12" s="44" customFormat="1">
      <c r="A7725" s="49"/>
      <c r="E7725" s="50"/>
      <c r="F7725" s="51"/>
      <c r="G7725" s="51"/>
      <c r="H7725" s="51"/>
      <c r="I7725" s="52"/>
      <c r="J7725" s="46"/>
      <c r="K7725" s="45"/>
    </row>
    <row r="7726" spans="1:12" s="44" customFormat="1">
      <c r="A7726" s="49"/>
      <c r="E7726" s="50"/>
      <c r="F7726" s="51"/>
      <c r="G7726" s="51"/>
      <c r="H7726" s="51"/>
      <c r="I7726" s="52"/>
      <c r="J7726" s="46"/>
      <c r="K7726" s="45"/>
    </row>
    <row r="7727" spans="1:12" s="44" customFormat="1">
      <c r="A7727" s="49"/>
      <c r="E7727" s="50"/>
      <c r="F7727" s="51"/>
      <c r="G7727" s="51"/>
      <c r="H7727" s="51"/>
      <c r="I7727" s="52"/>
      <c r="J7727" s="46"/>
      <c r="K7727" s="45"/>
    </row>
    <row r="7728" spans="1:12" s="44" customFormat="1">
      <c r="A7728" s="49"/>
      <c r="E7728" s="50"/>
      <c r="F7728" s="51"/>
      <c r="G7728" s="51"/>
      <c r="H7728" s="51"/>
      <c r="I7728" s="52"/>
      <c r="J7728" s="46"/>
      <c r="K7728" s="45"/>
    </row>
    <row r="7729" spans="1:11" s="44" customFormat="1">
      <c r="A7729" s="49"/>
      <c r="E7729" s="50"/>
      <c r="F7729" s="51"/>
      <c r="G7729" s="51"/>
      <c r="H7729" s="51"/>
      <c r="I7729" s="52"/>
      <c r="J7729" s="46"/>
      <c r="K7729" s="45"/>
    </row>
    <row r="7730" spans="1:11" s="44" customFormat="1">
      <c r="A7730" s="49"/>
      <c r="E7730" s="50"/>
      <c r="F7730" s="51"/>
      <c r="G7730" s="51"/>
      <c r="H7730" s="51"/>
      <c r="I7730" s="52"/>
      <c r="J7730" s="46"/>
      <c r="K7730" s="45"/>
    </row>
    <row r="7731" spans="1:11" s="44" customFormat="1">
      <c r="A7731" s="49"/>
      <c r="E7731" s="50"/>
      <c r="F7731" s="51"/>
      <c r="G7731" s="51"/>
      <c r="H7731" s="51"/>
      <c r="I7731" s="52"/>
      <c r="J7731" s="46"/>
      <c r="K7731" s="47"/>
    </row>
    <row r="7732" spans="1:11" s="44" customFormat="1">
      <c r="A7732" s="49"/>
      <c r="E7732" s="50"/>
      <c r="F7732" s="51"/>
      <c r="G7732" s="51"/>
      <c r="H7732" s="51"/>
      <c r="I7732" s="52"/>
      <c r="J7732" s="46"/>
      <c r="K7732" s="45"/>
    </row>
    <row r="7733" spans="1:11" s="44" customFormat="1">
      <c r="A7733" s="49"/>
      <c r="E7733" s="50"/>
      <c r="F7733" s="51"/>
      <c r="G7733" s="51"/>
      <c r="H7733" s="51"/>
      <c r="I7733" s="52"/>
      <c r="J7733" s="46"/>
      <c r="K7733" s="45"/>
    </row>
    <row r="7734" spans="1:11" s="44" customFormat="1">
      <c r="A7734" s="49"/>
      <c r="E7734" s="50"/>
      <c r="F7734" s="51"/>
      <c r="G7734" s="51"/>
      <c r="H7734" s="51"/>
      <c r="I7734" s="52"/>
      <c r="J7734" s="46"/>
      <c r="K7734" s="45"/>
    </row>
    <row r="7735" spans="1:11" s="44" customFormat="1">
      <c r="A7735" s="49"/>
      <c r="E7735" s="50"/>
      <c r="F7735" s="51"/>
      <c r="G7735" s="51"/>
      <c r="H7735" s="51"/>
      <c r="I7735" s="52"/>
      <c r="J7735" s="46"/>
      <c r="K7735" s="45"/>
    </row>
    <row r="7736" spans="1:11" s="44" customFormat="1">
      <c r="A7736" s="49"/>
      <c r="E7736" s="50"/>
      <c r="F7736" s="51"/>
      <c r="G7736" s="51"/>
      <c r="H7736" s="51"/>
      <c r="I7736" s="52"/>
      <c r="J7736" s="46"/>
      <c r="K7736" s="45"/>
    </row>
    <row r="7737" spans="1:11" s="44" customFormat="1">
      <c r="A7737" s="49"/>
      <c r="E7737" s="50"/>
      <c r="F7737" s="51"/>
      <c r="G7737" s="51"/>
      <c r="H7737" s="51"/>
      <c r="I7737" s="52"/>
      <c r="J7737" s="46"/>
      <c r="K7737" s="45"/>
    </row>
    <row r="7738" spans="1:11" s="44" customFormat="1">
      <c r="A7738" s="49"/>
      <c r="E7738" s="50"/>
      <c r="F7738" s="51"/>
      <c r="G7738" s="51"/>
      <c r="H7738" s="51"/>
      <c r="I7738" s="52"/>
      <c r="J7738" s="46"/>
      <c r="K7738" s="47"/>
    </row>
    <row r="7739" spans="1:11" s="44" customFormat="1">
      <c r="A7739" s="49"/>
      <c r="E7739" s="50"/>
      <c r="F7739" s="51"/>
      <c r="G7739" s="51"/>
      <c r="H7739" s="51"/>
      <c r="I7739" s="52"/>
      <c r="J7739" s="46"/>
      <c r="K7739" s="45"/>
    </row>
    <row r="7740" spans="1:11" s="44" customFormat="1">
      <c r="A7740" s="49"/>
      <c r="E7740" s="50"/>
      <c r="F7740" s="51"/>
      <c r="G7740" s="51"/>
      <c r="H7740" s="51"/>
      <c r="I7740" s="52"/>
      <c r="J7740" s="46"/>
      <c r="K7740" s="45"/>
    </row>
    <row r="7741" spans="1:11" s="44" customFormat="1">
      <c r="A7741" s="49"/>
      <c r="E7741" s="50"/>
      <c r="F7741" s="51"/>
      <c r="G7741" s="51"/>
      <c r="H7741" s="51"/>
      <c r="I7741" s="52"/>
      <c r="J7741" s="46"/>
      <c r="K7741" s="45"/>
    </row>
    <row r="7742" spans="1:11" s="44" customFormat="1">
      <c r="A7742" s="49"/>
      <c r="E7742" s="50"/>
      <c r="F7742" s="51"/>
      <c r="G7742" s="51"/>
      <c r="H7742" s="51"/>
      <c r="I7742" s="52"/>
      <c r="J7742" s="46"/>
      <c r="K7742" s="45"/>
    </row>
    <row r="7743" spans="1:11" s="44" customFormat="1">
      <c r="A7743" s="49"/>
      <c r="E7743" s="50"/>
      <c r="F7743" s="51"/>
      <c r="G7743" s="51"/>
      <c r="H7743" s="51"/>
      <c r="I7743" s="52"/>
      <c r="J7743" s="46"/>
      <c r="K7743" s="45"/>
    </row>
    <row r="7744" spans="1:11" s="44" customFormat="1">
      <c r="A7744" s="49"/>
      <c r="E7744" s="50"/>
      <c r="F7744" s="51"/>
      <c r="G7744" s="51"/>
      <c r="H7744" s="51"/>
      <c r="I7744" s="52"/>
      <c r="J7744" s="46"/>
      <c r="K7744" s="45"/>
    </row>
    <row r="7745" spans="1:11" s="44" customFormat="1">
      <c r="A7745" s="49"/>
      <c r="E7745" s="50"/>
      <c r="F7745" s="51"/>
      <c r="G7745" s="51"/>
      <c r="H7745" s="51"/>
      <c r="I7745" s="52"/>
      <c r="J7745" s="46"/>
      <c r="K7745" s="45"/>
    </row>
    <row r="7746" spans="1:11" s="44" customFormat="1">
      <c r="A7746" s="49"/>
      <c r="E7746" s="50"/>
      <c r="F7746" s="51"/>
      <c r="G7746" s="51"/>
      <c r="H7746" s="51"/>
      <c r="I7746" s="52"/>
      <c r="J7746" s="46"/>
      <c r="K7746" s="45"/>
    </row>
    <row r="7747" spans="1:11" s="44" customFormat="1">
      <c r="A7747" s="49"/>
      <c r="E7747" s="50"/>
      <c r="F7747" s="51"/>
      <c r="G7747" s="51"/>
      <c r="H7747" s="51"/>
      <c r="I7747" s="52"/>
      <c r="J7747" s="46"/>
      <c r="K7747" s="45"/>
    </row>
    <row r="7748" spans="1:11" s="44" customFormat="1">
      <c r="A7748" s="49"/>
      <c r="E7748" s="50"/>
      <c r="F7748" s="51"/>
      <c r="G7748" s="51"/>
      <c r="H7748" s="51"/>
      <c r="I7748" s="52"/>
      <c r="J7748" s="46"/>
      <c r="K7748" s="45"/>
    </row>
    <row r="7749" spans="1:11" s="44" customFormat="1">
      <c r="A7749" s="49"/>
      <c r="E7749" s="50"/>
      <c r="F7749" s="51"/>
      <c r="G7749" s="51"/>
      <c r="H7749" s="51"/>
      <c r="I7749" s="52"/>
      <c r="J7749" s="46"/>
      <c r="K7749" s="45"/>
    </row>
    <row r="7750" spans="1:11" s="44" customFormat="1">
      <c r="A7750" s="49"/>
      <c r="E7750" s="50"/>
      <c r="F7750" s="51"/>
      <c r="G7750" s="51"/>
      <c r="H7750" s="51"/>
      <c r="I7750" s="52"/>
      <c r="J7750" s="46"/>
      <c r="K7750" s="45"/>
    </row>
    <row r="7751" spans="1:11" s="44" customFormat="1">
      <c r="A7751" s="49"/>
      <c r="E7751" s="50"/>
      <c r="F7751" s="51"/>
      <c r="G7751" s="51"/>
      <c r="H7751" s="51"/>
      <c r="I7751" s="52"/>
      <c r="J7751" s="46"/>
      <c r="K7751" s="45"/>
    </row>
    <row r="7752" spans="1:11" s="44" customFormat="1">
      <c r="A7752" s="49"/>
      <c r="E7752" s="50"/>
      <c r="F7752" s="51"/>
      <c r="G7752" s="51"/>
      <c r="H7752" s="51"/>
      <c r="I7752" s="52"/>
      <c r="J7752" s="46"/>
      <c r="K7752" s="47"/>
    </row>
    <row r="7753" spans="1:11" s="44" customFormat="1">
      <c r="A7753" s="49"/>
      <c r="E7753" s="50"/>
      <c r="F7753" s="51"/>
      <c r="G7753" s="51"/>
      <c r="H7753" s="51"/>
      <c r="I7753" s="52"/>
      <c r="J7753" s="46"/>
      <c r="K7753" s="45"/>
    </row>
    <row r="7754" spans="1:11" s="44" customFormat="1">
      <c r="A7754" s="49"/>
      <c r="E7754" s="50"/>
      <c r="F7754" s="51"/>
      <c r="G7754" s="51"/>
      <c r="H7754" s="51"/>
      <c r="I7754" s="52"/>
      <c r="J7754" s="46"/>
      <c r="K7754" s="45"/>
    </row>
    <row r="7755" spans="1:11" s="44" customFormat="1">
      <c r="A7755" s="49"/>
      <c r="E7755" s="50"/>
      <c r="F7755" s="51"/>
      <c r="G7755" s="51"/>
      <c r="H7755" s="51"/>
      <c r="I7755" s="52"/>
      <c r="J7755" s="46"/>
      <c r="K7755" s="45"/>
    </row>
    <row r="7756" spans="1:11" s="44" customFormat="1">
      <c r="A7756" s="49"/>
      <c r="E7756" s="50"/>
      <c r="F7756" s="51"/>
      <c r="G7756" s="51"/>
      <c r="H7756" s="51"/>
      <c r="I7756" s="52"/>
      <c r="J7756" s="46"/>
      <c r="K7756" s="45"/>
    </row>
    <row r="7757" spans="1:11" s="44" customFormat="1">
      <c r="A7757" s="49"/>
      <c r="E7757" s="50"/>
      <c r="F7757" s="51"/>
      <c r="G7757" s="51"/>
      <c r="H7757" s="51"/>
      <c r="I7757" s="52"/>
      <c r="J7757" s="46"/>
      <c r="K7757" s="45"/>
    </row>
    <row r="7758" spans="1:11" s="44" customFormat="1">
      <c r="A7758" s="49"/>
      <c r="E7758" s="50"/>
      <c r="F7758" s="51"/>
      <c r="G7758" s="51"/>
      <c r="H7758" s="51"/>
      <c r="I7758" s="52"/>
      <c r="J7758" s="46"/>
      <c r="K7758" s="47"/>
    </row>
    <row r="7759" spans="1:11" s="44" customFormat="1">
      <c r="A7759" s="49"/>
      <c r="E7759" s="50"/>
      <c r="F7759" s="51"/>
      <c r="G7759" s="51"/>
      <c r="H7759" s="51"/>
      <c r="I7759" s="52"/>
      <c r="J7759" s="46"/>
      <c r="K7759" s="47"/>
    </row>
    <row r="7760" spans="1:11" s="44" customFormat="1">
      <c r="A7760" s="49"/>
      <c r="E7760" s="50"/>
      <c r="F7760" s="51"/>
      <c r="G7760" s="51"/>
      <c r="H7760" s="51"/>
      <c r="I7760" s="52"/>
      <c r="J7760" s="46"/>
      <c r="K7760" s="45"/>
    </row>
    <row r="7761" spans="1:12" s="44" customFormat="1">
      <c r="A7761" s="49"/>
      <c r="E7761" s="50"/>
      <c r="F7761" s="51"/>
      <c r="G7761" s="51"/>
      <c r="H7761" s="51"/>
      <c r="I7761" s="52"/>
      <c r="J7761" s="46"/>
      <c r="K7761" s="45"/>
    </row>
    <row r="7762" spans="1:12" s="44" customFormat="1">
      <c r="A7762" s="49"/>
      <c r="E7762" s="50"/>
      <c r="F7762" s="51"/>
      <c r="G7762" s="51"/>
      <c r="H7762" s="51"/>
      <c r="I7762" s="52"/>
      <c r="J7762" s="46"/>
      <c r="K7762" s="45"/>
      <c r="L7762" s="48"/>
    </row>
    <row r="7763" spans="1:12" s="44" customFormat="1">
      <c r="A7763" s="49"/>
      <c r="E7763" s="50"/>
      <c r="F7763" s="51"/>
      <c r="G7763" s="51"/>
      <c r="H7763" s="51"/>
      <c r="I7763" s="52"/>
      <c r="J7763" s="46"/>
      <c r="K7763" s="45"/>
    </row>
    <row r="7764" spans="1:12" s="44" customFormat="1">
      <c r="A7764" s="49"/>
      <c r="E7764" s="50"/>
      <c r="F7764" s="51"/>
      <c r="G7764" s="51"/>
      <c r="H7764" s="51"/>
      <c r="I7764" s="52"/>
      <c r="J7764" s="46"/>
      <c r="K7764" s="45"/>
    </row>
    <row r="7765" spans="1:12" s="44" customFormat="1">
      <c r="A7765" s="49"/>
      <c r="E7765" s="50"/>
      <c r="F7765" s="51"/>
      <c r="G7765" s="51"/>
      <c r="H7765" s="51"/>
      <c r="I7765" s="52"/>
      <c r="J7765" s="46"/>
      <c r="K7765" s="45"/>
    </row>
    <row r="7766" spans="1:12" s="44" customFormat="1">
      <c r="A7766" s="49"/>
      <c r="E7766" s="50"/>
      <c r="F7766" s="51"/>
      <c r="G7766" s="51"/>
      <c r="H7766" s="51"/>
      <c r="I7766" s="52"/>
      <c r="J7766" s="46"/>
      <c r="K7766" s="45"/>
    </row>
    <row r="7767" spans="1:12" s="44" customFormat="1">
      <c r="A7767" s="49"/>
      <c r="E7767" s="50"/>
      <c r="F7767" s="51"/>
      <c r="G7767" s="51"/>
      <c r="H7767" s="51"/>
      <c r="I7767" s="52"/>
      <c r="J7767" s="46"/>
      <c r="K7767" s="45"/>
    </row>
    <row r="7768" spans="1:12" s="44" customFormat="1">
      <c r="A7768" s="49"/>
      <c r="E7768" s="50"/>
      <c r="F7768" s="51"/>
      <c r="G7768" s="51"/>
      <c r="H7768" s="51"/>
      <c r="I7768" s="52"/>
      <c r="J7768" s="46"/>
      <c r="K7768" s="45"/>
    </row>
    <row r="7769" spans="1:12" s="44" customFormat="1">
      <c r="A7769" s="49"/>
      <c r="E7769" s="50"/>
      <c r="F7769" s="51"/>
      <c r="G7769" s="51"/>
      <c r="H7769" s="51"/>
      <c r="I7769" s="52"/>
      <c r="J7769" s="46"/>
      <c r="K7769" s="45"/>
    </row>
    <row r="7770" spans="1:12" s="44" customFormat="1">
      <c r="A7770" s="49"/>
      <c r="E7770" s="50"/>
      <c r="F7770" s="51"/>
      <c r="G7770" s="51"/>
      <c r="H7770" s="51"/>
      <c r="I7770" s="52"/>
      <c r="J7770" s="46"/>
      <c r="K7770" s="45"/>
    </row>
    <row r="7771" spans="1:12" s="44" customFormat="1">
      <c r="A7771" s="49"/>
      <c r="E7771" s="50"/>
      <c r="F7771" s="51"/>
      <c r="G7771" s="51"/>
      <c r="H7771" s="51"/>
      <c r="I7771" s="52"/>
      <c r="J7771" s="46"/>
      <c r="K7771" s="45"/>
    </row>
    <row r="7772" spans="1:12" s="44" customFormat="1">
      <c r="A7772" s="49"/>
      <c r="E7772" s="50"/>
      <c r="F7772" s="51"/>
      <c r="G7772" s="51"/>
      <c r="H7772" s="51"/>
      <c r="I7772" s="52"/>
      <c r="J7772" s="46"/>
      <c r="K7772" s="45"/>
    </row>
    <row r="7773" spans="1:12" s="44" customFormat="1">
      <c r="A7773" s="49"/>
      <c r="E7773" s="50"/>
      <c r="F7773" s="51"/>
      <c r="G7773" s="51"/>
      <c r="H7773" s="51"/>
      <c r="I7773" s="52"/>
      <c r="J7773" s="46"/>
      <c r="K7773" s="45"/>
    </row>
    <row r="7774" spans="1:12" s="44" customFormat="1">
      <c r="A7774" s="49"/>
      <c r="E7774" s="50"/>
      <c r="F7774" s="51"/>
      <c r="G7774" s="51"/>
      <c r="H7774" s="51"/>
      <c r="I7774" s="52"/>
      <c r="J7774" s="46"/>
      <c r="K7774" s="45"/>
    </row>
    <row r="7775" spans="1:12" s="44" customFormat="1">
      <c r="A7775" s="49"/>
      <c r="E7775" s="50"/>
      <c r="F7775" s="51"/>
      <c r="G7775" s="51"/>
      <c r="H7775" s="51"/>
      <c r="I7775" s="52"/>
      <c r="J7775" s="46"/>
      <c r="K7775" s="45"/>
    </row>
    <row r="7776" spans="1:12" s="44" customFormat="1">
      <c r="A7776" s="49"/>
      <c r="E7776" s="50"/>
      <c r="F7776" s="51"/>
      <c r="G7776" s="51"/>
      <c r="H7776" s="51"/>
      <c r="I7776" s="52"/>
      <c r="J7776" s="46"/>
      <c r="K7776" s="47"/>
    </row>
    <row r="7777" spans="1:12" s="44" customFormat="1">
      <c r="A7777" s="49"/>
      <c r="E7777" s="50"/>
      <c r="F7777" s="51"/>
      <c r="G7777" s="51"/>
      <c r="H7777" s="51"/>
      <c r="I7777" s="52"/>
      <c r="J7777" s="46"/>
      <c r="K7777" s="47"/>
    </row>
    <row r="7778" spans="1:12" s="44" customFormat="1">
      <c r="A7778" s="49"/>
      <c r="E7778" s="50"/>
      <c r="F7778" s="51"/>
      <c r="G7778" s="51"/>
      <c r="H7778" s="51"/>
      <c r="I7778" s="52"/>
      <c r="J7778" s="46"/>
      <c r="K7778" s="45"/>
    </row>
    <row r="7779" spans="1:12" s="44" customFormat="1">
      <c r="A7779" s="49"/>
      <c r="E7779" s="50"/>
      <c r="F7779" s="51"/>
      <c r="G7779" s="51"/>
      <c r="H7779" s="51"/>
      <c r="I7779" s="52"/>
      <c r="J7779" s="46"/>
      <c r="K7779" s="47"/>
    </row>
    <row r="7780" spans="1:12" s="44" customFormat="1">
      <c r="A7780" s="49"/>
      <c r="E7780" s="50"/>
      <c r="F7780" s="51"/>
      <c r="G7780" s="51"/>
      <c r="H7780" s="51"/>
      <c r="I7780" s="52"/>
      <c r="J7780" s="46"/>
      <c r="K7780" s="45"/>
      <c r="L7780" s="48"/>
    </row>
    <row r="7781" spans="1:12" s="44" customFormat="1">
      <c r="A7781" s="49"/>
      <c r="E7781" s="50"/>
      <c r="F7781" s="51"/>
      <c r="G7781" s="51"/>
      <c r="H7781" s="51"/>
      <c r="I7781" s="52"/>
      <c r="J7781" s="46"/>
      <c r="K7781" s="45"/>
    </row>
    <row r="7782" spans="1:12" s="44" customFormat="1">
      <c r="A7782" s="49"/>
      <c r="E7782" s="50"/>
      <c r="F7782" s="51"/>
      <c r="G7782" s="51"/>
      <c r="H7782" s="51"/>
      <c r="I7782" s="52"/>
      <c r="J7782" s="46"/>
      <c r="K7782" s="47"/>
    </row>
    <row r="7783" spans="1:12" s="44" customFormat="1">
      <c r="A7783" s="49"/>
      <c r="E7783" s="50"/>
      <c r="F7783" s="51"/>
      <c r="G7783" s="51"/>
      <c r="H7783" s="51"/>
      <c r="I7783" s="52"/>
      <c r="J7783" s="46"/>
      <c r="K7783" s="45"/>
    </row>
    <row r="7784" spans="1:12" s="44" customFormat="1">
      <c r="A7784" s="49"/>
      <c r="E7784" s="50"/>
      <c r="F7784" s="51"/>
      <c r="G7784" s="51"/>
      <c r="H7784" s="51"/>
      <c r="I7784" s="52"/>
      <c r="J7784" s="46"/>
      <c r="K7784" s="45"/>
    </row>
    <row r="7785" spans="1:12" s="44" customFormat="1">
      <c r="A7785" s="49"/>
      <c r="E7785" s="50"/>
      <c r="F7785" s="51"/>
      <c r="G7785" s="51"/>
      <c r="H7785" s="51"/>
      <c r="I7785" s="52"/>
      <c r="J7785" s="46"/>
      <c r="K7785" s="45"/>
    </row>
    <row r="7786" spans="1:12" s="44" customFormat="1">
      <c r="A7786" s="49"/>
      <c r="E7786" s="50"/>
      <c r="F7786" s="51"/>
      <c r="G7786" s="51"/>
      <c r="H7786" s="51"/>
      <c r="I7786" s="52"/>
      <c r="J7786" s="46"/>
      <c r="K7786" s="45"/>
    </row>
    <row r="7787" spans="1:12" s="44" customFormat="1">
      <c r="A7787" s="49"/>
      <c r="E7787" s="50"/>
      <c r="F7787" s="51"/>
      <c r="G7787" s="51"/>
      <c r="H7787" s="51"/>
      <c r="I7787" s="52"/>
      <c r="J7787" s="46"/>
      <c r="K7787" s="45"/>
    </row>
    <row r="7788" spans="1:12" s="44" customFormat="1">
      <c r="A7788" s="49"/>
      <c r="E7788" s="50"/>
      <c r="F7788" s="51"/>
      <c r="G7788" s="51"/>
      <c r="H7788" s="51"/>
      <c r="I7788" s="52"/>
      <c r="J7788" s="46"/>
      <c r="K7788" s="45"/>
    </row>
    <row r="7789" spans="1:12" s="44" customFormat="1">
      <c r="A7789" s="49"/>
      <c r="E7789" s="50"/>
      <c r="F7789" s="51"/>
      <c r="G7789" s="51"/>
      <c r="H7789" s="51"/>
      <c r="I7789" s="52"/>
      <c r="J7789" s="46"/>
      <c r="K7789" s="45"/>
    </row>
    <row r="7790" spans="1:12" s="44" customFormat="1">
      <c r="A7790" s="49"/>
      <c r="E7790" s="50"/>
      <c r="F7790" s="51"/>
      <c r="G7790" s="51"/>
      <c r="H7790" s="51"/>
      <c r="I7790" s="52"/>
      <c r="J7790" s="46"/>
      <c r="K7790" s="47"/>
    </row>
    <row r="7791" spans="1:12" s="44" customFormat="1">
      <c r="A7791" s="49"/>
      <c r="E7791" s="50"/>
      <c r="F7791" s="51"/>
      <c r="G7791" s="51"/>
      <c r="H7791" s="51"/>
      <c r="I7791" s="52"/>
      <c r="J7791" s="46"/>
      <c r="K7791" s="45"/>
    </row>
    <row r="7792" spans="1:12" s="44" customFormat="1">
      <c r="A7792" s="49"/>
      <c r="E7792" s="50"/>
      <c r="F7792" s="51"/>
      <c r="G7792" s="51"/>
      <c r="H7792" s="51"/>
      <c r="I7792" s="52"/>
      <c r="J7792" s="46"/>
      <c r="K7792" s="55"/>
    </row>
    <row r="7793" spans="1:11" s="44" customFormat="1">
      <c r="A7793" s="49"/>
      <c r="E7793" s="50"/>
      <c r="F7793" s="51"/>
      <c r="G7793" s="51"/>
      <c r="H7793" s="51"/>
      <c r="I7793" s="52"/>
      <c r="J7793" s="46"/>
      <c r="K7793" s="45"/>
    </row>
    <row r="7794" spans="1:11" s="44" customFormat="1">
      <c r="A7794" s="49"/>
      <c r="E7794" s="50"/>
      <c r="F7794" s="51"/>
      <c r="G7794" s="51"/>
      <c r="H7794" s="51"/>
      <c r="I7794" s="52"/>
      <c r="J7794" s="46"/>
      <c r="K7794" s="45"/>
    </row>
    <row r="7795" spans="1:11" s="44" customFormat="1">
      <c r="A7795" s="49"/>
      <c r="E7795" s="50"/>
      <c r="F7795" s="51"/>
      <c r="G7795" s="51"/>
      <c r="H7795" s="51"/>
      <c r="I7795" s="52"/>
      <c r="J7795" s="46"/>
      <c r="K7795" s="45"/>
    </row>
    <row r="7796" spans="1:11" s="44" customFormat="1">
      <c r="A7796" s="49"/>
      <c r="E7796" s="50"/>
      <c r="F7796" s="51"/>
      <c r="G7796" s="51"/>
      <c r="H7796" s="51"/>
      <c r="I7796" s="52"/>
      <c r="J7796" s="46"/>
      <c r="K7796" s="45"/>
    </row>
    <row r="7797" spans="1:11" s="44" customFormat="1">
      <c r="A7797" s="49"/>
      <c r="E7797" s="50"/>
      <c r="F7797" s="51"/>
      <c r="G7797" s="51"/>
      <c r="H7797" s="51"/>
      <c r="I7797" s="52"/>
      <c r="J7797" s="46"/>
      <c r="K7797" s="45"/>
    </row>
    <row r="7798" spans="1:11" s="44" customFormat="1">
      <c r="A7798" s="49"/>
      <c r="E7798" s="50"/>
      <c r="F7798" s="51"/>
      <c r="G7798" s="51"/>
      <c r="H7798" s="51"/>
      <c r="I7798" s="52"/>
      <c r="J7798" s="46"/>
      <c r="K7798" s="45"/>
    </row>
    <row r="7799" spans="1:11" s="44" customFormat="1">
      <c r="A7799" s="49"/>
      <c r="E7799" s="50"/>
      <c r="F7799" s="51"/>
      <c r="G7799" s="51"/>
      <c r="H7799" s="51"/>
      <c r="I7799" s="52"/>
      <c r="J7799" s="46"/>
      <c r="K7799" s="45"/>
    </row>
    <row r="7800" spans="1:11" s="44" customFormat="1">
      <c r="A7800" s="49"/>
      <c r="E7800" s="50"/>
      <c r="F7800" s="51"/>
      <c r="G7800" s="51"/>
      <c r="H7800" s="51"/>
      <c r="I7800" s="52"/>
      <c r="J7800" s="46"/>
      <c r="K7800" s="45"/>
    </row>
    <row r="7801" spans="1:11" s="44" customFormat="1">
      <c r="A7801" s="49"/>
      <c r="E7801" s="50"/>
      <c r="F7801" s="51"/>
      <c r="G7801" s="51"/>
      <c r="H7801" s="51"/>
      <c r="I7801" s="52"/>
      <c r="J7801" s="46"/>
      <c r="K7801" s="45"/>
    </row>
    <row r="7802" spans="1:11" s="44" customFormat="1">
      <c r="A7802" s="49"/>
      <c r="E7802" s="50"/>
      <c r="F7802" s="51"/>
      <c r="G7802" s="51"/>
      <c r="H7802" s="51"/>
      <c r="I7802" s="52"/>
      <c r="J7802" s="46"/>
      <c r="K7802" s="47"/>
    </row>
    <row r="7803" spans="1:11" s="44" customFormat="1">
      <c r="A7803" s="49"/>
      <c r="E7803" s="50"/>
      <c r="F7803" s="51"/>
      <c r="G7803" s="51"/>
      <c r="H7803" s="51"/>
      <c r="I7803" s="52"/>
      <c r="J7803" s="46"/>
      <c r="K7803" s="45"/>
    </row>
    <row r="7804" spans="1:11" s="44" customFormat="1">
      <c r="A7804" s="49"/>
      <c r="E7804" s="50"/>
      <c r="F7804" s="51"/>
      <c r="G7804" s="51"/>
      <c r="H7804" s="51"/>
      <c r="I7804" s="52"/>
      <c r="J7804" s="46"/>
      <c r="K7804" s="45"/>
    </row>
    <row r="7805" spans="1:11" s="44" customFormat="1">
      <c r="A7805" s="49"/>
      <c r="E7805" s="50"/>
      <c r="F7805" s="51"/>
      <c r="G7805" s="51"/>
      <c r="H7805" s="51"/>
      <c r="I7805" s="52"/>
      <c r="J7805" s="46"/>
      <c r="K7805" s="45"/>
    </row>
    <row r="7806" spans="1:11" s="44" customFormat="1">
      <c r="A7806" s="49"/>
      <c r="E7806" s="50"/>
      <c r="F7806" s="51"/>
      <c r="G7806" s="51"/>
      <c r="H7806" s="51"/>
      <c r="I7806" s="52"/>
      <c r="J7806" s="46"/>
      <c r="K7806" s="45"/>
    </row>
    <row r="7807" spans="1:11" s="44" customFormat="1">
      <c r="A7807" s="49"/>
      <c r="E7807" s="50"/>
      <c r="F7807" s="51"/>
      <c r="G7807" s="51"/>
      <c r="H7807" s="51"/>
      <c r="I7807" s="52"/>
      <c r="J7807" s="46"/>
      <c r="K7807" s="45"/>
    </row>
    <row r="7808" spans="1:11" s="44" customFormat="1">
      <c r="A7808" s="49"/>
      <c r="E7808" s="50"/>
      <c r="F7808" s="51"/>
      <c r="G7808" s="51"/>
      <c r="H7808" s="51"/>
      <c r="I7808" s="52"/>
      <c r="J7808" s="46"/>
      <c r="K7808" s="45"/>
    </row>
    <row r="7809" spans="1:12" s="44" customFormat="1">
      <c r="A7809" s="49"/>
      <c r="E7809" s="50"/>
      <c r="F7809" s="51"/>
      <c r="G7809" s="51"/>
      <c r="H7809" s="51"/>
      <c r="I7809" s="52"/>
      <c r="J7809" s="46"/>
      <c r="K7809" s="47"/>
    </row>
    <row r="7810" spans="1:12" s="44" customFormat="1">
      <c r="A7810" s="49"/>
      <c r="E7810" s="50"/>
      <c r="F7810" s="51"/>
      <c r="G7810" s="51"/>
      <c r="H7810" s="51"/>
      <c r="I7810" s="52"/>
      <c r="J7810" s="46"/>
      <c r="K7810" s="45"/>
    </row>
    <row r="7811" spans="1:12" s="44" customFormat="1">
      <c r="A7811" s="49"/>
      <c r="E7811" s="50"/>
      <c r="F7811" s="51"/>
      <c r="G7811" s="51"/>
      <c r="H7811" s="51"/>
      <c r="I7811" s="52"/>
      <c r="J7811" s="46"/>
      <c r="K7811" s="47"/>
    </row>
    <row r="7812" spans="1:12" s="44" customFormat="1">
      <c r="A7812" s="49"/>
      <c r="E7812" s="50"/>
      <c r="F7812" s="51"/>
      <c r="G7812" s="51"/>
      <c r="H7812" s="51"/>
      <c r="I7812" s="52"/>
      <c r="J7812" s="46"/>
      <c r="K7812" s="45"/>
    </row>
    <row r="7813" spans="1:12" s="44" customFormat="1">
      <c r="A7813" s="49"/>
      <c r="E7813" s="50"/>
      <c r="F7813" s="51"/>
      <c r="G7813" s="51"/>
      <c r="H7813" s="51"/>
      <c r="I7813" s="52"/>
      <c r="J7813" s="46"/>
      <c r="K7813" s="45"/>
    </row>
    <row r="7814" spans="1:12" s="44" customFormat="1">
      <c r="A7814" s="49"/>
      <c r="E7814" s="50"/>
      <c r="F7814" s="51"/>
      <c r="G7814" s="51"/>
      <c r="H7814" s="51"/>
      <c r="I7814" s="52"/>
      <c r="J7814" s="46"/>
      <c r="K7814" s="45"/>
    </row>
    <row r="7815" spans="1:12" s="44" customFormat="1">
      <c r="A7815" s="49"/>
      <c r="E7815" s="50"/>
      <c r="F7815" s="51"/>
      <c r="G7815" s="51"/>
      <c r="H7815" s="51"/>
      <c r="I7815" s="52"/>
      <c r="J7815" s="46"/>
      <c r="K7815" s="45"/>
    </row>
    <row r="7816" spans="1:12" s="44" customFormat="1">
      <c r="A7816" s="49"/>
      <c r="E7816" s="50"/>
      <c r="F7816" s="51"/>
      <c r="G7816" s="51"/>
      <c r="H7816" s="51"/>
      <c r="I7816" s="52"/>
      <c r="J7816" s="46"/>
      <c r="K7816" s="45"/>
      <c r="L7816" s="48"/>
    </row>
    <row r="7817" spans="1:12" s="44" customFormat="1">
      <c r="A7817" s="49"/>
      <c r="E7817" s="50"/>
      <c r="F7817" s="51"/>
      <c r="G7817" s="51"/>
      <c r="H7817" s="51"/>
      <c r="I7817" s="52"/>
      <c r="J7817" s="46"/>
      <c r="K7817" s="45"/>
    </row>
    <row r="7818" spans="1:12" s="44" customFormat="1">
      <c r="A7818" s="49"/>
      <c r="E7818" s="50"/>
      <c r="F7818" s="51"/>
      <c r="G7818" s="51"/>
      <c r="H7818" s="51"/>
      <c r="I7818" s="52"/>
      <c r="J7818" s="46"/>
      <c r="K7818" s="45"/>
    </row>
    <row r="7819" spans="1:12" s="44" customFormat="1">
      <c r="A7819" s="49"/>
      <c r="E7819" s="50"/>
      <c r="F7819" s="51"/>
      <c r="G7819" s="51"/>
      <c r="H7819" s="51"/>
      <c r="I7819" s="52"/>
      <c r="J7819" s="46"/>
      <c r="K7819" s="45"/>
    </row>
    <row r="7820" spans="1:12" s="44" customFormat="1">
      <c r="A7820" s="49"/>
      <c r="E7820" s="50"/>
      <c r="F7820" s="51"/>
      <c r="G7820" s="51"/>
      <c r="H7820" s="51"/>
      <c r="I7820" s="52"/>
      <c r="J7820" s="46"/>
      <c r="K7820" s="45"/>
    </row>
    <row r="7821" spans="1:12" s="44" customFormat="1">
      <c r="A7821" s="49"/>
      <c r="E7821" s="50"/>
      <c r="F7821" s="51"/>
      <c r="G7821" s="51"/>
      <c r="H7821" s="51"/>
      <c r="I7821" s="52"/>
      <c r="J7821" s="46"/>
      <c r="K7821" s="45"/>
    </row>
    <row r="7822" spans="1:12" s="44" customFormat="1">
      <c r="A7822" s="49"/>
      <c r="E7822" s="50"/>
      <c r="F7822" s="51"/>
      <c r="G7822" s="51"/>
      <c r="H7822" s="51"/>
      <c r="I7822" s="52"/>
      <c r="J7822" s="46"/>
      <c r="K7822" s="45"/>
    </row>
    <row r="7823" spans="1:12" s="44" customFormat="1">
      <c r="A7823" s="49"/>
      <c r="E7823" s="50"/>
      <c r="F7823" s="51"/>
      <c r="G7823" s="51"/>
      <c r="H7823" s="51"/>
      <c r="I7823" s="52"/>
      <c r="J7823" s="46"/>
      <c r="K7823" s="45"/>
    </row>
    <row r="7824" spans="1:12" s="44" customFormat="1">
      <c r="A7824" s="49"/>
      <c r="E7824" s="50"/>
      <c r="F7824" s="51"/>
      <c r="G7824" s="51"/>
      <c r="H7824" s="51"/>
      <c r="I7824" s="52"/>
      <c r="J7824" s="46"/>
      <c r="K7824" s="45"/>
    </row>
    <row r="7825" spans="1:11" s="44" customFormat="1">
      <c r="A7825" s="49"/>
      <c r="E7825" s="50"/>
      <c r="F7825" s="51"/>
      <c r="G7825" s="51"/>
      <c r="H7825" s="51"/>
      <c r="I7825" s="52"/>
      <c r="J7825" s="46"/>
      <c r="K7825" s="45"/>
    </row>
    <row r="7826" spans="1:11" s="44" customFormat="1">
      <c r="A7826" s="49"/>
      <c r="E7826" s="50"/>
      <c r="F7826" s="51"/>
      <c r="G7826" s="51"/>
      <c r="H7826" s="51"/>
      <c r="I7826" s="52"/>
      <c r="J7826" s="46"/>
      <c r="K7826" s="45"/>
    </row>
    <row r="7827" spans="1:11" s="44" customFormat="1">
      <c r="A7827" s="49"/>
      <c r="E7827" s="50"/>
      <c r="F7827" s="51"/>
      <c r="G7827" s="51"/>
      <c r="H7827" s="51"/>
      <c r="I7827" s="52"/>
      <c r="J7827" s="46"/>
      <c r="K7827" s="45"/>
    </row>
    <row r="7828" spans="1:11" s="44" customFormat="1">
      <c r="A7828" s="49"/>
      <c r="E7828" s="50"/>
      <c r="F7828" s="51"/>
      <c r="G7828" s="51"/>
      <c r="H7828" s="51"/>
      <c r="I7828" s="52"/>
      <c r="J7828" s="46"/>
      <c r="K7828" s="45"/>
    </row>
    <row r="7829" spans="1:11" s="44" customFormat="1">
      <c r="A7829" s="49"/>
      <c r="E7829" s="50"/>
      <c r="F7829" s="51"/>
      <c r="G7829" s="51"/>
      <c r="H7829" s="51"/>
      <c r="I7829" s="52"/>
      <c r="J7829" s="46"/>
      <c r="K7829" s="45"/>
    </row>
    <row r="7830" spans="1:11" s="44" customFormat="1">
      <c r="A7830" s="49"/>
      <c r="E7830" s="50"/>
      <c r="F7830" s="51"/>
      <c r="G7830" s="51"/>
      <c r="H7830" s="51"/>
      <c r="I7830" s="52"/>
      <c r="J7830" s="46"/>
      <c r="K7830" s="45"/>
    </row>
    <row r="7831" spans="1:11" s="44" customFormat="1">
      <c r="A7831" s="49"/>
      <c r="E7831" s="50"/>
      <c r="F7831" s="51"/>
      <c r="G7831" s="51"/>
      <c r="H7831" s="51"/>
      <c r="I7831" s="52"/>
      <c r="J7831" s="46"/>
      <c r="K7831" s="45"/>
    </row>
    <row r="7832" spans="1:11" s="44" customFormat="1">
      <c r="A7832" s="49"/>
      <c r="E7832" s="50"/>
      <c r="F7832" s="51"/>
      <c r="G7832" s="51"/>
      <c r="H7832" s="51"/>
      <c r="I7832" s="52"/>
      <c r="J7832" s="46"/>
      <c r="K7832" s="47"/>
    </row>
    <row r="7833" spans="1:11" s="44" customFormat="1">
      <c r="A7833" s="49"/>
      <c r="E7833" s="50"/>
      <c r="F7833" s="51"/>
      <c r="G7833" s="51"/>
      <c r="H7833" s="51"/>
      <c r="I7833" s="52"/>
      <c r="J7833" s="46"/>
      <c r="K7833" s="45"/>
    </row>
    <row r="7834" spans="1:11" s="44" customFormat="1">
      <c r="A7834" s="49"/>
      <c r="E7834" s="50"/>
      <c r="F7834" s="51"/>
      <c r="G7834" s="51"/>
      <c r="H7834" s="51"/>
      <c r="I7834" s="52"/>
      <c r="J7834" s="46"/>
      <c r="K7834" s="45"/>
    </row>
    <row r="7835" spans="1:11" s="44" customFormat="1">
      <c r="A7835" s="49"/>
      <c r="E7835" s="50"/>
      <c r="F7835" s="51"/>
      <c r="G7835" s="51"/>
      <c r="H7835" s="51"/>
      <c r="I7835" s="52"/>
      <c r="J7835" s="46"/>
      <c r="K7835" s="45"/>
    </row>
    <row r="7836" spans="1:11" s="44" customFormat="1">
      <c r="A7836" s="49"/>
      <c r="E7836" s="50"/>
      <c r="F7836" s="51"/>
      <c r="G7836" s="51"/>
      <c r="H7836" s="51"/>
      <c r="I7836" s="52"/>
      <c r="J7836" s="46"/>
      <c r="K7836" s="45"/>
    </row>
    <row r="7837" spans="1:11" s="44" customFormat="1">
      <c r="A7837" s="49"/>
      <c r="E7837" s="50"/>
      <c r="F7837" s="51"/>
      <c r="G7837" s="51"/>
      <c r="H7837" s="51"/>
      <c r="I7837" s="52"/>
      <c r="J7837" s="46"/>
      <c r="K7837" s="45"/>
    </row>
    <row r="7838" spans="1:11" s="44" customFormat="1">
      <c r="A7838" s="49"/>
      <c r="E7838" s="50"/>
      <c r="F7838" s="51"/>
      <c r="G7838" s="51"/>
      <c r="H7838" s="51"/>
      <c r="I7838" s="52"/>
      <c r="J7838" s="46"/>
      <c r="K7838" s="45"/>
    </row>
    <row r="7839" spans="1:11" s="44" customFormat="1">
      <c r="A7839" s="49"/>
      <c r="E7839" s="50"/>
      <c r="F7839" s="51"/>
      <c r="G7839" s="51"/>
      <c r="H7839" s="51"/>
      <c r="I7839" s="52"/>
      <c r="J7839" s="46"/>
      <c r="K7839" s="45"/>
    </row>
    <row r="7840" spans="1:11" s="44" customFormat="1">
      <c r="A7840" s="49"/>
      <c r="E7840" s="50"/>
      <c r="F7840" s="51"/>
      <c r="G7840" s="51"/>
      <c r="H7840" s="51"/>
      <c r="I7840" s="52"/>
      <c r="J7840" s="46"/>
      <c r="K7840" s="47"/>
    </row>
    <row r="7841" spans="1:12" s="44" customFormat="1">
      <c r="A7841" s="49"/>
      <c r="E7841" s="50"/>
      <c r="F7841" s="51"/>
      <c r="G7841" s="51"/>
      <c r="H7841" s="51"/>
      <c r="I7841" s="52"/>
      <c r="J7841" s="46"/>
      <c r="K7841" s="45"/>
    </row>
    <row r="7842" spans="1:12" s="44" customFormat="1">
      <c r="A7842" s="49"/>
      <c r="E7842" s="50"/>
      <c r="F7842" s="51"/>
      <c r="G7842" s="51"/>
      <c r="H7842" s="51"/>
      <c r="I7842" s="52"/>
      <c r="J7842" s="46"/>
      <c r="K7842" s="45"/>
    </row>
    <row r="7843" spans="1:12" s="44" customFormat="1">
      <c r="A7843" s="49"/>
      <c r="E7843" s="50"/>
      <c r="F7843" s="51"/>
      <c r="G7843" s="51"/>
      <c r="H7843" s="51"/>
      <c r="I7843" s="52"/>
      <c r="J7843" s="46"/>
      <c r="K7843" s="45"/>
    </row>
    <row r="7844" spans="1:12" s="44" customFormat="1">
      <c r="A7844" s="49"/>
      <c r="E7844" s="50"/>
      <c r="F7844" s="51"/>
      <c r="G7844" s="51"/>
      <c r="H7844" s="51"/>
      <c r="I7844" s="52"/>
      <c r="J7844" s="46"/>
      <c r="K7844" s="45"/>
    </row>
    <row r="7845" spans="1:12" s="44" customFormat="1">
      <c r="A7845" s="49"/>
      <c r="E7845" s="50"/>
      <c r="F7845" s="51"/>
      <c r="G7845" s="51"/>
      <c r="H7845" s="51"/>
      <c r="I7845" s="52"/>
      <c r="J7845" s="46"/>
      <c r="K7845" s="45"/>
    </row>
    <row r="7846" spans="1:12" s="44" customFormat="1">
      <c r="A7846" s="49"/>
      <c r="E7846" s="50"/>
      <c r="F7846" s="51"/>
      <c r="G7846" s="51"/>
      <c r="H7846" s="51"/>
      <c r="I7846" s="52"/>
      <c r="J7846" s="46"/>
      <c r="K7846" s="47"/>
    </row>
    <row r="7847" spans="1:12" s="44" customFormat="1">
      <c r="A7847" s="49"/>
      <c r="E7847" s="50"/>
      <c r="F7847" s="51"/>
      <c r="G7847" s="51"/>
      <c r="H7847" s="51"/>
      <c r="I7847" s="52"/>
      <c r="J7847" s="46"/>
      <c r="K7847" s="45"/>
    </row>
    <row r="7848" spans="1:12" s="44" customFormat="1">
      <c r="A7848" s="49"/>
      <c r="E7848" s="50"/>
      <c r="F7848" s="51"/>
      <c r="G7848" s="51"/>
      <c r="H7848" s="51"/>
      <c r="I7848" s="52"/>
      <c r="J7848" s="46"/>
      <c r="K7848" s="45"/>
    </row>
    <row r="7849" spans="1:12" s="44" customFormat="1">
      <c r="A7849" s="49"/>
      <c r="E7849" s="50"/>
      <c r="F7849" s="51"/>
      <c r="G7849" s="51"/>
      <c r="H7849" s="51"/>
      <c r="I7849" s="52"/>
      <c r="J7849" s="46"/>
      <c r="K7849" s="45"/>
    </row>
    <row r="7850" spans="1:12" s="44" customFormat="1">
      <c r="A7850" s="49"/>
      <c r="E7850" s="50"/>
      <c r="F7850" s="51"/>
      <c r="G7850" s="51"/>
      <c r="H7850" s="51"/>
      <c r="I7850" s="52"/>
      <c r="J7850" s="46"/>
      <c r="K7850" s="45"/>
      <c r="L7850" s="48"/>
    </row>
    <row r="7851" spans="1:12" s="44" customFormat="1">
      <c r="A7851" s="49"/>
      <c r="E7851" s="50"/>
      <c r="F7851" s="51"/>
      <c r="G7851" s="51"/>
      <c r="H7851" s="51"/>
      <c r="I7851" s="52"/>
      <c r="J7851" s="46"/>
      <c r="K7851" s="45"/>
    </row>
    <row r="7852" spans="1:12" s="44" customFormat="1">
      <c r="A7852" s="49"/>
      <c r="E7852" s="50"/>
      <c r="F7852" s="51"/>
      <c r="G7852" s="51"/>
      <c r="H7852" s="51"/>
      <c r="I7852" s="52"/>
      <c r="J7852" s="46"/>
      <c r="K7852" s="45"/>
    </row>
    <row r="7853" spans="1:12" s="44" customFormat="1">
      <c r="A7853" s="49"/>
      <c r="E7853" s="50"/>
      <c r="F7853" s="51"/>
      <c r="G7853" s="51"/>
      <c r="H7853" s="51"/>
      <c r="I7853" s="52"/>
      <c r="J7853" s="46"/>
      <c r="K7853" s="45"/>
    </row>
    <row r="7854" spans="1:12" s="44" customFormat="1">
      <c r="A7854" s="49"/>
      <c r="E7854" s="50"/>
      <c r="F7854" s="51"/>
      <c r="G7854" s="51"/>
      <c r="H7854" s="51"/>
      <c r="I7854" s="52"/>
      <c r="J7854" s="46"/>
      <c r="K7854" s="45"/>
    </row>
    <row r="7855" spans="1:12" s="44" customFormat="1">
      <c r="A7855" s="49"/>
      <c r="E7855" s="50"/>
      <c r="F7855" s="51"/>
      <c r="G7855" s="51"/>
      <c r="H7855" s="51"/>
      <c r="I7855" s="52"/>
      <c r="J7855" s="46"/>
      <c r="K7855" s="45"/>
    </row>
    <row r="7856" spans="1:12" s="44" customFormat="1">
      <c r="A7856" s="49"/>
      <c r="E7856" s="50"/>
      <c r="F7856" s="51"/>
      <c r="G7856" s="51"/>
      <c r="H7856" s="51"/>
      <c r="I7856" s="52"/>
      <c r="J7856" s="46"/>
      <c r="K7856" s="45"/>
    </row>
    <row r="7857" spans="1:11" s="44" customFormat="1">
      <c r="A7857" s="49"/>
      <c r="E7857" s="50"/>
      <c r="F7857" s="51"/>
      <c r="G7857" s="51"/>
      <c r="H7857" s="51"/>
      <c r="I7857" s="52"/>
      <c r="J7857" s="46"/>
      <c r="K7857" s="45"/>
    </row>
    <row r="7858" spans="1:11" s="44" customFormat="1">
      <c r="A7858" s="49"/>
      <c r="E7858" s="50"/>
      <c r="F7858" s="51"/>
      <c r="G7858" s="51"/>
      <c r="H7858" s="51"/>
      <c r="I7858" s="52"/>
      <c r="J7858" s="46"/>
      <c r="K7858" s="45"/>
    </row>
    <row r="7859" spans="1:11" s="44" customFormat="1">
      <c r="A7859" s="49"/>
      <c r="E7859" s="50"/>
      <c r="F7859" s="51"/>
      <c r="G7859" s="51"/>
      <c r="H7859" s="51"/>
      <c r="I7859" s="52"/>
      <c r="J7859" s="46"/>
      <c r="K7859" s="45"/>
    </row>
    <row r="7860" spans="1:11" s="44" customFormat="1">
      <c r="A7860" s="49"/>
      <c r="E7860" s="50"/>
      <c r="F7860" s="51"/>
      <c r="G7860" s="51"/>
      <c r="H7860" s="51"/>
      <c r="I7860" s="52"/>
      <c r="J7860" s="46"/>
      <c r="K7860" s="45"/>
    </row>
    <row r="7861" spans="1:11" s="44" customFormat="1">
      <c r="A7861" s="49"/>
      <c r="E7861" s="50"/>
      <c r="F7861" s="51"/>
      <c r="G7861" s="51"/>
      <c r="H7861" s="51"/>
      <c r="I7861" s="52"/>
      <c r="J7861" s="46"/>
      <c r="K7861" s="45"/>
    </row>
    <row r="7862" spans="1:11" s="44" customFormat="1">
      <c r="A7862" s="49"/>
      <c r="E7862" s="50"/>
      <c r="F7862" s="51"/>
      <c r="G7862" s="51"/>
      <c r="H7862" s="51"/>
      <c r="I7862" s="52"/>
      <c r="J7862" s="46"/>
      <c r="K7862" s="45"/>
    </row>
    <row r="7863" spans="1:11" s="44" customFormat="1">
      <c r="A7863" s="49"/>
      <c r="E7863" s="50"/>
      <c r="F7863" s="51"/>
      <c r="G7863" s="51"/>
      <c r="H7863" s="51"/>
      <c r="I7863" s="52"/>
      <c r="J7863" s="46"/>
      <c r="K7863" s="45"/>
    </row>
    <row r="7864" spans="1:11" s="44" customFormat="1">
      <c r="A7864" s="49"/>
      <c r="E7864" s="50"/>
      <c r="F7864" s="51"/>
      <c r="G7864" s="51"/>
      <c r="H7864" s="51"/>
      <c r="I7864" s="52"/>
      <c r="J7864" s="46"/>
      <c r="K7864" s="45"/>
    </row>
    <row r="7865" spans="1:11" s="44" customFormat="1">
      <c r="A7865" s="49"/>
      <c r="E7865" s="50"/>
      <c r="F7865" s="51"/>
      <c r="G7865" s="51"/>
      <c r="H7865" s="51"/>
      <c r="I7865" s="52"/>
      <c r="J7865" s="46"/>
      <c r="K7865" s="45"/>
    </row>
    <row r="7866" spans="1:11" s="44" customFormat="1">
      <c r="A7866" s="49"/>
      <c r="E7866" s="50"/>
      <c r="F7866" s="51"/>
      <c r="G7866" s="51"/>
      <c r="H7866" s="51"/>
      <c r="I7866" s="52"/>
      <c r="J7866" s="46"/>
      <c r="K7866" s="45"/>
    </row>
    <row r="7867" spans="1:11" s="44" customFormat="1">
      <c r="A7867" s="49"/>
      <c r="E7867" s="50"/>
      <c r="F7867" s="51"/>
      <c r="G7867" s="51"/>
      <c r="H7867" s="51"/>
      <c r="I7867" s="52"/>
      <c r="J7867" s="46"/>
      <c r="K7867" s="45"/>
    </row>
    <row r="7868" spans="1:11" s="44" customFormat="1">
      <c r="A7868" s="49"/>
      <c r="E7868" s="50"/>
      <c r="F7868" s="51"/>
      <c r="G7868" s="51"/>
      <c r="H7868" s="51"/>
      <c r="I7868" s="52"/>
      <c r="J7868" s="46"/>
      <c r="K7868" s="45"/>
    </row>
    <row r="7869" spans="1:11" s="44" customFormat="1">
      <c r="A7869" s="49"/>
      <c r="E7869" s="50"/>
      <c r="F7869" s="51"/>
      <c r="G7869" s="51"/>
      <c r="H7869" s="51"/>
      <c r="I7869" s="52"/>
      <c r="J7869" s="46"/>
      <c r="K7869" s="45"/>
    </row>
    <row r="7870" spans="1:11" s="44" customFormat="1">
      <c r="A7870" s="49"/>
      <c r="E7870" s="50"/>
      <c r="F7870" s="51"/>
      <c r="G7870" s="51"/>
      <c r="H7870" s="51"/>
      <c r="I7870" s="52"/>
      <c r="J7870" s="46"/>
      <c r="K7870" s="45"/>
    </row>
    <row r="7871" spans="1:11" s="44" customFormat="1">
      <c r="A7871" s="49"/>
      <c r="E7871" s="50"/>
      <c r="F7871" s="51"/>
      <c r="G7871" s="51"/>
      <c r="H7871" s="51"/>
      <c r="I7871" s="52"/>
      <c r="J7871" s="46"/>
      <c r="K7871" s="45"/>
    </row>
    <row r="7872" spans="1:11" s="44" customFormat="1">
      <c r="A7872" s="49"/>
      <c r="E7872" s="50"/>
      <c r="F7872" s="51"/>
      <c r="G7872" s="51"/>
      <c r="H7872" s="51"/>
      <c r="I7872" s="52"/>
      <c r="J7872" s="46"/>
      <c r="K7872" s="47"/>
    </row>
    <row r="7873" spans="1:11" s="44" customFormat="1">
      <c r="A7873" s="49"/>
      <c r="E7873" s="50"/>
      <c r="F7873" s="51"/>
      <c r="G7873" s="51"/>
      <c r="H7873" s="51"/>
      <c r="I7873" s="52"/>
      <c r="J7873" s="46"/>
      <c r="K7873" s="45"/>
    </row>
    <row r="7874" spans="1:11" s="44" customFormat="1">
      <c r="A7874" s="49"/>
      <c r="E7874" s="50"/>
      <c r="F7874" s="51"/>
      <c r="G7874" s="51"/>
      <c r="H7874" s="51"/>
      <c r="I7874" s="52"/>
      <c r="J7874" s="46"/>
      <c r="K7874" s="45"/>
    </row>
    <row r="7875" spans="1:11" s="45" customFormat="1">
      <c r="A7875" s="49"/>
      <c r="B7875" s="44"/>
      <c r="C7875" s="44"/>
      <c r="D7875" s="44"/>
      <c r="E7875" s="50"/>
      <c r="F7875" s="51"/>
      <c r="G7875" s="51"/>
      <c r="H7875" s="51"/>
      <c r="I7875" s="52"/>
      <c r="J7875" s="46"/>
    </row>
    <row r="7876" spans="1:11" s="45" customFormat="1">
      <c r="A7876" s="49"/>
      <c r="B7876" s="44"/>
      <c r="C7876" s="44"/>
      <c r="D7876" s="44"/>
      <c r="E7876" s="50"/>
      <c r="F7876" s="51"/>
      <c r="G7876" s="51"/>
      <c r="H7876" s="51"/>
      <c r="I7876" s="52"/>
      <c r="J7876" s="46"/>
    </row>
    <row r="7877" spans="1:11" s="45" customFormat="1">
      <c r="A7877" s="49"/>
      <c r="B7877" s="44"/>
      <c r="C7877" s="44"/>
      <c r="D7877" s="44"/>
      <c r="E7877" s="50"/>
      <c r="F7877" s="51"/>
      <c r="G7877" s="51"/>
      <c r="H7877" s="51"/>
      <c r="I7877" s="52"/>
      <c r="J7877" s="46"/>
    </row>
    <row r="7878" spans="1:11" s="45" customFormat="1">
      <c r="A7878" s="49"/>
      <c r="B7878" s="44"/>
      <c r="C7878" s="44"/>
      <c r="D7878" s="44"/>
      <c r="E7878" s="50"/>
      <c r="F7878" s="51"/>
      <c r="G7878" s="51"/>
      <c r="H7878" s="51"/>
      <c r="I7878" s="52"/>
      <c r="J7878" s="46"/>
    </row>
    <row r="7879" spans="1:11" s="45" customFormat="1">
      <c r="A7879" s="49"/>
      <c r="B7879" s="44"/>
      <c r="C7879" s="44"/>
      <c r="D7879" s="44"/>
      <c r="E7879" s="50"/>
      <c r="F7879" s="51"/>
      <c r="G7879" s="51"/>
      <c r="H7879" s="51"/>
      <c r="I7879" s="52"/>
      <c r="J7879" s="46"/>
    </row>
    <row r="7880" spans="1:11" s="45" customFormat="1">
      <c r="A7880" s="49"/>
      <c r="B7880" s="44"/>
      <c r="C7880" s="44"/>
      <c r="D7880" s="44"/>
      <c r="E7880" s="50"/>
      <c r="F7880" s="51"/>
      <c r="G7880" s="51"/>
      <c r="H7880" s="51"/>
      <c r="I7880" s="52"/>
      <c r="J7880" s="46"/>
    </row>
    <row r="7881" spans="1:11" s="45" customFormat="1">
      <c r="A7881" s="49"/>
      <c r="B7881" s="44"/>
      <c r="C7881" s="44"/>
      <c r="D7881" s="44"/>
      <c r="E7881" s="50"/>
      <c r="F7881" s="51"/>
      <c r="G7881" s="51"/>
      <c r="H7881" s="51"/>
      <c r="I7881" s="52"/>
      <c r="J7881" s="46"/>
    </row>
    <row r="7882" spans="1:11" s="45" customFormat="1">
      <c r="A7882" s="49"/>
      <c r="B7882" s="44"/>
      <c r="C7882" s="44"/>
      <c r="D7882" s="44"/>
      <c r="E7882" s="50"/>
      <c r="F7882" s="51"/>
      <c r="G7882" s="51"/>
      <c r="H7882" s="51"/>
      <c r="I7882" s="52"/>
      <c r="J7882" s="46"/>
    </row>
    <row r="7883" spans="1:11" s="45" customFormat="1">
      <c r="A7883" s="49"/>
      <c r="B7883" s="44"/>
      <c r="C7883" s="44"/>
      <c r="D7883" s="44"/>
      <c r="E7883" s="50"/>
      <c r="F7883" s="51"/>
      <c r="G7883" s="51"/>
      <c r="H7883" s="51"/>
      <c r="I7883" s="52"/>
      <c r="J7883" s="46"/>
    </row>
    <row r="7884" spans="1:11" s="45" customFormat="1">
      <c r="A7884" s="49"/>
      <c r="B7884" s="44"/>
      <c r="C7884" s="44"/>
      <c r="D7884" s="44"/>
      <c r="E7884" s="50"/>
      <c r="F7884" s="51"/>
      <c r="G7884" s="51"/>
      <c r="H7884" s="51"/>
      <c r="I7884" s="52"/>
      <c r="J7884" s="46"/>
    </row>
    <row r="7885" spans="1:11" s="45" customFormat="1">
      <c r="A7885" s="49"/>
      <c r="B7885" s="44"/>
      <c r="C7885" s="44"/>
      <c r="D7885" s="44"/>
      <c r="E7885" s="50"/>
      <c r="F7885" s="51"/>
      <c r="G7885" s="51"/>
      <c r="H7885" s="51"/>
      <c r="I7885" s="52"/>
      <c r="J7885" s="46"/>
    </row>
    <row r="7886" spans="1:11" s="45" customFormat="1">
      <c r="A7886" s="49"/>
      <c r="B7886" s="44"/>
      <c r="C7886" s="44"/>
      <c r="D7886" s="44"/>
      <c r="E7886" s="50"/>
      <c r="F7886" s="51"/>
      <c r="G7886" s="51"/>
      <c r="H7886" s="51"/>
      <c r="I7886" s="52"/>
      <c r="J7886" s="46"/>
    </row>
    <row r="7887" spans="1:11" s="45" customFormat="1">
      <c r="A7887" s="49"/>
      <c r="B7887" s="44"/>
      <c r="C7887" s="44"/>
      <c r="D7887" s="44"/>
      <c r="E7887" s="50"/>
      <c r="F7887" s="51"/>
      <c r="G7887" s="51"/>
      <c r="H7887" s="51"/>
      <c r="I7887" s="52"/>
      <c r="J7887" s="46"/>
    </row>
    <row r="7888" spans="1:11" s="45" customFormat="1">
      <c r="A7888" s="49"/>
      <c r="B7888" s="44"/>
      <c r="C7888" s="44"/>
      <c r="D7888" s="44"/>
      <c r="E7888" s="50"/>
      <c r="F7888" s="51"/>
      <c r="G7888" s="51"/>
      <c r="H7888" s="51"/>
      <c r="I7888" s="52"/>
      <c r="J7888" s="46"/>
    </row>
    <row r="7889" spans="1:11" s="45" customFormat="1">
      <c r="A7889" s="49"/>
      <c r="B7889" s="44"/>
      <c r="C7889" s="44"/>
      <c r="D7889" s="44"/>
      <c r="E7889" s="50"/>
      <c r="F7889" s="51"/>
      <c r="G7889" s="51"/>
      <c r="H7889" s="51"/>
      <c r="I7889" s="52"/>
      <c r="J7889" s="46"/>
    </row>
    <row r="7890" spans="1:11" s="45" customFormat="1">
      <c r="A7890" s="49"/>
      <c r="B7890" s="44"/>
      <c r="C7890" s="44"/>
      <c r="D7890" s="44"/>
      <c r="E7890" s="50"/>
      <c r="F7890" s="51"/>
      <c r="G7890" s="51"/>
      <c r="H7890" s="51"/>
      <c r="I7890" s="52"/>
      <c r="J7890" s="46"/>
    </row>
    <row r="7891" spans="1:11" s="44" customFormat="1">
      <c r="A7891" s="49"/>
      <c r="E7891" s="50"/>
      <c r="F7891" s="51"/>
      <c r="G7891" s="51"/>
      <c r="H7891" s="51"/>
      <c r="I7891" s="52"/>
      <c r="J7891" s="46"/>
      <c r="K7891" s="45"/>
    </row>
    <row r="7892" spans="1:11" s="44" customFormat="1">
      <c r="A7892" s="49"/>
      <c r="E7892" s="50"/>
      <c r="F7892" s="51"/>
      <c r="G7892" s="51"/>
      <c r="H7892" s="51"/>
      <c r="I7892" s="52"/>
      <c r="J7892" s="46"/>
      <c r="K7892" s="45"/>
    </row>
    <row r="7893" spans="1:11" s="44" customFormat="1">
      <c r="A7893" s="49"/>
      <c r="E7893" s="50"/>
      <c r="F7893" s="51"/>
      <c r="G7893" s="51"/>
      <c r="H7893" s="51"/>
      <c r="I7893" s="52"/>
      <c r="J7893" s="46"/>
      <c r="K7893" s="45"/>
    </row>
    <row r="7894" spans="1:11" s="44" customFormat="1">
      <c r="A7894" s="49"/>
      <c r="E7894" s="50"/>
      <c r="F7894" s="51"/>
      <c r="G7894" s="51"/>
      <c r="H7894" s="51"/>
      <c r="I7894" s="52"/>
      <c r="J7894" s="46"/>
      <c r="K7894" s="45"/>
    </row>
    <row r="7895" spans="1:11" s="44" customFormat="1">
      <c r="A7895" s="49"/>
      <c r="E7895" s="50"/>
      <c r="F7895" s="51"/>
      <c r="G7895" s="51"/>
      <c r="H7895" s="51"/>
      <c r="I7895" s="52"/>
      <c r="J7895" s="46"/>
      <c r="K7895" s="45"/>
    </row>
    <row r="7896" spans="1:11" s="44" customFormat="1">
      <c r="A7896" s="49"/>
      <c r="E7896" s="50"/>
      <c r="F7896" s="51"/>
      <c r="G7896" s="51"/>
      <c r="H7896" s="51"/>
      <c r="I7896" s="52"/>
      <c r="J7896" s="46"/>
      <c r="K7896" s="45"/>
    </row>
    <row r="7897" spans="1:11" s="44" customFormat="1">
      <c r="A7897" s="49"/>
      <c r="E7897" s="50"/>
      <c r="F7897" s="51"/>
      <c r="G7897" s="51"/>
      <c r="H7897" s="51"/>
      <c r="I7897" s="52"/>
      <c r="J7897" s="46"/>
      <c r="K7897" s="55"/>
    </row>
    <row r="7898" spans="1:11" s="44" customFormat="1">
      <c r="A7898" s="49"/>
      <c r="E7898" s="50"/>
      <c r="F7898" s="51"/>
      <c r="G7898" s="51"/>
      <c r="H7898" s="51"/>
      <c r="I7898" s="52"/>
      <c r="J7898" s="46"/>
      <c r="K7898" s="45"/>
    </row>
    <row r="7899" spans="1:11" s="44" customFormat="1">
      <c r="A7899" s="49"/>
      <c r="E7899" s="50"/>
      <c r="F7899" s="51"/>
      <c r="G7899" s="51"/>
      <c r="H7899" s="51"/>
      <c r="I7899" s="52"/>
      <c r="J7899" s="46"/>
      <c r="K7899" s="45"/>
    </row>
    <row r="7900" spans="1:11" s="44" customFormat="1">
      <c r="A7900" s="49"/>
      <c r="E7900" s="50"/>
      <c r="F7900" s="51"/>
      <c r="G7900" s="51"/>
      <c r="H7900" s="51"/>
      <c r="I7900" s="52"/>
      <c r="J7900" s="46"/>
      <c r="K7900" s="47"/>
    </row>
    <row r="7901" spans="1:11" s="44" customFormat="1">
      <c r="A7901" s="49"/>
      <c r="E7901" s="50"/>
      <c r="F7901" s="51"/>
      <c r="G7901" s="51"/>
      <c r="H7901" s="51"/>
      <c r="I7901" s="52"/>
      <c r="J7901" s="46"/>
      <c r="K7901" s="45"/>
    </row>
    <row r="7902" spans="1:11" s="44" customFormat="1">
      <c r="A7902" s="49"/>
      <c r="E7902" s="50"/>
      <c r="F7902" s="51"/>
      <c r="G7902" s="51"/>
      <c r="H7902" s="51"/>
      <c r="I7902" s="52"/>
      <c r="J7902" s="46"/>
      <c r="K7902" s="45"/>
    </row>
    <row r="7903" spans="1:11" s="44" customFormat="1">
      <c r="A7903" s="49"/>
      <c r="E7903" s="50"/>
      <c r="F7903" s="51"/>
      <c r="G7903" s="51"/>
      <c r="H7903" s="51"/>
      <c r="I7903" s="52"/>
      <c r="J7903" s="46"/>
      <c r="K7903" s="45"/>
    </row>
    <row r="7904" spans="1:11" s="44" customFormat="1">
      <c r="A7904" s="49"/>
      <c r="E7904" s="50"/>
      <c r="F7904" s="51"/>
      <c r="G7904" s="51"/>
      <c r="H7904" s="51"/>
      <c r="I7904" s="52"/>
      <c r="J7904" s="46"/>
      <c r="K7904" s="45"/>
    </row>
    <row r="7905" spans="1:11" s="44" customFormat="1">
      <c r="A7905" s="49"/>
      <c r="E7905" s="50"/>
      <c r="F7905" s="51"/>
      <c r="G7905" s="51"/>
      <c r="H7905" s="51"/>
      <c r="I7905" s="52"/>
      <c r="J7905" s="46"/>
      <c r="K7905" s="45"/>
    </row>
    <row r="7906" spans="1:11" s="44" customFormat="1">
      <c r="A7906" s="49"/>
      <c r="E7906" s="50"/>
      <c r="F7906" s="51"/>
      <c r="G7906" s="51"/>
      <c r="H7906" s="51"/>
      <c r="I7906" s="52"/>
      <c r="J7906" s="46"/>
      <c r="K7906" s="45"/>
    </row>
    <row r="7907" spans="1:11" s="44" customFormat="1">
      <c r="A7907" s="49"/>
      <c r="E7907" s="50"/>
      <c r="F7907" s="51"/>
      <c r="G7907" s="51"/>
      <c r="H7907" s="51"/>
      <c r="I7907" s="52"/>
      <c r="J7907" s="46"/>
      <c r="K7907" s="45"/>
    </row>
    <row r="7908" spans="1:11" s="44" customFormat="1">
      <c r="A7908" s="49"/>
      <c r="E7908" s="50"/>
      <c r="F7908" s="51"/>
      <c r="G7908" s="51"/>
      <c r="H7908" s="51"/>
      <c r="I7908" s="52"/>
      <c r="J7908" s="46"/>
      <c r="K7908" s="45"/>
    </row>
    <row r="7909" spans="1:11" s="44" customFormat="1">
      <c r="A7909" s="49"/>
      <c r="E7909" s="50"/>
      <c r="F7909" s="51"/>
      <c r="G7909" s="51"/>
      <c r="H7909" s="51"/>
      <c r="I7909" s="52"/>
      <c r="J7909" s="46"/>
      <c r="K7909" s="45"/>
    </row>
    <row r="7910" spans="1:11" s="44" customFormat="1">
      <c r="A7910" s="49"/>
      <c r="E7910" s="50"/>
      <c r="F7910" s="51"/>
      <c r="G7910" s="51"/>
      <c r="H7910" s="51"/>
      <c r="I7910" s="52"/>
      <c r="J7910" s="46"/>
      <c r="K7910" s="45"/>
    </row>
    <row r="7911" spans="1:11" s="44" customFormat="1">
      <c r="A7911" s="49"/>
      <c r="E7911" s="50"/>
      <c r="F7911" s="51"/>
      <c r="G7911" s="51"/>
      <c r="H7911" s="51"/>
      <c r="I7911" s="52"/>
      <c r="J7911" s="46"/>
      <c r="K7911" s="45"/>
    </row>
    <row r="7912" spans="1:11" s="44" customFormat="1">
      <c r="A7912" s="49"/>
      <c r="E7912" s="50"/>
      <c r="F7912" s="51"/>
      <c r="G7912" s="51"/>
      <c r="H7912" s="51"/>
      <c r="I7912" s="52"/>
      <c r="J7912" s="46"/>
      <c r="K7912" s="45"/>
    </row>
    <row r="7913" spans="1:11" s="44" customFormat="1">
      <c r="A7913" s="49"/>
      <c r="E7913" s="50"/>
      <c r="F7913" s="51"/>
      <c r="G7913" s="51"/>
      <c r="H7913" s="51"/>
      <c r="I7913" s="52"/>
      <c r="J7913" s="46"/>
      <c r="K7913" s="45"/>
    </row>
    <row r="7914" spans="1:11" s="44" customFormat="1">
      <c r="A7914" s="49"/>
      <c r="E7914" s="50"/>
      <c r="F7914" s="51"/>
      <c r="G7914" s="51"/>
      <c r="H7914" s="51"/>
      <c r="I7914" s="52"/>
      <c r="J7914" s="46"/>
      <c r="K7914" s="45"/>
    </row>
    <row r="7915" spans="1:11" s="44" customFormat="1">
      <c r="A7915" s="49"/>
      <c r="E7915" s="50"/>
      <c r="F7915" s="51"/>
      <c r="G7915" s="51"/>
      <c r="H7915" s="51"/>
      <c r="I7915" s="52"/>
      <c r="J7915" s="46"/>
      <c r="K7915" s="45"/>
    </row>
    <row r="7916" spans="1:11" s="44" customFormat="1">
      <c r="A7916" s="49"/>
      <c r="E7916" s="50"/>
      <c r="F7916" s="51"/>
      <c r="G7916" s="51"/>
      <c r="H7916" s="51"/>
      <c r="I7916" s="52"/>
      <c r="J7916" s="46"/>
      <c r="K7916" s="45"/>
    </row>
    <row r="7917" spans="1:11" s="44" customFormat="1">
      <c r="A7917" s="49"/>
      <c r="E7917" s="50"/>
      <c r="F7917" s="51"/>
      <c r="G7917" s="51"/>
      <c r="H7917" s="51"/>
      <c r="I7917" s="52"/>
      <c r="J7917" s="46"/>
      <c r="K7917" s="45"/>
    </row>
    <row r="7918" spans="1:11" s="44" customFormat="1">
      <c r="A7918" s="49"/>
      <c r="E7918" s="50"/>
      <c r="F7918" s="51"/>
      <c r="G7918" s="51"/>
      <c r="H7918" s="51"/>
      <c r="I7918" s="52"/>
      <c r="J7918" s="46"/>
      <c r="K7918" s="45"/>
    </row>
    <row r="7919" spans="1:11" s="44" customFormat="1">
      <c r="A7919" s="49"/>
      <c r="E7919" s="50"/>
      <c r="F7919" s="51"/>
      <c r="G7919" s="51"/>
      <c r="H7919" s="51"/>
      <c r="I7919" s="52"/>
      <c r="J7919" s="46"/>
      <c r="K7919" s="45"/>
    </row>
    <row r="7920" spans="1:11" s="44" customFormat="1">
      <c r="A7920" s="49"/>
      <c r="E7920" s="50"/>
      <c r="F7920" s="51"/>
      <c r="G7920" s="51"/>
      <c r="H7920" s="51"/>
      <c r="I7920" s="52"/>
      <c r="J7920" s="46"/>
      <c r="K7920" s="45"/>
    </row>
    <row r="7921" spans="1:11" s="44" customFormat="1">
      <c r="A7921" s="49"/>
      <c r="E7921" s="50"/>
      <c r="F7921" s="51"/>
      <c r="G7921" s="51"/>
      <c r="H7921" s="51"/>
      <c r="I7921" s="52"/>
      <c r="J7921" s="46"/>
      <c r="K7921" s="45"/>
    </row>
    <row r="7922" spans="1:11" s="44" customFormat="1">
      <c r="A7922" s="49"/>
      <c r="E7922" s="50"/>
      <c r="F7922" s="51"/>
      <c r="G7922" s="51"/>
      <c r="H7922" s="51"/>
      <c r="I7922" s="52"/>
      <c r="J7922" s="46"/>
      <c r="K7922" s="45"/>
    </row>
    <row r="7923" spans="1:11" s="44" customFormat="1">
      <c r="A7923" s="49"/>
      <c r="E7923" s="50"/>
      <c r="F7923" s="51"/>
      <c r="G7923" s="51"/>
      <c r="H7923" s="51"/>
      <c r="I7923" s="52"/>
      <c r="J7923" s="46"/>
      <c r="K7923" s="47"/>
    </row>
    <row r="7924" spans="1:11" s="44" customFormat="1">
      <c r="A7924" s="49"/>
      <c r="E7924" s="50"/>
      <c r="F7924" s="51"/>
      <c r="G7924" s="51"/>
      <c r="H7924" s="51"/>
      <c r="I7924" s="52"/>
      <c r="J7924" s="46"/>
      <c r="K7924" s="45"/>
    </row>
    <row r="7925" spans="1:11" s="44" customFormat="1">
      <c r="A7925" s="49"/>
      <c r="E7925" s="50"/>
      <c r="F7925" s="51"/>
      <c r="G7925" s="51"/>
      <c r="H7925" s="51"/>
      <c r="I7925" s="52"/>
      <c r="J7925" s="46"/>
      <c r="K7925" s="45"/>
    </row>
    <row r="7926" spans="1:11" s="44" customFormat="1">
      <c r="A7926" s="49"/>
      <c r="E7926" s="50"/>
      <c r="F7926" s="51"/>
      <c r="G7926" s="51"/>
      <c r="H7926" s="51"/>
      <c r="I7926" s="52"/>
      <c r="J7926" s="46"/>
      <c r="K7926" s="45"/>
    </row>
    <row r="7927" spans="1:11" s="44" customFormat="1">
      <c r="A7927" s="49"/>
      <c r="E7927" s="50"/>
      <c r="F7927" s="51"/>
      <c r="G7927" s="51"/>
      <c r="H7927" s="51"/>
      <c r="I7927" s="52"/>
      <c r="J7927" s="46"/>
      <c r="K7927" s="45"/>
    </row>
    <row r="7928" spans="1:11" s="44" customFormat="1">
      <c r="A7928" s="49"/>
      <c r="E7928" s="50"/>
      <c r="F7928" s="51"/>
      <c r="G7928" s="51"/>
      <c r="H7928" s="51"/>
      <c r="I7928" s="52"/>
      <c r="J7928" s="46"/>
      <c r="K7928" s="45"/>
    </row>
    <row r="7929" spans="1:11" s="44" customFormat="1">
      <c r="A7929" s="49"/>
      <c r="E7929" s="50"/>
      <c r="F7929" s="51"/>
      <c r="G7929" s="51"/>
      <c r="H7929" s="51"/>
      <c r="I7929" s="52"/>
      <c r="J7929" s="46"/>
      <c r="K7929" s="45"/>
    </row>
    <row r="7930" spans="1:11" s="44" customFormat="1">
      <c r="A7930" s="49"/>
      <c r="E7930" s="50"/>
      <c r="F7930" s="51"/>
      <c r="G7930" s="51"/>
      <c r="H7930" s="51"/>
      <c r="I7930" s="52"/>
      <c r="J7930" s="46"/>
      <c r="K7930" s="45"/>
    </row>
    <row r="7931" spans="1:11" s="44" customFormat="1">
      <c r="A7931" s="49"/>
      <c r="E7931" s="50"/>
      <c r="F7931" s="51"/>
      <c r="G7931" s="51"/>
      <c r="H7931" s="51"/>
      <c r="I7931" s="52"/>
      <c r="J7931" s="46"/>
      <c r="K7931" s="45"/>
    </row>
    <row r="7932" spans="1:11" s="44" customFormat="1">
      <c r="A7932" s="49"/>
      <c r="E7932" s="50"/>
      <c r="F7932" s="51"/>
      <c r="G7932" s="51"/>
      <c r="H7932" s="51"/>
      <c r="I7932" s="52"/>
      <c r="J7932" s="46"/>
      <c r="K7932" s="45"/>
    </row>
    <row r="7933" spans="1:11" s="44" customFormat="1">
      <c r="A7933" s="49"/>
      <c r="E7933" s="50"/>
      <c r="F7933" s="51"/>
      <c r="G7933" s="51"/>
      <c r="H7933" s="51"/>
      <c r="I7933" s="52"/>
      <c r="J7933" s="46"/>
      <c r="K7933" s="47"/>
    </row>
    <row r="7934" spans="1:11" s="44" customFormat="1">
      <c r="A7934" s="49"/>
      <c r="E7934" s="50"/>
      <c r="F7934" s="51"/>
      <c r="G7934" s="51"/>
      <c r="H7934" s="51"/>
      <c r="I7934" s="52"/>
      <c r="J7934" s="46"/>
      <c r="K7934" s="45"/>
    </row>
    <row r="7935" spans="1:11" s="44" customFormat="1">
      <c r="A7935" s="49"/>
      <c r="E7935" s="50"/>
      <c r="F7935" s="51"/>
      <c r="G7935" s="51"/>
      <c r="H7935" s="51"/>
      <c r="I7935" s="52"/>
      <c r="J7935" s="46"/>
      <c r="K7935" s="45"/>
    </row>
    <row r="7936" spans="1:11" s="44" customFormat="1">
      <c r="A7936" s="49"/>
      <c r="E7936" s="50"/>
      <c r="F7936" s="51"/>
      <c r="G7936" s="51"/>
      <c r="H7936" s="51"/>
      <c r="I7936" s="52"/>
      <c r="J7936" s="46"/>
      <c r="K7936" s="45"/>
    </row>
    <row r="7937" spans="1:11" s="44" customFormat="1">
      <c r="A7937" s="49"/>
      <c r="E7937" s="50"/>
      <c r="F7937" s="51"/>
      <c r="G7937" s="51"/>
      <c r="H7937" s="51"/>
      <c r="I7937" s="52"/>
      <c r="J7937" s="46"/>
      <c r="K7937" s="47"/>
    </row>
    <row r="7938" spans="1:11" s="44" customFormat="1">
      <c r="A7938" s="49"/>
      <c r="E7938" s="50"/>
      <c r="F7938" s="51"/>
      <c r="G7938" s="51"/>
      <c r="H7938" s="51"/>
      <c r="I7938" s="52"/>
      <c r="J7938" s="46"/>
      <c r="K7938" s="45"/>
    </row>
    <row r="7939" spans="1:11" s="44" customFormat="1">
      <c r="A7939" s="49"/>
      <c r="E7939" s="50"/>
      <c r="F7939" s="51"/>
      <c r="G7939" s="51"/>
      <c r="H7939" s="51"/>
      <c r="I7939" s="52"/>
      <c r="J7939" s="46"/>
      <c r="K7939" s="45"/>
    </row>
    <row r="7940" spans="1:11" s="44" customFormat="1">
      <c r="A7940" s="49"/>
      <c r="E7940" s="50"/>
      <c r="F7940" s="51"/>
      <c r="G7940" s="51"/>
      <c r="H7940" s="51"/>
      <c r="I7940" s="52"/>
      <c r="J7940" s="46"/>
      <c r="K7940" s="45"/>
    </row>
    <row r="7941" spans="1:11" s="44" customFormat="1">
      <c r="A7941" s="49"/>
      <c r="E7941" s="50"/>
      <c r="F7941" s="51"/>
      <c r="G7941" s="51"/>
      <c r="H7941" s="51"/>
      <c r="I7941" s="52"/>
      <c r="J7941" s="46"/>
      <c r="K7941" s="45"/>
    </row>
    <row r="7942" spans="1:11" s="44" customFormat="1">
      <c r="A7942" s="49"/>
      <c r="E7942" s="50"/>
      <c r="F7942" s="51"/>
      <c r="G7942" s="51"/>
      <c r="H7942" s="51"/>
      <c r="I7942" s="52"/>
      <c r="J7942" s="46"/>
      <c r="K7942" s="45"/>
    </row>
    <row r="7943" spans="1:11" s="44" customFormat="1">
      <c r="A7943" s="49"/>
      <c r="E7943" s="50"/>
      <c r="F7943" s="51"/>
      <c r="G7943" s="51"/>
      <c r="H7943" s="51"/>
      <c r="I7943" s="52"/>
      <c r="J7943" s="46"/>
      <c r="K7943" s="45"/>
    </row>
    <row r="7944" spans="1:11" s="44" customFormat="1">
      <c r="A7944" s="49"/>
      <c r="E7944" s="50"/>
      <c r="F7944" s="51"/>
      <c r="G7944" s="51"/>
      <c r="H7944" s="51"/>
      <c r="I7944" s="52"/>
      <c r="J7944" s="46"/>
      <c r="K7944" s="45"/>
    </row>
    <row r="7945" spans="1:11" s="44" customFormat="1">
      <c r="A7945" s="49"/>
      <c r="E7945" s="50"/>
      <c r="F7945" s="51"/>
      <c r="G7945" s="51"/>
      <c r="H7945" s="51"/>
      <c r="I7945" s="52"/>
      <c r="J7945" s="46"/>
      <c r="K7945" s="45"/>
    </row>
    <row r="7946" spans="1:11" s="44" customFormat="1">
      <c r="A7946" s="49"/>
      <c r="E7946" s="50"/>
      <c r="F7946" s="51"/>
      <c r="G7946" s="51"/>
      <c r="H7946" s="51"/>
      <c r="I7946" s="52"/>
      <c r="J7946" s="46"/>
      <c r="K7946" s="45"/>
    </row>
    <row r="7947" spans="1:11" s="44" customFormat="1">
      <c r="A7947" s="49"/>
      <c r="E7947" s="50"/>
      <c r="F7947" s="51"/>
      <c r="G7947" s="51"/>
      <c r="H7947" s="51"/>
      <c r="I7947" s="52"/>
      <c r="J7947" s="46"/>
      <c r="K7947" s="45"/>
    </row>
    <row r="7948" spans="1:11" s="44" customFormat="1">
      <c r="A7948" s="49"/>
      <c r="E7948" s="50"/>
      <c r="F7948" s="51"/>
      <c r="G7948" s="51"/>
      <c r="H7948" s="51"/>
      <c r="I7948" s="52"/>
      <c r="J7948" s="46"/>
      <c r="K7948" s="47"/>
    </row>
    <row r="7949" spans="1:11" s="44" customFormat="1">
      <c r="A7949" s="49"/>
      <c r="E7949" s="50"/>
      <c r="F7949" s="51"/>
      <c r="G7949" s="51"/>
      <c r="H7949" s="51"/>
      <c r="I7949" s="52"/>
      <c r="J7949" s="46"/>
      <c r="K7949" s="47"/>
    </row>
    <row r="7950" spans="1:11" s="44" customFormat="1">
      <c r="A7950" s="49"/>
      <c r="E7950" s="50"/>
      <c r="F7950" s="51"/>
      <c r="G7950" s="51"/>
      <c r="H7950" s="51"/>
      <c r="I7950" s="52"/>
      <c r="J7950" s="46"/>
      <c r="K7950" s="45"/>
    </row>
    <row r="7951" spans="1:11" s="44" customFormat="1">
      <c r="A7951" s="49"/>
      <c r="E7951" s="50"/>
      <c r="F7951" s="51"/>
      <c r="G7951" s="51"/>
      <c r="H7951" s="51"/>
      <c r="I7951" s="52"/>
      <c r="J7951" s="46"/>
      <c r="K7951" s="45"/>
    </row>
    <row r="7952" spans="1:11" s="44" customFormat="1">
      <c r="A7952" s="49"/>
      <c r="E7952" s="50"/>
      <c r="F7952" s="51"/>
      <c r="G7952" s="51"/>
      <c r="H7952" s="51"/>
      <c r="I7952" s="52"/>
      <c r="J7952" s="46"/>
      <c r="K7952" s="45"/>
    </row>
    <row r="7953" spans="1:11" s="44" customFormat="1">
      <c r="A7953" s="49"/>
      <c r="E7953" s="50"/>
      <c r="F7953" s="51"/>
      <c r="G7953" s="51"/>
      <c r="H7953" s="51"/>
      <c r="I7953" s="52"/>
      <c r="J7953" s="46"/>
      <c r="K7953" s="45"/>
    </row>
    <row r="7954" spans="1:11" s="44" customFormat="1">
      <c r="A7954" s="49"/>
      <c r="E7954" s="50"/>
      <c r="F7954" s="51"/>
      <c r="G7954" s="51"/>
      <c r="H7954" s="51"/>
      <c r="I7954" s="52"/>
      <c r="J7954" s="46"/>
      <c r="K7954" s="45"/>
    </row>
    <row r="7955" spans="1:11" s="45" customFormat="1">
      <c r="A7955" s="49"/>
      <c r="B7955" s="44"/>
      <c r="C7955" s="44"/>
      <c r="D7955" s="44"/>
      <c r="E7955" s="50"/>
      <c r="F7955" s="51"/>
      <c r="G7955" s="51"/>
      <c r="H7955" s="51"/>
      <c r="I7955" s="52"/>
      <c r="J7955" s="46"/>
    </row>
    <row r="7956" spans="1:11" s="45" customFormat="1">
      <c r="A7956" s="49"/>
      <c r="B7956" s="44"/>
      <c r="C7956" s="44"/>
      <c r="D7956" s="44"/>
      <c r="E7956" s="50"/>
      <c r="F7956" s="51"/>
      <c r="G7956" s="51"/>
      <c r="H7956" s="51"/>
      <c r="I7956" s="52"/>
      <c r="J7956" s="46"/>
    </row>
    <row r="7957" spans="1:11" s="45" customFormat="1">
      <c r="A7957" s="49"/>
      <c r="B7957" s="44"/>
      <c r="C7957" s="44"/>
      <c r="D7957" s="44"/>
      <c r="E7957" s="50"/>
      <c r="F7957" s="51"/>
      <c r="G7957" s="51"/>
      <c r="H7957" s="51"/>
      <c r="I7957" s="52"/>
      <c r="J7957" s="46"/>
    </row>
    <row r="7958" spans="1:11" s="45" customFormat="1">
      <c r="A7958" s="49"/>
      <c r="B7958" s="44"/>
      <c r="C7958" s="44"/>
      <c r="D7958" s="44"/>
      <c r="E7958" s="50"/>
      <c r="F7958" s="51"/>
      <c r="G7958" s="51"/>
      <c r="H7958" s="51"/>
      <c r="I7958" s="52"/>
      <c r="J7958" s="46"/>
    </row>
    <row r="7959" spans="1:11" s="45" customFormat="1">
      <c r="A7959" s="49"/>
      <c r="B7959" s="44"/>
      <c r="C7959" s="44"/>
      <c r="D7959" s="44"/>
      <c r="E7959" s="50"/>
      <c r="F7959" s="51"/>
      <c r="G7959" s="51"/>
      <c r="H7959" s="51"/>
      <c r="I7959" s="52"/>
      <c r="J7959" s="46"/>
    </row>
    <row r="7960" spans="1:11" s="45" customFormat="1">
      <c r="A7960" s="49"/>
      <c r="B7960" s="44"/>
      <c r="C7960" s="44"/>
      <c r="D7960" s="44"/>
      <c r="E7960" s="50"/>
      <c r="F7960" s="51"/>
      <c r="G7960" s="51"/>
      <c r="H7960" s="51"/>
      <c r="I7960" s="52"/>
      <c r="J7960" s="46"/>
    </row>
    <row r="7961" spans="1:11" s="45" customFormat="1">
      <c r="A7961" s="49"/>
      <c r="B7961" s="44"/>
      <c r="C7961" s="44"/>
      <c r="D7961" s="44"/>
      <c r="E7961" s="50"/>
      <c r="F7961" s="51"/>
      <c r="G7961" s="51"/>
      <c r="H7961" s="51"/>
      <c r="I7961" s="52"/>
      <c r="J7961" s="46"/>
    </row>
    <row r="7962" spans="1:11" s="45" customFormat="1">
      <c r="A7962" s="49"/>
      <c r="B7962" s="44"/>
      <c r="C7962" s="44"/>
      <c r="D7962" s="44"/>
      <c r="E7962" s="50"/>
      <c r="F7962" s="51"/>
      <c r="G7962" s="51"/>
      <c r="H7962" s="51"/>
      <c r="I7962" s="52"/>
      <c r="J7962" s="46"/>
    </row>
    <row r="7963" spans="1:11" s="45" customFormat="1">
      <c r="A7963" s="49"/>
      <c r="B7963" s="44"/>
      <c r="C7963" s="44"/>
      <c r="D7963" s="44"/>
      <c r="E7963" s="50"/>
      <c r="F7963" s="51"/>
      <c r="G7963" s="51"/>
      <c r="H7963" s="51"/>
      <c r="I7963" s="52"/>
      <c r="J7963" s="46"/>
    </row>
    <row r="7964" spans="1:11" s="45" customFormat="1">
      <c r="A7964" s="49"/>
      <c r="B7964" s="44"/>
      <c r="C7964" s="44"/>
      <c r="D7964" s="44"/>
      <c r="E7964" s="50"/>
      <c r="F7964" s="51"/>
      <c r="G7964" s="51"/>
      <c r="H7964" s="51"/>
      <c r="I7964" s="52"/>
      <c r="J7964" s="46"/>
    </row>
    <row r="7965" spans="1:11" s="45" customFormat="1">
      <c r="A7965" s="49"/>
      <c r="B7965" s="44"/>
      <c r="C7965" s="44"/>
      <c r="D7965" s="44"/>
      <c r="E7965" s="50"/>
      <c r="F7965" s="51"/>
      <c r="G7965" s="51"/>
      <c r="H7965" s="51"/>
      <c r="I7965" s="52"/>
      <c r="J7965" s="46"/>
    </row>
    <row r="7966" spans="1:11" s="45" customFormat="1">
      <c r="A7966" s="49"/>
      <c r="B7966" s="44"/>
      <c r="C7966" s="44"/>
      <c r="D7966" s="44"/>
      <c r="E7966" s="50"/>
      <c r="F7966" s="51"/>
      <c r="G7966" s="51"/>
      <c r="H7966" s="51"/>
      <c r="I7966" s="52"/>
      <c r="J7966" s="46"/>
    </row>
    <row r="7967" spans="1:11" s="45" customFormat="1">
      <c r="A7967" s="49"/>
      <c r="B7967" s="44"/>
      <c r="C7967" s="44"/>
      <c r="D7967" s="44"/>
      <c r="E7967" s="50"/>
      <c r="F7967" s="51"/>
      <c r="G7967" s="51"/>
      <c r="H7967" s="51"/>
      <c r="I7967" s="52"/>
      <c r="J7967" s="46"/>
    </row>
    <row r="7968" spans="1:11" s="45" customFormat="1">
      <c r="A7968" s="49"/>
      <c r="B7968" s="44"/>
      <c r="C7968" s="44"/>
      <c r="D7968" s="44"/>
      <c r="E7968" s="50"/>
      <c r="F7968" s="51"/>
      <c r="G7968" s="51"/>
      <c r="H7968" s="51"/>
      <c r="I7968" s="52"/>
      <c r="J7968" s="46"/>
    </row>
    <row r="7969" spans="1:11" s="45" customFormat="1">
      <c r="A7969" s="49"/>
      <c r="B7969" s="44"/>
      <c r="C7969" s="44"/>
      <c r="D7969" s="44"/>
      <c r="E7969" s="50"/>
      <c r="F7969" s="51"/>
      <c r="G7969" s="51"/>
      <c r="H7969" s="51"/>
      <c r="I7969" s="52"/>
      <c r="J7969" s="46"/>
    </row>
    <row r="7970" spans="1:11" s="45" customFormat="1">
      <c r="A7970" s="49"/>
      <c r="B7970" s="44"/>
      <c r="C7970" s="44"/>
      <c r="D7970" s="44"/>
      <c r="E7970" s="50"/>
      <c r="F7970" s="51"/>
      <c r="G7970" s="51"/>
      <c r="H7970" s="51"/>
      <c r="I7970" s="52"/>
      <c r="J7970" s="46"/>
    </row>
    <row r="7971" spans="1:11" s="44" customFormat="1">
      <c r="A7971" s="49"/>
      <c r="E7971" s="50"/>
      <c r="F7971" s="51"/>
      <c r="G7971" s="51"/>
      <c r="H7971" s="51"/>
      <c r="I7971" s="52"/>
      <c r="J7971" s="46"/>
      <c r="K7971" s="45"/>
    </row>
    <row r="7972" spans="1:11" s="44" customFormat="1">
      <c r="A7972" s="49"/>
      <c r="E7972" s="50"/>
      <c r="F7972" s="51"/>
      <c r="G7972" s="51"/>
      <c r="H7972" s="51"/>
      <c r="I7972" s="52"/>
      <c r="J7972" s="46"/>
      <c r="K7972" s="45"/>
    </row>
    <row r="7973" spans="1:11" s="44" customFormat="1">
      <c r="A7973" s="49"/>
      <c r="E7973" s="50"/>
      <c r="F7973" s="51"/>
      <c r="G7973" s="51"/>
      <c r="H7973" s="51"/>
      <c r="I7973" s="52"/>
      <c r="J7973" s="46"/>
      <c r="K7973" s="47"/>
    </row>
    <row r="7974" spans="1:11" s="44" customFormat="1">
      <c r="A7974" s="49"/>
      <c r="E7974" s="50"/>
      <c r="F7974" s="51"/>
      <c r="G7974" s="51"/>
      <c r="H7974" s="51"/>
      <c r="I7974" s="52"/>
      <c r="J7974" s="46"/>
      <c r="K7974" s="45"/>
    </row>
    <row r="7975" spans="1:11" s="44" customFormat="1">
      <c r="A7975" s="49"/>
      <c r="E7975" s="50"/>
      <c r="F7975" s="51"/>
      <c r="G7975" s="51"/>
      <c r="H7975" s="51"/>
      <c r="I7975" s="52"/>
      <c r="J7975" s="46"/>
      <c r="K7975" s="45"/>
    </row>
    <row r="7976" spans="1:11" s="44" customFormat="1">
      <c r="A7976" s="49"/>
      <c r="E7976" s="50"/>
      <c r="F7976" s="51"/>
      <c r="G7976" s="51"/>
      <c r="H7976" s="51"/>
      <c r="I7976" s="52"/>
      <c r="J7976" s="46"/>
      <c r="K7976" s="45"/>
    </row>
    <row r="7977" spans="1:11" s="44" customFormat="1">
      <c r="A7977" s="49"/>
      <c r="E7977" s="50"/>
      <c r="F7977" s="51"/>
      <c r="G7977" s="51"/>
      <c r="H7977" s="51"/>
      <c r="I7977" s="52"/>
      <c r="J7977" s="46"/>
      <c r="K7977" s="45"/>
    </row>
    <row r="7978" spans="1:11" s="44" customFormat="1">
      <c r="A7978" s="49"/>
      <c r="E7978" s="50"/>
      <c r="F7978" s="51"/>
      <c r="G7978" s="51"/>
      <c r="H7978" s="51"/>
      <c r="I7978" s="52"/>
      <c r="J7978" s="46"/>
      <c r="K7978" s="45"/>
    </row>
    <row r="7979" spans="1:11" s="44" customFormat="1">
      <c r="A7979" s="49"/>
      <c r="E7979" s="50"/>
      <c r="F7979" s="51"/>
      <c r="G7979" s="51"/>
      <c r="H7979" s="51"/>
      <c r="I7979" s="52"/>
      <c r="J7979" s="46"/>
      <c r="K7979" s="45"/>
    </row>
    <row r="7980" spans="1:11" s="44" customFormat="1">
      <c r="A7980" s="49"/>
      <c r="E7980" s="50"/>
      <c r="F7980" s="51"/>
      <c r="G7980" s="51"/>
      <c r="H7980" s="51"/>
      <c r="I7980" s="52"/>
      <c r="J7980" s="46"/>
      <c r="K7980" s="45"/>
    </row>
    <row r="7981" spans="1:11" s="44" customFormat="1">
      <c r="A7981" s="49"/>
      <c r="E7981" s="50"/>
      <c r="F7981" s="51"/>
      <c r="G7981" s="51"/>
      <c r="H7981" s="51"/>
      <c r="I7981" s="52"/>
      <c r="J7981" s="46"/>
      <c r="K7981" s="45"/>
    </row>
    <row r="7982" spans="1:11" s="44" customFormat="1">
      <c r="A7982" s="49"/>
      <c r="E7982" s="50"/>
      <c r="F7982" s="51"/>
      <c r="G7982" s="51"/>
      <c r="H7982" s="51"/>
      <c r="I7982" s="52"/>
      <c r="J7982" s="46"/>
      <c r="K7982" s="45"/>
    </row>
    <row r="7983" spans="1:11" s="44" customFormat="1">
      <c r="A7983" s="49"/>
      <c r="E7983" s="50"/>
      <c r="F7983" s="51"/>
      <c r="G7983" s="51"/>
      <c r="H7983" s="51"/>
      <c r="I7983" s="52"/>
      <c r="J7983" s="46"/>
      <c r="K7983" s="45"/>
    </row>
    <row r="7984" spans="1:11" s="44" customFormat="1">
      <c r="A7984" s="49"/>
      <c r="E7984" s="50"/>
      <c r="F7984" s="51"/>
      <c r="G7984" s="51"/>
      <c r="H7984" s="51"/>
      <c r="I7984" s="52"/>
      <c r="J7984" s="46"/>
      <c r="K7984" s="45"/>
    </row>
    <row r="7985" spans="1:11" s="44" customFormat="1">
      <c r="A7985" s="49"/>
      <c r="E7985" s="50"/>
      <c r="F7985" s="51"/>
      <c r="G7985" s="51"/>
      <c r="H7985" s="51"/>
      <c r="I7985" s="52"/>
      <c r="J7985" s="46"/>
      <c r="K7985" s="45"/>
    </row>
    <row r="7986" spans="1:11" s="44" customFormat="1">
      <c r="A7986" s="49"/>
      <c r="E7986" s="50"/>
      <c r="F7986" s="51"/>
      <c r="G7986" s="51"/>
      <c r="H7986" s="51"/>
      <c r="I7986" s="52"/>
      <c r="J7986" s="46"/>
      <c r="K7986" s="45"/>
    </row>
    <row r="7987" spans="1:11" s="45" customFormat="1">
      <c r="A7987" s="49"/>
      <c r="B7987" s="44"/>
      <c r="C7987" s="44"/>
      <c r="D7987" s="44"/>
      <c r="E7987" s="50"/>
      <c r="F7987" s="51"/>
      <c r="G7987" s="51"/>
      <c r="H7987" s="51"/>
      <c r="I7987" s="52"/>
      <c r="J7987" s="46"/>
    </row>
    <row r="7988" spans="1:11" s="45" customFormat="1">
      <c r="A7988" s="49"/>
      <c r="B7988" s="44"/>
      <c r="C7988" s="44"/>
      <c r="D7988" s="44"/>
      <c r="E7988" s="50"/>
      <c r="F7988" s="51"/>
      <c r="G7988" s="51"/>
      <c r="H7988" s="51"/>
      <c r="I7988" s="52"/>
      <c r="J7988" s="46"/>
    </row>
    <row r="7989" spans="1:11" s="45" customFormat="1">
      <c r="A7989" s="49"/>
      <c r="B7989" s="44"/>
      <c r="C7989" s="44"/>
      <c r="D7989" s="44"/>
      <c r="E7989" s="50"/>
      <c r="F7989" s="51"/>
      <c r="G7989" s="51"/>
      <c r="H7989" s="51"/>
      <c r="I7989" s="52"/>
      <c r="J7989" s="46"/>
    </row>
    <row r="7990" spans="1:11" s="45" customFormat="1">
      <c r="A7990" s="49"/>
      <c r="B7990" s="44"/>
      <c r="C7990" s="44"/>
      <c r="D7990" s="44"/>
      <c r="E7990" s="50"/>
      <c r="F7990" s="51"/>
      <c r="G7990" s="51"/>
      <c r="H7990" s="51"/>
      <c r="I7990" s="52"/>
      <c r="J7990" s="46"/>
    </row>
    <row r="7991" spans="1:11" s="45" customFormat="1">
      <c r="A7991" s="49"/>
      <c r="B7991" s="44"/>
      <c r="C7991" s="44"/>
      <c r="D7991" s="44"/>
      <c r="E7991" s="50"/>
      <c r="F7991" s="51"/>
      <c r="G7991" s="51"/>
      <c r="H7991" s="51"/>
      <c r="I7991" s="52"/>
      <c r="J7991" s="46"/>
    </row>
    <row r="7992" spans="1:11" s="45" customFormat="1">
      <c r="A7992" s="49"/>
      <c r="B7992" s="44"/>
      <c r="C7992" s="44"/>
      <c r="D7992" s="44"/>
      <c r="E7992" s="50"/>
      <c r="F7992" s="51"/>
      <c r="G7992" s="51"/>
      <c r="H7992" s="51"/>
      <c r="I7992" s="52"/>
      <c r="J7992" s="46"/>
    </row>
    <row r="7993" spans="1:11" s="45" customFormat="1">
      <c r="A7993" s="49"/>
      <c r="B7993" s="44"/>
      <c r="C7993" s="44"/>
      <c r="D7993" s="44"/>
      <c r="E7993" s="50"/>
      <c r="F7993" s="51"/>
      <c r="G7993" s="51"/>
      <c r="H7993" s="51"/>
      <c r="I7993" s="52"/>
      <c r="J7993" s="46"/>
    </row>
    <row r="7994" spans="1:11" s="45" customFormat="1">
      <c r="A7994" s="49"/>
      <c r="B7994" s="44"/>
      <c r="C7994" s="44"/>
      <c r="D7994" s="44"/>
      <c r="E7994" s="50"/>
      <c r="F7994" s="51"/>
      <c r="G7994" s="51"/>
      <c r="H7994" s="51"/>
      <c r="I7994" s="52"/>
      <c r="J7994" s="46"/>
    </row>
    <row r="7995" spans="1:11" s="45" customFormat="1">
      <c r="A7995" s="49"/>
      <c r="B7995" s="44"/>
      <c r="C7995" s="44"/>
      <c r="D7995" s="44"/>
      <c r="E7995" s="50"/>
      <c r="F7995" s="51"/>
      <c r="G7995" s="51"/>
      <c r="H7995" s="51"/>
      <c r="I7995" s="52"/>
      <c r="J7995" s="46"/>
    </row>
    <row r="7996" spans="1:11" s="45" customFormat="1">
      <c r="A7996" s="49"/>
      <c r="B7996" s="44"/>
      <c r="C7996" s="44"/>
      <c r="D7996" s="44"/>
      <c r="E7996" s="50"/>
      <c r="F7996" s="51"/>
      <c r="G7996" s="51"/>
      <c r="H7996" s="51"/>
      <c r="I7996" s="52"/>
      <c r="J7996" s="46"/>
    </row>
    <row r="7997" spans="1:11" s="45" customFormat="1">
      <c r="A7997" s="49"/>
      <c r="B7997" s="44"/>
      <c r="C7997" s="44"/>
      <c r="D7997" s="44"/>
      <c r="E7997" s="50"/>
      <c r="F7997" s="51"/>
      <c r="G7997" s="51"/>
      <c r="H7997" s="51"/>
      <c r="I7997" s="52"/>
      <c r="J7997" s="46"/>
    </row>
    <row r="7998" spans="1:11" s="45" customFormat="1">
      <c r="A7998" s="49"/>
      <c r="B7998" s="44"/>
      <c r="C7998" s="44"/>
      <c r="D7998" s="44"/>
      <c r="E7998" s="50"/>
      <c r="F7998" s="51"/>
      <c r="G7998" s="51"/>
      <c r="H7998" s="51"/>
      <c r="I7998" s="52"/>
      <c r="J7998" s="46"/>
    </row>
    <row r="7999" spans="1:11" s="45" customFormat="1">
      <c r="A7999" s="49"/>
      <c r="B7999" s="44"/>
      <c r="C7999" s="44"/>
      <c r="D7999" s="44"/>
      <c r="E7999" s="50"/>
      <c r="F7999" s="51"/>
      <c r="G7999" s="51"/>
      <c r="H7999" s="51"/>
      <c r="I7999" s="52"/>
      <c r="J7999" s="46"/>
    </row>
    <row r="8000" spans="1:11" s="45" customFormat="1">
      <c r="A8000" s="49"/>
      <c r="B8000" s="44"/>
      <c r="C8000" s="44"/>
      <c r="D8000" s="44"/>
      <c r="E8000" s="50"/>
      <c r="F8000" s="51"/>
      <c r="G8000" s="51"/>
      <c r="H8000" s="51"/>
      <c r="I8000" s="52"/>
      <c r="J8000" s="46"/>
    </row>
    <row r="8001" spans="1:11" s="45" customFormat="1">
      <c r="A8001" s="49"/>
      <c r="B8001" s="44"/>
      <c r="C8001" s="44"/>
      <c r="D8001" s="44"/>
      <c r="E8001" s="50"/>
      <c r="F8001" s="51"/>
      <c r="G8001" s="51"/>
      <c r="H8001" s="51"/>
      <c r="I8001" s="52"/>
      <c r="J8001" s="46"/>
    </row>
    <row r="8002" spans="1:11" s="45" customFormat="1">
      <c r="A8002" s="49"/>
      <c r="B8002" s="44"/>
      <c r="C8002" s="44"/>
      <c r="D8002" s="44"/>
      <c r="E8002" s="50"/>
      <c r="F8002" s="51"/>
      <c r="G8002" s="51"/>
      <c r="H8002" s="51"/>
      <c r="I8002" s="52"/>
      <c r="J8002" s="46"/>
    </row>
    <row r="8003" spans="1:11" s="44" customFormat="1">
      <c r="A8003" s="49"/>
      <c r="E8003" s="50"/>
      <c r="F8003" s="51"/>
      <c r="G8003" s="51"/>
      <c r="H8003" s="51"/>
      <c r="I8003" s="52"/>
      <c r="J8003" s="46"/>
      <c r="K8003" s="45"/>
    </row>
    <row r="8004" spans="1:11" s="44" customFormat="1">
      <c r="A8004" s="49"/>
      <c r="E8004" s="50"/>
      <c r="F8004" s="51"/>
      <c r="G8004" s="51"/>
      <c r="H8004" s="51"/>
      <c r="I8004" s="52"/>
      <c r="J8004" s="46"/>
      <c r="K8004" s="45"/>
    </row>
    <row r="8005" spans="1:11" s="44" customFormat="1">
      <c r="A8005" s="49"/>
      <c r="E8005" s="50"/>
      <c r="F8005" s="51"/>
      <c r="G8005" s="51"/>
      <c r="H8005" s="51"/>
      <c r="I8005" s="52"/>
      <c r="J8005" s="46"/>
      <c r="K8005" s="45"/>
    </row>
    <row r="8006" spans="1:11" s="44" customFormat="1">
      <c r="A8006" s="49"/>
      <c r="E8006" s="50"/>
      <c r="F8006" s="51"/>
      <c r="G8006" s="51"/>
      <c r="H8006" s="51"/>
      <c r="I8006" s="52"/>
      <c r="J8006" s="46"/>
      <c r="K8006" s="45"/>
    </row>
    <row r="8007" spans="1:11" s="44" customFormat="1">
      <c r="A8007" s="49"/>
      <c r="E8007" s="50"/>
      <c r="F8007" s="51"/>
      <c r="G8007" s="51"/>
      <c r="H8007" s="51"/>
      <c r="I8007" s="52"/>
      <c r="J8007" s="46"/>
      <c r="K8007" s="45"/>
    </row>
    <row r="8008" spans="1:11" s="44" customFormat="1">
      <c r="A8008" s="49"/>
      <c r="E8008" s="50"/>
      <c r="F8008" s="51"/>
      <c r="G8008" s="51"/>
      <c r="H8008" s="51"/>
      <c r="I8008" s="52"/>
      <c r="J8008" s="46"/>
      <c r="K8008" s="45"/>
    </row>
    <row r="8009" spans="1:11" s="44" customFormat="1">
      <c r="A8009" s="49"/>
      <c r="E8009" s="50"/>
      <c r="F8009" s="51"/>
      <c r="G8009" s="51"/>
      <c r="H8009" s="51"/>
      <c r="I8009" s="52"/>
      <c r="J8009" s="46"/>
      <c r="K8009" s="45"/>
    </row>
    <row r="8010" spans="1:11" s="44" customFormat="1">
      <c r="A8010" s="49"/>
      <c r="E8010" s="50"/>
      <c r="F8010" s="51"/>
      <c r="G8010" s="51"/>
      <c r="H8010" s="51"/>
      <c r="I8010" s="52"/>
      <c r="J8010" s="46"/>
      <c r="K8010" s="45"/>
    </row>
    <row r="8011" spans="1:11" s="44" customFormat="1">
      <c r="A8011" s="49"/>
      <c r="E8011" s="50"/>
      <c r="F8011" s="51"/>
      <c r="G8011" s="51"/>
      <c r="H8011" s="51"/>
      <c r="I8011" s="52"/>
      <c r="J8011" s="46"/>
      <c r="K8011" s="45"/>
    </row>
    <row r="8012" spans="1:11" s="44" customFormat="1">
      <c r="A8012" s="49"/>
      <c r="E8012" s="50"/>
      <c r="F8012" s="51"/>
      <c r="G8012" s="51"/>
      <c r="H8012" s="51"/>
      <c r="I8012" s="52"/>
      <c r="J8012" s="46"/>
      <c r="K8012" s="45"/>
    </row>
    <row r="8013" spans="1:11" s="44" customFormat="1">
      <c r="A8013" s="49"/>
      <c r="E8013" s="50"/>
      <c r="F8013" s="51"/>
      <c r="G8013" s="51"/>
      <c r="H8013" s="51"/>
      <c r="I8013" s="52"/>
      <c r="J8013" s="46"/>
      <c r="K8013" s="45"/>
    </row>
    <row r="8014" spans="1:11" s="44" customFormat="1">
      <c r="A8014" s="49"/>
      <c r="E8014" s="50"/>
      <c r="F8014" s="51"/>
      <c r="G8014" s="51"/>
      <c r="H8014" s="51"/>
      <c r="I8014" s="52"/>
      <c r="J8014" s="46"/>
      <c r="K8014" s="45"/>
    </row>
    <row r="8015" spans="1:11" s="44" customFormat="1">
      <c r="A8015" s="49"/>
      <c r="E8015" s="50"/>
      <c r="F8015" s="51"/>
      <c r="G8015" s="51"/>
      <c r="H8015" s="51"/>
      <c r="I8015" s="52"/>
      <c r="J8015" s="46"/>
      <c r="K8015" s="47"/>
    </row>
    <row r="8016" spans="1:11" s="44" customFormat="1">
      <c r="A8016" s="49"/>
      <c r="E8016" s="50"/>
      <c r="F8016" s="51"/>
      <c r="G8016" s="51"/>
      <c r="H8016" s="51"/>
      <c r="I8016" s="52"/>
      <c r="J8016" s="46"/>
      <c r="K8016" s="45"/>
    </row>
    <row r="8017" spans="1:11" s="44" customFormat="1">
      <c r="A8017" s="49"/>
      <c r="E8017" s="50"/>
      <c r="F8017" s="51"/>
      <c r="G8017" s="51"/>
      <c r="H8017" s="51"/>
      <c r="I8017" s="52"/>
      <c r="J8017" s="46"/>
      <c r="K8017" s="45"/>
    </row>
    <row r="8018" spans="1:11" s="44" customFormat="1">
      <c r="A8018" s="49"/>
      <c r="E8018" s="50"/>
      <c r="F8018" s="51"/>
      <c r="G8018" s="51"/>
      <c r="H8018" s="51"/>
      <c r="I8018" s="52"/>
      <c r="J8018" s="46"/>
      <c r="K8018" s="45"/>
    </row>
    <row r="8019" spans="1:11" s="44" customFormat="1">
      <c r="A8019" s="49"/>
      <c r="E8019" s="50"/>
      <c r="F8019" s="51"/>
      <c r="G8019" s="51"/>
      <c r="H8019" s="51"/>
      <c r="I8019" s="52"/>
      <c r="J8019" s="46"/>
      <c r="K8019" s="45"/>
    </row>
    <row r="8020" spans="1:11" s="44" customFormat="1">
      <c r="A8020" s="49"/>
      <c r="E8020" s="50"/>
      <c r="F8020" s="51"/>
      <c r="G8020" s="51"/>
      <c r="H8020" s="51"/>
      <c r="I8020" s="52"/>
      <c r="J8020" s="46"/>
      <c r="K8020" s="45"/>
    </row>
    <row r="8021" spans="1:11" s="44" customFormat="1">
      <c r="A8021" s="49"/>
      <c r="E8021" s="50"/>
      <c r="F8021" s="51"/>
      <c r="G8021" s="51"/>
      <c r="H8021" s="51"/>
      <c r="I8021" s="52"/>
      <c r="J8021" s="46"/>
      <c r="K8021" s="45"/>
    </row>
    <row r="8022" spans="1:11" s="44" customFormat="1">
      <c r="A8022" s="49"/>
      <c r="E8022" s="50"/>
      <c r="F8022" s="51"/>
      <c r="G8022" s="51"/>
      <c r="H8022" s="51"/>
      <c r="I8022" s="52"/>
      <c r="J8022" s="46"/>
      <c r="K8022" s="45"/>
    </row>
    <row r="8023" spans="1:11" s="44" customFormat="1">
      <c r="A8023" s="49"/>
      <c r="E8023" s="50"/>
      <c r="F8023" s="51"/>
      <c r="G8023" s="51"/>
      <c r="H8023" s="51"/>
      <c r="I8023" s="52"/>
      <c r="J8023" s="46"/>
      <c r="K8023" s="45"/>
    </row>
    <row r="8024" spans="1:11" s="44" customFormat="1">
      <c r="A8024" s="49"/>
      <c r="E8024" s="50"/>
      <c r="F8024" s="51"/>
      <c r="G8024" s="51"/>
      <c r="H8024" s="51"/>
      <c r="I8024" s="52"/>
      <c r="J8024" s="46"/>
      <c r="K8024" s="45"/>
    </row>
    <row r="8025" spans="1:11" s="44" customFormat="1">
      <c r="A8025" s="49"/>
      <c r="E8025" s="50"/>
      <c r="F8025" s="51"/>
      <c r="G8025" s="51"/>
      <c r="H8025" s="51"/>
      <c r="I8025" s="52"/>
      <c r="J8025" s="46"/>
      <c r="K8025" s="45"/>
    </row>
    <row r="8026" spans="1:11" s="44" customFormat="1">
      <c r="A8026" s="49"/>
      <c r="E8026" s="50"/>
      <c r="F8026" s="51"/>
      <c r="G8026" s="51"/>
      <c r="H8026" s="51"/>
      <c r="I8026" s="52"/>
      <c r="J8026" s="46"/>
      <c r="K8026" s="45"/>
    </row>
    <row r="8027" spans="1:11" s="44" customFormat="1">
      <c r="A8027" s="49"/>
      <c r="E8027" s="50"/>
      <c r="F8027" s="51"/>
      <c r="G8027" s="51"/>
      <c r="H8027" s="51"/>
      <c r="I8027" s="52"/>
      <c r="J8027" s="46"/>
      <c r="K8027" s="45"/>
    </row>
    <row r="8028" spans="1:11" s="44" customFormat="1">
      <c r="A8028" s="49"/>
      <c r="E8028" s="50"/>
      <c r="F8028" s="51"/>
      <c r="G8028" s="51"/>
      <c r="H8028" s="51"/>
      <c r="I8028" s="52"/>
      <c r="J8028" s="46"/>
      <c r="K8028" s="45"/>
    </row>
    <row r="8029" spans="1:11" s="44" customFormat="1">
      <c r="A8029" s="49"/>
      <c r="E8029" s="50"/>
      <c r="F8029" s="51"/>
      <c r="G8029" s="51"/>
      <c r="H8029" s="51"/>
      <c r="I8029" s="52"/>
      <c r="J8029" s="46"/>
      <c r="K8029" s="45"/>
    </row>
    <row r="8030" spans="1:11" s="44" customFormat="1">
      <c r="A8030" s="49"/>
      <c r="E8030" s="50"/>
      <c r="F8030" s="51"/>
      <c r="G8030" s="51"/>
      <c r="H8030" s="51"/>
      <c r="I8030" s="52"/>
      <c r="J8030" s="46"/>
      <c r="K8030" s="45"/>
    </row>
    <row r="8031" spans="1:11" s="44" customFormat="1">
      <c r="A8031" s="49"/>
      <c r="E8031" s="50"/>
      <c r="F8031" s="51"/>
      <c r="G8031" s="51"/>
      <c r="H8031" s="51"/>
      <c r="I8031" s="52"/>
      <c r="J8031" s="46"/>
      <c r="K8031" s="45"/>
    </row>
    <row r="8032" spans="1:11" s="44" customFormat="1">
      <c r="A8032" s="49"/>
      <c r="E8032" s="50"/>
      <c r="F8032" s="51"/>
      <c r="G8032" s="51"/>
      <c r="H8032" s="51"/>
      <c r="I8032" s="52"/>
      <c r="J8032" s="46"/>
      <c r="K8032" s="45"/>
    </row>
    <row r="8033" spans="1:11" s="44" customFormat="1">
      <c r="A8033" s="49"/>
      <c r="E8033" s="50"/>
      <c r="F8033" s="51"/>
      <c r="G8033" s="51"/>
      <c r="H8033" s="51"/>
      <c r="I8033" s="52"/>
      <c r="J8033" s="46"/>
      <c r="K8033" s="45"/>
    </row>
    <row r="8034" spans="1:11" s="44" customFormat="1">
      <c r="A8034" s="49"/>
      <c r="E8034" s="50"/>
      <c r="F8034" s="51"/>
      <c r="G8034" s="51"/>
      <c r="H8034" s="51"/>
      <c r="I8034" s="52"/>
      <c r="J8034" s="46"/>
      <c r="K8034" s="45"/>
    </row>
    <row r="8035" spans="1:11" s="44" customFormat="1">
      <c r="A8035" s="49"/>
      <c r="E8035" s="50"/>
      <c r="F8035" s="51"/>
      <c r="G8035" s="51"/>
      <c r="H8035" s="51"/>
      <c r="I8035" s="52"/>
      <c r="J8035" s="46"/>
      <c r="K8035" s="47"/>
    </row>
    <row r="8036" spans="1:11" s="44" customFormat="1">
      <c r="A8036" s="49"/>
      <c r="E8036" s="50"/>
      <c r="F8036" s="51"/>
      <c r="G8036" s="51"/>
      <c r="H8036" s="51"/>
      <c r="I8036" s="52"/>
      <c r="J8036" s="46"/>
      <c r="K8036" s="47"/>
    </row>
    <row r="8037" spans="1:11" s="44" customFormat="1">
      <c r="A8037" s="49"/>
      <c r="E8037" s="50"/>
      <c r="F8037" s="51"/>
      <c r="G8037" s="51"/>
      <c r="H8037" s="51"/>
      <c r="I8037" s="52"/>
      <c r="J8037" s="46"/>
      <c r="K8037" s="47"/>
    </row>
    <row r="8038" spans="1:11" s="44" customFormat="1">
      <c r="A8038" s="49"/>
      <c r="E8038" s="50"/>
      <c r="F8038" s="51"/>
      <c r="G8038" s="51"/>
      <c r="H8038" s="51"/>
      <c r="I8038" s="52"/>
      <c r="J8038" s="46"/>
      <c r="K8038" s="45"/>
    </row>
    <row r="8039" spans="1:11" s="44" customFormat="1">
      <c r="A8039" s="49"/>
      <c r="E8039" s="50"/>
      <c r="F8039" s="51"/>
      <c r="G8039" s="51"/>
      <c r="H8039" s="51"/>
      <c r="I8039" s="52"/>
      <c r="J8039" s="46"/>
      <c r="K8039" s="45"/>
    </row>
    <row r="8040" spans="1:11" s="44" customFormat="1">
      <c r="A8040" s="49"/>
      <c r="E8040" s="50"/>
      <c r="F8040" s="51"/>
      <c r="G8040" s="51"/>
      <c r="H8040" s="51"/>
      <c r="I8040" s="52"/>
      <c r="J8040" s="46"/>
      <c r="K8040" s="45"/>
    </row>
    <row r="8041" spans="1:11" s="44" customFormat="1">
      <c r="A8041" s="49"/>
      <c r="E8041" s="50"/>
      <c r="F8041" s="51"/>
      <c r="G8041" s="51"/>
      <c r="H8041" s="51"/>
      <c r="I8041" s="52"/>
      <c r="J8041" s="46"/>
      <c r="K8041" s="45"/>
    </row>
    <row r="8042" spans="1:11" s="44" customFormat="1">
      <c r="A8042" s="49"/>
      <c r="E8042" s="50"/>
      <c r="F8042" s="51"/>
      <c r="G8042" s="51"/>
      <c r="H8042" s="51"/>
      <c r="I8042" s="52"/>
      <c r="J8042" s="46"/>
      <c r="K8042" s="45"/>
    </row>
    <row r="8043" spans="1:11" s="44" customFormat="1">
      <c r="A8043" s="49"/>
      <c r="E8043" s="50"/>
      <c r="F8043" s="51"/>
      <c r="G8043" s="51"/>
      <c r="H8043" s="51"/>
      <c r="I8043" s="52"/>
      <c r="J8043" s="46"/>
      <c r="K8043" s="45"/>
    </row>
    <row r="8044" spans="1:11" s="44" customFormat="1">
      <c r="A8044" s="49"/>
      <c r="E8044" s="50"/>
      <c r="F8044" s="51"/>
      <c r="G8044" s="51"/>
      <c r="H8044" s="51"/>
      <c r="I8044" s="52"/>
      <c r="J8044" s="46"/>
      <c r="K8044" s="45"/>
    </row>
    <row r="8045" spans="1:11" s="44" customFormat="1">
      <c r="A8045" s="49"/>
      <c r="E8045" s="50"/>
      <c r="F8045" s="51"/>
      <c r="G8045" s="51"/>
      <c r="H8045" s="51"/>
      <c r="I8045" s="52"/>
      <c r="J8045" s="46"/>
      <c r="K8045" s="45"/>
    </row>
    <row r="8046" spans="1:11" s="44" customFormat="1">
      <c r="A8046" s="49"/>
      <c r="E8046" s="50"/>
      <c r="F8046" s="51"/>
      <c r="G8046" s="51"/>
      <c r="H8046" s="51"/>
      <c r="I8046" s="52"/>
      <c r="J8046" s="46"/>
      <c r="K8046" s="45"/>
    </row>
    <row r="8047" spans="1:11" s="44" customFormat="1">
      <c r="A8047" s="49"/>
      <c r="E8047" s="50"/>
      <c r="F8047" s="51"/>
      <c r="G8047" s="51"/>
      <c r="H8047" s="51"/>
      <c r="I8047" s="52"/>
      <c r="J8047" s="46"/>
      <c r="K8047" s="45"/>
    </row>
    <row r="8048" spans="1:11" s="44" customFormat="1">
      <c r="A8048" s="49"/>
      <c r="E8048" s="50"/>
      <c r="F8048" s="51"/>
      <c r="G8048" s="51"/>
      <c r="H8048" s="51"/>
      <c r="I8048" s="52"/>
      <c r="J8048" s="46"/>
      <c r="K8048" s="45"/>
    </row>
    <row r="8049" spans="1:11" s="44" customFormat="1">
      <c r="A8049" s="49"/>
      <c r="E8049" s="50"/>
      <c r="F8049" s="51"/>
      <c r="G8049" s="51"/>
      <c r="H8049" s="51"/>
      <c r="I8049" s="52"/>
      <c r="J8049" s="46"/>
      <c r="K8049" s="45"/>
    </row>
    <row r="8050" spans="1:11" s="44" customFormat="1">
      <c r="A8050" s="49"/>
      <c r="E8050" s="50"/>
      <c r="F8050" s="51"/>
      <c r="G8050" s="51"/>
      <c r="H8050" s="51"/>
      <c r="I8050" s="52"/>
      <c r="J8050" s="46"/>
      <c r="K8050" s="45"/>
    </row>
    <row r="8051" spans="1:11" s="44" customFormat="1">
      <c r="A8051" s="49"/>
      <c r="E8051" s="50"/>
      <c r="F8051" s="51"/>
      <c r="G8051" s="51"/>
      <c r="H8051" s="51"/>
      <c r="I8051" s="52"/>
      <c r="J8051" s="46"/>
      <c r="K8051" s="45"/>
    </row>
    <row r="8052" spans="1:11" s="44" customFormat="1">
      <c r="A8052" s="49"/>
      <c r="E8052" s="50"/>
      <c r="F8052" s="51"/>
      <c r="G8052" s="51"/>
      <c r="H8052" s="51"/>
      <c r="I8052" s="52"/>
      <c r="J8052" s="46"/>
      <c r="K8052" s="45"/>
    </row>
    <row r="8053" spans="1:11" s="44" customFormat="1">
      <c r="A8053" s="49"/>
      <c r="E8053" s="50"/>
      <c r="F8053" s="51"/>
      <c r="G8053" s="51"/>
      <c r="H8053" s="51"/>
      <c r="I8053" s="52"/>
      <c r="J8053" s="46"/>
      <c r="K8053" s="45"/>
    </row>
    <row r="8054" spans="1:11" s="44" customFormat="1">
      <c r="A8054" s="49"/>
      <c r="E8054" s="50"/>
      <c r="F8054" s="51"/>
      <c r="G8054" s="51"/>
      <c r="H8054" s="51"/>
      <c r="I8054" s="52"/>
      <c r="J8054" s="46"/>
      <c r="K8054" s="45"/>
    </row>
    <row r="8055" spans="1:11" s="44" customFormat="1">
      <c r="A8055" s="49"/>
      <c r="E8055" s="50"/>
      <c r="F8055" s="51"/>
      <c r="G8055" s="51"/>
      <c r="H8055" s="51"/>
      <c r="I8055" s="52"/>
      <c r="J8055" s="46"/>
      <c r="K8055" s="45"/>
    </row>
    <row r="8056" spans="1:11" s="44" customFormat="1">
      <c r="A8056" s="49"/>
      <c r="E8056" s="50"/>
      <c r="F8056" s="51"/>
      <c r="G8056" s="51"/>
      <c r="H8056" s="51"/>
      <c r="I8056" s="52"/>
      <c r="J8056" s="46"/>
      <c r="K8056" s="45"/>
    </row>
    <row r="8057" spans="1:11" s="44" customFormat="1">
      <c r="A8057" s="49"/>
      <c r="E8057" s="50"/>
      <c r="F8057" s="51"/>
      <c r="G8057" s="51"/>
      <c r="H8057" s="51"/>
      <c r="I8057" s="52"/>
      <c r="J8057" s="46"/>
      <c r="K8057" s="45"/>
    </row>
    <row r="8058" spans="1:11" s="44" customFormat="1">
      <c r="A8058" s="49"/>
      <c r="E8058" s="50"/>
      <c r="F8058" s="51"/>
      <c r="G8058" s="51"/>
      <c r="H8058" s="51"/>
      <c r="I8058" s="52"/>
      <c r="J8058" s="46"/>
      <c r="K8058" s="45"/>
    </row>
    <row r="8059" spans="1:11" s="44" customFormat="1">
      <c r="A8059" s="49"/>
      <c r="E8059" s="50"/>
      <c r="F8059" s="51"/>
      <c r="G8059" s="51"/>
      <c r="H8059" s="51"/>
      <c r="I8059" s="52"/>
      <c r="J8059" s="46"/>
      <c r="K8059" s="45"/>
    </row>
    <row r="8060" spans="1:11" s="44" customFormat="1">
      <c r="A8060" s="49"/>
      <c r="E8060" s="50"/>
      <c r="F8060" s="51"/>
      <c r="G8060" s="51"/>
      <c r="H8060" s="51"/>
      <c r="I8060" s="52"/>
      <c r="J8060" s="46"/>
      <c r="K8060" s="55"/>
    </row>
    <row r="8061" spans="1:11" s="44" customFormat="1">
      <c r="A8061" s="49"/>
      <c r="E8061" s="50"/>
      <c r="F8061" s="51"/>
      <c r="G8061" s="51"/>
      <c r="H8061" s="51"/>
      <c r="I8061" s="52"/>
      <c r="J8061" s="46"/>
      <c r="K8061" s="45"/>
    </row>
    <row r="8062" spans="1:11" s="44" customFormat="1">
      <c r="A8062" s="49"/>
      <c r="E8062" s="50"/>
      <c r="F8062" s="51"/>
      <c r="G8062" s="51"/>
      <c r="H8062" s="51"/>
      <c r="I8062" s="52"/>
      <c r="J8062" s="46"/>
      <c r="K8062" s="45"/>
    </row>
    <row r="8063" spans="1:11" s="44" customFormat="1">
      <c r="A8063" s="49"/>
      <c r="E8063" s="50"/>
      <c r="F8063" s="51"/>
      <c r="G8063" s="51"/>
      <c r="H8063" s="51"/>
      <c r="I8063" s="52"/>
      <c r="J8063" s="46"/>
      <c r="K8063" s="45"/>
    </row>
    <row r="8064" spans="1:11" s="44" customFormat="1">
      <c r="A8064" s="49"/>
      <c r="E8064" s="50"/>
      <c r="F8064" s="51"/>
      <c r="G8064" s="51"/>
      <c r="H8064" s="51"/>
      <c r="I8064" s="52"/>
      <c r="J8064" s="46"/>
      <c r="K8064" s="45"/>
    </row>
    <row r="8065" spans="1:11" s="44" customFormat="1">
      <c r="A8065" s="49"/>
      <c r="E8065" s="50"/>
      <c r="F8065" s="51"/>
      <c r="G8065" s="51"/>
      <c r="H8065" s="51"/>
      <c r="I8065" s="52"/>
      <c r="J8065" s="46"/>
      <c r="K8065" s="45"/>
    </row>
    <row r="8066" spans="1:11" s="44" customFormat="1">
      <c r="A8066" s="49"/>
      <c r="E8066" s="50"/>
      <c r="F8066" s="51"/>
      <c r="G8066" s="51"/>
      <c r="H8066" s="51"/>
      <c r="I8066" s="52"/>
      <c r="J8066" s="46"/>
      <c r="K8066" s="45"/>
    </row>
    <row r="8067" spans="1:11" s="45" customFormat="1">
      <c r="A8067" s="49"/>
      <c r="B8067" s="44"/>
      <c r="C8067" s="44"/>
      <c r="D8067" s="44"/>
      <c r="E8067" s="50"/>
      <c r="F8067" s="51"/>
      <c r="G8067" s="51"/>
      <c r="H8067" s="51"/>
      <c r="I8067" s="52"/>
      <c r="J8067" s="46"/>
      <c r="K8067" s="47"/>
    </row>
    <row r="8068" spans="1:11" s="45" customFormat="1">
      <c r="A8068" s="49"/>
      <c r="B8068" s="44"/>
      <c r="C8068" s="44"/>
      <c r="D8068" s="44"/>
      <c r="E8068" s="50"/>
      <c r="F8068" s="51"/>
      <c r="G8068" s="51"/>
      <c r="H8068" s="51"/>
      <c r="I8068" s="52"/>
      <c r="J8068" s="46"/>
    </row>
    <row r="8069" spans="1:11" s="45" customFormat="1">
      <c r="A8069" s="49"/>
      <c r="B8069" s="44"/>
      <c r="C8069" s="44"/>
      <c r="D8069" s="44"/>
      <c r="E8069" s="50"/>
      <c r="F8069" s="51"/>
      <c r="G8069" s="51"/>
      <c r="H8069" s="51"/>
      <c r="I8069" s="52"/>
      <c r="J8069" s="46"/>
    </row>
    <row r="8070" spans="1:11" s="45" customFormat="1">
      <c r="A8070" s="49"/>
      <c r="B8070" s="44"/>
      <c r="C8070" s="44"/>
      <c r="D8070" s="44"/>
      <c r="E8070" s="50"/>
      <c r="F8070" s="51"/>
      <c r="G8070" s="51"/>
      <c r="H8070" s="51"/>
      <c r="I8070" s="52"/>
      <c r="J8070" s="46"/>
    </row>
    <row r="8071" spans="1:11" s="45" customFormat="1">
      <c r="A8071" s="49"/>
      <c r="B8071" s="44"/>
      <c r="C8071" s="44"/>
      <c r="D8071" s="44"/>
      <c r="E8071" s="50"/>
      <c r="F8071" s="51"/>
      <c r="G8071" s="51"/>
      <c r="H8071" s="51"/>
      <c r="I8071" s="52"/>
      <c r="J8071" s="46"/>
    </row>
    <row r="8072" spans="1:11" s="45" customFormat="1">
      <c r="A8072" s="49"/>
      <c r="B8072" s="44"/>
      <c r="C8072" s="44"/>
      <c r="D8072" s="44"/>
      <c r="E8072" s="50"/>
      <c r="F8072" s="51"/>
      <c r="G8072" s="51"/>
      <c r="H8072" s="51"/>
      <c r="I8072" s="52"/>
      <c r="J8072" s="46"/>
    </row>
    <row r="8073" spans="1:11" s="45" customFormat="1">
      <c r="A8073" s="49"/>
      <c r="B8073" s="44"/>
      <c r="C8073" s="44"/>
      <c r="D8073" s="44"/>
      <c r="E8073" s="50"/>
      <c r="F8073" s="51"/>
      <c r="G8073" s="51"/>
      <c r="H8073" s="51"/>
      <c r="I8073" s="52"/>
      <c r="J8073" s="46"/>
    </row>
    <row r="8074" spans="1:11" s="45" customFormat="1">
      <c r="A8074" s="49"/>
      <c r="B8074" s="44"/>
      <c r="C8074" s="44"/>
      <c r="D8074" s="44"/>
      <c r="E8074" s="50"/>
      <c r="F8074" s="51"/>
      <c r="G8074" s="51"/>
      <c r="H8074" s="51"/>
      <c r="I8074" s="52"/>
      <c r="J8074" s="46"/>
    </row>
    <row r="8075" spans="1:11" s="45" customFormat="1">
      <c r="A8075" s="49"/>
      <c r="B8075" s="44"/>
      <c r="C8075" s="44"/>
      <c r="D8075" s="44"/>
      <c r="E8075" s="50"/>
      <c r="F8075" s="51"/>
      <c r="G8075" s="51"/>
      <c r="H8075" s="51"/>
      <c r="I8075" s="52"/>
      <c r="J8075" s="46"/>
    </row>
    <row r="8076" spans="1:11" s="45" customFormat="1">
      <c r="A8076" s="49"/>
      <c r="B8076" s="44"/>
      <c r="C8076" s="44"/>
      <c r="D8076" s="44"/>
      <c r="E8076" s="50"/>
      <c r="F8076" s="51"/>
      <c r="G8076" s="51"/>
      <c r="H8076" s="51"/>
      <c r="I8076" s="52"/>
      <c r="J8076" s="46"/>
    </row>
    <row r="8077" spans="1:11" s="45" customFormat="1">
      <c r="A8077" s="49"/>
      <c r="B8077" s="44"/>
      <c r="C8077" s="44"/>
      <c r="D8077" s="44"/>
      <c r="E8077" s="50"/>
      <c r="F8077" s="51"/>
      <c r="G8077" s="51"/>
      <c r="H8077" s="51"/>
      <c r="I8077" s="52"/>
      <c r="J8077" s="46"/>
    </row>
    <row r="8078" spans="1:11" s="45" customFormat="1">
      <c r="A8078" s="49"/>
      <c r="B8078" s="44"/>
      <c r="C8078" s="44"/>
      <c r="D8078" s="44"/>
      <c r="E8078" s="50"/>
      <c r="F8078" s="51"/>
      <c r="G8078" s="51"/>
      <c r="H8078" s="51"/>
      <c r="I8078" s="52"/>
      <c r="J8078" s="46"/>
    </row>
    <row r="8079" spans="1:11" s="45" customFormat="1">
      <c r="A8079" s="49"/>
      <c r="B8079" s="44"/>
      <c r="C8079" s="44"/>
      <c r="D8079" s="44"/>
      <c r="E8079" s="50"/>
      <c r="F8079" s="51"/>
      <c r="G8079" s="51"/>
      <c r="H8079" s="51"/>
      <c r="I8079" s="52"/>
      <c r="J8079" s="46"/>
    </row>
    <row r="8080" spans="1:11" s="45" customFormat="1">
      <c r="A8080" s="49"/>
      <c r="B8080" s="44"/>
      <c r="C8080" s="44"/>
      <c r="D8080" s="44"/>
      <c r="E8080" s="50"/>
      <c r="F8080" s="51"/>
      <c r="G8080" s="51"/>
      <c r="H8080" s="51"/>
      <c r="I8080" s="52"/>
      <c r="J8080" s="46"/>
    </row>
    <row r="8081" spans="1:10" s="45" customFormat="1">
      <c r="A8081" s="49"/>
      <c r="B8081" s="44"/>
      <c r="C8081" s="44"/>
      <c r="D8081" s="44"/>
      <c r="E8081" s="50"/>
      <c r="F8081" s="51"/>
      <c r="G8081" s="51"/>
      <c r="H8081" s="51"/>
      <c r="I8081" s="52"/>
      <c r="J8081" s="46"/>
    </row>
    <row r="8082" spans="1:10" s="45" customFormat="1">
      <c r="A8082" s="49"/>
      <c r="B8082" s="44"/>
      <c r="C8082" s="44"/>
      <c r="D8082" s="44"/>
      <c r="E8082" s="50"/>
      <c r="F8082" s="51"/>
      <c r="G8082" s="51"/>
      <c r="H8082" s="51"/>
      <c r="I8082" s="52"/>
      <c r="J8082" s="46"/>
    </row>
    <row r="8083" spans="1:10" s="45" customFormat="1">
      <c r="A8083" s="49"/>
      <c r="B8083" s="44"/>
      <c r="C8083" s="44"/>
      <c r="D8083" s="44"/>
      <c r="E8083" s="50"/>
      <c r="F8083" s="51"/>
      <c r="G8083" s="51"/>
      <c r="H8083" s="51"/>
      <c r="I8083" s="52"/>
      <c r="J8083" s="46"/>
    </row>
    <row r="8084" spans="1:10" s="45" customFormat="1">
      <c r="A8084" s="49"/>
      <c r="B8084" s="44"/>
      <c r="C8084" s="44"/>
      <c r="D8084" s="44"/>
      <c r="E8084" s="50"/>
      <c r="F8084" s="51"/>
      <c r="G8084" s="51"/>
      <c r="H8084" s="51"/>
      <c r="I8084" s="52"/>
      <c r="J8084" s="46"/>
    </row>
    <row r="8085" spans="1:10" s="45" customFormat="1">
      <c r="A8085" s="49"/>
      <c r="B8085" s="44"/>
      <c r="C8085" s="44"/>
      <c r="D8085" s="44"/>
      <c r="E8085" s="50"/>
      <c r="F8085" s="51"/>
      <c r="G8085" s="51"/>
      <c r="H8085" s="51"/>
      <c r="I8085" s="52"/>
      <c r="J8085" s="46"/>
    </row>
    <row r="8086" spans="1:10" s="45" customFormat="1">
      <c r="A8086" s="49"/>
      <c r="B8086" s="44"/>
      <c r="C8086" s="44"/>
      <c r="D8086" s="44"/>
      <c r="E8086" s="50"/>
      <c r="F8086" s="51"/>
      <c r="G8086" s="51"/>
      <c r="H8086" s="51"/>
      <c r="I8086" s="52"/>
      <c r="J8086" s="46"/>
    </row>
    <row r="8087" spans="1:10" s="45" customFormat="1">
      <c r="A8087" s="49"/>
      <c r="B8087" s="44"/>
      <c r="C8087" s="44"/>
      <c r="D8087" s="44"/>
      <c r="E8087" s="50"/>
      <c r="F8087" s="51"/>
      <c r="G8087" s="51"/>
      <c r="H8087" s="51"/>
      <c r="I8087" s="52"/>
      <c r="J8087" s="46"/>
    </row>
    <row r="8088" spans="1:10" s="45" customFormat="1">
      <c r="A8088" s="49"/>
      <c r="B8088" s="44"/>
      <c r="C8088" s="44"/>
      <c r="D8088" s="44"/>
      <c r="E8088" s="50"/>
      <c r="F8088" s="51"/>
      <c r="G8088" s="51"/>
      <c r="H8088" s="51"/>
      <c r="I8088" s="52"/>
      <c r="J8088" s="46"/>
    </row>
    <row r="8089" spans="1:10" s="45" customFormat="1">
      <c r="A8089" s="49"/>
      <c r="B8089" s="44"/>
      <c r="C8089" s="44"/>
      <c r="D8089" s="44"/>
      <c r="E8089" s="50"/>
      <c r="F8089" s="51"/>
      <c r="G8089" s="51"/>
      <c r="H8089" s="51"/>
      <c r="I8089" s="52"/>
      <c r="J8089" s="46"/>
    </row>
    <row r="8090" spans="1:10" s="45" customFormat="1">
      <c r="A8090" s="49"/>
      <c r="B8090" s="44"/>
      <c r="C8090" s="44"/>
      <c r="D8090" s="44"/>
      <c r="E8090" s="50"/>
      <c r="F8090" s="51"/>
      <c r="G8090" s="51"/>
      <c r="H8090" s="51"/>
      <c r="I8090" s="52"/>
      <c r="J8090" s="46"/>
    </row>
    <row r="8091" spans="1:10" s="45" customFormat="1">
      <c r="A8091" s="49"/>
      <c r="B8091" s="44"/>
      <c r="C8091" s="44"/>
      <c r="D8091" s="44"/>
      <c r="E8091" s="50"/>
      <c r="F8091" s="51"/>
      <c r="G8091" s="51"/>
      <c r="H8091" s="51"/>
      <c r="I8091" s="52"/>
      <c r="J8091" s="46"/>
    </row>
    <row r="8092" spans="1:10" s="45" customFormat="1">
      <c r="A8092" s="49"/>
      <c r="B8092" s="44"/>
      <c r="C8092" s="44"/>
      <c r="D8092" s="44"/>
      <c r="E8092" s="50"/>
      <c r="F8092" s="51"/>
      <c r="G8092" s="51"/>
      <c r="H8092" s="51"/>
      <c r="I8092" s="52"/>
      <c r="J8092" s="46"/>
    </row>
    <row r="8093" spans="1:10" s="45" customFormat="1">
      <c r="A8093" s="49"/>
      <c r="B8093" s="44"/>
      <c r="C8093" s="44"/>
      <c r="D8093" s="44"/>
      <c r="E8093" s="50"/>
      <c r="F8093" s="51"/>
      <c r="G8093" s="51"/>
      <c r="H8093" s="51"/>
      <c r="I8093" s="52"/>
      <c r="J8093" s="46"/>
    </row>
    <row r="8094" spans="1:10" s="45" customFormat="1">
      <c r="A8094" s="49"/>
      <c r="B8094" s="44"/>
      <c r="C8094" s="44"/>
      <c r="D8094" s="44"/>
      <c r="E8094" s="50"/>
      <c r="F8094" s="51"/>
      <c r="G8094" s="51"/>
      <c r="H8094" s="51"/>
      <c r="I8094" s="52"/>
      <c r="J8094" s="46"/>
    </row>
    <row r="8095" spans="1:10" s="45" customFormat="1">
      <c r="A8095" s="49"/>
      <c r="B8095" s="44"/>
      <c r="C8095" s="44"/>
      <c r="D8095" s="44"/>
      <c r="E8095" s="50"/>
      <c r="F8095" s="51"/>
      <c r="G8095" s="51"/>
      <c r="H8095" s="51"/>
      <c r="I8095" s="52"/>
      <c r="J8095" s="46"/>
    </row>
    <row r="8096" spans="1:10" s="45" customFormat="1">
      <c r="A8096" s="49"/>
      <c r="B8096" s="44"/>
      <c r="C8096" s="44"/>
      <c r="D8096" s="44"/>
      <c r="E8096" s="50"/>
      <c r="F8096" s="51"/>
      <c r="G8096" s="51"/>
      <c r="H8096" s="51"/>
      <c r="I8096" s="52"/>
      <c r="J8096" s="46"/>
    </row>
    <row r="8097" spans="1:11" s="45" customFormat="1">
      <c r="A8097" s="49"/>
      <c r="B8097" s="44"/>
      <c r="C8097" s="44"/>
      <c r="D8097" s="44"/>
      <c r="E8097" s="50"/>
      <c r="F8097" s="51"/>
      <c r="G8097" s="51"/>
      <c r="H8097" s="51"/>
      <c r="I8097" s="52"/>
      <c r="J8097" s="46"/>
    </row>
    <row r="8098" spans="1:11" s="45" customFormat="1">
      <c r="A8098" s="49"/>
      <c r="B8098" s="44"/>
      <c r="C8098" s="44"/>
      <c r="D8098" s="44"/>
      <c r="E8098" s="50"/>
      <c r="F8098" s="51"/>
      <c r="G8098" s="51"/>
      <c r="H8098" s="51"/>
      <c r="I8098" s="52"/>
      <c r="J8098" s="46"/>
    </row>
    <row r="8099" spans="1:11" s="44" customFormat="1">
      <c r="A8099" s="49"/>
      <c r="E8099" s="50"/>
      <c r="F8099" s="51"/>
      <c r="G8099" s="51"/>
      <c r="H8099" s="51"/>
      <c r="I8099" s="52"/>
      <c r="J8099" s="46"/>
      <c r="K8099" s="45"/>
    </row>
    <row r="8100" spans="1:11" s="44" customFormat="1">
      <c r="A8100" s="49"/>
      <c r="E8100" s="50"/>
      <c r="F8100" s="51"/>
      <c r="G8100" s="51"/>
      <c r="H8100" s="51"/>
      <c r="I8100" s="52"/>
      <c r="J8100" s="46"/>
      <c r="K8100" s="45"/>
    </row>
    <row r="8101" spans="1:11" s="44" customFormat="1">
      <c r="A8101" s="49"/>
      <c r="E8101" s="50"/>
      <c r="F8101" s="51"/>
      <c r="G8101" s="51"/>
      <c r="H8101" s="51"/>
      <c r="I8101" s="52"/>
      <c r="J8101" s="46"/>
      <c r="K8101" s="45"/>
    </row>
    <row r="8102" spans="1:11" s="44" customFormat="1">
      <c r="A8102" s="49"/>
      <c r="E8102" s="50"/>
      <c r="F8102" s="51"/>
      <c r="G8102" s="51"/>
      <c r="H8102" s="51"/>
      <c r="I8102" s="52"/>
      <c r="J8102" s="46"/>
      <c r="K8102" s="45"/>
    </row>
    <row r="8103" spans="1:11" s="44" customFormat="1">
      <c r="A8103" s="49"/>
      <c r="E8103" s="50"/>
      <c r="F8103" s="51"/>
      <c r="G8103" s="51"/>
      <c r="H8103" s="51"/>
      <c r="I8103" s="52"/>
      <c r="J8103" s="46"/>
      <c r="K8103" s="45"/>
    </row>
    <row r="8104" spans="1:11" s="44" customFormat="1">
      <c r="A8104" s="49"/>
      <c r="E8104" s="50"/>
      <c r="F8104" s="51"/>
      <c r="G8104" s="51"/>
      <c r="H8104" s="51"/>
      <c r="I8104" s="52"/>
      <c r="J8104" s="46"/>
      <c r="K8104" s="45"/>
    </row>
    <row r="8105" spans="1:11" s="44" customFormat="1">
      <c r="A8105" s="49"/>
      <c r="E8105" s="50"/>
      <c r="F8105" s="51"/>
      <c r="G8105" s="51"/>
      <c r="H8105" s="51"/>
      <c r="I8105" s="52"/>
      <c r="J8105" s="46"/>
      <c r="K8105" s="45"/>
    </row>
    <row r="8106" spans="1:11" s="44" customFormat="1">
      <c r="A8106" s="49"/>
      <c r="E8106" s="50"/>
      <c r="F8106" s="51"/>
      <c r="G8106" s="51"/>
      <c r="H8106" s="51"/>
      <c r="I8106" s="52"/>
      <c r="J8106" s="46"/>
      <c r="K8106" s="45"/>
    </row>
    <row r="8107" spans="1:11" s="44" customFormat="1">
      <c r="A8107" s="49"/>
      <c r="E8107" s="50"/>
      <c r="F8107" s="51"/>
      <c r="G8107" s="51"/>
      <c r="H8107" s="51"/>
      <c r="I8107" s="52"/>
      <c r="J8107" s="46"/>
      <c r="K8107" s="45"/>
    </row>
    <row r="8108" spans="1:11" s="44" customFormat="1">
      <c r="A8108" s="49"/>
      <c r="E8108" s="50"/>
      <c r="F8108" s="51"/>
      <c r="G8108" s="51"/>
      <c r="H8108" s="51"/>
      <c r="I8108" s="52"/>
      <c r="J8108" s="46"/>
      <c r="K8108" s="45"/>
    </row>
    <row r="8109" spans="1:11" s="44" customFormat="1">
      <c r="A8109" s="49"/>
      <c r="E8109" s="50"/>
      <c r="F8109" s="51"/>
      <c r="G8109" s="51"/>
      <c r="H8109" s="51"/>
      <c r="I8109" s="52"/>
      <c r="J8109" s="46"/>
      <c r="K8109" s="45"/>
    </row>
    <row r="8110" spans="1:11" s="44" customFormat="1">
      <c r="A8110" s="49"/>
      <c r="E8110" s="50"/>
      <c r="F8110" s="51"/>
      <c r="G8110" s="51"/>
      <c r="H8110" s="51"/>
      <c r="I8110" s="52"/>
      <c r="J8110" s="46"/>
      <c r="K8110" s="45"/>
    </row>
    <row r="8111" spans="1:11" s="44" customFormat="1">
      <c r="A8111" s="49"/>
      <c r="E8111" s="50"/>
      <c r="F8111" s="51"/>
      <c r="G8111" s="51"/>
      <c r="H8111" s="51"/>
      <c r="I8111" s="52"/>
      <c r="J8111" s="46"/>
      <c r="K8111" s="45"/>
    </row>
    <row r="8112" spans="1:11" s="44" customFormat="1">
      <c r="A8112" s="49"/>
      <c r="E8112" s="50"/>
      <c r="F8112" s="51"/>
      <c r="G8112" s="51"/>
      <c r="H8112" s="51"/>
      <c r="I8112" s="52"/>
      <c r="J8112" s="46"/>
      <c r="K8112" s="47"/>
    </row>
    <row r="8113" spans="1:11" s="44" customFormat="1">
      <c r="A8113" s="49"/>
      <c r="E8113" s="50"/>
      <c r="F8113" s="51"/>
      <c r="G8113" s="51"/>
      <c r="H8113" s="51"/>
      <c r="I8113" s="52"/>
      <c r="J8113" s="46"/>
      <c r="K8113" s="45"/>
    </row>
    <row r="8114" spans="1:11" s="44" customFormat="1">
      <c r="A8114" s="49"/>
      <c r="E8114" s="50"/>
      <c r="F8114" s="51"/>
      <c r="G8114" s="51"/>
      <c r="H8114" s="51"/>
      <c r="I8114" s="52"/>
      <c r="J8114" s="46"/>
      <c r="K8114" s="45"/>
    </row>
    <row r="8115" spans="1:11" s="44" customFormat="1">
      <c r="A8115" s="49"/>
      <c r="E8115" s="50"/>
      <c r="F8115" s="51"/>
      <c r="G8115" s="51"/>
      <c r="H8115" s="51"/>
      <c r="I8115" s="52"/>
      <c r="J8115" s="46"/>
      <c r="K8115" s="45"/>
    </row>
    <row r="8116" spans="1:11" s="44" customFormat="1">
      <c r="A8116" s="49"/>
      <c r="E8116" s="50"/>
      <c r="F8116" s="51"/>
      <c r="G8116" s="51"/>
      <c r="H8116" s="51"/>
      <c r="I8116" s="52"/>
      <c r="J8116" s="46"/>
      <c r="K8116" s="45"/>
    </row>
    <row r="8117" spans="1:11" s="44" customFormat="1">
      <c r="A8117" s="49"/>
      <c r="E8117" s="50"/>
      <c r="F8117" s="51"/>
      <c r="G8117" s="51"/>
      <c r="H8117" s="51"/>
      <c r="I8117" s="52"/>
      <c r="J8117" s="46"/>
      <c r="K8117" s="45"/>
    </row>
    <row r="8118" spans="1:11" s="44" customFormat="1">
      <c r="A8118" s="49"/>
      <c r="E8118" s="50"/>
      <c r="F8118" s="51"/>
      <c r="G8118" s="51"/>
      <c r="H8118" s="51"/>
      <c r="I8118" s="52"/>
      <c r="J8118" s="46"/>
      <c r="K8118" s="45"/>
    </row>
    <row r="8119" spans="1:11" s="44" customFormat="1">
      <c r="A8119" s="49"/>
      <c r="E8119" s="50"/>
      <c r="F8119" s="51"/>
      <c r="G8119" s="51"/>
      <c r="H8119" s="51"/>
      <c r="I8119" s="52"/>
      <c r="J8119" s="46"/>
      <c r="K8119" s="45"/>
    </row>
    <row r="8120" spans="1:11" s="44" customFormat="1">
      <c r="A8120" s="49"/>
      <c r="E8120" s="50"/>
      <c r="F8120" s="51"/>
      <c r="G8120" s="51"/>
      <c r="H8120" s="51"/>
      <c r="I8120" s="52"/>
      <c r="J8120" s="46"/>
      <c r="K8120" s="45"/>
    </row>
    <row r="8121" spans="1:11" s="44" customFormat="1">
      <c r="A8121" s="49"/>
      <c r="E8121" s="50"/>
      <c r="F8121" s="51"/>
      <c r="G8121" s="51"/>
      <c r="H8121" s="51"/>
      <c r="I8121" s="52"/>
      <c r="J8121" s="46"/>
      <c r="K8121" s="45"/>
    </row>
    <row r="8122" spans="1:11" s="44" customFormat="1">
      <c r="A8122" s="49"/>
      <c r="E8122" s="50"/>
      <c r="F8122" s="51"/>
      <c r="G8122" s="51"/>
      <c r="H8122" s="51"/>
      <c r="I8122" s="52"/>
      <c r="J8122" s="46"/>
      <c r="K8122" s="45"/>
    </row>
    <row r="8123" spans="1:11" s="44" customFormat="1">
      <c r="A8123" s="49"/>
      <c r="E8123" s="50"/>
      <c r="F8123" s="51"/>
      <c r="G8123" s="51"/>
      <c r="H8123" s="51"/>
      <c r="I8123" s="52"/>
      <c r="J8123" s="46"/>
      <c r="K8123" s="45"/>
    </row>
    <row r="8124" spans="1:11" s="44" customFormat="1">
      <c r="A8124" s="49"/>
      <c r="E8124" s="50"/>
      <c r="F8124" s="51"/>
      <c r="G8124" s="51"/>
      <c r="H8124" s="51"/>
      <c r="I8124" s="52"/>
      <c r="J8124" s="46"/>
      <c r="K8124" s="47"/>
    </row>
    <row r="8125" spans="1:11" s="44" customFormat="1">
      <c r="A8125" s="49"/>
      <c r="E8125" s="50"/>
      <c r="F8125" s="51"/>
      <c r="G8125" s="51"/>
      <c r="H8125" s="51"/>
      <c r="I8125" s="52"/>
      <c r="J8125" s="46"/>
      <c r="K8125" s="47"/>
    </row>
    <row r="8126" spans="1:11" s="44" customFormat="1">
      <c r="A8126" s="49"/>
      <c r="E8126" s="50"/>
      <c r="F8126" s="51"/>
      <c r="G8126" s="51"/>
      <c r="H8126" s="51"/>
      <c r="I8126" s="52"/>
      <c r="J8126" s="46"/>
      <c r="K8126" s="45"/>
    </row>
    <row r="8127" spans="1:11" s="44" customFormat="1">
      <c r="A8127" s="49"/>
      <c r="E8127" s="50"/>
      <c r="F8127" s="51"/>
      <c r="G8127" s="51"/>
      <c r="H8127" s="51"/>
      <c r="I8127" s="52"/>
      <c r="J8127" s="46"/>
      <c r="K8127" s="45"/>
    </row>
    <row r="8128" spans="1:11" s="44" customFormat="1">
      <c r="A8128" s="49"/>
      <c r="E8128" s="50"/>
      <c r="F8128" s="51"/>
      <c r="G8128" s="51"/>
      <c r="H8128" s="51"/>
      <c r="I8128" s="52"/>
      <c r="J8128" s="46"/>
      <c r="K8128" s="45"/>
    </row>
    <row r="8129" spans="1:11" s="44" customFormat="1">
      <c r="A8129" s="49"/>
      <c r="E8129" s="50"/>
      <c r="F8129" s="51"/>
      <c r="G8129" s="51"/>
      <c r="H8129" s="51"/>
      <c r="I8129" s="52"/>
      <c r="J8129" s="46"/>
      <c r="K8129" s="47"/>
    </row>
    <row r="8130" spans="1:11" s="44" customFormat="1">
      <c r="A8130" s="49"/>
      <c r="E8130" s="50"/>
      <c r="F8130" s="51"/>
      <c r="G8130" s="51"/>
      <c r="H8130" s="51"/>
      <c r="I8130" s="52"/>
      <c r="J8130" s="46"/>
      <c r="K8130" s="45"/>
    </row>
    <row r="8131" spans="1:11" s="44" customFormat="1">
      <c r="A8131" s="49"/>
      <c r="E8131" s="50"/>
      <c r="F8131" s="51"/>
      <c r="G8131" s="51"/>
      <c r="H8131" s="51"/>
      <c r="I8131" s="52"/>
      <c r="J8131" s="46"/>
      <c r="K8131" s="45"/>
    </row>
    <row r="8132" spans="1:11" s="44" customFormat="1">
      <c r="A8132" s="49"/>
      <c r="E8132" s="50"/>
      <c r="F8132" s="51"/>
      <c r="G8132" s="51"/>
      <c r="H8132" s="51"/>
      <c r="I8132" s="52"/>
      <c r="J8132" s="46"/>
      <c r="K8132" s="45"/>
    </row>
    <row r="8133" spans="1:11" s="44" customFormat="1">
      <c r="A8133" s="49"/>
      <c r="E8133" s="50"/>
      <c r="F8133" s="51"/>
      <c r="G8133" s="51"/>
      <c r="H8133" s="51"/>
      <c r="I8133" s="52"/>
      <c r="J8133" s="46"/>
      <c r="K8133" s="45"/>
    </row>
    <row r="8134" spans="1:11" s="44" customFormat="1">
      <c r="A8134" s="49"/>
      <c r="E8134" s="50"/>
      <c r="F8134" s="51"/>
      <c r="G8134" s="51"/>
      <c r="H8134" s="51"/>
      <c r="I8134" s="52"/>
      <c r="J8134" s="46"/>
      <c r="K8134" s="45"/>
    </row>
    <row r="8135" spans="1:11" s="44" customFormat="1">
      <c r="A8135" s="49"/>
      <c r="E8135" s="50"/>
      <c r="F8135" s="51"/>
      <c r="G8135" s="51"/>
      <c r="H8135" s="51"/>
      <c r="I8135" s="52"/>
      <c r="J8135" s="46"/>
      <c r="K8135" s="45"/>
    </row>
    <row r="8136" spans="1:11" s="44" customFormat="1">
      <c r="A8136" s="49"/>
      <c r="E8136" s="50"/>
      <c r="F8136" s="51"/>
      <c r="G8136" s="51"/>
      <c r="H8136" s="51"/>
      <c r="I8136" s="52"/>
      <c r="J8136" s="46"/>
      <c r="K8136" s="45"/>
    </row>
    <row r="8137" spans="1:11" s="44" customFormat="1">
      <c r="A8137" s="49"/>
      <c r="E8137" s="50"/>
      <c r="F8137" s="51"/>
      <c r="G8137" s="51"/>
      <c r="H8137" s="51"/>
      <c r="I8137" s="52"/>
      <c r="J8137" s="46"/>
      <c r="K8137" s="45"/>
    </row>
    <row r="8138" spans="1:11" s="44" customFormat="1">
      <c r="A8138" s="49"/>
      <c r="E8138" s="50"/>
      <c r="F8138" s="51"/>
      <c r="G8138" s="51"/>
      <c r="H8138" s="51"/>
      <c r="I8138" s="52"/>
      <c r="J8138" s="46"/>
      <c r="K8138" s="45"/>
    </row>
    <row r="8139" spans="1:11" s="44" customFormat="1">
      <c r="A8139" s="49"/>
      <c r="E8139" s="50"/>
      <c r="F8139" s="51"/>
      <c r="G8139" s="51"/>
      <c r="H8139" s="51"/>
      <c r="I8139" s="52"/>
      <c r="J8139" s="46"/>
      <c r="K8139" s="45"/>
    </row>
    <row r="8140" spans="1:11" s="44" customFormat="1">
      <c r="A8140" s="49"/>
      <c r="E8140" s="50"/>
      <c r="F8140" s="51"/>
      <c r="G8140" s="51"/>
      <c r="H8140" s="51"/>
      <c r="I8140" s="52"/>
      <c r="J8140" s="46"/>
      <c r="K8140" s="45"/>
    </row>
    <row r="8141" spans="1:11" s="44" customFormat="1">
      <c r="A8141" s="49"/>
      <c r="E8141" s="50"/>
      <c r="F8141" s="51"/>
      <c r="G8141" s="51"/>
      <c r="H8141" s="51"/>
      <c r="I8141" s="52"/>
      <c r="J8141" s="46"/>
      <c r="K8141" s="45"/>
    </row>
    <row r="8142" spans="1:11" s="44" customFormat="1">
      <c r="A8142" s="49"/>
      <c r="E8142" s="50"/>
      <c r="F8142" s="51"/>
      <c r="G8142" s="51"/>
      <c r="H8142" s="51"/>
      <c r="I8142" s="52"/>
      <c r="J8142" s="46"/>
      <c r="K8142" s="45"/>
    </row>
    <row r="8143" spans="1:11" s="44" customFormat="1">
      <c r="A8143" s="49"/>
      <c r="E8143" s="50"/>
      <c r="F8143" s="51"/>
      <c r="G8143" s="51"/>
      <c r="H8143" s="51"/>
      <c r="I8143" s="52"/>
      <c r="J8143" s="46"/>
      <c r="K8143" s="45"/>
    </row>
    <row r="8144" spans="1:11" s="44" customFormat="1">
      <c r="A8144" s="49"/>
      <c r="E8144" s="50"/>
      <c r="F8144" s="51"/>
      <c r="G8144" s="51"/>
      <c r="H8144" s="51"/>
      <c r="I8144" s="52"/>
      <c r="J8144" s="46"/>
      <c r="K8144" s="45"/>
    </row>
    <row r="8145" spans="1:12" s="44" customFormat="1">
      <c r="A8145" s="49"/>
      <c r="E8145" s="50"/>
      <c r="F8145" s="51"/>
      <c r="G8145" s="51"/>
      <c r="H8145" s="51"/>
      <c r="I8145" s="52"/>
      <c r="J8145" s="46"/>
      <c r="K8145" s="55"/>
    </row>
    <row r="8146" spans="1:12" s="44" customFormat="1">
      <c r="A8146" s="49"/>
      <c r="E8146" s="50"/>
      <c r="F8146" s="51"/>
      <c r="G8146" s="51"/>
      <c r="H8146" s="51"/>
      <c r="I8146" s="52"/>
      <c r="J8146" s="46"/>
      <c r="K8146" s="45"/>
    </row>
    <row r="8147" spans="1:12" s="44" customFormat="1">
      <c r="A8147" s="49"/>
      <c r="E8147" s="50"/>
      <c r="F8147" s="51"/>
      <c r="G8147" s="51"/>
      <c r="H8147" s="51"/>
      <c r="I8147" s="52"/>
      <c r="J8147" s="46"/>
      <c r="K8147" s="45"/>
    </row>
    <row r="8148" spans="1:12" s="44" customFormat="1">
      <c r="A8148" s="49"/>
      <c r="E8148" s="50"/>
      <c r="F8148" s="51"/>
      <c r="G8148" s="51"/>
      <c r="H8148" s="51"/>
      <c r="I8148" s="52"/>
      <c r="J8148" s="46"/>
      <c r="K8148" s="45"/>
    </row>
    <row r="8149" spans="1:12" s="44" customFormat="1">
      <c r="A8149" s="49"/>
      <c r="E8149" s="50"/>
      <c r="F8149" s="51"/>
      <c r="G8149" s="51"/>
      <c r="H8149" s="51"/>
      <c r="I8149" s="52"/>
      <c r="J8149" s="46"/>
      <c r="K8149" s="45"/>
      <c r="L8149" s="48"/>
    </row>
    <row r="8150" spans="1:12" s="44" customFormat="1">
      <c r="A8150" s="49"/>
      <c r="E8150" s="50"/>
      <c r="F8150" s="51"/>
      <c r="G8150" s="51"/>
      <c r="H8150" s="51"/>
      <c r="I8150" s="52"/>
      <c r="J8150" s="46"/>
      <c r="K8150" s="45"/>
    </row>
    <row r="8151" spans="1:12" s="44" customFormat="1">
      <c r="A8151" s="49"/>
      <c r="E8151" s="50"/>
      <c r="F8151" s="51"/>
      <c r="G8151" s="51"/>
      <c r="H8151" s="51"/>
      <c r="I8151" s="52"/>
      <c r="J8151" s="46"/>
      <c r="K8151" s="45"/>
    </row>
    <row r="8152" spans="1:12" s="44" customFormat="1">
      <c r="A8152" s="49"/>
      <c r="E8152" s="50"/>
      <c r="F8152" s="51"/>
      <c r="G8152" s="51"/>
      <c r="H8152" s="51"/>
      <c r="I8152" s="52"/>
      <c r="J8152" s="46"/>
      <c r="K8152" s="45"/>
    </row>
    <row r="8153" spans="1:12" s="44" customFormat="1">
      <c r="A8153" s="49"/>
      <c r="E8153" s="50"/>
      <c r="F8153" s="51"/>
      <c r="G8153" s="51"/>
      <c r="H8153" s="51"/>
      <c r="I8153" s="52"/>
      <c r="J8153" s="46"/>
      <c r="K8153" s="45"/>
    </row>
    <row r="8154" spans="1:12" s="44" customFormat="1">
      <c r="A8154" s="49"/>
      <c r="E8154" s="50"/>
      <c r="F8154" s="51"/>
      <c r="G8154" s="51"/>
      <c r="H8154" s="51"/>
      <c r="I8154" s="52"/>
      <c r="J8154" s="46"/>
      <c r="K8154" s="45"/>
    </row>
    <row r="8155" spans="1:12" s="44" customFormat="1">
      <c r="A8155" s="49"/>
      <c r="E8155" s="50"/>
      <c r="F8155" s="51"/>
      <c r="G8155" s="51"/>
      <c r="H8155" s="51"/>
      <c r="I8155" s="52"/>
      <c r="J8155" s="46"/>
      <c r="K8155" s="45"/>
    </row>
    <row r="8156" spans="1:12" s="44" customFormat="1">
      <c r="A8156" s="49"/>
      <c r="E8156" s="50"/>
      <c r="F8156" s="51"/>
      <c r="G8156" s="51"/>
      <c r="H8156" s="51"/>
      <c r="I8156" s="52"/>
      <c r="J8156" s="46"/>
      <c r="K8156" s="45"/>
    </row>
    <row r="8157" spans="1:12" s="44" customFormat="1">
      <c r="A8157" s="49"/>
      <c r="E8157" s="50"/>
      <c r="F8157" s="51"/>
      <c r="G8157" s="51"/>
      <c r="H8157" s="51"/>
      <c r="I8157" s="52"/>
      <c r="J8157" s="46"/>
      <c r="K8157" s="45"/>
    </row>
    <row r="8158" spans="1:12" s="44" customFormat="1">
      <c r="A8158" s="49"/>
      <c r="E8158" s="50"/>
      <c r="F8158" s="51"/>
      <c r="G8158" s="51"/>
      <c r="H8158" s="51"/>
      <c r="I8158" s="52"/>
      <c r="J8158" s="46"/>
      <c r="K8158" s="45"/>
    </row>
    <row r="8159" spans="1:12" s="44" customFormat="1">
      <c r="A8159" s="49"/>
      <c r="E8159" s="50"/>
      <c r="F8159" s="51"/>
      <c r="G8159" s="51"/>
      <c r="H8159" s="51"/>
      <c r="I8159" s="52"/>
      <c r="J8159" s="46"/>
      <c r="K8159" s="45"/>
      <c r="L8159" s="48"/>
    </row>
    <row r="8160" spans="1:12" s="44" customFormat="1">
      <c r="A8160" s="49"/>
      <c r="E8160" s="50"/>
      <c r="F8160" s="51"/>
      <c r="G8160" s="51"/>
      <c r="H8160" s="51"/>
      <c r="I8160" s="52"/>
      <c r="J8160" s="46"/>
      <c r="K8160" s="45"/>
    </row>
    <row r="8161" spans="1:11" s="44" customFormat="1">
      <c r="A8161" s="49"/>
      <c r="E8161" s="50"/>
      <c r="F8161" s="51"/>
      <c r="G8161" s="51"/>
      <c r="H8161" s="51"/>
      <c r="I8161" s="52"/>
      <c r="J8161" s="46"/>
      <c r="K8161" s="45"/>
    </row>
    <row r="8162" spans="1:11" s="44" customFormat="1">
      <c r="A8162" s="49"/>
      <c r="E8162" s="50"/>
      <c r="F8162" s="51"/>
      <c r="G8162" s="51"/>
      <c r="H8162" s="51"/>
      <c r="I8162" s="52"/>
      <c r="J8162" s="46"/>
      <c r="K8162" s="45"/>
    </row>
    <row r="8163" spans="1:11" s="45" customFormat="1">
      <c r="A8163" s="49"/>
      <c r="B8163" s="44"/>
      <c r="C8163" s="44"/>
      <c r="D8163" s="44"/>
      <c r="E8163" s="50"/>
      <c r="F8163" s="51"/>
      <c r="G8163" s="51"/>
      <c r="H8163" s="51"/>
      <c r="I8163" s="52"/>
      <c r="J8163" s="46"/>
    </row>
    <row r="8164" spans="1:11" s="45" customFormat="1">
      <c r="A8164" s="49"/>
      <c r="B8164" s="44"/>
      <c r="C8164" s="44"/>
      <c r="D8164" s="44"/>
      <c r="E8164" s="50"/>
      <c r="F8164" s="51"/>
      <c r="G8164" s="51"/>
      <c r="H8164" s="51"/>
      <c r="I8164" s="52"/>
      <c r="J8164" s="46"/>
    </row>
    <row r="8165" spans="1:11" s="45" customFormat="1">
      <c r="A8165" s="49"/>
      <c r="B8165" s="44"/>
      <c r="C8165" s="44"/>
      <c r="D8165" s="44"/>
      <c r="E8165" s="50"/>
      <c r="F8165" s="51"/>
      <c r="G8165" s="51"/>
      <c r="H8165" s="51"/>
      <c r="I8165" s="52"/>
      <c r="J8165" s="46"/>
    </row>
    <row r="8166" spans="1:11" s="45" customFormat="1">
      <c r="A8166" s="49"/>
      <c r="B8166" s="44"/>
      <c r="C8166" s="44"/>
      <c r="D8166" s="44"/>
      <c r="E8166" s="50"/>
      <c r="F8166" s="51"/>
      <c r="G8166" s="51"/>
      <c r="H8166" s="51"/>
      <c r="I8166" s="52"/>
      <c r="J8166" s="46"/>
    </row>
    <row r="8167" spans="1:11" s="45" customFormat="1">
      <c r="A8167" s="49"/>
      <c r="B8167" s="44"/>
      <c r="C8167" s="44"/>
      <c r="D8167" s="44"/>
      <c r="E8167" s="50"/>
      <c r="F8167" s="51"/>
      <c r="G8167" s="51"/>
      <c r="H8167" s="51"/>
      <c r="I8167" s="52"/>
      <c r="J8167" s="46"/>
    </row>
    <row r="8168" spans="1:11" s="45" customFormat="1">
      <c r="A8168" s="49"/>
      <c r="B8168" s="44"/>
      <c r="C8168" s="44"/>
      <c r="D8168" s="44"/>
      <c r="E8168" s="50"/>
      <c r="F8168" s="51"/>
      <c r="G8168" s="51"/>
      <c r="H8168" s="51"/>
      <c r="I8168" s="52"/>
      <c r="J8168" s="46"/>
    </row>
    <row r="8169" spans="1:11" s="45" customFormat="1">
      <c r="A8169" s="49"/>
      <c r="B8169" s="44"/>
      <c r="C8169" s="44"/>
      <c r="D8169" s="44"/>
      <c r="E8169" s="50"/>
      <c r="F8169" s="51"/>
      <c r="G8169" s="51"/>
      <c r="H8169" s="51"/>
      <c r="I8169" s="52"/>
      <c r="J8169" s="46"/>
    </row>
    <row r="8170" spans="1:11" s="45" customFormat="1">
      <c r="A8170" s="49"/>
      <c r="B8170" s="44"/>
      <c r="C8170" s="44"/>
      <c r="D8170" s="44"/>
      <c r="E8170" s="50"/>
      <c r="F8170" s="51"/>
      <c r="G8170" s="51"/>
      <c r="H8170" s="51"/>
      <c r="I8170" s="52"/>
      <c r="J8170" s="46"/>
    </row>
    <row r="8171" spans="1:11" s="45" customFormat="1">
      <c r="A8171" s="49"/>
      <c r="B8171" s="44"/>
      <c r="C8171" s="44"/>
      <c r="D8171" s="44"/>
      <c r="E8171" s="50"/>
      <c r="F8171" s="51"/>
      <c r="G8171" s="51"/>
      <c r="H8171" s="51"/>
      <c r="I8171" s="52"/>
      <c r="J8171" s="46"/>
    </row>
    <row r="8172" spans="1:11" s="45" customFormat="1">
      <c r="A8172" s="49"/>
      <c r="B8172" s="44"/>
      <c r="C8172" s="44"/>
      <c r="D8172" s="44"/>
      <c r="E8172" s="50"/>
      <c r="F8172" s="51"/>
      <c r="G8172" s="51"/>
      <c r="H8172" s="51"/>
      <c r="I8172" s="52"/>
      <c r="J8172" s="46"/>
    </row>
    <row r="8173" spans="1:11" s="45" customFormat="1">
      <c r="A8173" s="49"/>
      <c r="B8173" s="44"/>
      <c r="C8173" s="44"/>
      <c r="D8173" s="44"/>
      <c r="E8173" s="50"/>
      <c r="F8173" s="51"/>
      <c r="G8173" s="51"/>
      <c r="H8173" s="51"/>
      <c r="I8173" s="52"/>
      <c r="J8173" s="46"/>
    </row>
    <row r="8174" spans="1:11" s="45" customFormat="1">
      <c r="A8174" s="49"/>
      <c r="B8174" s="44"/>
      <c r="C8174" s="44"/>
      <c r="D8174" s="44"/>
      <c r="E8174" s="50"/>
      <c r="F8174" s="51"/>
      <c r="G8174" s="51"/>
      <c r="H8174" s="51"/>
      <c r="I8174" s="52"/>
      <c r="J8174" s="46"/>
    </row>
    <row r="8175" spans="1:11" s="45" customFormat="1">
      <c r="A8175" s="49"/>
      <c r="B8175" s="44"/>
      <c r="C8175" s="44"/>
      <c r="D8175" s="44"/>
      <c r="E8175" s="50"/>
      <c r="F8175" s="51"/>
      <c r="G8175" s="51"/>
      <c r="H8175" s="51"/>
      <c r="I8175" s="52"/>
      <c r="J8175" s="46"/>
    </row>
    <row r="8176" spans="1:11" s="45" customFormat="1">
      <c r="A8176" s="49"/>
      <c r="B8176" s="44"/>
      <c r="C8176" s="44"/>
      <c r="D8176" s="44"/>
      <c r="E8176" s="50"/>
      <c r="F8176" s="51"/>
      <c r="G8176" s="51"/>
      <c r="H8176" s="51"/>
      <c r="I8176" s="52"/>
      <c r="J8176" s="46"/>
    </row>
    <row r="8177" spans="1:10" s="45" customFormat="1">
      <c r="A8177" s="49"/>
      <c r="B8177" s="44"/>
      <c r="C8177" s="44"/>
      <c r="D8177" s="44"/>
      <c r="E8177" s="50"/>
      <c r="F8177" s="51"/>
      <c r="G8177" s="51"/>
      <c r="H8177" s="51"/>
      <c r="I8177" s="52"/>
      <c r="J8177" s="46"/>
    </row>
    <row r="8178" spans="1:10" s="45" customFormat="1">
      <c r="A8178" s="49"/>
      <c r="B8178" s="44"/>
      <c r="C8178" s="44"/>
      <c r="D8178" s="44"/>
      <c r="E8178" s="50"/>
      <c r="F8178" s="51"/>
      <c r="G8178" s="51"/>
      <c r="H8178" s="51"/>
      <c r="I8178" s="52"/>
      <c r="J8178" s="46"/>
    </row>
    <row r="8179" spans="1:10" s="45" customFormat="1">
      <c r="A8179" s="49"/>
      <c r="B8179" s="44"/>
      <c r="C8179" s="44"/>
      <c r="D8179" s="44"/>
      <c r="E8179" s="50"/>
      <c r="F8179" s="51"/>
      <c r="G8179" s="51"/>
      <c r="H8179" s="51"/>
      <c r="I8179" s="52"/>
      <c r="J8179" s="46"/>
    </row>
    <row r="8180" spans="1:10" s="45" customFormat="1">
      <c r="A8180" s="49"/>
      <c r="B8180" s="44"/>
      <c r="C8180" s="44"/>
      <c r="D8180" s="44"/>
      <c r="E8180" s="50"/>
      <c r="F8180" s="51"/>
      <c r="G8180" s="51"/>
      <c r="H8180" s="51"/>
      <c r="I8180" s="52"/>
      <c r="J8180" s="46"/>
    </row>
    <row r="8181" spans="1:10" s="45" customFormat="1">
      <c r="A8181" s="49"/>
      <c r="B8181" s="44"/>
      <c r="C8181" s="44"/>
      <c r="D8181" s="44"/>
      <c r="E8181" s="50"/>
      <c r="F8181" s="51"/>
      <c r="G8181" s="51"/>
      <c r="H8181" s="51"/>
      <c r="I8181" s="52"/>
      <c r="J8181" s="46"/>
    </row>
    <row r="8182" spans="1:10" s="45" customFormat="1">
      <c r="A8182" s="49"/>
      <c r="B8182" s="44"/>
      <c r="C8182" s="44"/>
      <c r="D8182" s="44"/>
      <c r="E8182" s="50"/>
      <c r="F8182" s="51"/>
      <c r="G8182" s="51"/>
      <c r="H8182" s="51"/>
      <c r="I8182" s="52"/>
      <c r="J8182" s="46"/>
    </row>
    <row r="8183" spans="1:10" s="45" customFormat="1">
      <c r="A8183" s="49"/>
      <c r="B8183" s="44"/>
      <c r="C8183" s="44"/>
      <c r="D8183" s="44"/>
      <c r="E8183" s="50"/>
      <c r="F8183" s="51"/>
      <c r="G8183" s="51"/>
      <c r="H8183" s="51"/>
      <c r="I8183" s="52"/>
      <c r="J8183" s="46"/>
    </row>
    <row r="8184" spans="1:10" s="45" customFormat="1">
      <c r="A8184" s="49"/>
      <c r="B8184" s="44"/>
      <c r="C8184" s="44"/>
      <c r="D8184" s="44"/>
      <c r="E8184" s="50"/>
      <c r="F8184" s="51"/>
      <c r="G8184" s="51"/>
      <c r="H8184" s="51"/>
      <c r="I8184" s="52"/>
      <c r="J8184" s="46"/>
    </row>
    <row r="8185" spans="1:10" s="45" customFormat="1">
      <c r="A8185" s="49"/>
      <c r="B8185" s="44"/>
      <c r="C8185" s="44"/>
      <c r="D8185" s="44"/>
      <c r="E8185" s="50"/>
      <c r="F8185" s="51"/>
      <c r="G8185" s="51"/>
      <c r="H8185" s="51"/>
      <c r="I8185" s="52"/>
      <c r="J8185" s="46"/>
    </row>
    <row r="8186" spans="1:10" s="45" customFormat="1">
      <c r="A8186" s="49"/>
      <c r="B8186" s="44"/>
      <c r="C8186" s="44"/>
      <c r="D8186" s="44"/>
      <c r="E8186" s="50"/>
      <c r="F8186" s="51"/>
      <c r="G8186" s="51"/>
      <c r="H8186" s="51"/>
      <c r="I8186" s="52"/>
      <c r="J8186" s="46"/>
    </row>
    <row r="8187" spans="1:10" s="45" customFormat="1">
      <c r="A8187" s="49"/>
      <c r="B8187" s="44"/>
      <c r="C8187" s="44"/>
      <c r="D8187" s="44"/>
      <c r="E8187" s="50"/>
      <c r="F8187" s="51"/>
      <c r="G8187" s="51"/>
      <c r="H8187" s="51"/>
      <c r="I8187" s="52"/>
      <c r="J8187" s="46"/>
    </row>
    <row r="8188" spans="1:10" s="45" customFormat="1">
      <c r="A8188" s="49"/>
      <c r="B8188" s="44"/>
      <c r="C8188" s="44"/>
      <c r="D8188" s="44"/>
      <c r="E8188" s="50"/>
      <c r="F8188" s="51"/>
      <c r="G8188" s="51"/>
      <c r="H8188" s="51"/>
      <c r="I8188" s="52"/>
      <c r="J8188" s="46"/>
    </row>
    <row r="8189" spans="1:10" s="45" customFormat="1">
      <c r="A8189" s="49"/>
      <c r="B8189" s="44"/>
      <c r="C8189" s="44"/>
      <c r="D8189" s="44"/>
      <c r="E8189" s="50"/>
      <c r="F8189" s="51"/>
      <c r="G8189" s="51"/>
      <c r="H8189" s="51"/>
      <c r="I8189" s="52"/>
      <c r="J8189" s="46"/>
    </row>
    <row r="8190" spans="1:10" s="45" customFormat="1">
      <c r="A8190" s="49"/>
      <c r="B8190" s="44"/>
      <c r="C8190" s="44"/>
      <c r="D8190" s="44"/>
      <c r="E8190" s="50"/>
      <c r="F8190" s="51"/>
      <c r="G8190" s="51"/>
      <c r="H8190" s="51"/>
      <c r="I8190" s="52"/>
      <c r="J8190" s="46"/>
    </row>
    <row r="8191" spans="1:10" s="45" customFormat="1">
      <c r="A8191" s="49"/>
      <c r="B8191" s="44"/>
      <c r="C8191" s="44"/>
      <c r="D8191" s="44"/>
      <c r="E8191" s="50"/>
      <c r="F8191" s="51"/>
      <c r="G8191" s="51"/>
      <c r="H8191" s="51"/>
      <c r="I8191" s="52"/>
      <c r="J8191" s="46"/>
    </row>
    <row r="8192" spans="1:10" s="45" customFormat="1">
      <c r="A8192" s="49"/>
      <c r="B8192" s="44"/>
      <c r="C8192" s="44"/>
      <c r="D8192" s="44"/>
      <c r="E8192" s="50"/>
      <c r="F8192" s="51"/>
      <c r="G8192" s="51"/>
      <c r="H8192" s="51"/>
      <c r="I8192" s="52"/>
      <c r="J8192" s="46"/>
    </row>
    <row r="8193" spans="1:10" s="45" customFormat="1">
      <c r="A8193" s="49"/>
      <c r="B8193" s="44"/>
      <c r="C8193" s="44"/>
      <c r="D8193" s="44"/>
      <c r="E8193" s="50"/>
      <c r="F8193" s="51"/>
      <c r="G8193" s="51"/>
      <c r="H8193" s="51"/>
      <c r="I8193" s="52"/>
      <c r="J8193" s="46"/>
    </row>
    <row r="8194" spans="1:10" s="45" customFormat="1">
      <c r="A8194" s="49"/>
      <c r="B8194" s="44"/>
      <c r="C8194" s="44"/>
      <c r="D8194" s="44"/>
      <c r="E8194" s="50"/>
      <c r="F8194" s="51"/>
      <c r="G8194" s="51"/>
      <c r="H8194" s="51"/>
      <c r="I8194" s="52"/>
      <c r="J8194" s="46"/>
    </row>
    <row r="8195" spans="1:10" s="45" customFormat="1">
      <c r="A8195" s="49"/>
      <c r="B8195" s="44"/>
      <c r="C8195" s="44"/>
      <c r="D8195" s="44"/>
      <c r="E8195" s="50"/>
      <c r="F8195" s="51"/>
      <c r="G8195" s="51"/>
      <c r="H8195" s="51"/>
      <c r="I8195" s="52"/>
      <c r="J8195" s="46"/>
    </row>
    <row r="8196" spans="1:10" s="45" customFormat="1">
      <c r="A8196" s="49"/>
      <c r="B8196" s="44"/>
      <c r="C8196" s="44"/>
      <c r="D8196" s="44"/>
      <c r="E8196" s="50"/>
      <c r="F8196" s="51"/>
      <c r="G8196" s="51"/>
      <c r="H8196" s="51"/>
      <c r="I8196" s="52"/>
      <c r="J8196" s="46"/>
    </row>
    <row r="8197" spans="1:10" s="45" customFormat="1">
      <c r="A8197" s="49"/>
      <c r="B8197" s="44"/>
      <c r="C8197" s="44"/>
      <c r="D8197" s="44"/>
      <c r="E8197" s="50"/>
      <c r="F8197" s="51"/>
      <c r="G8197" s="51"/>
      <c r="H8197" s="51"/>
      <c r="I8197" s="52"/>
      <c r="J8197" s="46"/>
    </row>
    <row r="8198" spans="1:10" s="45" customFormat="1">
      <c r="A8198" s="49"/>
      <c r="B8198" s="44"/>
      <c r="C8198" s="44"/>
      <c r="D8198" s="44"/>
      <c r="E8198" s="50"/>
      <c r="F8198" s="51"/>
      <c r="G8198" s="51"/>
      <c r="H8198" s="51"/>
      <c r="I8198" s="52"/>
      <c r="J8198" s="46"/>
    </row>
    <row r="8199" spans="1:10" s="45" customFormat="1">
      <c r="A8199" s="49"/>
      <c r="B8199" s="44"/>
      <c r="C8199" s="44"/>
      <c r="D8199" s="44"/>
      <c r="E8199" s="50"/>
      <c r="F8199" s="51"/>
      <c r="G8199" s="51"/>
      <c r="H8199" s="51"/>
      <c r="I8199" s="52"/>
      <c r="J8199" s="46"/>
    </row>
    <row r="8200" spans="1:10" s="45" customFormat="1">
      <c r="A8200" s="49"/>
      <c r="B8200" s="44"/>
      <c r="C8200" s="44"/>
      <c r="D8200" s="44"/>
      <c r="E8200" s="50"/>
      <c r="F8200" s="51"/>
      <c r="G8200" s="51"/>
      <c r="H8200" s="51"/>
      <c r="I8200" s="52"/>
      <c r="J8200" s="46"/>
    </row>
    <row r="8201" spans="1:10" s="45" customFormat="1">
      <c r="A8201" s="49"/>
      <c r="B8201" s="44"/>
      <c r="C8201" s="44"/>
      <c r="D8201" s="44"/>
      <c r="E8201" s="50"/>
      <c r="F8201" s="51"/>
      <c r="G8201" s="51"/>
      <c r="H8201" s="51"/>
      <c r="I8201" s="52"/>
      <c r="J8201" s="46"/>
    </row>
    <row r="8202" spans="1:10" s="45" customFormat="1">
      <c r="A8202" s="49"/>
      <c r="B8202" s="44"/>
      <c r="C8202" s="44"/>
      <c r="D8202" s="44"/>
      <c r="E8202" s="50"/>
      <c r="F8202" s="51"/>
      <c r="G8202" s="51"/>
      <c r="H8202" s="51"/>
      <c r="I8202" s="52"/>
      <c r="J8202" s="46"/>
    </row>
    <row r="8203" spans="1:10" s="45" customFormat="1">
      <c r="A8203" s="49"/>
      <c r="B8203" s="44"/>
      <c r="C8203" s="44"/>
      <c r="D8203" s="44"/>
      <c r="E8203" s="50"/>
      <c r="F8203" s="51"/>
      <c r="G8203" s="51"/>
      <c r="H8203" s="51"/>
      <c r="I8203" s="52"/>
      <c r="J8203" s="46"/>
    </row>
    <row r="8204" spans="1:10" s="45" customFormat="1">
      <c r="A8204" s="49"/>
      <c r="B8204" s="44"/>
      <c r="C8204" s="44"/>
      <c r="D8204" s="44"/>
      <c r="E8204" s="50"/>
      <c r="F8204" s="51"/>
      <c r="G8204" s="51"/>
      <c r="H8204" s="51"/>
      <c r="I8204" s="52"/>
      <c r="J8204" s="46"/>
    </row>
    <row r="8205" spans="1:10" s="45" customFormat="1">
      <c r="A8205" s="49"/>
      <c r="B8205" s="44"/>
      <c r="C8205" s="44"/>
      <c r="D8205" s="44"/>
      <c r="E8205" s="50"/>
      <c r="F8205" s="51"/>
      <c r="G8205" s="51"/>
      <c r="H8205" s="51"/>
      <c r="I8205" s="52"/>
      <c r="J8205" s="46"/>
    </row>
    <row r="8206" spans="1:10" s="45" customFormat="1">
      <c r="A8206" s="49"/>
      <c r="B8206" s="44"/>
      <c r="C8206" s="44"/>
      <c r="D8206" s="44"/>
      <c r="E8206" s="50"/>
      <c r="F8206" s="51"/>
      <c r="G8206" s="51"/>
      <c r="H8206" s="51"/>
      <c r="I8206" s="52"/>
      <c r="J8206" s="46"/>
    </row>
    <row r="8207" spans="1:10" s="45" customFormat="1">
      <c r="A8207" s="49"/>
      <c r="B8207" s="44"/>
      <c r="C8207" s="44"/>
      <c r="D8207" s="44"/>
      <c r="E8207" s="50"/>
      <c r="F8207" s="51"/>
      <c r="G8207" s="51"/>
      <c r="H8207" s="51"/>
      <c r="I8207" s="52"/>
      <c r="J8207" s="46"/>
    </row>
    <row r="8208" spans="1:10" s="45" customFormat="1">
      <c r="A8208" s="49"/>
      <c r="B8208" s="44"/>
      <c r="C8208" s="44"/>
      <c r="D8208" s="44"/>
      <c r="E8208" s="50"/>
      <c r="F8208" s="51"/>
      <c r="G8208" s="51"/>
      <c r="H8208" s="51"/>
      <c r="I8208" s="52"/>
      <c r="J8208" s="46"/>
    </row>
    <row r="8209" spans="1:10" s="45" customFormat="1">
      <c r="A8209" s="49"/>
      <c r="B8209" s="44"/>
      <c r="C8209" s="44"/>
      <c r="D8209" s="44"/>
      <c r="E8209" s="50"/>
      <c r="F8209" s="51"/>
      <c r="G8209" s="51"/>
      <c r="H8209" s="51"/>
      <c r="I8209" s="52"/>
      <c r="J8209" s="46"/>
    </row>
    <row r="8210" spans="1:10" s="45" customFormat="1">
      <c r="A8210" s="49"/>
      <c r="B8210" s="44"/>
      <c r="C8210" s="44"/>
      <c r="D8210" s="44"/>
      <c r="E8210" s="50"/>
      <c r="F8210" s="51"/>
      <c r="G8210" s="51"/>
      <c r="H8210" s="51"/>
      <c r="I8210" s="52"/>
      <c r="J8210" s="46"/>
    </row>
    <row r="8211" spans="1:10" s="45" customFormat="1">
      <c r="A8211" s="49"/>
      <c r="B8211" s="44"/>
      <c r="C8211" s="44"/>
      <c r="D8211" s="44"/>
      <c r="E8211" s="50"/>
      <c r="F8211" s="51"/>
      <c r="G8211" s="51"/>
      <c r="H8211" s="51"/>
      <c r="I8211" s="52"/>
      <c r="J8211" s="46"/>
    </row>
    <row r="8212" spans="1:10" s="45" customFormat="1">
      <c r="A8212" s="49"/>
      <c r="B8212" s="44"/>
      <c r="C8212" s="44"/>
      <c r="D8212" s="44"/>
      <c r="E8212" s="50"/>
      <c r="F8212" s="51"/>
      <c r="G8212" s="51"/>
      <c r="H8212" s="51"/>
      <c r="I8212" s="52"/>
      <c r="J8212" s="46"/>
    </row>
    <row r="8213" spans="1:10" s="45" customFormat="1">
      <c r="A8213" s="49"/>
      <c r="B8213" s="44"/>
      <c r="C8213" s="44"/>
      <c r="D8213" s="44"/>
      <c r="E8213" s="50"/>
      <c r="F8213" s="51"/>
      <c r="G8213" s="51"/>
      <c r="H8213" s="51"/>
      <c r="I8213" s="52"/>
      <c r="J8213" s="46"/>
    </row>
    <row r="8214" spans="1:10" s="45" customFormat="1">
      <c r="A8214" s="49"/>
      <c r="B8214" s="44"/>
      <c r="C8214" s="44"/>
      <c r="D8214" s="44"/>
      <c r="E8214" s="50"/>
      <c r="F8214" s="51"/>
      <c r="G8214" s="51"/>
      <c r="H8214" s="51"/>
      <c r="I8214" s="52"/>
      <c r="J8214" s="46"/>
    </row>
    <row r="8215" spans="1:10" s="45" customFormat="1">
      <c r="A8215" s="49"/>
      <c r="B8215" s="44"/>
      <c r="C8215" s="44"/>
      <c r="D8215" s="44"/>
      <c r="E8215" s="50"/>
      <c r="F8215" s="51"/>
      <c r="G8215" s="51"/>
      <c r="H8215" s="51"/>
      <c r="I8215" s="52"/>
      <c r="J8215" s="46"/>
    </row>
    <row r="8216" spans="1:10" s="45" customFormat="1">
      <c r="A8216" s="49"/>
      <c r="B8216" s="44"/>
      <c r="C8216" s="44"/>
      <c r="D8216" s="44"/>
      <c r="E8216" s="50"/>
      <c r="F8216" s="51"/>
      <c r="G8216" s="51"/>
      <c r="H8216" s="51"/>
      <c r="I8216" s="52"/>
      <c r="J8216" s="46"/>
    </row>
    <row r="8217" spans="1:10" s="45" customFormat="1">
      <c r="A8217" s="49"/>
      <c r="B8217" s="44"/>
      <c r="C8217" s="44"/>
      <c r="D8217" s="44"/>
      <c r="E8217" s="50"/>
      <c r="F8217" s="51"/>
      <c r="G8217" s="51"/>
      <c r="H8217" s="51"/>
      <c r="I8217" s="52"/>
      <c r="J8217" s="46"/>
    </row>
    <row r="8218" spans="1:10" s="45" customFormat="1">
      <c r="A8218" s="49"/>
      <c r="B8218" s="44"/>
      <c r="C8218" s="44"/>
      <c r="D8218" s="44"/>
      <c r="E8218" s="50"/>
      <c r="F8218" s="51"/>
      <c r="G8218" s="51"/>
      <c r="H8218" s="51"/>
      <c r="I8218" s="52"/>
      <c r="J8218" s="46"/>
    </row>
    <row r="8219" spans="1:10" s="45" customFormat="1">
      <c r="A8219" s="49"/>
      <c r="B8219" s="44"/>
      <c r="C8219" s="44"/>
      <c r="D8219" s="44"/>
      <c r="E8219" s="50"/>
      <c r="F8219" s="51"/>
      <c r="G8219" s="51"/>
      <c r="H8219" s="51"/>
      <c r="I8219" s="52"/>
      <c r="J8219" s="46"/>
    </row>
    <row r="8220" spans="1:10" s="45" customFormat="1">
      <c r="A8220" s="49"/>
      <c r="B8220" s="44"/>
      <c r="C8220" s="44"/>
      <c r="D8220" s="44"/>
      <c r="E8220" s="50"/>
      <c r="F8220" s="51"/>
      <c r="G8220" s="51"/>
      <c r="H8220" s="51"/>
      <c r="I8220" s="52"/>
      <c r="J8220" s="46"/>
    </row>
    <row r="8221" spans="1:10" s="45" customFormat="1">
      <c r="A8221" s="49"/>
      <c r="B8221" s="44"/>
      <c r="C8221" s="44"/>
      <c r="D8221" s="44"/>
      <c r="E8221" s="50"/>
      <c r="F8221" s="51"/>
      <c r="G8221" s="51"/>
      <c r="H8221" s="51"/>
      <c r="I8221" s="52"/>
      <c r="J8221" s="46"/>
    </row>
    <row r="8222" spans="1:10" s="45" customFormat="1">
      <c r="A8222" s="49"/>
      <c r="B8222" s="44"/>
      <c r="C8222" s="44"/>
      <c r="D8222" s="44"/>
      <c r="E8222" s="50"/>
      <c r="F8222" s="51"/>
      <c r="G8222" s="51"/>
      <c r="H8222" s="51"/>
      <c r="I8222" s="52"/>
      <c r="J8222" s="46"/>
    </row>
    <row r="8223" spans="1:10" s="45" customFormat="1">
      <c r="A8223" s="49"/>
      <c r="B8223" s="44"/>
      <c r="C8223" s="44"/>
      <c r="D8223" s="44"/>
      <c r="E8223" s="50"/>
      <c r="F8223" s="51"/>
      <c r="G8223" s="51"/>
      <c r="H8223" s="51"/>
      <c r="I8223" s="52"/>
      <c r="J8223" s="46"/>
    </row>
    <row r="8224" spans="1:10" s="45" customFormat="1">
      <c r="A8224" s="49"/>
      <c r="B8224" s="44"/>
      <c r="C8224" s="44"/>
      <c r="D8224" s="44"/>
      <c r="E8224" s="50"/>
      <c r="F8224" s="51"/>
      <c r="G8224" s="51"/>
      <c r="H8224" s="51"/>
      <c r="I8224" s="52"/>
      <c r="J8224" s="46"/>
    </row>
    <row r="8225" spans="1:11" s="45" customFormat="1">
      <c r="A8225" s="49"/>
      <c r="B8225" s="44"/>
      <c r="C8225" s="44"/>
      <c r="D8225" s="44"/>
      <c r="E8225" s="50"/>
      <c r="F8225" s="51"/>
      <c r="G8225" s="51"/>
      <c r="H8225" s="51"/>
      <c r="I8225" s="52"/>
      <c r="J8225" s="46"/>
    </row>
    <row r="8226" spans="1:11" s="45" customFormat="1">
      <c r="A8226" s="49"/>
      <c r="B8226" s="44"/>
      <c r="C8226" s="44"/>
      <c r="D8226" s="44"/>
      <c r="E8226" s="50"/>
      <c r="F8226" s="51"/>
      <c r="G8226" s="51"/>
      <c r="H8226" s="51"/>
      <c r="I8226" s="52"/>
      <c r="J8226" s="46"/>
    </row>
    <row r="8227" spans="1:11" s="45" customFormat="1">
      <c r="A8227" s="49"/>
      <c r="B8227" s="44"/>
      <c r="C8227" s="44"/>
      <c r="D8227" s="44"/>
      <c r="E8227" s="50"/>
      <c r="F8227" s="51"/>
      <c r="G8227" s="51"/>
      <c r="H8227" s="51"/>
      <c r="I8227" s="52"/>
      <c r="J8227" s="46"/>
    </row>
    <row r="8228" spans="1:11" s="45" customFormat="1">
      <c r="A8228" s="49"/>
      <c r="B8228" s="44"/>
      <c r="C8228" s="44"/>
      <c r="D8228" s="44"/>
      <c r="E8228" s="50"/>
      <c r="F8228" s="51"/>
      <c r="G8228" s="51"/>
      <c r="H8228" s="51"/>
      <c r="I8228" s="52"/>
      <c r="J8228" s="46"/>
    </row>
    <row r="8229" spans="1:11">
      <c r="A8229" s="49"/>
      <c r="B8229" s="44"/>
      <c r="C8229" s="44"/>
      <c r="D8229" s="44"/>
      <c r="E8229" s="50"/>
      <c r="F8229" s="51"/>
      <c r="G8229" s="51"/>
      <c r="H8229" s="51"/>
      <c r="I8229" s="52"/>
      <c r="J8229" s="46"/>
      <c r="K8229" s="45"/>
    </row>
    <row r="8230" spans="1:11">
      <c r="A8230" s="56"/>
      <c r="B8230" s="57"/>
      <c r="C8230" s="57"/>
      <c r="D8230" s="57"/>
      <c r="E8230" s="58"/>
      <c r="F8230" s="59"/>
      <c r="G8230" s="59"/>
      <c r="H8230" s="59"/>
    </row>
    <row r="8231" spans="1:11">
      <c r="A8231" s="56"/>
      <c r="B8231" s="57"/>
      <c r="C8231" s="57"/>
      <c r="D8231" s="57"/>
      <c r="E8231" s="58"/>
      <c r="F8231" s="59"/>
      <c r="G8231" s="59"/>
      <c r="H8231" s="59"/>
    </row>
    <row r="8232" spans="1:11">
      <c r="A8232" s="56"/>
      <c r="B8232" s="57"/>
      <c r="C8232" s="57"/>
      <c r="D8232" s="57"/>
      <c r="E8232" s="58"/>
      <c r="F8232" s="59"/>
      <c r="G8232" s="59"/>
      <c r="H8232" s="59"/>
    </row>
    <row r="8233" spans="1:11">
      <c r="A8233" s="56"/>
      <c r="B8233" s="57"/>
      <c r="C8233" s="57"/>
      <c r="D8233" s="57"/>
      <c r="E8233" s="58"/>
      <c r="F8233" s="59"/>
      <c r="G8233" s="59"/>
      <c r="H8233" s="59"/>
    </row>
    <row r="8234" spans="1:11">
      <c r="A8234" s="56"/>
      <c r="B8234" s="57"/>
      <c r="C8234" s="57"/>
      <c r="D8234" s="57"/>
      <c r="E8234" s="58"/>
      <c r="F8234" s="59"/>
      <c r="G8234" s="59"/>
      <c r="H8234" s="59"/>
    </row>
    <row r="8235" spans="1:11">
      <c r="A8235" s="56"/>
      <c r="B8235" s="57"/>
      <c r="C8235" s="57"/>
      <c r="D8235" s="57"/>
      <c r="E8235" s="58"/>
      <c r="F8235" s="59"/>
      <c r="G8235" s="59"/>
      <c r="H8235" s="59"/>
    </row>
    <row r="8236" spans="1:11">
      <c r="A8236" s="56"/>
      <c r="B8236" s="57"/>
      <c r="C8236" s="57"/>
      <c r="D8236" s="57"/>
      <c r="E8236" s="58"/>
      <c r="F8236" s="59"/>
      <c r="G8236" s="59"/>
      <c r="H8236" s="59"/>
    </row>
    <row r="8237" spans="1:11">
      <c r="A8237" s="56"/>
      <c r="B8237" s="57"/>
      <c r="C8237" s="57"/>
      <c r="D8237" s="57"/>
      <c r="E8237" s="58"/>
      <c r="F8237" s="59"/>
      <c r="G8237" s="59"/>
      <c r="H8237" s="59"/>
    </row>
    <row r="8238" spans="1:11">
      <c r="A8238" s="56"/>
      <c r="B8238" s="57"/>
      <c r="C8238" s="57"/>
      <c r="D8238" s="57"/>
      <c r="E8238" s="58"/>
      <c r="F8238" s="59"/>
      <c r="G8238" s="59"/>
      <c r="H8238" s="59"/>
    </row>
    <row r="8239" spans="1:11">
      <c r="A8239" s="56"/>
      <c r="B8239" s="57"/>
      <c r="C8239" s="57"/>
      <c r="D8239" s="57"/>
      <c r="E8239" s="58"/>
      <c r="F8239" s="59"/>
      <c r="G8239" s="59"/>
      <c r="H8239" s="59"/>
    </row>
    <row r="8240" spans="1:11">
      <c r="A8240" s="56"/>
      <c r="B8240" s="57"/>
      <c r="C8240" s="57"/>
      <c r="D8240" s="57"/>
      <c r="E8240" s="58"/>
      <c r="F8240" s="59"/>
      <c r="G8240" s="59"/>
      <c r="H8240" s="59"/>
    </row>
    <row r="8241" spans="1:12">
      <c r="A8241" s="56"/>
      <c r="B8241" s="57"/>
      <c r="C8241" s="57"/>
      <c r="D8241" s="57"/>
      <c r="E8241" s="58"/>
      <c r="F8241" s="59"/>
      <c r="G8241" s="59"/>
      <c r="H8241" s="59"/>
    </row>
    <row r="8242" spans="1:12" s="41" customFormat="1">
      <c r="A8242" s="56"/>
      <c r="B8242" s="57"/>
      <c r="C8242" s="57"/>
      <c r="D8242" s="57"/>
      <c r="E8242" s="58"/>
      <c r="F8242" s="59"/>
      <c r="G8242" s="59"/>
      <c r="H8242" s="59"/>
      <c r="J8242" s="39"/>
      <c r="K8242" s="43"/>
      <c r="L8242" s="39"/>
    </row>
    <row r="8243" spans="1:12" s="41" customFormat="1">
      <c r="A8243" s="56"/>
      <c r="B8243" s="57"/>
      <c r="C8243" s="57"/>
      <c r="D8243" s="57"/>
      <c r="E8243" s="58"/>
      <c r="F8243" s="59"/>
      <c r="G8243" s="59"/>
      <c r="H8243" s="59"/>
      <c r="J8243" s="39"/>
      <c r="K8243" s="43"/>
      <c r="L8243" s="39"/>
    </row>
    <row r="8244" spans="1:12" s="41" customFormat="1">
      <c r="A8244" s="56"/>
      <c r="B8244" s="57"/>
      <c r="C8244" s="57"/>
      <c r="D8244" s="57"/>
      <c r="E8244" s="58"/>
      <c r="F8244" s="59"/>
      <c r="G8244" s="59"/>
      <c r="H8244" s="59"/>
      <c r="J8244" s="39"/>
      <c r="K8244" s="43"/>
      <c r="L8244" s="39"/>
    </row>
  </sheetData>
  <pageMargins left="0.7" right="0.7" top="0.75" bottom="0.75" header="0.3" footer="0.3"/>
  <pageSetup paperSize="9" scale="1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071D4-ABB8-4CC2-892B-C2E8B1B18FED}">
  <sheetPr codeName="Feuil4"/>
  <dimension ref="A1:G39"/>
  <sheetViews>
    <sheetView workbookViewId="0">
      <selection activeCell="C36" sqref="C36"/>
    </sheetView>
  </sheetViews>
  <sheetFormatPr baseColWidth="10" defaultRowHeight="15.75"/>
  <cols>
    <col min="1" max="1" width="10.28515625" style="2" bestFit="1" customWidth="1"/>
    <col min="2" max="2" width="19.85546875" bestFit="1" customWidth="1"/>
    <col min="3" max="3" width="31.28515625" bestFit="1" customWidth="1"/>
    <col min="4" max="4" width="28.140625" bestFit="1" customWidth="1"/>
    <col min="5" max="5" width="14.42578125" bestFit="1" customWidth="1"/>
    <col min="6" max="6" width="12.7109375" bestFit="1" customWidth="1"/>
    <col min="7" max="7" width="23.7109375" bestFit="1" customWidth="1"/>
  </cols>
  <sheetData>
    <row r="1" spans="1:7" ht="15">
      <c r="A1" s="4" t="s">
        <v>81</v>
      </c>
      <c r="B1" s="3" t="s">
        <v>82</v>
      </c>
      <c r="C1" s="3" t="s">
        <v>83</v>
      </c>
      <c r="D1" t="s">
        <v>244</v>
      </c>
      <c r="E1" t="s">
        <v>245</v>
      </c>
      <c r="F1" t="s">
        <v>250</v>
      </c>
    </row>
    <row r="2" spans="1:7" ht="15">
      <c r="A2" s="4">
        <v>0</v>
      </c>
      <c r="B2" s="3">
        <v>0</v>
      </c>
      <c r="C2" s="3"/>
      <c r="D2">
        <v>0</v>
      </c>
      <c r="E2">
        <v>0</v>
      </c>
      <c r="F2">
        <v>0</v>
      </c>
      <c r="G2">
        <v>0</v>
      </c>
    </row>
    <row r="3" spans="1:7">
      <c r="A3" s="5" t="s">
        <v>147</v>
      </c>
      <c r="B3" s="2" t="s">
        <v>148</v>
      </c>
      <c r="C3" s="2" t="s">
        <v>149</v>
      </c>
      <c r="D3" s="2" t="s">
        <v>150</v>
      </c>
      <c r="E3" s="2" t="s">
        <v>151</v>
      </c>
      <c r="F3" t="s">
        <v>147</v>
      </c>
    </row>
    <row r="4" spans="1:7">
      <c r="A4" s="5" t="s">
        <v>188</v>
      </c>
      <c r="B4" s="2" t="s">
        <v>189</v>
      </c>
      <c r="C4" s="2" t="s">
        <v>190</v>
      </c>
      <c r="D4" s="2" t="s">
        <v>191</v>
      </c>
      <c r="E4" s="2" t="s">
        <v>192</v>
      </c>
      <c r="F4" t="s">
        <v>188</v>
      </c>
    </row>
    <row r="5" spans="1:7">
      <c r="A5" s="5" t="s">
        <v>193</v>
      </c>
      <c r="B5" s="2" t="s">
        <v>194</v>
      </c>
      <c r="C5" s="2" t="s">
        <v>195</v>
      </c>
      <c r="D5" s="2" t="s">
        <v>196</v>
      </c>
      <c r="F5" t="s">
        <v>193</v>
      </c>
    </row>
    <row r="6" spans="1:7">
      <c r="A6" s="5" t="s">
        <v>211</v>
      </c>
      <c r="B6" s="2" t="s">
        <v>212</v>
      </c>
      <c r="C6" s="2" t="s">
        <v>213</v>
      </c>
      <c r="D6" s="2" t="s">
        <v>87</v>
      </c>
      <c r="E6" s="2" t="s">
        <v>214</v>
      </c>
      <c r="F6" t="s">
        <v>211</v>
      </c>
    </row>
    <row r="7" spans="1:7">
      <c r="A7" s="5" t="s">
        <v>108</v>
      </c>
      <c r="B7" t="s">
        <v>109</v>
      </c>
      <c r="C7" t="s">
        <v>110</v>
      </c>
      <c r="D7" t="s">
        <v>111</v>
      </c>
      <c r="E7" t="s">
        <v>112</v>
      </c>
      <c r="F7" t="s">
        <v>108</v>
      </c>
    </row>
    <row r="8" spans="1:7">
      <c r="A8" s="5" t="s">
        <v>238</v>
      </c>
      <c r="B8" s="2" t="s">
        <v>239</v>
      </c>
      <c r="C8" s="2" t="s">
        <v>240</v>
      </c>
      <c r="D8" s="2" t="s">
        <v>241</v>
      </c>
      <c r="E8" s="2" t="s">
        <v>243</v>
      </c>
      <c r="F8" t="s">
        <v>238</v>
      </c>
      <c r="G8" s="2" t="s">
        <v>242</v>
      </c>
    </row>
    <row r="9" spans="1:7">
      <c r="A9" s="5" t="s">
        <v>89</v>
      </c>
      <c r="B9" t="s">
        <v>90</v>
      </c>
      <c r="C9" t="s">
        <v>91</v>
      </c>
      <c r="D9" t="s">
        <v>92</v>
      </c>
      <c r="E9" t="s">
        <v>93</v>
      </c>
      <c r="F9" t="s">
        <v>89</v>
      </c>
    </row>
    <row r="10" spans="1:7">
      <c r="A10" s="5" t="s">
        <v>166</v>
      </c>
      <c r="B10" s="2" t="s">
        <v>167</v>
      </c>
      <c r="C10" s="2" t="s">
        <v>168</v>
      </c>
      <c r="D10" s="2" t="s">
        <v>169</v>
      </c>
      <c r="F10" t="s">
        <v>166</v>
      </c>
    </row>
    <row r="11" spans="1:7">
      <c r="A11" s="5" t="s">
        <v>157</v>
      </c>
      <c r="B11" s="2" t="s">
        <v>158</v>
      </c>
      <c r="C11" s="2" t="s">
        <v>159</v>
      </c>
      <c r="D11" s="2" t="s">
        <v>160</v>
      </c>
      <c r="E11" s="2" t="s">
        <v>161</v>
      </c>
      <c r="F11" t="s">
        <v>157</v>
      </c>
    </row>
    <row r="12" spans="1:7">
      <c r="A12" s="5" t="s">
        <v>140</v>
      </c>
      <c r="B12" s="2" t="s">
        <v>141</v>
      </c>
      <c r="C12" s="2" t="s">
        <v>142</v>
      </c>
      <c r="D12" s="2" t="s">
        <v>143</v>
      </c>
      <c r="E12" s="2" t="s">
        <v>144</v>
      </c>
      <c r="F12" t="s">
        <v>140</v>
      </c>
    </row>
    <row r="13" spans="1:7">
      <c r="A13" s="5" t="s">
        <v>162</v>
      </c>
      <c r="B13" s="2" t="s">
        <v>163</v>
      </c>
      <c r="C13" s="2" t="s">
        <v>164</v>
      </c>
      <c r="D13" s="2" t="s">
        <v>165</v>
      </c>
      <c r="F13" t="s">
        <v>162</v>
      </c>
    </row>
    <row r="14" spans="1:7">
      <c r="A14" s="5" t="s">
        <v>180</v>
      </c>
      <c r="B14" s="2" t="s">
        <v>181</v>
      </c>
      <c r="C14" s="2" t="s">
        <v>168</v>
      </c>
      <c r="D14" s="2" t="s">
        <v>169</v>
      </c>
      <c r="E14" s="2" t="s">
        <v>182</v>
      </c>
      <c r="F14" t="s">
        <v>180</v>
      </c>
    </row>
    <row r="15" spans="1:7">
      <c r="A15" s="5" t="s">
        <v>84</v>
      </c>
      <c r="B15" t="s">
        <v>85</v>
      </c>
      <c r="C15" t="s">
        <v>86</v>
      </c>
      <c r="D15" t="s">
        <v>87</v>
      </c>
      <c r="E15" t="s">
        <v>88</v>
      </c>
      <c r="F15" t="s">
        <v>84</v>
      </c>
    </row>
    <row r="16" spans="1:7">
      <c r="A16" s="5" t="s">
        <v>94</v>
      </c>
      <c r="B16" t="s">
        <v>95</v>
      </c>
      <c r="C16" t="s">
        <v>96</v>
      </c>
      <c r="D16" t="s">
        <v>97</v>
      </c>
      <c r="E16" t="s">
        <v>98</v>
      </c>
      <c r="F16" t="s">
        <v>94</v>
      </c>
    </row>
    <row r="17" spans="1:7">
      <c r="A17" s="5" t="s">
        <v>224</v>
      </c>
      <c r="B17" s="2" t="s">
        <v>225</v>
      </c>
      <c r="C17" s="2" t="s">
        <v>226</v>
      </c>
      <c r="D17" s="2" t="s">
        <v>111</v>
      </c>
      <c r="E17" s="2" t="s">
        <v>227</v>
      </c>
      <c r="F17" t="s">
        <v>224</v>
      </c>
    </row>
    <row r="18" spans="1:7">
      <c r="A18" s="5" t="s">
        <v>104</v>
      </c>
      <c r="B18" t="s">
        <v>251</v>
      </c>
      <c r="C18" t="s">
        <v>105</v>
      </c>
      <c r="D18" t="s">
        <v>106</v>
      </c>
      <c r="E18" t="s">
        <v>107</v>
      </c>
      <c r="F18" t="s">
        <v>104</v>
      </c>
    </row>
    <row r="19" spans="1:7">
      <c r="A19" s="5" t="s">
        <v>113</v>
      </c>
      <c r="B19" t="s">
        <v>114</v>
      </c>
      <c r="C19" t="s">
        <v>101</v>
      </c>
      <c r="D19" t="s">
        <v>102</v>
      </c>
      <c r="E19" t="s">
        <v>103</v>
      </c>
      <c r="F19" t="s">
        <v>113</v>
      </c>
    </row>
    <row r="20" spans="1:7">
      <c r="A20" s="5" t="s">
        <v>130</v>
      </c>
      <c r="B20" s="2" t="s">
        <v>131</v>
      </c>
      <c r="C20" s="2" t="s">
        <v>132</v>
      </c>
      <c r="D20" s="2" t="s">
        <v>133</v>
      </c>
      <c r="E20" s="2" t="s">
        <v>134</v>
      </c>
      <c r="F20" t="s">
        <v>130</v>
      </c>
    </row>
    <row r="21" spans="1:7">
      <c r="A21" s="5" t="s">
        <v>128</v>
      </c>
      <c r="B21" s="2" t="s">
        <v>129</v>
      </c>
      <c r="C21" s="2" t="s">
        <v>126</v>
      </c>
      <c r="D21" s="2" t="s">
        <v>102</v>
      </c>
      <c r="E21" s="2" t="s">
        <v>127</v>
      </c>
      <c r="F21" t="s">
        <v>128</v>
      </c>
    </row>
    <row r="22" spans="1:7">
      <c r="A22" s="5" t="s">
        <v>215</v>
      </c>
      <c r="B22" s="2" t="s">
        <v>216</v>
      </c>
      <c r="C22" s="2" t="s">
        <v>217</v>
      </c>
      <c r="D22" s="2" t="s">
        <v>218</v>
      </c>
      <c r="E22" s="2" t="s">
        <v>219</v>
      </c>
      <c r="F22" t="s">
        <v>215</v>
      </c>
    </row>
    <row r="23" spans="1:7">
      <c r="A23" s="5" t="s">
        <v>175</v>
      </c>
      <c r="B23" s="2" t="s">
        <v>176</v>
      </c>
      <c r="C23" s="2" t="s">
        <v>177</v>
      </c>
      <c r="D23" s="2" t="s">
        <v>178</v>
      </c>
      <c r="E23" s="2" t="s">
        <v>179</v>
      </c>
      <c r="F23" t="s">
        <v>175</v>
      </c>
    </row>
    <row r="24" spans="1:7">
      <c r="A24" s="5" t="s">
        <v>228</v>
      </c>
      <c r="B24" s="2" t="s">
        <v>229</v>
      </c>
      <c r="C24" s="2" t="s">
        <v>230</v>
      </c>
      <c r="D24" s="2" t="s">
        <v>231</v>
      </c>
      <c r="E24" s="2" t="s">
        <v>232</v>
      </c>
      <c r="F24" t="s">
        <v>228</v>
      </c>
    </row>
    <row r="25" spans="1:7">
      <c r="A25" s="5" t="s">
        <v>233</v>
      </c>
      <c r="B25" s="2" t="s">
        <v>234</v>
      </c>
      <c r="C25" s="2" t="s">
        <v>235</v>
      </c>
      <c r="D25" s="2" t="s">
        <v>236</v>
      </c>
      <c r="E25" s="2" t="s">
        <v>237</v>
      </c>
      <c r="F25" t="s">
        <v>233</v>
      </c>
    </row>
    <row r="26" spans="1:7">
      <c r="A26" s="5" t="s">
        <v>206</v>
      </c>
      <c r="B26" s="2" t="s">
        <v>207</v>
      </c>
      <c r="C26" s="2" t="s">
        <v>208</v>
      </c>
      <c r="D26" s="2" t="s">
        <v>209</v>
      </c>
      <c r="E26" s="2" t="s">
        <v>210</v>
      </c>
      <c r="F26" t="s">
        <v>206</v>
      </c>
    </row>
    <row r="27" spans="1:7">
      <c r="A27" s="5" t="s">
        <v>152</v>
      </c>
      <c r="B27" s="2" t="s">
        <v>153</v>
      </c>
      <c r="C27" s="2" t="s">
        <v>154</v>
      </c>
      <c r="D27" s="2" t="s">
        <v>155</v>
      </c>
      <c r="E27" s="2" t="s">
        <v>156</v>
      </c>
      <c r="F27" t="s">
        <v>152</v>
      </c>
    </row>
    <row r="28" spans="1:7">
      <c r="A28" s="5" t="s">
        <v>220</v>
      </c>
      <c r="B28" s="2" t="s">
        <v>221</v>
      </c>
      <c r="C28" s="2" t="s">
        <v>185</v>
      </c>
      <c r="D28" s="2" t="s">
        <v>186</v>
      </c>
      <c r="F28" t="s">
        <v>220</v>
      </c>
    </row>
    <row r="29" spans="1:7">
      <c r="A29" s="5" t="s">
        <v>222</v>
      </c>
      <c r="B29" s="2" t="s">
        <v>223</v>
      </c>
      <c r="C29" s="2" t="s">
        <v>168</v>
      </c>
      <c r="D29" s="2" t="s">
        <v>169</v>
      </c>
      <c r="F29" t="s">
        <v>222</v>
      </c>
    </row>
    <row r="30" spans="1:7">
      <c r="A30" s="5" t="s">
        <v>115</v>
      </c>
      <c r="B30" s="2" t="s">
        <v>116</v>
      </c>
      <c r="C30" s="2" t="s">
        <v>117</v>
      </c>
      <c r="D30" s="2" t="s">
        <v>118</v>
      </c>
      <c r="F30" t="s">
        <v>115</v>
      </c>
    </row>
    <row r="31" spans="1:7">
      <c r="A31" s="5" t="s">
        <v>119</v>
      </c>
      <c r="B31" s="2" t="s">
        <v>120</v>
      </c>
      <c r="C31" s="2" t="s">
        <v>91</v>
      </c>
      <c r="D31" s="2" t="s">
        <v>122</v>
      </c>
      <c r="E31" s="2" t="s">
        <v>123</v>
      </c>
      <c r="F31" t="s">
        <v>119</v>
      </c>
      <c r="G31" s="2" t="s">
        <v>121</v>
      </c>
    </row>
    <row r="32" spans="1:7">
      <c r="A32" s="5" t="s">
        <v>183</v>
      </c>
      <c r="B32" s="2" t="s">
        <v>184</v>
      </c>
      <c r="C32" s="2" t="s">
        <v>185</v>
      </c>
      <c r="D32" s="2" t="s">
        <v>186</v>
      </c>
      <c r="E32" s="2" t="s">
        <v>187</v>
      </c>
      <c r="F32" t="s">
        <v>183</v>
      </c>
    </row>
    <row r="33" spans="1:6">
      <c r="A33" s="5" t="s">
        <v>124</v>
      </c>
      <c r="B33" s="2" t="s">
        <v>125</v>
      </c>
      <c r="C33" s="2" t="s">
        <v>126</v>
      </c>
      <c r="D33" s="2" t="s">
        <v>102</v>
      </c>
      <c r="E33" s="2" t="s">
        <v>127</v>
      </c>
      <c r="F33" t="s">
        <v>124</v>
      </c>
    </row>
    <row r="34" spans="1:6">
      <c r="A34" s="5" t="s">
        <v>170</v>
      </c>
      <c r="B34" s="2" t="s">
        <v>171</v>
      </c>
      <c r="C34" s="2" t="s">
        <v>172</v>
      </c>
      <c r="D34" s="2" t="s">
        <v>173</v>
      </c>
      <c r="E34" s="2" t="s">
        <v>174</v>
      </c>
      <c r="F34" t="s">
        <v>170</v>
      </c>
    </row>
    <row r="35" spans="1:6">
      <c r="A35" s="5" t="s">
        <v>201</v>
      </c>
      <c r="B35" s="2" t="s">
        <v>202</v>
      </c>
      <c r="C35" s="2" t="s">
        <v>203</v>
      </c>
      <c r="D35" s="2" t="s">
        <v>204</v>
      </c>
      <c r="E35" s="2" t="s">
        <v>205</v>
      </c>
      <c r="F35" t="s">
        <v>201</v>
      </c>
    </row>
    <row r="36" spans="1:6">
      <c r="A36" s="5" t="s">
        <v>197</v>
      </c>
      <c r="B36" s="2" t="s">
        <v>198</v>
      </c>
      <c r="C36" s="2" t="s">
        <v>199</v>
      </c>
      <c r="D36" s="2" t="s">
        <v>150</v>
      </c>
      <c r="E36" s="2" t="s">
        <v>200</v>
      </c>
      <c r="F36" t="s">
        <v>197</v>
      </c>
    </row>
    <row r="37" spans="1:6">
      <c r="A37" s="5" t="s">
        <v>135</v>
      </c>
      <c r="B37" s="2" t="s">
        <v>136</v>
      </c>
      <c r="C37" s="2" t="s">
        <v>137</v>
      </c>
      <c r="D37" s="2" t="s">
        <v>138</v>
      </c>
      <c r="E37" s="2" t="s">
        <v>139</v>
      </c>
      <c r="F37" t="s">
        <v>135</v>
      </c>
    </row>
    <row r="38" spans="1:6">
      <c r="A38" s="5" t="s">
        <v>99</v>
      </c>
      <c r="B38" t="s">
        <v>100</v>
      </c>
      <c r="C38" t="s">
        <v>101</v>
      </c>
      <c r="D38" t="s">
        <v>102</v>
      </c>
      <c r="E38" t="s">
        <v>103</v>
      </c>
      <c r="F38" t="s">
        <v>99</v>
      </c>
    </row>
    <row r="39" spans="1:6" ht="17.25" customHeight="1">
      <c r="A39" s="5" t="s">
        <v>145</v>
      </c>
      <c r="B39" s="2" t="s">
        <v>146</v>
      </c>
      <c r="C39" s="2" t="s">
        <v>126</v>
      </c>
      <c r="D39" s="2" t="s">
        <v>102</v>
      </c>
      <c r="E39" s="2" t="s">
        <v>127</v>
      </c>
      <c r="F39" t="s">
        <v>145</v>
      </c>
    </row>
  </sheetData>
  <sortState ref="A2:G39">
    <sortCondition ref="B2:B39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747BE-596E-469E-9474-D2DBBFCA8C08}">
  <sheetPr codeName="Feuil5"/>
  <dimension ref="A1:O193"/>
  <sheetViews>
    <sheetView tabSelected="1" zoomScale="85" zoomScaleNormal="85" workbookViewId="0">
      <selection activeCell="J22" sqref="J22"/>
    </sheetView>
  </sheetViews>
  <sheetFormatPr baseColWidth="10" defaultRowHeight="15"/>
  <cols>
    <col min="1" max="1" width="18.7109375" bestFit="1" customWidth="1"/>
    <col min="2" max="2" width="7.5703125" style="111" customWidth="1"/>
    <col min="3" max="3" width="19" bestFit="1" customWidth="1"/>
    <col min="4" max="4" width="19.85546875" bestFit="1" customWidth="1"/>
    <col min="6" max="6" width="19.85546875" style="111" customWidth="1"/>
    <col min="8" max="8" width="11.42578125" style="1"/>
    <col min="10" max="10" width="24.7109375" style="1" customWidth="1"/>
    <col min="12" max="13" width="20.7109375" customWidth="1"/>
    <col min="15" max="15" width="13.7109375" bestFit="1" customWidth="1"/>
  </cols>
  <sheetData>
    <row r="1" spans="1:15" s="20" customFormat="1" ht="16.5" customHeight="1">
      <c r="A1" s="18" t="s">
        <v>248</v>
      </c>
      <c r="B1" s="23" t="s">
        <v>1740</v>
      </c>
      <c r="C1" s="19" t="s">
        <v>1719</v>
      </c>
      <c r="D1" s="108" t="s">
        <v>1739</v>
      </c>
      <c r="E1" s="21" t="s">
        <v>250</v>
      </c>
      <c r="F1" s="109" t="s">
        <v>1735</v>
      </c>
      <c r="H1" s="26"/>
      <c r="J1" s="26"/>
    </row>
    <row r="2" spans="1:15" s="20" customFormat="1" ht="20.100000000000001" customHeight="1">
      <c r="A2" s="120" t="s">
        <v>1767</v>
      </c>
      <c r="B2" s="126" t="s">
        <v>1752</v>
      </c>
      <c r="C2" s="106" t="s">
        <v>1721</v>
      </c>
      <c r="D2" s="125" t="s">
        <v>1811</v>
      </c>
      <c r="E2" s="21" t="s">
        <v>183</v>
      </c>
      <c r="F2" s="110" t="str">
        <f>CONCATENATE(A2,"  ",B2)</f>
        <v xml:space="preserve">For Ever SJ  A </v>
      </c>
      <c r="H2" s="26" t="s">
        <v>0</v>
      </c>
      <c r="I2" s="20">
        <v>1</v>
      </c>
      <c r="J2" s="26"/>
      <c r="M2" s="20" t="s">
        <v>10</v>
      </c>
    </row>
    <row r="3" spans="1:15" s="20" customFormat="1" ht="20.100000000000001" customHeight="1">
      <c r="A3" s="121" t="s">
        <v>1768</v>
      </c>
      <c r="B3" s="126" t="s">
        <v>1752</v>
      </c>
      <c r="C3" s="106" t="s">
        <v>1721</v>
      </c>
      <c r="D3" s="125" t="s">
        <v>1812</v>
      </c>
      <c r="E3" s="21" t="s">
        <v>108</v>
      </c>
      <c r="F3" s="110" t="str">
        <f t="shared" ref="F3:F62" si="0">CONCATENATE(A3,"  ",B3)</f>
        <v xml:space="preserve">La Wavrienne  A </v>
      </c>
      <c r="H3" s="26" t="s">
        <v>1</v>
      </c>
      <c r="I3" s="20">
        <v>4</v>
      </c>
      <c r="J3" s="26"/>
      <c r="M3" s="20" t="s">
        <v>11</v>
      </c>
      <c r="O3" s="104" t="s">
        <v>1721</v>
      </c>
    </row>
    <row r="4" spans="1:15" s="20" customFormat="1" ht="20.100000000000001" customHeight="1" thickBot="1">
      <c r="A4" s="121" t="s">
        <v>1766</v>
      </c>
      <c r="B4" s="126" t="s">
        <v>1752</v>
      </c>
      <c r="C4" s="106" t="s">
        <v>1721</v>
      </c>
      <c r="D4" s="125" t="s">
        <v>1813</v>
      </c>
      <c r="E4" s="21" t="s">
        <v>201</v>
      </c>
      <c r="F4" s="110" t="str">
        <f t="shared" si="0"/>
        <v xml:space="preserve">Le Pachy  A </v>
      </c>
      <c r="H4" s="26" t="s">
        <v>2</v>
      </c>
      <c r="J4" s="1" t="s">
        <v>1736</v>
      </c>
      <c r="M4" s="20" t="s">
        <v>12</v>
      </c>
      <c r="O4" s="104" t="s">
        <v>1722</v>
      </c>
    </row>
    <row r="5" spans="1:15" s="20" customFormat="1" ht="20.100000000000001" customHeight="1" thickBot="1">
      <c r="A5" s="121" t="s">
        <v>1758</v>
      </c>
      <c r="B5" s="126" t="s">
        <v>1752</v>
      </c>
      <c r="C5" s="106" t="s">
        <v>1721</v>
      </c>
      <c r="D5" s="125" t="s">
        <v>1814</v>
      </c>
      <c r="E5" s="21" t="s">
        <v>130</v>
      </c>
      <c r="F5" s="110" t="str">
        <f t="shared" si="0"/>
        <v xml:space="preserve">Le Paradis  A </v>
      </c>
      <c r="H5" s="26" t="s">
        <v>7</v>
      </c>
      <c r="J5" s="140" t="str">
        <f>IF(START!$E$4="VETERANS 1",F2,IF(START!$E$4="VETERANS 2",F14,IF(START!$E$4="VETERANS 3",F26,IF(START!$E$4="VETERANS 4",F38,IF(START!$E$4="VETERANS 5",F50,IF(START!$E$4="VETERANS 6",F62, ))))))&amp;IF(START!$E$4="VETERANS 7",F74,IF(START!$E$4="VETERANS 8",F86,IF(START!$E$4="PROVINCIALE 1",F98,IF(START!$E$4="PROVINCIALE 2",F110, ))))&amp;IF(START!$E$4="PROMOTION 1",F122,IF(START!$E$4="PROMOTION 2",F134,IF(START!$E$4="PROMOTION 3",F146,IF(START!$E$4="PROMOTION 4",F158,IF(START!$E$4="PROMOTION 5",F170,IF(START!$E$4="PROMOTION 6",F182, ))))))</f>
        <v xml:space="preserve">Bxl-Ouest  A </v>
      </c>
      <c r="O5" s="104" t="s">
        <v>1723</v>
      </c>
    </row>
    <row r="6" spans="1:15" s="20" customFormat="1" ht="20.100000000000001" customHeight="1" thickBot="1">
      <c r="A6" s="121" t="s">
        <v>1763</v>
      </c>
      <c r="B6" s="126" t="s">
        <v>1752</v>
      </c>
      <c r="C6" s="106" t="s">
        <v>1721</v>
      </c>
      <c r="D6" s="125" t="s">
        <v>1815</v>
      </c>
      <c r="E6" s="21" t="s">
        <v>215</v>
      </c>
      <c r="F6" s="110" t="str">
        <f t="shared" si="0"/>
        <v xml:space="preserve">Le Silence  A </v>
      </c>
      <c r="H6" s="26" t="s">
        <v>8</v>
      </c>
      <c r="J6" s="140" t="str">
        <f>IF(START!$E$4="VETERANS 1",F3,IF(START!$E$4="VETERANS 2",F15,IF(START!$E$4="VETERANS 3",F27,IF(START!$E$4="VETERANS 4",F39,IF(START!$E$4="VETERANS 5",F51,IF(START!$E$4="VETERANS 6",F63, ))))))&amp;IF(START!$E$4="VETERANS 7",F75,IF(START!$E$4="VETERANS 8",F87,IF(START!$E$4="PROVINCIALE 1",F99,IF(START!$E$4="PROVINCIALE 2",F111, ))))&amp;IF(START!$E$4="PROMOTION 1",F123,IF(START!$E$4="PROMOTION 2",F135,IF(START!$E$4="PROMOTION 3",F147,IF(START!$E$4="PROMOTION 4",F159,IF(START!$E$4="PROMOTION 5",F171,IF(START!$E$4="PROMOTION 6",F183, ))))))</f>
        <v xml:space="preserve">For ever  D </v>
      </c>
      <c r="O6" s="104" t="s">
        <v>1724</v>
      </c>
    </row>
    <row r="7" spans="1:15" s="20" customFormat="1" ht="20.100000000000001" customHeight="1" thickBot="1">
      <c r="A7" s="121" t="s">
        <v>1761</v>
      </c>
      <c r="B7" s="126" t="s">
        <v>1752</v>
      </c>
      <c r="C7" s="106" t="s">
        <v>1721</v>
      </c>
      <c r="D7" s="125" t="s">
        <v>1816</v>
      </c>
      <c r="E7" s="21" t="s">
        <v>170</v>
      </c>
      <c r="F7" s="110" t="str">
        <f t="shared" si="0"/>
        <v xml:space="preserve">New XL  A </v>
      </c>
      <c r="H7" s="26" t="s">
        <v>9</v>
      </c>
      <c r="J7" s="140" t="str">
        <f>IF(START!$E$4="VETERANS 1",F4,IF(START!$E$4="VETERANS 2",F16,IF(START!$E$4="VETERANS 3",F28,IF(START!$E$4="VETERANS 4",F40,IF(START!$E$4="VETERANS 5",F52,IF(START!$E$4="VETERANS 6",F64, ))))))&amp;IF(START!$E$4="VETERANS 7",F76,IF(START!$E$4="VETERANS 8",F88,IF(START!$E$4="PROVINCIALE 1",F100,IF(START!$E$4="PROVINCIALE 2",F112, ))))&amp;IF(START!$E$4="PROMOTION 1",F124,IF(START!$E$4="PROMOTION 2",F136,IF(START!$E$4="PROMOTION 3",F148,IF(START!$E$4="PROMOTION 4",F160,IF(START!$E$4="PROMOTION 5",F172,IF(START!$E$4="PROMOTION 6",F184, ))))))</f>
        <v xml:space="preserve">La Hulpe  A </v>
      </c>
      <c r="O7" s="104" t="s">
        <v>1725</v>
      </c>
    </row>
    <row r="8" spans="1:15" s="20" customFormat="1" ht="20.100000000000001" customHeight="1" thickBot="1">
      <c r="A8" s="121" t="s">
        <v>131</v>
      </c>
      <c r="B8" s="126" t="s">
        <v>1752</v>
      </c>
      <c r="C8" s="106" t="s">
        <v>1721</v>
      </c>
      <c r="D8" s="125" t="s">
        <v>1817</v>
      </c>
      <c r="E8" s="21" t="s">
        <v>89</v>
      </c>
      <c r="F8" s="110" t="str">
        <f t="shared" si="0"/>
        <v xml:space="preserve">P.A.S.A.  A </v>
      </c>
      <c r="H8" s="26" t="s">
        <v>252</v>
      </c>
      <c r="J8" s="140" t="str">
        <f>IF(START!$E$4="VETERANS 1",F5,IF(START!$E$4="VETERANS 2",F17,IF(START!$E$4="VETERANS 3",F29,IF(START!$E$4="VETERANS 4",F41,IF(START!$E$4="VETERANS 5",F53,IF(START!$E$4="VETERANS 6",F65, ))))))&amp;IF(START!$E$4="VETERANS 7",F77,IF(START!$E$4="VETERANS 8",F89,IF(START!$E$4="PROVINCIALE 1",F101,IF(START!$E$4="PROVINCIALE 2",F113, ))))&amp;IF(START!$E$4="PROMOTION 1",F125,IF(START!$E$4="PROMOTION 2",F137,IF(START!$E$4="PROMOTION 3",F149,IF(START!$E$4="PROMOTION 4",F161,IF(START!$E$4="PROMOTION 5",F173,IF(START!$E$4="PROMOTION 6",F185, ))))))</f>
        <v xml:space="preserve">Le Pachy  D </v>
      </c>
      <c r="L8" s="99" t="str">
        <f>'[2]Feuille de match'!C49</f>
        <v>NEW XL  A</v>
      </c>
      <c r="M8" s="99" t="str">
        <f>'[2]Feuille de match'!E49</f>
        <v>ROYALE P.U.C.  1</v>
      </c>
      <c r="O8" s="104" t="s">
        <v>1726</v>
      </c>
    </row>
    <row r="9" spans="1:15" s="20" customFormat="1" ht="20.100000000000001" customHeight="1" thickBot="1">
      <c r="A9" s="121" t="s">
        <v>1760</v>
      </c>
      <c r="B9" s="126" t="s">
        <v>1752</v>
      </c>
      <c r="C9" s="106" t="s">
        <v>1721</v>
      </c>
      <c r="D9" s="125" t="s">
        <v>1818</v>
      </c>
      <c r="E9" s="21" t="s">
        <v>162</v>
      </c>
      <c r="F9" s="110" t="str">
        <f t="shared" si="0"/>
        <v xml:space="preserve">R. Blanc-Ry  A </v>
      </c>
      <c r="H9" s="26" t="s">
        <v>253</v>
      </c>
      <c r="J9" s="140" t="str">
        <f>IF(START!$E$4="VETERANS 1",F6,IF(START!$E$4="VETERANS 2",F18,IF(START!$E$4="VETERANS 3",F30,IF(START!$E$4="VETERANS 4",F42,IF(START!$E$4="VETERANS 5",F54,IF(START!$E$4="VETERANS 6",F66, ))))))&amp;IF(START!$E$4="VETERANS 7",F78,IF(START!$E$4="VETERANS 8",F90,IF(START!$E$4="PROVINCIALE 1",F102,IF(START!$E$4="PROVINCIALE 2",F114, ))))&amp;IF(START!$E$4="PROMOTION 1",F126,IF(START!$E$4="PROMOTION 2",F138,IF(START!$E$4="PROMOTION 3",F150,IF(START!$E$4="PROMOTION 4",F162,IF(START!$E$4="PROMOTION 5",F174,IF(START!$E$4="PROMOTION 6",F186, ))))))</f>
        <v xml:space="preserve">Le Pachy  C </v>
      </c>
      <c r="L9" s="100">
        <f>IF('Feuille de Match'!M39&gt;3,1,0)</f>
        <v>1</v>
      </c>
      <c r="M9" s="100">
        <f>IF('Feuille de Match'!O39&gt;=3,1,0)</f>
        <v>0</v>
      </c>
      <c r="O9" s="104" t="s">
        <v>1737</v>
      </c>
    </row>
    <row r="10" spans="1:15" s="20" customFormat="1" ht="20.100000000000001" customHeight="1" thickBot="1">
      <c r="A10" s="121" t="s">
        <v>1759</v>
      </c>
      <c r="B10" s="126" t="s">
        <v>1752</v>
      </c>
      <c r="C10" s="106" t="s">
        <v>1721</v>
      </c>
      <c r="D10" s="125" t="s">
        <v>1819</v>
      </c>
      <c r="E10" s="21" t="s">
        <v>99</v>
      </c>
      <c r="F10" s="110" t="str">
        <f t="shared" si="0"/>
        <v xml:space="preserve">R. De Rivieren  A </v>
      </c>
      <c r="H10" s="26">
        <v>1</v>
      </c>
      <c r="J10" s="140" t="str">
        <f>IF(START!$E$4="VETERANS 1",F7,IF(START!$E$4="VETERANS 2",F19,IF(START!$E$4="VETERANS 3",F31,IF(START!$E$4="VETERANS 4",F43,IF(START!$E$4="VETERANS 5",F55,IF(START!$E$4="VETERANS 6",F67, ))))))&amp;IF(START!$E$4="VETERANS 7",F79,IF(START!$E$4="VETERANS 8",F91,IF(START!$E$4="PROVINCIALE 1",F103,IF(START!$E$4="PROVINCIALE 2",F115, ))))&amp;IF(START!$E$4="PROMOTION 1",F127,IF(START!$E$4="PROMOTION 2",F139,IF(START!$E$4="PROMOTION 3",F151,IF(START!$E$4="PROMOTION 4",F163,IF(START!$E$4="PROMOTION 5",F175,IF(START!$E$4="PROMOTION 6",F187, ))))))</f>
        <v xml:space="preserve">New XL  C </v>
      </c>
      <c r="L10" s="100">
        <f>IF('Feuille de Match'!M39&gt;=5,1,0)</f>
        <v>1</v>
      </c>
      <c r="M10" s="100">
        <f>IF('Feuille de Match'!O39&gt;=5,1,0)</f>
        <v>0</v>
      </c>
      <c r="O10" s="104" t="s">
        <v>1738</v>
      </c>
    </row>
    <row r="11" spans="1:15" s="20" customFormat="1" ht="20.100000000000001" customHeight="1" thickBot="1">
      <c r="A11" s="121" t="s">
        <v>1764</v>
      </c>
      <c r="B11" s="126" t="s">
        <v>1752</v>
      </c>
      <c r="C11" s="106" t="s">
        <v>1721</v>
      </c>
      <c r="D11" s="125" t="s">
        <v>1820</v>
      </c>
      <c r="E11" s="21" t="s">
        <v>180</v>
      </c>
      <c r="F11" s="110" t="str">
        <f t="shared" si="0"/>
        <v xml:space="preserve">R. Elite  A </v>
      </c>
      <c r="H11" s="26">
        <v>2</v>
      </c>
      <c r="J11" s="140" t="str">
        <f>IF(START!$E$4="VETERANS 1",F8,IF(START!$E$4="VETERANS 2",F20,IF(START!$E$4="VETERANS 3",F32,IF(START!$E$4="VETERANS 4",F44,IF(START!$E$4="VETERANS 5",F56,IF(START!$E$4="VETERANS 6",F68, ))))))&amp;IF(START!$E$4="VETERANS 7",F80,IF(START!$E$4="VETERANS 8",F92,IF(START!$E$4="PROVINCIALE 1",F104,IF(START!$E$4="PROVINCIALE 2",F116, ))))&amp;IF(START!$E$4="PROMOTION 1",F128,IF(START!$E$4="PROMOTION 2",F140,IF(START!$E$4="PROMOTION 3",F152,IF(START!$E$4="PROMOTION 4",F164,IF(START!$E$4="PROMOTION 5",F176,IF(START!$E$4="PROMOTION 6",F188, ))))))</f>
        <v xml:space="preserve">R. Blanc-Ry  C </v>
      </c>
      <c r="L11" s="100">
        <f>IF('Feuille de Match'!M39&gt;6,1,0)</f>
        <v>1</v>
      </c>
      <c r="M11" s="100">
        <f>IF('Feuille de Match'!O39&gt;=7,1,0)</f>
        <v>0</v>
      </c>
      <c r="O11" s="105" t="s">
        <v>1727</v>
      </c>
    </row>
    <row r="12" spans="1:15" s="20" customFormat="1" ht="20.100000000000001" customHeight="1" thickBot="1">
      <c r="A12" s="121" t="s">
        <v>1765</v>
      </c>
      <c r="B12" s="126" t="s">
        <v>1752</v>
      </c>
      <c r="C12" s="106" t="s">
        <v>1721</v>
      </c>
      <c r="D12" s="125" t="s">
        <v>1821</v>
      </c>
      <c r="E12" s="21" t="s">
        <v>119</v>
      </c>
      <c r="F12" s="110" t="str">
        <f t="shared" si="0"/>
        <v xml:space="preserve">R. Joli-Bois  A </v>
      </c>
      <c r="H12" s="26">
        <v>3</v>
      </c>
      <c r="J12" s="140" t="str">
        <f>IF(START!$E$4="VETERANS 1",F9,IF(START!$E$4="VETERANS 2",F21,IF(START!$E$4="VETERANS 3",F33,IF(START!$E$4="VETERANS 4",F45,IF(START!$E$4="VETERANS 5",F57,IF(START!$E$4="VETERANS 6",F69, ))))))&amp;IF(START!$E$4="VETERANS 7",F81,IF(START!$E$4="VETERANS 8",F93,IF(START!$E$4="PROVINCIALE 1",F105,IF(START!$E$4="PROVINCIALE 2",F117, ))))&amp;IF(START!$E$4="PROMOTION 1",F129,IF(START!$E$4="PROMOTION 2",F141,IF(START!$E$4="PROMOTION 3",F153,IF(START!$E$4="PROMOTION 4",F165,IF(START!$E$4="PROMOTION 5",F177,IF(START!$E$4="PROMOTION 6",F189, ))))))</f>
        <v xml:space="preserve">R. De Rivieren  E </v>
      </c>
      <c r="L12" s="101"/>
      <c r="M12" s="102"/>
      <c r="O12" s="105" t="s">
        <v>1728</v>
      </c>
    </row>
    <row r="13" spans="1:15" ht="20.100000000000001" customHeight="1" thickBot="1">
      <c r="A13" s="121" t="s">
        <v>1762</v>
      </c>
      <c r="B13" s="127" t="s">
        <v>1752</v>
      </c>
      <c r="C13" s="106" t="s">
        <v>1721</v>
      </c>
      <c r="D13" s="125" t="s">
        <v>1822</v>
      </c>
      <c r="E13" s="21" t="s">
        <v>104</v>
      </c>
      <c r="F13" s="110" t="str">
        <f t="shared" si="0"/>
        <v xml:space="preserve">R.PUC  A </v>
      </c>
      <c r="H13" s="26">
        <v>4</v>
      </c>
      <c r="J13" s="140" t="str">
        <f>IF(START!$E$4="VETERANS 1",F10,IF(START!$E$4="VETERANS 2",F22,IF(START!$E$4="VETERANS 3",F34,IF(START!$E$4="VETERANS 4",F46,IF(START!$E$4="VETERANS 5",F58,IF(START!$E$4="VETERANS 6",F70, ))))))&amp;IF(START!$E$4="VETERANS 7",F82,IF(START!$E$4="VETERANS 8",F94,IF(START!$E$4="PROVINCIALE 1",F106,IF(START!$E$4="PROVINCIALE 2",F118, ))))&amp;IF(START!$E$4="PROMOTION 1",F130,IF(START!$E$4="PROMOTION 2",F142,IF(START!$E$4="PROMOTION 3",F154,IF(START!$E$4="PROMOTION 4",F166,IF(START!$E$4="PROMOTION 5",F178,IF(START!$E$4="PROMOTION 6",F190, ))))))</f>
        <v xml:space="preserve">R. Elite  C </v>
      </c>
      <c r="L13" s="1">
        <f>SUM(L9:L12)</f>
        <v>3</v>
      </c>
      <c r="M13" s="1">
        <f>SUM(M9:M12)</f>
        <v>0</v>
      </c>
      <c r="O13" s="105" t="s">
        <v>1729</v>
      </c>
    </row>
    <row r="14" spans="1:15" ht="20.100000000000001" customHeight="1" thickBot="1">
      <c r="A14" s="118" t="s">
        <v>1772</v>
      </c>
      <c r="B14" s="128" t="s">
        <v>1752</v>
      </c>
      <c r="C14" s="119" t="s">
        <v>1722</v>
      </c>
      <c r="D14" s="125" t="s">
        <v>1823</v>
      </c>
      <c r="E14" s="21" t="s">
        <v>183</v>
      </c>
      <c r="F14" s="110" t="str">
        <f t="shared" si="0"/>
        <v xml:space="preserve">ASC Genappe  A </v>
      </c>
      <c r="H14" s="26">
        <v>5</v>
      </c>
      <c r="J14" s="140" t="str">
        <f>IF(START!$E$4="VETERANS 1",F11,IF(START!$E$4="VETERANS 2",F23,IF(START!$E$4="VETERANS 3",F35,IF(START!$E$4="VETERANS 4",F47,IF(START!$E$4="VETERANS 5",F59,IF(START!$E$4="VETERANS 6",F71, ))))))&amp;IF(START!$E$4="VETERANS 7",F83,IF(START!$E$4="VETERANS 8",F95,IF(START!$E$4="PROVINCIALE 1",F107,IF(START!$E$4="PROVINCIALE 2",F119, ))))&amp;IF(START!$E$4="PROMOTION 1",F131,IF(START!$E$4="PROMOTION 2",F143,IF(START!$E$4="PROMOTION 3",F155,IF(START!$E$4="PROMOTION 4",F167,IF(START!$E$4="PROMOTION 5",F179,IF(START!$E$4="PROMOTION 6",F191, ))))))</f>
        <v xml:space="preserve">R. Nivelloise  B </v>
      </c>
      <c r="O14" s="105" t="s">
        <v>1730</v>
      </c>
    </row>
    <row r="15" spans="1:15" ht="20.100000000000001" customHeight="1" thickBot="1">
      <c r="A15" s="22" t="s">
        <v>1774</v>
      </c>
      <c r="B15" s="128" t="s">
        <v>1752</v>
      </c>
      <c r="C15" s="119" t="s">
        <v>1722</v>
      </c>
      <c r="D15" s="125" t="s">
        <v>1824</v>
      </c>
      <c r="E15" s="21" t="s">
        <v>108</v>
      </c>
      <c r="F15" s="110" t="str">
        <f t="shared" si="0"/>
        <v xml:space="preserve">Caramboul  A </v>
      </c>
      <c r="H15" s="26">
        <v>6</v>
      </c>
      <c r="J15" s="140" t="str">
        <f>IF(START!$E$4="VETERANS 1",F12,IF(START!$E$4="VETERANS 2",F24,IF(START!$E$4="VETERANS 3",F36,IF(START!$E$4="VETERANS 4",F48,IF(START!$E$4="VETERANS 5",F60,IF(START!$E$4="VETERANS 6",F72, ))))))&amp;IF(START!$E$4="VETERANS 7",F84,IF(START!$E$4="VETERANS 8",F96,IF(START!$E$4="PROVINCIALE 1",F108,IF(START!$E$4="PROVINCIALE 2",F120, ))))&amp;IF(START!$E$4="PROMOTION 1",F132,IF(START!$E$4="PROMOTION 2",F144,IF(START!$E$4="PROMOTION 3",F156,IF(START!$E$4="PROMOTION 4",F168,IF(START!$E$4="PROMOTION 5",F180,IF(START!$E$4="PROMOTION 6",F192, ))))))</f>
        <v xml:space="preserve">R. PUS  B </v>
      </c>
      <c r="O15" s="105" t="s">
        <v>1731</v>
      </c>
    </row>
    <row r="16" spans="1:15" ht="20.100000000000001" customHeight="1" thickBot="1">
      <c r="A16" s="22" t="s">
        <v>1769</v>
      </c>
      <c r="B16" s="128" t="s">
        <v>1752</v>
      </c>
      <c r="C16" s="119" t="s">
        <v>1722</v>
      </c>
      <c r="D16" s="125" t="s">
        <v>1825</v>
      </c>
      <c r="E16" s="21" t="s">
        <v>201</v>
      </c>
      <c r="F16" s="110" t="str">
        <f t="shared" si="0"/>
        <v xml:space="preserve">Cité Modèle  A </v>
      </c>
      <c r="H16" s="26">
        <v>7</v>
      </c>
      <c r="J16" s="140" t="str">
        <f>IF(START!$E$4="VETERANS 1",F13,IF(START!$E$4="VETERANS 2",F25,IF(START!$E$4="VETERANS 3",F37,IF(START!$E$4="VETERANS 4",F49,IF(START!$E$4="VETERANS 5",F61,IF(START!$E$4="VETERANS 6",F73, ))))))&amp;IF(START!$E$4="VETERANS 7",F85,IF(START!$E$4="VETERANS 8",F97,IF(START!$E$4="PROVINCIALE 1",F109,IF(START!$E$4="PROVINCIALE 2",F121, ))))&amp;IF(START!$E$4="PROMOTION 1",F133,IF(START!$E$4="PROMOTION 2",F145,IF(START!$E$4="PROMOTION 3",F157,IF(START!$E$4="PROMOTION 4",F169,IF(START!$E$4="PROMOTION 5",F181,IF(START!$E$4="PROMOTION 6",F193, ))))))</f>
        <v xml:space="preserve">R.PUC  D </v>
      </c>
      <c r="L16" s="1" t="s">
        <v>69</v>
      </c>
      <c r="O16" s="105" t="s">
        <v>1732</v>
      </c>
    </row>
    <row r="17" spans="1:15" ht="20.100000000000001" customHeight="1">
      <c r="A17" s="22" t="s">
        <v>1767</v>
      </c>
      <c r="B17" s="128" t="s">
        <v>1753</v>
      </c>
      <c r="C17" s="119" t="s">
        <v>1722</v>
      </c>
      <c r="D17" s="125" t="s">
        <v>1826</v>
      </c>
      <c r="E17" s="21" t="s">
        <v>130</v>
      </c>
      <c r="F17" s="110" t="str">
        <f t="shared" si="0"/>
        <v xml:space="preserve">For Ever SJ  B </v>
      </c>
      <c r="H17" s="26">
        <v>8</v>
      </c>
      <c r="L17" s="103">
        <f>SUM('Feuille de Match'!$M$39:$P$39)</f>
        <v>9</v>
      </c>
      <c r="O17" s="105"/>
    </row>
    <row r="18" spans="1:15" ht="20.100000000000001" customHeight="1" thickBot="1">
      <c r="A18" s="22" t="s">
        <v>1771</v>
      </c>
      <c r="B18" s="128" t="s">
        <v>1752</v>
      </c>
      <c r="C18" s="119" t="s">
        <v>1722</v>
      </c>
      <c r="D18" s="125" t="s">
        <v>1827</v>
      </c>
      <c r="E18" s="21" t="s">
        <v>215</v>
      </c>
      <c r="F18" s="110" t="str">
        <f t="shared" si="0"/>
        <v xml:space="preserve">Le Domaine  A </v>
      </c>
      <c r="M18" t="s">
        <v>1720</v>
      </c>
      <c r="O18" s="105"/>
    </row>
    <row r="19" spans="1:15" ht="20.100000000000001" customHeight="1" thickBot="1">
      <c r="A19" s="22" t="s">
        <v>1773</v>
      </c>
      <c r="B19" s="128" t="s">
        <v>1752</v>
      </c>
      <c r="C19" s="119" t="s">
        <v>1722</v>
      </c>
      <c r="D19" s="125" t="s">
        <v>1828</v>
      </c>
      <c r="E19" s="21" t="s">
        <v>170</v>
      </c>
      <c r="F19" s="110" t="str">
        <f t="shared" si="0"/>
        <v xml:space="preserve">Le Frankveld  A </v>
      </c>
      <c r="M19" s="107" t="str">
        <f>IF(START!$C$4="VETERANS",O3,IF(START!$C$4="PROMOTION",O11,O19))</f>
        <v>VETERANS 1</v>
      </c>
      <c r="O19" s="106" t="s">
        <v>1733</v>
      </c>
    </row>
    <row r="20" spans="1:15" ht="20.100000000000001" customHeight="1" thickBot="1">
      <c r="A20" s="22" t="s">
        <v>1766</v>
      </c>
      <c r="B20" s="128" t="s">
        <v>1753</v>
      </c>
      <c r="C20" s="119" t="s">
        <v>1722</v>
      </c>
      <c r="D20" s="125" t="s">
        <v>1829</v>
      </c>
      <c r="E20" s="21" t="s">
        <v>89</v>
      </c>
      <c r="F20" s="110" t="str">
        <f t="shared" si="0"/>
        <v xml:space="preserve">Le Pachy  B </v>
      </c>
      <c r="M20" s="107" t="str">
        <f>IF(START!$C$4="VETERANS",O4,IF(START!$C$4="PROMOTION",O12,O20))</f>
        <v>VETERANS 2</v>
      </c>
      <c r="O20" s="106" t="s">
        <v>1734</v>
      </c>
    </row>
    <row r="21" spans="1:15" ht="20.100000000000001" customHeight="1" thickBot="1">
      <c r="A21" s="22" t="s">
        <v>1758</v>
      </c>
      <c r="B21" s="128" t="s">
        <v>1753</v>
      </c>
      <c r="C21" s="119" t="s">
        <v>1722</v>
      </c>
      <c r="D21" s="125" t="s">
        <v>1796</v>
      </c>
      <c r="E21" s="21" t="s">
        <v>162</v>
      </c>
      <c r="F21" s="110" t="str">
        <f t="shared" si="0"/>
        <v xml:space="preserve">Le Paradis  B </v>
      </c>
      <c r="H21" s="1" t="s">
        <v>1958</v>
      </c>
      <c r="J21" s="1" t="str">
        <f>'Feuille de Match'!K50</f>
        <v>bijojo@live.be</v>
      </c>
      <c r="M21" s="107" t="str">
        <f>IF(START!$C$4="VETERANS",O5,IF(START!$C$4="PROMOTION",O13,O21))</f>
        <v>VETERANS 3</v>
      </c>
      <c r="O21" s="106"/>
    </row>
    <row r="22" spans="1:15" ht="20.100000000000001" customHeight="1" thickBot="1">
      <c r="A22" s="22" t="s">
        <v>1764</v>
      </c>
      <c r="B22" s="128" t="s">
        <v>1753</v>
      </c>
      <c r="C22" s="119" t="s">
        <v>1722</v>
      </c>
      <c r="D22" s="125" t="s">
        <v>1830</v>
      </c>
      <c r="E22" s="21" t="s">
        <v>99</v>
      </c>
      <c r="F22" s="110" t="str">
        <f t="shared" si="0"/>
        <v xml:space="preserve">R. Elite  B </v>
      </c>
      <c r="J22" s="1" t="str">
        <f>'Feuille de Match'!D50</f>
        <v>newixelles.50plus@gmail.com</v>
      </c>
      <c r="M22" s="107" t="str">
        <f>IF(START!$C$4="VETERANS",O6,IF(START!$C$4="PROMOTION",O14,O22))</f>
        <v>VETERANS 4</v>
      </c>
      <c r="O22" s="106"/>
    </row>
    <row r="23" spans="1:15" ht="20.100000000000001" customHeight="1" thickBot="1">
      <c r="A23" s="22" t="s">
        <v>1765</v>
      </c>
      <c r="B23" s="128" t="s">
        <v>1753</v>
      </c>
      <c r="C23" s="119" t="s">
        <v>1722</v>
      </c>
      <c r="D23" s="125" t="s">
        <v>1831</v>
      </c>
      <c r="E23" s="21" t="s">
        <v>180</v>
      </c>
      <c r="F23" s="110" t="str">
        <f t="shared" si="0"/>
        <v xml:space="preserve">R. Joli-Bois  B </v>
      </c>
      <c r="M23" s="107" t="str">
        <f>IF(START!$C$4="VETERANS",O7,IF(START!$C$4="PROMOTION",O15,O23))</f>
        <v>VETERANS 5</v>
      </c>
    </row>
    <row r="24" spans="1:15" ht="20.100000000000001" customHeight="1" thickBot="1">
      <c r="A24" s="22" t="s">
        <v>1770</v>
      </c>
      <c r="B24" s="128" t="s">
        <v>1752</v>
      </c>
      <c r="C24" s="119" t="s">
        <v>1722</v>
      </c>
      <c r="D24" s="125" t="s">
        <v>1832</v>
      </c>
      <c r="E24" s="21" t="s">
        <v>119</v>
      </c>
      <c r="F24" s="110" t="str">
        <f t="shared" si="0"/>
        <v xml:space="preserve">R. PUS  A </v>
      </c>
      <c r="M24" s="107" t="str">
        <f>IF(START!$C$4="VETERANS",O8,IF(START!$C$4="PROMOTION",O16,O24))</f>
        <v>VETERANS 6</v>
      </c>
    </row>
    <row r="25" spans="1:15" ht="20.100000000000001" customHeight="1" thickBot="1">
      <c r="A25" s="22" t="s">
        <v>1762</v>
      </c>
      <c r="B25" s="128" t="s">
        <v>1753</v>
      </c>
      <c r="C25" s="119" t="s">
        <v>1722</v>
      </c>
      <c r="D25" s="125" t="s">
        <v>1833</v>
      </c>
      <c r="E25" s="21" t="s">
        <v>104</v>
      </c>
      <c r="F25" s="110" t="str">
        <f t="shared" si="0"/>
        <v xml:space="preserve">R.PUC  B </v>
      </c>
      <c r="M25" s="107" t="str">
        <f>IF(START!$C$4="VETERANS",O9,IF(START!$C$4="PROMOTION",O17,O25))</f>
        <v>VETERANS 7</v>
      </c>
    </row>
    <row r="26" spans="1:15" ht="20.100000000000001" customHeight="1">
      <c r="A26" s="120" t="s">
        <v>1774</v>
      </c>
      <c r="B26" s="126" t="s">
        <v>1753</v>
      </c>
      <c r="C26" s="106" t="s">
        <v>1723</v>
      </c>
      <c r="D26" s="125" t="s">
        <v>1834</v>
      </c>
      <c r="E26" s="21" t="s">
        <v>183</v>
      </c>
      <c r="F26" s="110" t="str">
        <f t="shared" si="0"/>
        <v xml:space="preserve">Caramboul  B </v>
      </c>
      <c r="M26" s="107" t="str">
        <f>IF(START!$C$4="VETERANS",O10,IF(START!$C$4="PROMOTION",O18,O26))</f>
        <v>VETERANS 8</v>
      </c>
    </row>
    <row r="27" spans="1:15" ht="20.100000000000001" customHeight="1">
      <c r="A27" s="121" t="s">
        <v>1779</v>
      </c>
      <c r="B27" s="126" t="s">
        <v>1752</v>
      </c>
      <c r="C27" s="106" t="s">
        <v>1723</v>
      </c>
      <c r="D27" s="125" t="s">
        <v>1835</v>
      </c>
      <c r="E27" s="21" t="s">
        <v>108</v>
      </c>
      <c r="F27" s="110" t="str">
        <f t="shared" si="0"/>
        <v xml:space="preserve">Kiki Tubizien  A </v>
      </c>
    </row>
    <row r="28" spans="1:15" ht="20.100000000000001" customHeight="1">
      <c r="A28" s="121" t="s">
        <v>1758</v>
      </c>
      <c r="B28" s="126" t="s">
        <v>1756</v>
      </c>
      <c r="C28" s="106" t="s">
        <v>1723</v>
      </c>
      <c r="D28" s="125" t="s">
        <v>1836</v>
      </c>
      <c r="E28" s="21" t="s">
        <v>201</v>
      </c>
      <c r="F28" s="110" t="str">
        <f t="shared" si="0"/>
        <v xml:space="preserve">Le Paradis  D </v>
      </c>
    </row>
    <row r="29" spans="1:15" ht="20.100000000000001" customHeight="1">
      <c r="A29" s="121" t="s">
        <v>1758</v>
      </c>
      <c r="B29" s="126" t="s">
        <v>1754</v>
      </c>
      <c r="C29" s="106" t="s">
        <v>1723</v>
      </c>
      <c r="D29" s="125" t="s">
        <v>1837</v>
      </c>
      <c r="E29" s="21" t="s">
        <v>130</v>
      </c>
      <c r="F29" s="110" t="str">
        <f t="shared" si="0"/>
        <v xml:space="preserve">Le Paradis  C </v>
      </c>
    </row>
    <row r="30" spans="1:15" ht="20.100000000000001" customHeight="1">
      <c r="A30" s="121" t="s">
        <v>1777</v>
      </c>
      <c r="B30" s="126" t="s">
        <v>1752</v>
      </c>
      <c r="C30" s="106" t="s">
        <v>1723</v>
      </c>
      <c r="D30" s="125" t="s">
        <v>1838</v>
      </c>
      <c r="E30" s="21" t="s">
        <v>215</v>
      </c>
      <c r="F30" s="110" t="str">
        <f t="shared" si="0"/>
        <v xml:space="preserve">Léo  A </v>
      </c>
    </row>
    <row r="31" spans="1:15" ht="20.100000000000001" customHeight="1">
      <c r="A31" s="121" t="s">
        <v>1778</v>
      </c>
      <c r="B31" s="126" t="s">
        <v>1752</v>
      </c>
      <c r="C31" s="106" t="s">
        <v>1723</v>
      </c>
      <c r="D31" s="125" t="s">
        <v>1839</v>
      </c>
      <c r="E31" s="21" t="s">
        <v>170</v>
      </c>
      <c r="F31" s="110" t="str">
        <f t="shared" si="0"/>
        <v xml:space="preserve">Les Jardins  A </v>
      </c>
    </row>
    <row r="32" spans="1:15" ht="20.100000000000001" customHeight="1">
      <c r="A32" s="121" t="s">
        <v>1776</v>
      </c>
      <c r="B32" s="126" t="s">
        <v>1752</v>
      </c>
      <c r="C32" s="106" t="s">
        <v>1723</v>
      </c>
      <c r="D32" s="125" t="s">
        <v>1840</v>
      </c>
      <c r="E32" s="21" t="s">
        <v>89</v>
      </c>
      <c r="F32" s="110" t="str">
        <f t="shared" si="0"/>
        <v xml:space="preserve">New Fes  A </v>
      </c>
    </row>
    <row r="33" spans="1:6" ht="20.100000000000001" customHeight="1">
      <c r="A33" s="121" t="s">
        <v>131</v>
      </c>
      <c r="B33" s="126" t="s">
        <v>1753</v>
      </c>
      <c r="C33" s="106" t="s">
        <v>1723</v>
      </c>
      <c r="D33" s="125" t="s">
        <v>1841</v>
      </c>
      <c r="E33" s="21" t="s">
        <v>162</v>
      </c>
      <c r="F33" s="110" t="str">
        <f t="shared" si="0"/>
        <v xml:space="preserve">P.A.S.A.  B </v>
      </c>
    </row>
    <row r="34" spans="1:6" ht="20.100000000000001" customHeight="1">
      <c r="A34" s="121" t="s">
        <v>1760</v>
      </c>
      <c r="B34" s="126" t="s">
        <v>1753</v>
      </c>
      <c r="C34" s="106" t="s">
        <v>1723</v>
      </c>
      <c r="D34" s="125" t="s">
        <v>1842</v>
      </c>
      <c r="E34" s="21" t="s">
        <v>99</v>
      </c>
      <c r="F34" s="110" t="str">
        <f t="shared" si="0"/>
        <v xml:space="preserve">R. Blanc-Ry  B </v>
      </c>
    </row>
    <row r="35" spans="1:6" ht="20.100000000000001" customHeight="1">
      <c r="A35" s="121" t="s">
        <v>1759</v>
      </c>
      <c r="B35" s="126" t="s">
        <v>1753</v>
      </c>
      <c r="C35" s="106" t="s">
        <v>1723</v>
      </c>
      <c r="D35" s="125" t="s">
        <v>1843</v>
      </c>
      <c r="E35" s="21" t="s">
        <v>180</v>
      </c>
      <c r="F35" s="110" t="str">
        <f t="shared" si="0"/>
        <v xml:space="preserve">R. De Rivieren  B </v>
      </c>
    </row>
    <row r="36" spans="1:6" ht="20.100000000000001" customHeight="1">
      <c r="A36" s="121" t="s">
        <v>1780</v>
      </c>
      <c r="B36" s="126" t="s">
        <v>1752</v>
      </c>
      <c r="C36" s="106" t="s">
        <v>1723</v>
      </c>
      <c r="D36" s="125" t="s">
        <v>1844</v>
      </c>
      <c r="E36" s="21" t="s">
        <v>119</v>
      </c>
      <c r="F36" s="110" t="str">
        <f t="shared" si="0"/>
        <v xml:space="preserve">R. Limaloise  A </v>
      </c>
    </row>
    <row r="37" spans="1:6" ht="20.100000000000001" customHeight="1">
      <c r="A37" s="121" t="s">
        <v>1775</v>
      </c>
      <c r="B37" s="126" t="s">
        <v>1752</v>
      </c>
      <c r="C37" s="106" t="s">
        <v>1723</v>
      </c>
      <c r="D37" s="125" t="s">
        <v>1845</v>
      </c>
      <c r="E37" s="21" t="s">
        <v>104</v>
      </c>
      <c r="F37" s="110" t="str">
        <f t="shared" si="0"/>
        <v xml:space="preserve">R. Nivelloise  A </v>
      </c>
    </row>
    <row r="38" spans="1:6" ht="20.100000000000001" customHeight="1">
      <c r="A38" s="118" t="s">
        <v>1781</v>
      </c>
      <c r="B38" s="129" t="s">
        <v>1752</v>
      </c>
      <c r="C38" s="119" t="s">
        <v>1724</v>
      </c>
      <c r="D38" s="125" t="s">
        <v>1846</v>
      </c>
      <c r="E38" s="21" t="s">
        <v>183</v>
      </c>
      <c r="F38" s="110" t="str">
        <f t="shared" si="0"/>
        <v xml:space="preserve">AS Beauchamp  A </v>
      </c>
    </row>
    <row r="39" spans="1:6" ht="20.100000000000001" customHeight="1">
      <c r="A39" s="22" t="s">
        <v>1767</v>
      </c>
      <c r="B39" s="129" t="s">
        <v>1754</v>
      </c>
      <c r="C39" s="119" t="s">
        <v>1724</v>
      </c>
      <c r="D39" s="125" t="s">
        <v>1847</v>
      </c>
      <c r="E39" s="21" t="s">
        <v>108</v>
      </c>
      <c r="F39" s="110" t="str">
        <f t="shared" si="0"/>
        <v xml:space="preserve">For Ever SJ  C </v>
      </c>
    </row>
    <row r="40" spans="1:6" ht="20.100000000000001" customHeight="1">
      <c r="A40" s="22" t="s">
        <v>1768</v>
      </c>
      <c r="B40" s="129" t="s">
        <v>1753</v>
      </c>
      <c r="C40" s="119" t="s">
        <v>1724</v>
      </c>
      <c r="D40" s="125" t="s">
        <v>1848</v>
      </c>
      <c r="E40" s="21" t="s">
        <v>201</v>
      </c>
      <c r="F40" s="110" t="str">
        <f t="shared" si="0"/>
        <v xml:space="preserve">La Wavrienne  B </v>
      </c>
    </row>
    <row r="41" spans="1:6" ht="20.100000000000001" customHeight="1">
      <c r="A41" s="22" t="s">
        <v>1773</v>
      </c>
      <c r="B41" s="129" t="s">
        <v>1753</v>
      </c>
      <c r="C41" s="119" t="s">
        <v>1724</v>
      </c>
      <c r="D41" s="125" t="s">
        <v>1849</v>
      </c>
      <c r="E41" s="21" t="s">
        <v>130</v>
      </c>
      <c r="F41" s="110" t="str">
        <f t="shared" si="0"/>
        <v xml:space="preserve">Le Frankveld  B </v>
      </c>
    </row>
    <row r="42" spans="1:6" ht="20.100000000000001" customHeight="1">
      <c r="A42" s="22" t="s">
        <v>1758</v>
      </c>
      <c r="B42" s="129" t="s">
        <v>1755</v>
      </c>
      <c r="C42" s="119" t="s">
        <v>1724</v>
      </c>
      <c r="D42" s="125" t="s">
        <v>1850</v>
      </c>
      <c r="E42" s="21" t="s">
        <v>215</v>
      </c>
      <c r="F42" s="110" t="str">
        <f t="shared" si="0"/>
        <v xml:space="preserve">Le Paradis  E </v>
      </c>
    </row>
    <row r="43" spans="1:6" ht="20.100000000000001" customHeight="1">
      <c r="A43" s="22" t="s">
        <v>1758</v>
      </c>
      <c r="B43" s="129" t="s">
        <v>1757</v>
      </c>
      <c r="C43" s="119" t="s">
        <v>1724</v>
      </c>
      <c r="D43" s="125" t="s">
        <v>1851</v>
      </c>
      <c r="E43" s="21" t="s">
        <v>170</v>
      </c>
      <c r="F43" s="110" t="str">
        <f t="shared" si="0"/>
        <v xml:space="preserve">Le Paradis  F </v>
      </c>
    </row>
    <row r="44" spans="1:6" ht="20.100000000000001" customHeight="1">
      <c r="A44" s="22" t="s">
        <v>1761</v>
      </c>
      <c r="B44" s="129" t="s">
        <v>1753</v>
      </c>
      <c r="C44" s="119" t="s">
        <v>1724</v>
      </c>
      <c r="D44" s="125" t="s">
        <v>1852</v>
      </c>
      <c r="E44" s="21" t="s">
        <v>89</v>
      </c>
      <c r="F44" s="110" t="str">
        <f t="shared" si="0"/>
        <v xml:space="preserve">New XL  B </v>
      </c>
    </row>
    <row r="45" spans="1:6" ht="20.100000000000001" customHeight="1">
      <c r="A45" s="22" t="s">
        <v>131</v>
      </c>
      <c r="B45" s="129" t="s">
        <v>1754</v>
      </c>
      <c r="C45" s="119" t="s">
        <v>1724</v>
      </c>
      <c r="D45" s="125" t="s">
        <v>1853</v>
      </c>
      <c r="E45" s="21" t="s">
        <v>162</v>
      </c>
      <c r="F45" s="110" t="str">
        <f t="shared" si="0"/>
        <v xml:space="preserve">P.A.S.A.  C </v>
      </c>
    </row>
    <row r="46" spans="1:6" ht="20.100000000000001" customHeight="1">
      <c r="A46" s="22" t="s">
        <v>1759</v>
      </c>
      <c r="B46" s="129" t="s">
        <v>1754</v>
      </c>
      <c r="C46" s="119" t="s">
        <v>1724</v>
      </c>
      <c r="D46" s="125" t="s">
        <v>1854</v>
      </c>
      <c r="E46" s="21" t="s">
        <v>99</v>
      </c>
      <c r="F46" s="110" t="str">
        <f t="shared" si="0"/>
        <v xml:space="preserve">R. De Rivieren  C </v>
      </c>
    </row>
    <row r="47" spans="1:6" ht="20.100000000000001" customHeight="1">
      <c r="A47" s="22" t="s">
        <v>1759</v>
      </c>
      <c r="B47" s="129" t="s">
        <v>1756</v>
      </c>
      <c r="C47" s="119" t="s">
        <v>1724</v>
      </c>
      <c r="D47" s="125" t="s">
        <v>1855</v>
      </c>
      <c r="E47" s="21" t="s">
        <v>180</v>
      </c>
      <c r="F47" s="110" t="str">
        <f t="shared" si="0"/>
        <v xml:space="preserve">R. De Rivieren  D </v>
      </c>
    </row>
    <row r="48" spans="1:6" ht="20.100000000000001" customHeight="1">
      <c r="A48" s="22" t="s">
        <v>1765</v>
      </c>
      <c r="B48" s="129" t="s">
        <v>1754</v>
      </c>
      <c r="C48" s="119" t="s">
        <v>1724</v>
      </c>
      <c r="D48" s="125" t="s">
        <v>1856</v>
      </c>
      <c r="E48" s="21" t="s">
        <v>119</v>
      </c>
      <c r="F48" s="110" t="str">
        <f t="shared" si="0"/>
        <v xml:space="preserve">R. Joli-Bois  C </v>
      </c>
    </row>
    <row r="49" spans="1:6" ht="20.100000000000001" customHeight="1">
      <c r="A49" s="22" t="s">
        <v>1762</v>
      </c>
      <c r="B49" s="129" t="s">
        <v>1754</v>
      </c>
      <c r="C49" s="119" t="s">
        <v>1724</v>
      </c>
      <c r="D49" s="125" t="s">
        <v>1857</v>
      </c>
      <c r="E49" s="21" t="s">
        <v>104</v>
      </c>
      <c r="F49" s="110" t="str">
        <f t="shared" si="0"/>
        <v xml:space="preserve">R.PUC  C </v>
      </c>
    </row>
    <row r="50" spans="1:6" ht="20.100000000000001" customHeight="1">
      <c r="A50" s="120" t="s">
        <v>1784</v>
      </c>
      <c r="B50" s="127" t="s">
        <v>1752</v>
      </c>
      <c r="C50" s="106" t="s">
        <v>1725</v>
      </c>
      <c r="D50" s="125" t="s">
        <v>1858</v>
      </c>
      <c r="E50" s="21" t="s">
        <v>183</v>
      </c>
      <c r="F50" s="110" t="str">
        <f t="shared" si="0"/>
        <v xml:space="preserve">Bxl-Ouest  A </v>
      </c>
    </row>
    <row r="51" spans="1:6" ht="20.100000000000001" customHeight="1">
      <c r="A51" s="121" t="s">
        <v>1782</v>
      </c>
      <c r="B51" s="127" t="s">
        <v>1756</v>
      </c>
      <c r="C51" s="106" t="s">
        <v>1725</v>
      </c>
      <c r="D51" s="125" t="s">
        <v>1859</v>
      </c>
      <c r="E51" s="21" t="s">
        <v>108</v>
      </c>
      <c r="F51" s="110" t="str">
        <f t="shared" si="0"/>
        <v xml:space="preserve">For ever  D </v>
      </c>
    </row>
    <row r="52" spans="1:6" ht="20.100000000000001" customHeight="1">
      <c r="A52" s="121" t="s">
        <v>1783</v>
      </c>
      <c r="B52" s="127" t="s">
        <v>1752</v>
      </c>
      <c r="C52" s="106" t="s">
        <v>1725</v>
      </c>
      <c r="D52" s="125" t="s">
        <v>1860</v>
      </c>
      <c r="E52" s="21" t="s">
        <v>201</v>
      </c>
      <c r="F52" s="110" t="str">
        <f t="shared" si="0"/>
        <v xml:space="preserve">La Hulpe  A </v>
      </c>
    </row>
    <row r="53" spans="1:6" ht="20.100000000000001" customHeight="1">
      <c r="A53" s="121" t="s">
        <v>1766</v>
      </c>
      <c r="B53" s="127" t="s">
        <v>1756</v>
      </c>
      <c r="C53" s="106" t="s">
        <v>1725</v>
      </c>
      <c r="D53" s="125" t="s">
        <v>1861</v>
      </c>
      <c r="E53" s="21" t="s">
        <v>130</v>
      </c>
      <c r="F53" s="110" t="str">
        <f t="shared" si="0"/>
        <v xml:space="preserve">Le Pachy  D </v>
      </c>
    </row>
    <row r="54" spans="1:6" ht="20.100000000000001" customHeight="1">
      <c r="A54" s="121" t="s">
        <v>1766</v>
      </c>
      <c r="B54" s="127" t="s">
        <v>1754</v>
      </c>
      <c r="C54" s="106" t="s">
        <v>1725</v>
      </c>
      <c r="D54" s="125" t="s">
        <v>1862</v>
      </c>
      <c r="E54" s="21" t="s">
        <v>215</v>
      </c>
      <c r="F54" s="110" t="str">
        <f t="shared" si="0"/>
        <v xml:space="preserve">Le Pachy  C </v>
      </c>
    </row>
    <row r="55" spans="1:6" ht="20.100000000000001" customHeight="1">
      <c r="A55" s="121" t="s">
        <v>1761</v>
      </c>
      <c r="B55" s="127" t="s">
        <v>1754</v>
      </c>
      <c r="C55" s="106" t="s">
        <v>1725</v>
      </c>
      <c r="D55" s="125" t="s">
        <v>1863</v>
      </c>
      <c r="E55" s="21" t="s">
        <v>170</v>
      </c>
      <c r="F55" s="110" t="str">
        <f t="shared" si="0"/>
        <v xml:space="preserve">New XL  C </v>
      </c>
    </row>
    <row r="56" spans="1:6" ht="20.100000000000001" customHeight="1">
      <c r="A56" s="121" t="s">
        <v>1760</v>
      </c>
      <c r="B56" s="127" t="s">
        <v>1754</v>
      </c>
      <c r="C56" s="106" t="s">
        <v>1725</v>
      </c>
      <c r="D56" s="125" t="s">
        <v>1864</v>
      </c>
      <c r="E56" s="21" t="s">
        <v>89</v>
      </c>
      <c r="F56" s="110" t="str">
        <f t="shared" si="0"/>
        <v xml:space="preserve">R. Blanc-Ry  C </v>
      </c>
    </row>
    <row r="57" spans="1:6" ht="20.100000000000001" customHeight="1">
      <c r="A57" s="121" t="s">
        <v>1759</v>
      </c>
      <c r="B57" s="127" t="s">
        <v>1755</v>
      </c>
      <c r="C57" s="106" t="s">
        <v>1725</v>
      </c>
      <c r="D57" s="125" t="s">
        <v>1865</v>
      </c>
      <c r="E57" s="21" t="s">
        <v>162</v>
      </c>
      <c r="F57" s="110" t="str">
        <f t="shared" si="0"/>
        <v xml:space="preserve">R. De Rivieren  E </v>
      </c>
    </row>
    <row r="58" spans="1:6" ht="20.100000000000001" customHeight="1">
      <c r="A58" s="121" t="s">
        <v>1764</v>
      </c>
      <c r="B58" s="127" t="s">
        <v>1754</v>
      </c>
      <c r="C58" s="106" t="s">
        <v>1725</v>
      </c>
      <c r="D58" s="125" t="s">
        <v>1866</v>
      </c>
      <c r="E58" s="21" t="s">
        <v>99</v>
      </c>
      <c r="F58" s="110" t="str">
        <f t="shared" si="0"/>
        <v xml:space="preserve">R. Elite  C </v>
      </c>
    </row>
    <row r="59" spans="1:6" ht="20.100000000000001" customHeight="1">
      <c r="A59" s="121" t="s">
        <v>1775</v>
      </c>
      <c r="B59" s="127" t="s">
        <v>1753</v>
      </c>
      <c r="C59" s="106" t="s">
        <v>1725</v>
      </c>
      <c r="D59" s="125" t="s">
        <v>1867</v>
      </c>
      <c r="E59" s="21" t="s">
        <v>180</v>
      </c>
      <c r="F59" s="110" t="str">
        <f t="shared" si="0"/>
        <v xml:space="preserve">R. Nivelloise  B </v>
      </c>
    </row>
    <row r="60" spans="1:6" ht="20.100000000000001" customHeight="1">
      <c r="A60" s="121" t="s">
        <v>1770</v>
      </c>
      <c r="B60" s="127" t="s">
        <v>1753</v>
      </c>
      <c r="C60" s="106" t="s">
        <v>1725</v>
      </c>
      <c r="D60" s="125" t="s">
        <v>1868</v>
      </c>
      <c r="E60" s="21" t="s">
        <v>119</v>
      </c>
      <c r="F60" s="110" t="str">
        <f t="shared" si="0"/>
        <v xml:space="preserve">R. PUS  B </v>
      </c>
    </row>
    <row r="61" spans="1:6" ht="20.100000000000001" customHeight="1">
      <c r="A61" s="121" t="s">
        <v>1762</v>
      </c>
      <c r="B61" s="127" t="s">
        <v>1756</v>
      </c>
      <c r="C61" s="106" t="s">
        <v>1725</v>
      </c>
      <c r="D61" s="125" t="s">
        <v>1869</v>
      </c>
      <c r="E61" s="21" t="s">
        <v>104</v>
      </c>
      <c r="F61" s="110" t="str">
        <f t="shared" si="0"/>
        <v xml:space="preserve">R.PUC  D </v>
      </c>
    </row>
    <row r="62" spans="1:6" ht="20.100000000000001" customHeight="1">
      <c r="A62" s="118" t="s">
        <v>1781</v>
      </c>
      <c r="B62" s="129" t="s">
        <v>1753</v>
      </c>
      <c r="C62" s="119" t="s">
        <v>1726</v>
      </c>
      <c r="D62" s="125" t="s">
        <v>1870</v>
      </c>
      <c r="E62" s="21" t="s">
        <v>183</v>
      </c>
      <c r="F62" s="110" t="str">
        <f t="shared" si="0"/>
        <v xml:space="preserve">AS Beauchamp  B </v>
      </c>
    </row>
    <row r="63" spans="1:6" ht="20.100000000000001" customHeight="1">
      <c r="A63" s="22" t="s">
        <v>1770</v>
      </c>
      <c r="B63" s="129" t="s">
        <v>1754</v>
      </c>
      <c r="C63" s="119" t="s">
        <v>1726</v>
      </c>
      <c r="D63" s="125" t="s">
        <v>1880</v>
      </c>
      <c r="E63" s="21" t="s">
        <v>108</v>
      </c>
      <c r="F63" s="110" t="str">
        <f t="shared" ref="F63:F73" si="1">CONCATENATE(A63,"  ",B63)</f>
        <v xml:space="preserve">R. PUS  C </v>
      </c>
    </row>
    <row r="64" spans="1:6" ht="20.100000000000001" customHeight="1">
      <c r="A64" s="22" t="s">
        <v>1783</v>
      </c>
      <c r="B64" s="129" t="s">
        <v>1753</v>
      </c>
      <c r="C64" s="119" t="s">
        <v>1726</v>
      </c>
      <c r="D64" s="125" t="s">
        <v>1871</v>
      </c>
      <c r="E64" s="21" t="s">
        <v>201</v>
      </c>
      <c r="F64" s="110" t="str">
        <f t="shared" si="1"/>
        <v xml:space="preserve">La Hulpe  B </v>
      </c>
    </row>
    <row r="65" spans="1:6" ht="20.100000000000001" customHeight="1">
      <c r="A65" s="22" t="s">
        <v>1766</v>
      </c>
      <c r="B65" s="129" t="s">
        <v>1755</v>
      </c>
      <c r="C65" s="119" t="s">
        <v>1726</v>
      </c>
      <c r="D65" s="20" t="s">
        <v>1872</v>
      </c>
      <c r="E65" s="21" t="s">
        <v>130</v>
      </c>
      <c r="F65" s="110" t="str">
        <f t="shared" si="1"/>
        <v xml:space="preserve">Le Pachy  E </v>
      </c>
    </row>
    <row r="66" spans="1:6" ht="20.100000000000001" customHeight="1">
      <c r="A66" s="22" t="s">
        <v>1778</v>
      </c>
      <c r="B66" s="129" t="s">
        <v>1753</v>
      </c>
      <c r="C66" s="119" t="s">
        <v>1726</v>
      </c>
      <c r="D66" s="20" t="s">
        <v>1873</v>
      </c>
      <c r="E66" s="21" t="s">
        <v>215</v>
      </c>
      <c r="F66" s="110" t="str">
        <f t="shared" si="1"/>
        <v xml:space="preserve">Les Jardins  B </v>
      </c>
    </row>
    <row r="67" spans="1:6" ht="20.100000000000001" customHeight="1">
      <c r="A67" s="22" t="s">
        <v>1761</v>
      </c>
      <c r="B67" s="129" t="s">
        <v>1756</v>
      </c>
      <c r="C67" s="119" t="s">
        <v>1726</v>
      </c>
      <c r="D67" s="20" t="s">
        <v>1874</v>
      </c>
      <c r="E67" s="21" t="s">
        <v>170</v>
      </c>
      <c r="F67" s="110" t="str">
        <f t="shared" si="1"/>
        <v xml:space="preserve">New XL  D </v>
      </c>
    </row>
    <row r="68" spans="1:6" ht="20.100000000000001" customHeight="1">
      <c r="A68" s="22" t="s">
        <v>131</v>
      </c>
      <c r="B68" s="129" t="s">
        <v>1755</v>
      </c>
      <c r="C68" s="119" t="s">
        <v>1726</v>
      </c>
      <c r="D68" s="20" t="s">
        <v>1875</v>
      </c>
      <c r="E68" s="21" t="s">
        <v>89</v>
      </c>
      <c r="F68" s="110" t="str">
        <f t="shared" si="1"/>
        <v xml:space="preserve">P.A.S.A.  E </v>
      </c>
    </row>
    <row r="69" spans="1:6" ht="20.100000000000001" customHeight="1">
      <c r="A69" s="22" t="s">
        <v>1787</v>
      </c>
      <c r="B69" s="129" t="s">
        <v>1752</v>
      </c>
      <c r="C69" s="119" t="s">
        <v>1726</v>
      </c>
      <c r="D69" s="20" t="s">
        <v>1876</v>
      </c>
      <c r="E69" s="21" t="s">
        <v>162</v>
      </c>
      <c r="F69" s="110" t="str">
        <f t="shared" si="1"/>
        <v xml:space="preserve">PC St-Gillois  A </v>
      </c>
    </row>
    <row r="70" spans="1:6" ht="20.100000000000001" customHeight="1">
      <c r="A70" s="22" t="s">
        <v>1759</v>
      </c>
      <c r="B70" s="129" t="s">
        <v>1757</v>
      </c>
      <c r="C70" s="119" t="s">
        <v>1726</v>
      </c>
      <c r="D70" s="20" t="s">
        <v>1877</v>
      </c>
      <c r="E70" s="21" t="s">
        <v>99</v>
      </c>
      <c r="F70" s="110" t="str">
        <f t="shared" si="1"/>
        <v xml:space="preserve">R. De Rivieren  F </v>
      </c>
    </row>
    <row r="71" spans="1:6" ht="20.100000000000001" customHeight="1">
      <c r="A71" s="22" t="s">
        <v>1780</v>
      </c>
      <c r="B71" s="129" t="s">
        <v>1753</v>
      </c>
      <c r="C71" s="119" t="s">
        <v>1726</v>
      </c>
      <c r="D71" s="20" t="s">
        <v>1878</v>
      </c>
      <c r="E71" s="21" t="s">
        <v>180</v>
      </c>
      <c r="F71" s="110" t="str">
        <f t="shared" si="1"/>
        <v xml:space="preserve">R. Limaloise  B </v>
      </c>
    </row>
    <row r="72" spans="1:6" ht="20.100000000000001" customHeight="1">
      <c r="A72" s="22" t="s">
        <v>1775</v>
      </c>
      <c r="B72" s="129" t="s">
        <v>1754</v>
      </c>
      <c r="C72" s="119" t="s">
        <v>1726</v>
      </c>
      <c r="D72" s="20" t="s">
        <v>1879</v>
      </c>
      <c r="E72" s="21" t="s">
        <v>119</v>
      </c>
      <c r="F72" s="110" t="str">
        <f t="shared" si="1"/>
        <v xml:space="preserve">R. Nivelloise  C </v>
      </c>
    </row>
    <row r="73" spans="1:6" ht="20.100000000000001" customHeight="1">
      <c r="A73" s="22" t="s">
        <v>1718</v>
      </c>
      <c r="B73" s="129" t="s">
        <v>1718</v>
      </c>
      <c r="C73" s="119" t="s">
        <v>1726</v>
      </c>
      <c r="D73" s="20" t="s">
        <v>1718</v>
      </c>
      <c r="E73" s="21" t="s">
        <v>104</v>
      </c>
      <c r="F73" s="110" t="str">
        <f t="shared" si="1"/>
        <v xml:space="preserve">    </v>
      </c>
    </row>
    <row r="74" spans="1:6" ht="20.100000000000001" customHeight="1">
      <c r="A74" s="121" t="s">
        <v>1780</v>
      </c>
      <c r="B74" s="127" t="s">
        <v>1754</v>
      </c>
      <c r="C74" s="106" t="s">
        <v>1737</v>
      </c>
      <c r="D74" s="20" t="s">
        <v>1891</v>
      </c>
      <c r="E74" s="21" t="s">
        <v>183</v>
      </c>
      <c r="F74" s="110" t="str">
        <f t="shared" ref="F74:F130" si="2">CONCATENATE(A74,"  ",B74)</f>
        <v xml:space="preserve">R. Limaloise  C </v>
      </c>
    </row>
    <row r="75" spans="1:6" ht="20.100000000000001" customHeight="1">
      <c r="A75" s="121" t="s">
        <v>1767</v>
      </c>
      <c r="B75" s="127" t="s">
        <v>1755</v>
      </c>
      <c r="C75" s="106" t="s">
        <v>1737</v>
      </c>
      <c r="D75" s="20" t="s">
        <v>1881</v>
      </c>
      <c r="E75" s="21" t="s">
        <v>108</v>
      </c>
      <c r="F75" s="110" t="str">
        <f t="shared" si="2"/>
        <v xml:space="preserve">For Ever SJ  E </v>
      </c>
    </row>
    <row r="76" spans="1:6" ht="20.100000000000001" customHeight="1">
      <c r="A76" s="121" t="s">
        <v>1779</v>
      </c>
      <c r="B76" s="127" t="s">
        <v>1753</v>
      </c>
      <c r="C76" s="106" t="s">
        <v>1737</v>
      </c>
      <c r="D76" s="20" t="s">
        <v>1882</v>
      </c>
      <c r="E76" s="21" t="s">
        <v>201</v>
      </c>
      <c r="F76" s="110" t="str">
        <f t="shared" si="2"/>
        <v xml:space="preserve">Kiki Tubizien  B </v>
      </c>
    </row>
    <row r="77" spans="1:6" ht="20.100000000000001" customHeight="1">
      <c r="A77" s="121" t="s">
        <v>1779</v>
      </c>
      <c r="B77" s="127" t="s">
        <v>1754</v>
      </c>
      <c r="C77" s="106" t="s">
        <v>1737</v>
      </c>
      <c r="D77" s="20" t="s">
        <v>1883</v>
      </c>
      <c r="E77" s="21" t="s">
        <v>130</v>
      </c>
      <c r="F77" s="110" t="str">
        <f t="shared" si="2"/>
        <v xml:space="preserve">Kiki Tubizien  C </v>
      </c>
    </row>
    <row r="78" spans="1:6" ht="20.100000000000001" customHeight="1">
      <c r="A78" s="121" t="s">
        <v>1768</v>
      </c>
      <c r="B78" s="127" t="s">
        <v>1754</v>
      </c>
      <c r="C78" s="106" t="s">
        <v>1737</v>
      </c>
      <c r="D78" s="20" t="s">
        <v>1884</v>
      </c>
      <c r="E78" s="21" t="s">
        <v>215</v>
      </c>
      <c r="F78" s="110" t="str">
        <f t="shared" si="2"/>
        <v xml:space="preserve">La Wavrienne  C </v>
      </c>
    </row>
    <row r="79" spans="1:6" ht="20.100000000000001" customHeight="1">
      <c r="A79" s="121" t="s">
        <v>1771</v>
      </c>
      <c r="B79" s="127" t="s">
        <v>1753</v>
      </c>
      <c r="C79" s="106" t="s">
        <v>1737</v>
      </c>
      <c r="D79" s="20" t="s">
        <v>1885</v>
      </c>
      <c r="E79" s="21" t="s">
        <v>170</v>
      </c>
      <c r="F79" s="110" t="str">
        <f t="shared" si="2"/>
        <v xml:space="preserve">Le Domaine  B </v>
      </c>
    </row>
    <row r="80" spans="1:6" ht="20.100000000000001" customHeight="1">
      <c r="A80" s="121" t="s">
        <v>1809</v>
      </c>
      <c r="B80" s="127" t="s">
        <v>1752</v>
      </c>
      <c r="C80" s="106" t="s">
        <v>1737</v>
      </c>
      <c r="D80" s="20" t="s">
        <v>1886</v>
      </c>
      <c r="E80" s="21" t="s">
        <v>89</v>
      </c>
      <c r="F80" s="110" t="str">
        <f t="shared" si="2"/>
        <v xml:space="preserve">Le Parc  A </v>
      </c>
    </row>
    <row r="81" spans="1:6" ht="20.100000000000001" customHeight="1">
      <c r="A81" s="121" t="s">
        <v>1786</v>
      </c>
      <c r="B81" s="127" t="s">
        <v>1752</v>
      </c>
      <c r="C81" s="106" t="s">
        <v>1737</v>
      </c>
      <c r="D81" s="20" t="s">
        <v>1887</v>
      </c>
      <c r="E81" s="21" t="s">
        <v>162</v>
      </c>
      <c r="F81" s="110" t="str">
        <f t="shared" si="2"/>
        <v xml:space="preserve">PC Etterbekois  A </v>
      </c>
    </row>
    <row r="82" spans="1:6" ht="20.100000000000001" customHeight="1">
      <c r="A82" s="121" t="s">
        <v>1759</v>
      </c>
      <c r="B82" s="127" t="s">
        <v>252</v>
      </c>
      <c r="C82" s="106" t="s">
        <v>1737</v>
      </c>
      <c r="D82" s="20" t="s">
        <v>1888</v>
      </c>
      <c r="E82" s="21" t="s">
        <v>99</v>
      </c>
      <c r="F82" s="110" t="str">
        <f t="shared" si="2"/>
        <v>R. De Rivieren  G</v>
      </c>
    </row>
    <row r="83" spans="1:6" ht="20.100000000000001" customHeight="1">
      <c r="A83" s="121" t="s">
        <v>1764</v>
      </c>
      <c r="B83" s="127" t="s">
        <v>1756</v>
      </c>
      <c r="C83" s="106" t="s">
        <v>1737</v>
      </c>
      <c r="D83" s="20" t="s">
        <v>1889</v>
      </c>
      <c r="E83" s="21" t="s">
        <v>180</v>
      </c>
      <c r="F83" s="110" t="str">
        <f t="shared" si="2"/>
        <v xml:space="preserve">R. Elite  D </v>
      </c>
    </row>
    <row r="84" spans="1:6" ht="20.100000000000001" customHeight="1">
      <c r="A84" s="121" t="s">
        <v>1785</v>
      </c>
      <c r="B84" s="127" t="s">
        <v>1752</v>
      </c>
      <c r="C84" s="106" t="s">
        <v>1737</v>
      </c>
      <c r="D84" s="20" t="s">
        <v>1890</v>
      </c>
      <c r="E84" s="21" t="s">
        <v>119</v>
      </c>
      <c r="F84" s="110" t="str">
        <f t="shared" si="2"/>
        <v xml:space="preserve">R. Floreal  A </v>
      </c>
    </row>
    <row r="85" spans="1:6" ht="20.100000000000001" customHeight="1">
      <c r="A85" s="121" t="s">
        <v>1718</v>
      </c>
      <c r="B85" s="127" t="s">
        <v>1718</v>
      </c>
      <c r="C85" s="106" t="s">
        <v>1737</v>
      </c>
      <c r="D85" s="20"/>
      <c r="E85" s="21" t="s">
        <v>104</v>
      </c>
      <c r="F85" s="110" t="str">
        <f t="shared" si="2"/>
        <v xml:space="preserve">    </v>
      </c>
    </row>
    <row r="86" spans="1:6" ht="20.100000000000001" customHeight="1">
      <c r="A86" s="118" t="s">
        <v>1784</v>
      </c>
      <c r="B86" s="129" t="s">
        <v>1753</v>
      </c>
      <c r="C86" s="119" t="s">
        <v>1738</v>
      </c>
      <c r="D86" s="20" t="s">
        <v>1892</v>
      </c>
      <c r="E86" s="21" t="s">
        <v>183</v>
      </c>
      <c r="F86" s="110" t="str">
        <f t="shared" si="2"/>
        <v xml:space="preserve">Bxl-Ouest  B </v>
      </c>
    </row>
    <row r="87" spans="1:6" ht="20.100000000000001" customHeight="1">
      <c r="A87" s="22" t="s">
        <v>1765</v>
      </c>
      <c r="B87" s="129" t="s">
        <v>1756</v>
      </c>
      <c r="C87" s="119" t="s">
        <v>1738</v>
      </c>
      <c r="D87" s="20" t="s">
        <v>1900</v>
      </c>
      <c r="E87" s="21" t="s">
        <v>108</v>
      </c>
      <c r="F87" s="110" t="str">
        <f t="shared" si="2"/>
        <v xml:space="preserve">R. Joli-Bois  D </v>
      </c>
    </row>
    <row r="88" spans="1:6" ht="20.100000000000001" customHeight="1">
      <c r="A88" s="22" t="s">
        <v>1770</v>
      </c>
      <c r="B88" s="129" t="s">
        <v>1756</v>
      </c>
      <c r="C88" s="119" t="s">
        <v>1738</v>
      </c>
      <c r="D88" s="20" t="s">
        <v>1901</v>
      </c>
      <c r="E88" s="21" t="s">
        <v>201</v>
      </c>
      <c r="F88" s="110" t="str">
        <f t="shared" si="2"/>
        <v xml:space="preserve">R. PUS  D </v>
      </c>
    </row>
    <row r="89" spans="1:6" ht="20.100000000000001" customHeight="1">
      <c r="A89" s="22" t="s">
        <v>1773</v>
      </c>
      <c r="B89" s="129" t="s">
        <v>1754</v>
      </c>
      <c r="C89" s="119" t="s">
        <v>1738</v>
      </c>
      <c r="D89" s="20" t="s">
        <v>1893</v>
      </c>
      <c r="E89" s="21" t="s">
        <v>130</v>
      </c>
      <c r="F89" s="110" t="str">
        <f t="shared" si="2"/>
        <v xml:space="preserve">Le Frankveld  C </v>
      </c>
    </row>
    <row r="90" spans="1:6" ht="20.100000000000001" customHeight="1">
      <c r="A90" s="22" t="s">
        <v>1766</v>
      </c>
      <c r="B90" s="129" t="s">
        <v>1757</v>
      </c>
      <c r="C90" s="119" t="s">
        <v>1738</v>
      </c>
      <c r="D90" s="20" t="s">
        <v>1894</v>
      </c>
      <c r="E90" s="21" t="s">
        <v>215</v>
      </c>
      <c r="F90" s="110" t="str">
        <f t="shared" si="2"/>
        <v xml:space="preserve">Le Pachy  F </v>
      </c>
    </row>
    <row r="91" spans="1:6" ht="20.100000000000001" customHeight="1">
      <c r="A91" s="22" t="s">
        <v>1777</v>
      </c>
      <c r="B91" s="129" t="s">
        <v>1753</v>
      </c>
      <c r="C91" s="119" t="s">
        <v>1738</v>
      </c>
      <c r="D91" s="20" t="s">
        <v>1895</v>
      </c>
      <c r="E91" s="21" t="s">
        <v>170</v>
      </c>
      <c r="F91" s="110" t="str">
        <f t="shared" si="2"/>
        <v xml:space="preserve">Léo  B </v>
      </c>
    </row>
    <row r="92" spans="1:6" ht="20.100000000000001" customHeight="1">
      <c r="A92" s="22" t="s">
        <v>1777</v>
      </c>
      <c r="B92" s="129" t="s">
        <v>1754</v>
      </c>
      <c r="C92" s="119" t="s">
        <v>1738</v>
      </c>
      <c r="D92" s="20" t="s">
        <v>1896</v>
      </c>
      <c r="E92" s="21" t="s">
        <v>89</v>
      </c>
      <c r="F92" s="110" t="str">
        <f t="shared" si="2"/>
        <v xml:space="preserve">Léo  C </v>
      </c>
    </row>
    <row r="93" spans="1:6" ht="20.100000000000001" customHeight="1">
      <c r="A93" s="22" t="s">
        <v>131</v>
      </c>
      <c r="B93" s="129" t="s">
        <v>1797</v>
      </c>
      <c r="C93" s="119" t="s">
        <v>1738</v>
      </c>
      <c r="D93" s="20" t="s">
        <v>1897</v>
      </c>
      <c r="E93" s="21" t="s">
        <v>162</v>
      </c>
      <c r="F93" s="110" t="str">
        <f t="shared" si="2"/>
        <v>P.A.S.A.   D</v>
      </c>
    </row>
    <row r="94" spans="1:6" ht="20.100000000000001" customHeight="1">
      <c r="A94" s="22" t="s">
        <v>1787</v>
      </c>
      <c r="B94" s="129" t="s">
        <v>1753</v>
      </c>
      <c r="C94" s="119" t="s">
        <v>1738</v>
      </c>
      <c r="D94" s="20" t="s">
        <v>1898</v>
      </c>
      <c r="E94" s="21" t="s">
        <v>99</v>
      </c>
      <c r="F94" s="110" t="str">
        <f t="shared" si="2"/>
        <v xml:space="preserve">PC St-Gillois  B </v>
      </c>
    </row>
    <row r="95" spans="1:6" ht="20.100000000000001" customHeight="1">
      <c r="A95" s="22" t="s">
        <v>1759</v>
      </c>
      <c r="B95" s="129" t="s">
        <v>253</v>
      </c>
      <c r="C95" s="119" t="s">
        <v>1738</v>
      </c>
      <c r="D95" s="20" t="s">
        <v>1899</v>
      </c>
      <c r="E95" s="21" t="s">
        <v>180</v>
      </c>
      <c r="F95" s="110" t="str">
        <f t="shared" si="2"/>
        <v>R. De Rivieren  H</v>
      </c>
    </row>
    <row r="96" spans="1:6" ht="20.100000000000001" customHeight="1">
      <c r="A96" s="22" t="s">
        <v>1718</v>
      </c>
      <c r="B96" s="129" t="s">
        <v>1718</v>
      </c>
      <c r="C96" s="119" t="s">
        <v>1738</v>
      </c>
      <c r="D96" s="20" t="s">
        <v>1718</v>
      </c>
      <c r="E96" s="21" t="s">
        <v>119</v>
      </c>
      <c r="F96" s="110" t="str">
        <f t="shared" si="2"/>
        <v xml:space="preserve">    </v>
      </c>
    </row>
    <row r="97" spans="1:6" ht="20.100000000000001" customHeight="1">
      <c r="A97" s="22" t="s">
        <v>1718</v>
      </c>
      <c r="B97" s="129" t="s">
        <v>1718</v>
      </c>
      <c r="C97" s="119" t="s">
        <v>1738</v>
      </c>
      <c r="D97" s="20" t="s">
        <v>1718</v>
      </c>
      <c r="E97" s="21" t="s">
        <v>104</v>
      </c>
      <c r="F97" s="110" t="str">
        <f t="shared" si="2"/>
        <v xml:space="preserve">    </v>
      </c>
    </row>
    <row r="98" spans="1:6" ht="20.100000000000001" customHeight="1">
      <c r="A98" s="120" t="s">
        <v>1781</v>
      </c>
      <c r="B98" s="127" t="s">
        <v>1752</v>
      </c>
      <c r="C98" s="106" t="s">
        <v>1733</v>
      </c>
      <c r="D98" s="20" t="s">
        <v>1846</v>
      </c>
      <c r="E98" s="21" t="s">
        <v>183</v>
      </c>
      <c r="F98" s="110" t="str">
        <f t="shared" si="2"/>
        <v xml:space="preserve">AS Beauchamp  A </v>
      </c>
    </row>
    <row r="99" spans="1:6" ht="20.100000000000001" customHeight="1">
      <c r="A99" s="121" t="s">
        <v>1800</v>
      </c>
      <c r="B99" s="127" t="s">
        <v>1752</v>
      </c>
      <c r="C99" s="106" t="s">
        <v>1733</v>
      </c>
      <c r="D99" s="20" t="s">
        <v>1902</v>
      </c>
      <c r="E99" s="21" t="s">
        <v>108</v>
      </c>
      <c r="F99" s="110" t="str">
        <f t="shared" si="2"/>
        <v xml:space="preserve">Bxl-Ouest   A </v>
      </c>
    </row>
    <row r="100" spans="1:6" ht="20.100000000000001" customHeight="1">
      <c r="A100" s="121" t="s">
        <v>1761</v>
      </c>
      <c r="B100" s="127" t="s">
        <v>1752</v>
      </c>
      <c r="C100" s="106" t="s">
        <v>1733</v>
      </c>
      <c r="D100" s="20" t="s">
        <v>1816</v>
      </c>
      <c r="E100" s="21" t="s">
        <v>201</v>
      </c>
      <c r="F100" s="110" t="str">
        <f t="shared" si="2"/>
        <v xml:space="preserve">New XL  A </v>
      </c>
    </row>
    <row r="101" spans="1:6" ht="20.100000000000001" customHeight="1">
      <c r="A101" s="121" t="s">
        <v>1760</v>
      </c>
      <c r="B101" s="127" t="s">
        <v>1752</v>
      </c>
      <c r="C101" s="106" t="s">
        <v>1733</v>
      </c>
      <c r="D101" s="20" t="s">
        <v>1818</v>
      </c>
      <c r="E101" s="21" t="s">
        <v>130</v>
      </c>
      <c r="F101" s="110" t="str">
        <f t="shared" si="2"/>
        <v xml:space="preserve">R. Blanc-Ry  A </v>
      </c>
    </row>
    <row r="102" spans="1:6" ht="20.100000000000001" customHeight="1">
      <c r="A102" s="121" t="s">
        <v>1779</v>
      </c>
      <c r="B102" s="127" t="s">
        <v>1752</v>
      </c>
      <c r="C102" s="106" t="s">
        <v>1733</v>
      </c>
      <c r="D102" s="20" t="s">
        <v>1835</v>
      </c>
      <c r="E102" s="21" t="s">
        <v>215</v>
      </c>
      <c r="F102" s="110" t="str">
        <f t="shared" si="2"/>
        <v xml:space="preserve">Kiki Tubizien  A </v>
      </c>
    </row>
    <row r="103" spans="1:6" ht="20.100000000000001" customHeight="1">
      <c r="A103" s="121" t="s">
        <v>1783</v>
      </c>
      <c r="B103" s="127" t="s">
        <v>1752</v>
      </c>
      <c r="C103" s="106" t="s">
        <v>1733</v>
      </c>
      <c r="D103" s="20" t="s">
        <v>1860</v>
      </c>
      <c r="E103" s="21" t="s">
        <v>170</v>
      </c>
      <c r="F103" s="110" t="str">
        <f t="shared" si="2"/>
        <v xml:space="preserve">La Hulpe  A </v>
      </c>
    </row>
    <row r="104" spans="1:6" ht="20.100000000000001" customHeight="1">
      <c r="A104" s="121" t="s">
        <v>1773</v>
      </c>
      <c r="B104" s="127" t="s">
        <v>1752</v>
      </c>
      <c r="C104" s="106" t="s">
        <v>1733</v>
      </c>
      <c r="D104" s="20" t="s">
        <v>1828</v>
      </c>
      <c r="E104" s="21" t="s">
        <v>89</v>
      </c>
      <c r="F104" s="110" t="str">
        <f t="shared" si="2"/>
        <v xml:space="preserve">Le Frankveld  A </v>
      </c>
    </row>
    <row r="105" spans="1:6" ht="20.100000000000001" customHeight="1">
      <c r="A105" s="121" t="s">
        <v>1758</v>
      </c>
      <c r="B105" s="127" t="s">
        <v>1752</v>
      </c>
      <c r="C105" s="106" t="s">
        <v>1733</v>
      </c>
      <c r="D105" s="20" t="s">
        <v>1814</v>
      </c>
      <c r="E105" s="21" t="s">
        <v>162</v>
      </c>
      <c r="F105" s="110" t="str">
        <f t="shared" si="2"/>
        <v xml:space="preserve">Le Paradis  A </v>
      </c>
    </row>
    <row r="106" spans="1:6" ht="20.100000000000001" customHeight="1">
      <c r="A106" s="121" t="s">
        <v>1801</v>
      </c>
      <c r="B106" s="127" t="s">
        <v>1752</v>
      </c>
      <c r="C106" s="106" t="s">
        <v>1733</v>
      </c>
      <c r="D106" s="20" t="s">
        <v>1903</v>
      </c>
      <c r="E106" s="21" t="s">
        <v>99</v>
      </c>
      <c r="F106" s="110" t="str">
        <f t="shared" si="2"/>
        <v xml:space="preserve">Les Jardins   A </v>
      </c>
    </row>
    <row r="107" spans="1:6" ht="20.100000000000001" customHeight="1">
      <c r="A107" s="121" t="s">
        <v>1807</v>
      </c>
      <c r="B107" s="127" t="s">
        <v>1752</v>
      </c>
      <c r="C107" s="106" t="s">
        <v>1733</v>
      </c>
      <c r="D107" s="20" t="s">
        <v>1904</v>
      </c>
      <c r="E107" s="21" t="s">
        <v>180</v>
      </c>
      <c r="F107" s="110" t="str">
        <f t="shared" si="2"/>
        <v xml:space="preserve">Messidor  A </v>
      </c>
    </row>
    <row r="108" spans="1:6" ht="20.100000000000001" customHeight="1">
      <c r="A108" s="121" t="s">
        <v>1718</v>
      </c>
      <c r="B108" s="127" t="s">
        <v>1718</v>
      </c>
      <c r="C108" s="106" t="s">
        <v>1733</v>
      </c>
      <c r="D108" s="20" t="s">
        <v>1816</v>
      </c>
      <c r="E108" s="21" t="s">
        <v>119</v>
      </c>
      <c r="F108" s="110" t="str">
        <f t="shared" si="2"/>
        <v xml:space="preserve">    </v>
      </c>
    </row>
    <row r="109" spans="1:6" ht="20.100000000000001" customHeight="1">
      <c r="A109" s="121" t="s">
        <v>1718</v>
      </c>
      <c r="B109" s="127" t="s">
        <v>1718</v>
      </c>
      <c r="C109" s="106" t="s">
        <v>1733</v>
      </c>
      <c r="D109" s="20" t="s">
        <v>1718</v>
      </c>
      <c r="E109" s="21" t="s">
        <v>104</v>
      </c>
      <c r="F109" s="110" t="str">
        <f t="shared" si="2"/>
        <v xml:space="preserve">    </v>
      </c>
    </row>
    <row r="110" spans="1:6" ht="20.100000000000001" customHeight="1">
      <c r="A110" s="22" t="s">
        <v>1806</v>
      </c>
      <c r="B110" s="129" t="s">
        <v>1752</v>
      </c>
      <c r="C110" s="119" t="s">
        <v>1734</v>
      </c>
      <c r="D110" s="20" t="s">
        <v>1909</v>
      </c>
      <c r="E110" s="21" t="s">
        <v>183</v>
      </c>
      <c r="F110" s="110" t="str">
        <f t="shared" si="2"/>
        <v xml:space="preserve">PC Jauchoise  A </v>
      </c>
    </row>
    <row r="111" spans="1:6" ht="20.100000000000001" customHeight="1">
      <c r="A111" s="22" t="s">
        <v>1802</v>
      </c>
      <c r="B111" s="129" t="s">
        <v>1752</v>
      </c>
      <c r="C111" s="119" t="s">
        <v>1734</v>
      </c>
      <c r="D111" s="20" t="s">
        <v>1910</v>
      </c>
      <c r="E111" s="21" t="s">
        <v>108</v>
      </c>
      <c r="F111" s="110" t="str">
        <f t="shared" si="2"/>
        <v xml:space="preserve">PC Oupepo  A </v>
      </c>
    </row>
    <row r="112" spans="1:6" ht="20.100000000000001" customHeight="1">
      <c r="A112" s="22" t="s">
        <v>1759</v>
      </c>
      <c r="B112" s="129" t="s">
        <v>1752</v>
      </c>
      <c r="C112" s="119" t="s">
        <v>1734</v>
      </c>
      <c r="D112" s="20" t="s">
        <v>1819</v>
      </c>
      <c r="E112" s="21" t="s">
        <v>201</v>
      </c>
      <c r="F112" s="110" t="str">
        <f t="shared" si="2"/>
        <v xml:space="preserve">R. De Rivieren  A </v>
      </c>
    </row>
    <row r="113" spans="1:6" ht="20.100000000000001" customHeight="1">
      <c r="A113" s="22" t="s">
        <v>1774</v>
      </c>
      <c r="B113" s="129" t="s">
        <v>1752</v>
      </c>
      <c r="C113" s="119" t="s">
        <v>1734</v>
      </c>
      <c r="D113" s="20" t="s">
        <v>1824</v>
      </c>
      <c r="E113" s="21" t="s">
        <v>130</v>
      </c>
      <c r="F113" s="110" t="str">
        <f t="shared" si="2"/>
        <v xml:space="preserve">Caramboul  A </v>
      </c>
    </row>
    <row r="114" spans="1:6" ht="20.100000000000001" customHeight="1">
      <c r="A114" s="22" t="s">
        <v>1803</v>
      </c>
      <c r="B114" s="129" t="s">
        <v>1752</v>
      </c>
      <c r="C114" s="119" t="s">
        <v>1734</v>
      </c>
      <c r="D114" s="20" t="s">
        <v>1905</v>
      </c>
      <c r="E114" s="21" t="s">
        <v>215</v>
      </c>
      <c r="F114" s="110" t="str">
        <f t="shared" si="2"/>
        <v xml:space="preserve">Dilbeek  A </v>
      </c>
    </row>
    <row r="115" spans="1:6" ht="20.100000000000001" customHeight="1">
      <c r="A115" s="22" t="s">
        <v>1803</v>
      </c>
      <c r="B115" s="129" t="s">
        <v>1753</v>
      </c>
      <c r="C115" s="119" t="s">
        <v>1734</v>
      </c>
      <c r="D115" s="20" t="s">
        <v>1906</v>
      </c>
      <c r="E115" s="21" t="s">
        <v>170</v>
      </c>
      <c r="F115" s="110" t="str">
        <f t="shared" si="2"/>
        <v xml:space="preserve">Dilbeek  B </v>
      </c>
    </row>
    <row r="116" spans="1:6" ht="20.100000000000001" customHeight="1">
      <c r="A116" s="22" t="s">
        <v>1804</v>
      </c>
      <c r="B116" s="129" t="s">
        <v>1752</v>
      </c>
      <c r="C116" s="119" t="s">
        <v>1734</v>
      </c>
      <c r="D116" s="20" t="s">
        <v>1907</v>
      </c>
      <c r="E116" s="21" t="s">
        <v>89</v>
      </c>
      <c r="F116" s="110" t="str">
        <f t="shared" si="2"/>
        <v xml:space="preserve">Esseghem  A </v>
      </c>
    </row>
    <row r="117" spans="1:6" ht="20.100000000000001" customHeight="1">
      <c r="A117" s="22" t="s">
        <v>1808</v>
      </c>
      <c r="B117" s="129" t="s">
        <v>1752</v>
      </c>
      <c r="C117" s="119" t="s">
        <v>1734</v>
      </c>
      <c r="D117" s="20" t="s">
        <v>1908</v>
      </c>
      <c r="E117" s="21" t="s">
        <v>162</v>
      </c>
      <c r="F117" s="110" t="str">
        <f t="shared" si="2"/>
        <v xml:space="preserve">HAP Asse  A </v>
      </c>
    </row>
    <row r="118" spans="1:6" ht="20.100000000000001" customHeight="1">
      <c r="A118" s="22" t="s">
        <v>1776</v>
      </c>
      <c r="B118" s="129" t="s">
        <v>1752</v>
      </c>
      <c r="C118" s="119" t="s">
        <v>1734</v>
      </c>
      <c r="D118" s="20" t="s">
        <v>1840</v>
      </c>
      <c r="E118" s="21" t="s">
        <v>99</v>
      </c>
      <c r="F118" s="110" t="str">
        <f t="shared" si="2"/>
        <v xml:space="preserve">New Fes  A </v>
      </c>
    </row>
    <row r="119" spans="1:6" ht="20.100000000000001" customHeight="1">
      <c r="A119" s="22" t="s">
        <v>1718</v>
      </c>
      <c r="B119" s="129" t="s">
        <v>1718</v>
      </c>
      <c r="C119" s="119" t="s">
        <v>1734</v>
      </c>
      <c r="D119" s="20" t="s">
        <v>1718</v>
      </c>
      <c r="E119" s="21" t="s">
        <v>180</v>
      </c>
      <c r="F119" s="110" t="str">
        <f t="shared" si="2"/>
        <v xml:space="preserve">    </v>
      </c>
    </row>
    <row r="120" spans="1:6" ht="20.100000000000001" customHeight="1">
      <c r="A120" s="22" t="s">
        <v>1718</v>
      </c>
      <c r="B120" s="129" t="s">
        <v>1718</v>
      </c>
      <c r="C120" s="119" t="s">
        <v>1734</v>
      </c>
      <c r="D120" s="20" t="s">
        <v>1718</v>
      </c>
      <c r="E120" s="21" t="s">
        <v>119</v>
      </c>
      <c r="F120" s="110" t="str">
        <f t="shared" si="2"/>
        <v xml:space="preserve">    </v>
      </c>
    </row>
    <row r="121" spans="1:6" ht="20.100000000000001" customHeight="1">
      <c r="A121" s="22" t="s">
        <v>1718</v>
      </c>
      <c r="B121" s="129" t="s">
        <v>1718</v>
      </c>
      <c r="C121" s="119" t="s">
        <v>1734</v>
      </c>
      <c r="D121" s="20" t="s">
        <v>1718</v>
      </c>
      <c r="E121" s="21" t="s">
        <v>104</v>
      </c>
      <c r="F121" s="110" t="str">
        <f t="shared" si="2"/>
        <v xml:space="preserve">    </v>
      </c>
    </row>
    <row r="122" spans="1:6" ht="20.100000000000001" customHeight="1">
      <c r="A122" s="120" t="s">
        <v>1803</v>
      </c>
      <c r="B122" s="127" t="s">
        <v>1754</v>
      </c>
      <c r="C122" s="106" t="s">
        <v>1727</v>
      </c>
      <c r="D122" s="20" t="s">
        <v>1911</v>
      </c>
      <c r="E122" s="21" t="s">
        <v>183</v>
      </c>
      <c r="F122" s="110" t="str">
        <f t="shared" si="2"/>
        <v xml:space="preserve">Dilbeek  C </v>
      </c>
    </row>
    <row r="123" spans="1:6" ht="20.100000000000001" customHeight="1">
      <c r="A123" s="121" t="s">
        <v>1804</v>
      </c>
      <c r="B123" s="127" t="s">
        <v>1753</v>
      </c>
      <c r="C123" s="106" t="s">
        <v>1727</v>
      </c>
      <c r="D123" s="20" t="s">
        <v>1912</v>
      </c>
      <c r="E123" s="21" t="s">
        <v>108</v>
      </c>
      <c r="F123" s="110" t="str">
        <f t="shared" si="2"/>
        <v xml:space="preserve">Esseghem  B </v>
      </c>
    </row>
    <row r="124" spans="1:6" ht="20.100000000000001" customHeight="1">
      <c r="A124" s="121" t="s">
        <v>1767</v>
      </c>
      <c r="B124" s="127" t="s">
        <v>1754</v>
      </c>
      <c r="C124" s="106" t="s">
        <v>1727</v>
      </c>
      <c r="D124" s="20" t="s">
        <v>1847</v>
      </c>
      <c r="E124" s="21" t="s">
        <v>201</v>
      </c>
      <c r="F124" s="110" t="str">
        <f t="shared" si="2"/>
        <v xml:space="preserve">For Ever SJ  C </v>
      </c>
    </row>
    <row r="125" spans="1:6" ht="20.100000000000001" customHeight="1">
      <c r="A125" s="121" t="s">
        <v>1767</v>
      </c>
      <c r="B125" s="127" t="s">
        <v>1753</v>
      </c>
      <c r="C125" s="106" t="s">
        <v>1727</v>
      </c>
      <c r="D125" s="20" t="s">
        <v>1826</v>
      </c>
      <c r="E125" s="21" t="s">
        <v>130</v>
      </c>
      <c r="F125" s="110" t="str">
        <f t="shared" si="2"/>
        <v xml:space="preserve">For Ever SJ  B </v>
      </c>
    </row>
    <row r="126" spans="1:6" ht="20.100000000000001" customHeight="1">
      <c r="A126" s="121" t="s">
        <v>1766</v>
      </c>
      <c r="B126" s="127" t="s">
        <v>1753</v>
      </c>
      <c r="C126" s="106" t="s">
        <v>1727</v>
      </c>
      <c r="D126" s="20" t="s">
        <v>1829</v>
      </c>
      <c r="E126" s="21" t="s">
        <v>215</v>
      </c>
      <c r="F126" s="110" t="str">
        <f t="shared" si="2"/>
        <v xml:space="preserve">Le Pachy  B </v>
      </c>
    </row>
    <row r="127" spans="1:6" ht="20.100000000000001" customHeight="1">
      <c r="A127" s="121" t="s">
        <v>1763</v>
      </c>
      <c r="B127" s="127" t="s">
        <v>1753</v>
      </c>
      <c r="C127" s="106" t="s">
        <v>1727</v>
      </c>
      <c r="D127" s="20" t="s">
        <v>1913</v>
      </c>
      <c r="E127" s="21" t="s">
        <v>170</v>
      </c>
      <c r="F127" s="110" t="str">
        <f t="shared" si="2"/>
        <v xml:space="preserve">Le Silence  B </v>
      </c>
    </row>
    <row r="128" spans="1:6" ht="20.100000000000001" customHeight="1">
      <c r="A128" s="121" t="s">
        <v>1761</v>
      </c>
      <c r="B128" s="127" t="s">
        <v>1753</v>
      </c>
      <c r="C128" s="106" t="s">
        <v>1727</v>
      </c>
      <c r="D128" s="20" t="s">
        <v>1852</v>
      </c>
      <c r="E128" s="21" t="s">
        <v>89</v>
      </c>
      <c r="F128" s="110" t="str">
        <f t="shared" si="2"/>
        <v xml:space="preserve">New XL  B </v>
      </c>
    </row>
    <row r="129" spans="1:6" ht="20.100000000000001" customHeight="1">
      <c r="A129" s="121" t="s">
        <v>1764</v>
      </c>
      <c r="B129" s="127" t="s">
        <v>1753</v>
      </c>
      <c r="C129" s="106" t="s">
        <v>1727</v>
      </c>
      <c r="D129" s="20" t="s">
        <v>1830</v>
      </c>
      <c r="E129" s="21" t="s">
        <v>162</v>
      </c>
      <c r="F129" s="110" t="str">
        <f t="shared" si="2"/>
        <v xml:space="preserve">R. Elite  B </v>
      </c>
    </row>
    <row r="130" spans="1:6" ht="20.100000000000001" customHeight="1">
      <c r="A130" s="121" t="s">
        <v>1764</v>
      </c>
      <c r="B130" s="127" t="s">
        <v>1754</v>
      </c>
      <c r="C130" s="106" t="s">
        <v>1727</v>
      </c>
      <c r="D130" s="20" t="s">
        <v>1866</v>
      </c>
      <c r="E130" s="21" t="s">
        <v>99</v>
      </c>
      <c r="F130" s="110" t="str">
        <f t="shared" si="2"/>
        <v xml:space="preserve">R. Elite  C </v>
      </c>
    </row>
    <row r="131" spans="1:6" ht="20.100000000000001" customHeight="1">
      <c r="A131" s="121" t="s">
        <v>1765</v>
      </c>
      <c r="B131" s="127" t="s">
        <v>1753</v>
      </c>
      <c r="C131" s="106" t="s">
        <v>1727</v>
      </c>
      <c r="D131" s="20" t="s">
        <v>1831</v>
      </c>
      <c r="E131" s="21" t="s">
        <v>180</v>
      </c>
      <c r="F131" s="110" t="str">
        <f t="shared" ref="F131:F193" si="3">CONCATENATE(A131,"  ",B131)</f>
        <v xml:space="preserve">R. Joli-Bois  B </v>
      </c>
    </row>
    <row r="132" spans="1:6" ht="20.100000000000001" customHeight="1">
      <c r="A132" s="121" t="s">
        <v>1775</v>
      </c>
      <c r="B132" s="127" t="s">
        <v>1753</v>
      </c>
      <c r="C132" s="106" t="s">
        <v>1727</v>
      </c>
      <c r="D132" s="20" t="s">
        <v>1867</v>
      </c>
      <c r="E132" s="21" t="s">
        <v>119</v>
      </c>
      <c r="F132" s="110" t="str">
        <f t="shared" si="3"/>
        <v xml:space="preserve">R. Nivelloise  B </v>
      </c>
    </row>
    <row r="133" spans="1:6" ht="20.100000000000001" customHeight="1">
      <c r="A133" s="121" t="s">
        <v>1762</v>
      </c>
      <c r="B133" s="127" t="s">
        <v>1753</v>
      </c>
      <c r="C133" s="106" t="s">
        <v>1727</v>
      </c>
      <c r="D133" s="20" t="s">
        <v>1833</v>
      </c>
      <c r="E133" s="21" t="s">
        <v>104</v>
      </c>
      <c r="F133" s="110" t="str">
        <f t="shared" si="3"/>
        <v xml:space="preserve">R.PUC  B </v>
      </c>
    </row>
    <row r="134" spans="1:6" ht="20.100000000000001" customHeight="1">
      <c r="A134" s="122" t="s">
        <v>1781</v>
      </c>
      <c r="B134" s="130" t="s">
        <v>1753</v>
      </c>
      <c r="C134" s="123" t="s">
        <v>1728</v>
      </c>
      <c r="D134" s="20" t="s">
        <v>1870</v>
      </c>
      <c r="E134" s="21" t="s">
        <v>183</v>
      </c>
      <c r="F134" s="110" t="str">
        <f t="shared" si="3"/>
        <v xml:space="preserve">AS Beauchamp  B </v>
      </c>
    </row>
    <row r="135" spans="1:6" ht="20.100000000000001" customHeight="1">
      <c r="A135" s="124" t="s">
        <v>1774</v>
      </c>
      <c r="B135" s="130" t="s">
        <v>1753</v>
      </c>
      <c r="C135" s="123" t="s">
        <v>1728</v>
      </c>
      <c r="D135" s="20" t="s">
        <v>1834</v>
      </c>
      <c r="E135" s="21" t="s">
        <v>108</v>
      </c>
      <c r="F135" s="110" t="str">
        <f t="shared" si="3"/>
        <v xml:space="preserve">Caramboul  B </v>
      </c>
    </row>
    <row r="136" spans="1:6" ht="20.100000000000001" customHeight="1">
      <c r="A136" s="124" t="s">
        <v>1774</v>
      </c>
      <c r="B136" s="130" t="s">
        <v>1754</v>
      </c>
      <c r="C136" s="123" t="s">
        <v>1728</v>
      </c>
      <c r="D136" s="20" t="s">
        <v>1914</v>
      </c>
      <c r="E136" s="21" t="s">
        <v>201</v>
      </c>
      <c r="F136" s="110" t="str">
        <f t="shared" si="3"/>
        <v xml:space="preserve">Caramboul  C </v>
      </c>
    </row>
    <row r="137" spans="1:6" ht="20.100000000000001" customHeight="1">
      <c r="A137" s="124" t="s">
        <v>1803</v>
      </c>
      <c r="B137" s="130" t="s">
        <v>1756</v>
      </c>
      <c r="C137" s="123" t="s">
        <v>1728</v>
      </c>
      <c r="D137" s="20" t="s">
        <v>1915</v>
      </c>
      <c r="E137" s="21" t="s">
        <v>130</v>
      </c>
      <c r="F137" s="110" t="str">
        <f t="shared" si="3"/>
        <v xml:space="preserve">Dilbeek  D </v>
      </c>
    </row>
    <row r="138" spans="1:6" ht="20.100000000000001" customHeight="1">
      <c r="A138" s="124" t="s">
        <v>1767</v>
      </c>
      <c r="B138" s="130" t="s">
        <v>1756</v>
      </c>
      <c r="C138" s="123" t="s">
        <v>1728</v>
      </c>
      <c r="D138" s="20" t="s">
        <v>1916</v>
      </c>
      <c r="E138" s="21" t="s">
        <v>215</v>
      </c>
      <c r="F138" s="110" t="str">
        <f t="shared" si="3"/>
        <v xml:space="preserve">For Ever SJ  D </v>
      </c>
    </row>
    <row r="139" spans="1:6" ht="20.100000000000001" customHeight="1">
      <c r="A139" s="124" t="s">
        <v>1766</v>
      </c>
      <c r="B139" s="130" t="s">
        <v>1754</v>
      </c>
      <c r="C139" s="123" t="s">
        <v>1728</v>
      </c>
      <c r="D139" s="20" t="s">
        <v>1862</v>
      </c>
      <c r="E139" s="21" t="s">
        <v>170</v>
      </c>
      <c r="F139" s="110" t="str">
        <f t="shared" si="3"/>
        <v xml:space="preserve">Le Pachy  C </v>
      </c>
    </row>
    <row r="140" spans="1:6" ht="20.100000000000001" customHeight="1">
      <c r="A140" s="124" t="s">
        <v>1758</v>
      </c>
      <c r="B140" s="130" t="s">
        <v>1753</v>
      </c>
      <c r="C140" s="123" t="s">
        <v>1728</v>
      </c>
      <c r="D140" s="20" t="s">
        <v>1796</v>
      </c>
      <c r="E140" s="21" t="s">
        <v>89</v>
      </c>
      <c r="F140" s="110" t="str">
        <f t="shared" si="3"/>
        <v xml:space="preserve">Le Paradis  B </v>
      </c>
    </row>
    <row r="141" spans="1:6" ht="20.100000000000001" customHeight="1">
      <c r="A141" s="124" t="s">
        <v>1761</v>
      </c>
      <c r="B141" s="130" t="s">
        <v>1754</v>
      </c>
      <c r="C141" s="123" t="s">
        <v>1728</v>
      </c>
      <c r="D141" s="20" t="s">
        <v>1863</v>
      </c>
      <c r="E141" s="21" t="s">
        <v>162</v>
      </c>
      <c r="F141" s="110" t="str">
        <f t="shared" si="3"/>
        <v xml:space="preserve">New XL  C </v>
      </c>
    </row>
    <row r="142" spans="1:6" ht="20.100000000000001" customHeight="1">
      <c r="A142" s="124" t="s">
        <v>131</v>
      </c>
      <c r="B142" s="130" t="s">
        <v>1753</v>
      </c>
      <c r="C142" s="123" t="s">
        <v>1728</v>
      </c>
      <c r="D142" s="20" t="s">
        <v>1841</v>
      </c>
      <c r="E142" s="21" t="s">
        <v>99</v>
      </c>
      <c r="F142" s="110" t="str">
        <f t="shared" si="3"/>
        <v xml:space="preserve">P.A.S.A.  B </v>
      </c>
    </row>
    <row r="143" spans="1:6" ht="20.100000000000001" customHeight="1">
      <c r="A143" s="124" t="s">
        <v>1764</v>
      </c>
      <c r="B143" s="130" t="s">
        <v>1756</v>
      </c>
      <c r="C143" s="123" t="s">
        <v>1728</v>
      </c>
      <c r="D143" s="20" t="s">
        <v>1889</v>
      </c>
      <c r="E143" s="21" t="s">
        <v>180</v>
      </c>
      <c r="F143" s="110" t="str">
        <f t="shared" si="3"/>
        <v xml:space="preserve">R. Elite  D </v>
      </c>
    </row>
    <row r="144" spans="1:6" ht="20.100000000000001" customHeight="1">
      <c r="A144" s="124" t="s">
        <v>1765</v>
      </c>
      <c r="B144" s="130" t="s">
        <v>1754</v>
      </c>
      <c r="C144" s="123" t="s">
        <v>1728</v>
      </c>
      <c r="D144" s="20" t="s">
        <v>1856</v>
      </c>
      <c r="E144" s="21" t="s">
        <v>119</v>
      </c>
      <c r="F144" s="110" t="str">
        <f t="shared" si="3"/>
        <v xml:space="preserve">R. Joli-Bois  C </v>
      </c>
    </row>
    <row r="145" spans="1:6" ht="20.100000000000001" customHeight="1">
      <c r="A145" s="124" t="s">
        <v>1762</v>
      </c>
      <c r="B145" s="130" t="s">
        <v>1754</v>
      </c>
      <c r="C145" s="123" t="s">
        <v>1728</v>
      </c>
      <c r="D145" s="20" t="s">
        <v>1857</v>
      </c>
      <c r="E145" s="21" t="s">
        <v>104</v>
      </c>
      <c r="F145" s="110" t="str">
        <f t="shared" si="3"/>
        <v xml:space="preserve">R.PUC  C </v>
      </c>
    </row>
    <row r="146" spans="1:6" ht="20.100000000000001" customHeight="1">
      <c r="A146" s="120" t="s">
        <v>1772</v>
      </c>
      <c r="B146" s="127" t="s">
        <v>1753</v>
      </c>
      <c r="C146" s="106" t="s">
        <v>1729</v>
      </c>
      <c r="D146" s="20" t="s">
        <v>1917</v>
      </c>
      <c r="E146" s="21" t="s">
        <v>183</v>
      </c>
      <c r="F146" s="110" t="str">
        <f t="shared" si="3"/>
        <v xml:space="preserve">ASC Genappe  B </v>
      </c>
    </row>
    <row r="147" spans="1:6" ht="20.100000000000001" customHeight="1">
      <c r="A147" s="121" t="s">
        <v>1784</v>
      </c>
      <c r="B147" s="127" t="s">
        <v>1753</v>
      </c>
      <c r="C147" s="106" t="s">
        <v>1729</v>
      </c>
      <c r="D147" s="20" t="s">
        <v>1892</v>
      </c>
      <c r="E147" s="21" t="s">
        <v>108</v>
      </c>
      <c r="F147" s="110" t="str">
        <f t="shared" si="3"/>
        <v xml:space="preserve">Bxl-Ouest  B </v>
      </c>
    </row>
    <row r="148" spans="1:6" ht="20.100000000000001" customHeight="1">
      <c r="A148" s="121" t="s">
        <v>1767</v>
      </c>
      <c r="B148" s="127" t="s">
        <v>1755</v>
      </c>
      <c r="C148" s="106" t="s">
        <v>1729</v>
      </c>
      <c r="D148" s="20" t="s">
        <v>1881</v>
      </c>
      <c r="E148" s="21" t="s">
        <v>201</v>
      </c>
      <c r="F148" s="110" t="str">
        <f t="shared" si="3"/>
        <v xml:space="preserve">For Ever SJ  E </v>
      </c>
    </row>
    <row r="149" spans="1:6" ht="20.100000000000001" customHeight="1">
      <c r="A149" s="121" t="s">
        <v>1766</v>
      </c>
      <c r="B149" s="127" t="s">
        <v>1756</v>
      </c>
      <c r="C149" s="106" t="s">
        <v>1729</v>
      </c>
      <c r="D149" s="20" t="s">
        <v>1861</v>
      </c>
      <c r="E149" s="21" t="s">
        <v>130</v>
      </c>
      <c r="F149" s="110" t="str">
        <f t="shared" si="3"/>
        <v xml:space="preserve">Le Pachy  D </v>
      </c>
    </row>
    <row r="150" spans="1:6" ht="20.100000000000001" customHeight="1">
      <c r="A150" s="121" t="s">
        <v>1758</v>
      </c>
      <c r="B150" s="127" t="s">
        <v>1756</v>
      </c>
      <c r="C150" s="106" t="s">
        <v>1729</v>
      </c>
      <c r="D150" s="20" t="s">
        <v>1836</v>
      </c>
      <c r="E150" s="21" t="s">
        <v>215</v>
      </c>
      <c r="F150" s="110" t="str">
        <f t="shared" si="3"/>
        <v xml:space="preserve">Le Paradis  D </v>
      </c>
    </row>
    <row r="151" spans="1:6" ht="20.100000000000001" customHeight="1">
      <c r="A151" s="121" t="s">
        <v>1758</v>
      </c>
      <c r="B151" s="127" t="s">
        <v>1754</v>
      </c>
      <c r="C151" s="106" t="s">
        <v>1729</v>
      </c>
      <c r="D151" s="20" t="s">
        <v>1837</v>
      </c>
      <c r="E151" s="21" t="s">
        <v>170</v>
      </c>
      <c r="F151" s="110" t="str">
        <f t="shared" si="3"/>
        <v xml:space="preserve">Le Paradis  C </v>
      </c>
    </row>
    <row r="152" spans="1:6" ht="20.100000000000001" customHeight="1">
      <c r="A152" s="121" t="s">
        <v>1761</v>
      </c>
      <c r="B152" s="127" t="s">
        <v>1756</v>
      </c>
      <c r="C152" s="106" t="s">
        <v>1729</v>
      </c>
      <c r="D152" s="20" t="s">
        <v>1874</v>
      </c>
      <c r="E152" s="21" t="s">
        <v>89</v>
      </c>
      <c r="F152" s="110" t="str">
        <f t="shared" si="3"/>
        <v xml:space="preserve">New XL  D </v>
      </c>
    </row>
    <row r="153" spans="1:6" ht="20.100000000000001" customHeight="1">
      <c r="A153" s="121" t="s">
        <v>1760</v>
      </c>
      <c r="B153" s="127" t="s">
        <v>1753</v>
      </c>
      <c r="C153" s="106" t="s">
        <v>1729</v>
      </c>
      <c r="D153" s="20" t="s">
        <v>1842</v>
      </c>
      <c r="E153" s="21" t="s">
        <v>162</v>
      </c>
      <c r="F153" s="110" t="str">
        <f t="shared" si="3"/>
        <v xml:space="preserve">R. Blanc-Ry  B </v>
      </c>
    </row>
    <row r="154" spans="1:6" ht="20.100000000000001" customHeight="1">
      <c r="A154" s="121" t="s">
        <v>1759</v>
      </c>
      <c r="B154" s="127" t="s">
        <v>1754</v>
      </c>
      <c r="C154" s="106" t="s">
        <v>1729</v>
      </c>
      <c r="D154" s="20" t="s">
        <v>1854</v>
      </c>
      <c r="E154" s="21" t="s">
        <v>99</v>
      </c>
      <c r="F154" s="110" t="str">
        <f t="shared" si="3"/>
        <v xml:space="preserve">R. De Rivieren  C </v>
      </c>
    </row>
    <row r="155" spans="1:6" ht="20.100000000000001" customHeight="1">
      <c r="A155" s="121" t="s">
        <v>1759</v>
      </c>
      <c r="B155" s="127" t="s">
        <v>1753</v>
      </c>
      <c r="C155" s="106" t="s">
        <v>1729</v>
      </c>
      <c r="D155" s="20" t="s">
        <v>1843</v>
      </c>
      <c r="E155" s="21" t="s">
        <v>180</v>
      </c>
      <c r="F155" s="110" t="str">
        <f t="shared" si="3"/>
        <v xml:space="preserve">R. De Rivieren  B </v>
      </c>
    </row>
    <row r="156" spans="1:6" ht="20.100000000000001" customHeight="1">
      <c r="A156" s="121" t="s">
        <v>1775</v>
      </c>
      <c r="B156" s="127" t="s">
        <v>1754</v>
      </c>
      <c r="C156" s="106" t="s">
        <v>1729</v>
      </c>
      <c r="D156" s="20" t="s">
        <v>1879</v>
      </c>
      <c r="E156" s="21" t="s">
        <v>119</v>
      </c>
      <c r="F156" s="110" t="str">
        <f t="shared" si="3"/>
        <v xml:space="preserve">R. Nivelloise  C </v>
      </c>
    </row>
    <row r="157" spans="1:6" ht="20.100000000000001" customHeight="1">
      <c r="A157" s="121" t="s">
        <v>1762</v>
      </c>
      <c r="B157" s="127" t="s">
        <v>1756</v>
      </c>
      <c r="C157" s="106" t="s">
        <v>1729</v>
      </c>
      <c r="D157" s="20" t="s">
        <v>1869</v>
      </c>
      <c r="E157" s="21" t="s">
        <v>104</v>
      </c>
      <c r="F157" s="110" t="str">
        <f t="shared" si="3"/>
        <v xml:space="preserve">R.PUC  D </v>
      </c>
    </row>
    <row r="158" spans="1:6" ht="20.100000000000001" customHeight="1">
      <c r="A158" s="122" t="s">
        <v>1784</v>
      </c>
      <c r="B158" s="130" t="s">
        <v>1756</v>
      </c>
      <c r="C158" s="123" t="s">
        <v>1730</v>
      </c>
      <c r="D158" s="20" t="s">
        <v>1918</v>
      </c>
      <c r="E158" s="21" t="s">
        <v>183</v>
      </c>
      <c r="F158" s="110" t="str">
        <f t="shared" si="3"/>
        <v xml:space="preserve">Bxl-Ouest  D </v>
      </c>
    </row>
    <row r="159" spans="1:6" ht="20.100000000000001" customHeight="1">
      <c r="A159" s="124" t="s">
        <v>1784</v>
      </c>
      <c r="B159" s="130" t="s">
        <v>1754</v>
      </c>
      <c r="C159" s="123" t="s">
        <v>1730</v>
      </c>
      <c r="D159" s="20" t="s">
        <v>1919</v>
      </c>
      <c r="E159" s="21" t="s">
        <v>108</v>
      </c>
      <c r="F159" s="110" t="str">
        <f t="shared" si="3"/>
        <v xml:space="preserve">Bxl-Ouest  C </v>
      </c>
    </row>
    <row r="160" spans="1:6" ht="20.100000000000001" customHeight="1">
      <c r="A160" s="124" t="s">
        <v>1764</v>
      </c>
      <c r="B160" s="130" t="s">
        <v>1755</v>
      </c>
      <c r="C160" s="123" t="s">
        <v>1730</v>
      </c>
      <c r="D160" s="20" t="s">
        <v>1921</v>
      </c>
      <c r="E160" s="21" t="s">
        <v>201</v>
      </c>
      <c r="F160" s="110" t="str">
        <f t="shared" si="3"/>
        <v xml:space="preserve">R. Elite  E </v>
      </c>
    </row>
    <row r="161" spans="1:6" ht="20.100000000000001" customHeight="1">
      <c r="A161" s="124" t="s">
        <v>1775</v>
      </c>
      <c r="B161" s="130" t="s">
        <v>1756</v>
      </c>
      <c r="C161" s="123" t="s">
        <v>1730</v>
      </c>
      <c r="D161" s="20" t="s">
        <v>1922</v>
      </c>
      <c r="E161" s="21" t="s">
        <v>130</v>
      </c>
      <c r="F161" s="110" t="str">
        <f t="shared" si="3"/>
        <v xml:space="preserve">R. Nivelloise  D </v>
      </c>
    </row>
    <row r="162" spans="1:6" ht="20.100000000000001" customHeight="1">
      <c r="A162" s="124" t="s">
        <v>1783</v>
      </c>
      <c r="B162" s="130" t="s">
        <v>1753</v>
      </c>
      <c r="C162" s="123" t="s">
        <v>1730</v>
      </c>
      <c r="D162" s="20" t="s">
        <v>1871</v>
      </c>
      <c r="E162" s="21" t="s">
        <v>215</v>
      </c>
      <c r="F162" s="110" t="str">
        <f t="shared" si="3"/>
        <v xml:space="preserve">La Hulpe  B </v>
      </c>
    </row>
    <row r="163" spans="1:6" ht="20.100000000000001" customHeight="1">
      <c r="A163" s="124" t="s">
        <v>1768</v>
      </c>
      <c r="B163" s="130" t="s">
        <v>1753</v>
      </c>
      <c r="C163" s="123" t="s">
        <v>1730</v>
      </c>
      <c r="D163" s="20" t="s">
        <v>1848</v>
      </c>
      <c r="E163" s="21" t="s">
        <v>170</v>
      </c>
      <c r="F163" s="110" t="str">
        <f t="shared" si="3"/>
        <v xml:space="preserve">La Wavrienne  B </v>
      </c>
    </row>
    <row r="164" spans="1:6" ht="20.100000000000001" customHeight="1">
      <c r="A164" s="124" t="s">
        <v>1758</v>
      </c>
      <c r="B164" s="130" t="s">
        <v>1755</v>
      </c>
      <c r="C164" s="123" t="s">
        <v>1730</v>
      </c>
      <c r="D164" s="20" t="s">
        <v>1850</v>
      </c>
      <c r="E164" s="21" t="s">
        <v>89</v>
      </c>
      <c r="F164" s="110" t="str">
        <f t="shared" si="3"/>
        <v xml:space="preserve">Le Paradis  E </v>
      </c>
    </row>
    <row r="165" spans="1:6" ht="20.100000000000001" customHeight="1">
      <c r="A165" s="124" t="s">
        <v>1763</v>
      </c>
      <c r="B165" s="130" t="s">
        <v>1754</v>
      </c>
      <c r="C165" s="123" t="s">
        <v>1730</v>
      </c>
      <c r="D165" s="20" t="s">
        <v>1920</v>
      </c>
      <c r="E165" s="21" t="s">
        <v>162</v>
      </c>
      <c r="F165" s="110" t="str">
        <f t="shared" si="3"/>
        <v xml:space="preserve">Le Silence  C </v>
      </c>
    </row>
    <row r="166" spans="1:6" ht="20.100000000000001" customHeight="1">
      <c r="A166" s="124" t="s">
        <v>131</v>
      </c>
      <c r="B166" s="130" t="s">
        <v>1754</v>
      </c>
      <c r="C166" s="123" t="s">
        <v>1730</v>
      </c>
      <c r="D166" s="20" t="s">
        <v>1853</v>
      </c>
      <c r="E166" s="21" t="s">
        <v>99</v>
      </c>
      <c r="F166" s="110" t="str">
        <f t="shared" si="3"/>
        <v xml:space="preserve">P.A.S.A.  C </v>
      </c>
    </row>
    <row r="167" spans="1:6" ht="20.100000000000001" customHeight="1">
      <c r="A167" s="124" t="s">
        <v>1759</v>
      </c>
      <c r="B167" s="130" t="s">
        <v>1756</v>
      </c>
      <c r="C167" s="123" t="s">
        <v>1730</v>
      </c>
      <c r="D167" s="20" t="s">
        <v>1855</v>
      </c>
      <c r="E167" s="21" t="s">
        <v>180</v>
      </c>
      <c r="F167" s="110" t="str">
        <f t="shared" si="3"/>
        <v xml:space="preserve">R. De Rivieren  D </v>
      </c>
    </row>
    <row r="168" spans="1:6" ht="20.100000000000001" customHeight="1">
      <c r="A168" s="124" t="s">
        <v>1718</v>
      </c>
      <c r="B168" s="130" t="s">
        <v>1718</v>
      </c>
      <c r="C168" s="123" t="s">
        <v>1730</v>
      </c>
      <c r="D168" s="20" t="s">
        <v>1718</v>
      </c>
      <c r="E168" s="21" t="s">
        <v>119</v>
      </c>
      <c r="F168" s="110" t="str">
        <f t="shared" si="3"/>
        <v xml:space="preserve">    </v>
      </c>
    </row>
    <row r="169" spans="1:6" ht="20.100000000000001" customHeight="1">
      <c r="A169" s="124" t="s">
        <v>1718</v>
      </c>
      <c r="B169" s="130" t="s">
        <v>1718</v>
      </c>
      <c r="C169" s="123" t="s">
        <v>1730</v>
      </c>
      <c r="D169" s="20" t="s">
        <v>1718</v>
      </c>
      <c r="E169" s="21" t="s">
        <v>104</v>
      </c>
      <c r="F169" s="110" t="str">
        <f t="shared" si="3"/>
        <v xml:space="preserve">    </v>
      </c>
    </row>
    <row r="170" spans="1:6" ht="20.100000000000001" customHeight="1">
      <c r="A170" s="120" t="s">
        <v>1781</v>
      </c>
      <c r="B170" s="127" t="s">
        <v>1754</v>
      </c>
      <c r="C170" s="106" t="s">
        <v>1731</v>
      </c>
      <c r="D170" s="20" t="s">
        <v>1923</v>
      </c>
      <c r="E170" s="21" t="s">
        <v>183</v>
      </c>
      <c r="F170" s="110" t="str">
        <f t="shared" si="3"/>
        <v xml:space="preserve">AS Beauchamp  C </v>
      </c>
    </row>
    <row r="171" spans="1:6" ht="20.100000000000001" customHeight="1">
      <c r="A171" s="121" t="s">
        <v>1772</v>
      </c>
      <c r="B171" s="127" t="s">
        <v>1754</v>
      </c>
      <c r="C171" s="106" t="s">
        <v>1731</v>
      </c>
      <c r="D171" s="20" t="s">
        <v>1924</v>
      </c>
      <c r="E171" s="21" t="s">
        <v>108</v>
      </c>
      <c r="F171" s="110" t="str">
        <f t="shared" si="3"/>
        <v xml:space="preserve">ASC Genappe  C </v>
      </c>
    </row>
    <row r="172" spans="1:6" ht="20.100000000000001" customHeight="1">
      <c r="A172" s="121" t="s">
        <v>1760</v>
      </c>
      <c r="B172" s="127" t="s">
        <v>1756</v>
      </c>
      <c r="C172" s="106" t="s">
        <v>1731</v>
      </c>
      <c r="D172" s="20" t="s">
        <v>1929</v>
      </c>
      <c r="E172" s="21" t="s">
        <v>201</v>
      </c>
      <c r="F172" s="110" t="str">
        <f t="shared" si="3"/>
        <v xml:space="preserve">R. Blanc-Ry  D </v>
      </c>
    </row>
    <row r="173" spans="1:6" ht="20.100000000000001" customHeight="1">
      <c r="A173" s="121" t="s">
        <v>1803</v>
      </c>
      <c r="B173" s="127" t="s">
        <v>1755</v>
      </c>
      <c r="C173" s="106" t="s">
        <v>1731</v>
      </c>
      <c r="D173" s="20" t="s">
        <v>1925</v>
      </c>
      <c r="E173" s="21" t="s">
        <v>130</v>
      </c>
      <c r="F173" s="110" t="str">
        <f t="shared" si="3"/>
        <v xml:space="preserve">Dilbeek  E </v>
      </c>
    </row>
    <row r="174" spans="1:6" ht="20.100000000000001" customHeight="1">
      <c r="A174" s="121" t="s">
        <v>1805</v>
      </c>
      <c r="B174" s="127" t="s">
        <v>1798</v>
      </c>
      <c r="C174" s="106" t="s">
        <v>1731</v>
      </c>
      <c r="D174" s="20" t="s">
        <v>1926</v>
      </c>
      <c r="E174" s="21" t="s">
        <v>215</v>
      </c>
      <c r="F174" s="110" t="str">
        <f t="shared" si="3"/>
        <v xml:space="preserve">For Ever  G </v>
      </c>
    </row>
    <row r="175" spans="1:6" ht="20.100000000000001" customHeight="1">
      <c r="A175" s="121" t="s">
        <v>1767</v>
      </c>
      <c r="B175" s="127" t="s">
        <v>1757</v>
      </c>
      <c r="C175" s="106" t="s">
        <v>1731</v>
      </c>
      <c r="D175" s="20" t="s">
        <v>1927</v>
      </c>
      <c r="E175" s="21" t="s">
        <v>170</v>
      </c>
      <c r="F175" s="110" t="str">
        <f t="shared" si="3"/>
        <v xml:space="preserve">For Ever SJ  F </v>
      </c>
    </row>
    <row r="176" spans="1:6" ht="20.100000000000001" customHeight="1">
      <c r="A176" s="121" t="s">
        <v>1779</v>
      </c>
      <c r="B176" s="127" t="s">
        <v>1754</v>
      </c>
      <c r="C176" s="106" t="s">
        <v>1731</v>
      </c>
      <c r="D176" s="20" t="s">
        <v>1883</v>
      </c>
      <c r="E176" s="21" t="s">
        <v>89</v>
      </c>
      <c r="F176" s="110" t="str">
        <f t="shared" si="3"/>
        <v xml:space="preserve">Kiki Tubizien  C </v>
      </c>
    </row>
    <row r="177" spans="1:6" ht="20.100000000000001" customHeight="1">
      <c r="A177" s="121" t="s">
        <v>1779</v>
      </c>
      <c r="B177" s="127" t="s">
        <v>1753</v>
      </c>
      <c r="C177" s="106" t="s">
        <v>1731</v>
      </c>
      <c r="D177" s="20" t="s">
        <v>1882</v>
      </c>
      <c r="E177" s="21" t="s">
        <v>162</v>
      </c>
      <c r="F177" s="110" t="str">
        <f t="shared" si="3"/>
        <v xml:space="preserve">Kiki Tubizien  B </v>
      </c>
    </row>
    <row r="178" spans="1:6" ht="20.100000000000001" customHeight="1">
      <c r="A178" s="121" t="s">
        <v>1777</v>
      </c>
      <c r="B178" s="127" t="s">
        <v>1753</v>
      </c>
      <c r="C178" s="106" t="s">
        <v>1731</v>
      </c>
      <c r="D178" s="20" t="s">
        <v>1895</v>
      </c>
      <c r="E178" s="21" t="s">
        <v>99</v>
      </c>
      <c r="F178" s="110" t="str">
        <f t="shared" si="3"/>
        <v xml:space="preserve">Léo  B </v>
      </c>
    </row>
    <row r="179" spans="1:6" ht="20.100000000000001" customHeight="1">
      <c r="A179" s="121" t="s">
        <v>1776</v>
      </c>
      <c r="B179" s="127" t="s">
        <v>1753</v>
      </c>
      <c r="C179" s="106" t="s">
        <v>1731</v>
      </c>
      <c r="D179" s="20" t="s">
        <v>1928</v>
      </c>
      <c r="E179" s="21" t="s">
        <v>180</v>
      </c>
      <c r="F179" s="110" t="str">
        <f t="shared" si="3"/>
        <v xml:space="preserve">New Fes  B </v>
      </c>
    </row>
    <row r="180" spans="1:6" ht="20.100000000000001" customHeight="1">
      <c r="A180" s="121" t="s">
        <v>1760</v>
      </c>
      <c r="B180" s="127" t="s">
        <v>1754</v>
      </c>
      <c r="C180" s="106" t="s">
        <v>1731</v>
      </c>
      <c r="D180" s="20" t="s">
        <v>1864</v>
      </c>
      <c r="E180" s="21" t="s">
        <v>119</v>
      </c>
      <c r="F180" s="110" t="str">
        <f t="shared" si="3"/>
        <v xml:space="preserve">R. Blanc-Ry  C </v>
      </c>
    </row>
    <row r="181" spans="1:6" ht="20.100000000000001" customHeight="1">
      <c r="A181" s="121" t="s">
        <v>1718</v>
      </c>
      <c r="B181" s="127" t="s">
        <v>1718</v>
      </c>
      <c r="C181" s="106" t="s">
        <v>1731</v>
      </c>
      <c r="D181" s="20" t="s">
        <v>1718</v>
      </c>
      <c r="E181" s="21" t="s">
        <v>104</v>
      </c>
      <c r="F181" s="110" t="str">
        <f t="shared" si="3"/>
        <v xml:space="preserve">    </v>
      </c>
    </row>
    <row r="182" spans="1:6" ht="20.100000000000001" customHeight="1">
      <c r="A182" s="122" t="s">
        <v>1772</v>
      </c>
      <c r="B182" s="130" t="s">
        <v>1756</v>
      </c>
      <c r="C182" s="123" t="s">
        <v>1732</v>
      </c>
      <c r="D182" s="20" t="s">
        <v>1930</v>
      </c>
      <c r="E182" s="21" t="s">
        <v>183</v>
      </c>
      <c r="F182" s="110" t="str">
        <f t="shared" si="3"/>
        <v xml:space="preserve">ASC Genappe  D </v>
      </c>
    </row>
    <row r="183" spans="1:6" ht="20.100000000000001" customHeight="1">
      <c r="A183" s="124" t="s">
        <v>1784</v>
      </c>
      <c r="B183" s="130" t="s">
        <v>1755</v>
      </c>
      <c r="C183" s="123" t="s">
        <v>1732</v>
      </c>
      <c r="D183" s="20" t="s">
        <v>1931</v>
      </c>
      <c r="E183" s="21" t="s">
        <v>108</v>
      </c>
      <c r="F183" s="110" t="str">
        <f t="shared" si="3"/>
        <v xml:space="preserve">Bxl-Ouest  E </v>
      </c>
    </row>
    <row r="184" spans="1:6" ht="20.100000000000001" customHeight="1">
      <c r="A184" s="122" t="s">
        <v>1759</v>
      </c>
      <c r="B184" s="130" t="s">
        <v>1755</v>
      </c>
      <c r="C184" s="123" t="s">
        <v>1732</v>
      </c>
      <c r="D184" s="20" t="s">
        <v>1865</v>
      </c>
      <c r="E184" s="21" t="s">
        <v>201</v>
      </c>
      <c r="F184" s="110" t="str">
        <f t="shared" si="3"/>
        <v xml:space="preserve">R. De Rivieren  E </v>
      </c>
    </row>
    <row r="185" spans="1:6" ht="20.100000000000001" customHeight="1">
      <c r="A185" s="124" t="s">
        <v>1774</v>
      </c>
      <c r="B185" s="130" t="s">
        <v>1756</v>
      </c>
      <c r="C185" s="123" t="s">
        <v>1732</v>
      </c>
      <c r="D185" s="20" t="s">
        <v>1932</v>
      </c>
      <c r="E185" s="21" t="s">
        <v>130</v>
      </c>
      <c r="F185" s="110" t="str">
        <f t="shared" si="3"/>
        <v xml:space="preserve">Caramboul  D </v>
      </c>
    </row>
    <row r="186" spans="1:6" ht="20.100000000000001" customHeight="1">
      <c r="A186" s="124" t="s">
        <v>1767</v>
      </c>
      <c r="B186" s="130" t="s">
        <v>1799</v>
      </c>
      <c r="C186" s="123" t="s">
        <v>1732</v>
      </c>
      <c r="D186" s="20" t="s">
        <v>1933</v>
      </c>
      <c r="E186" s="21" t="s">
        <v>215</v>
      </c>
      <c r="F186" s="110" t="str">
        <f t="shared" si="3"/>
        <v xml:space="preserve">For Ever SJ  H </v>
      </c>
    </row>
    <row r="187" spans="1:6" ht="20.100000000000001" customHeight="1">
      <c r="A187" s="124" t="s">
        <v>1779</v>
      </c>
      <c r="B187" s="130" t="s">
        <v>1756</v>
      </c>
      <c r="C187" s="123" t="s">
        <v>1732</v>
      </c>
      <c r="D187" s="20" t="s">
        <v>1934</v>
      </c>
      <c r="E187" s="21" t="s">
        <v>170</v>
      </c>
      <c r="F187" s="110" t="str">
        <f t="shared" si="3"/>
        <v xml:space="preserve">Kiki Tubizien  D </v>
      </c>
    </row>
    <row r="188" spans="1:6" ht="20.100000000000001" customHeight="1">
      <c r="A188" s="124" t="s">
        <v>1766</v>
      </c>
      <c r="B188" s="130" t="s">
        <v>1755</v>
      </c>
      <c r="C188" s="123" t="s">
        <v>1732</v>
      </c>
      <c r="D188" s="20" t="s">
        <v>1872</v>
      </c>
      <c r="E188" s="21" t="s">
        <v>89</v>
      </c>
      <c r="F188" s="110" t="str">
        <f t="shared" si="3"/>
        <v xml:space="preserve">Le Pachy  E </v>
      </c>
    </row>
    <row r="189" spans="1:6" ht="20.100000000000001" customHeight="1">
      <c r="A189" s="124" t="s">
        <v>1763</v>
      </c>
      <c r="B189" s="130" t="s">
        <v>1756</v>
      </c>
      <c r="C189" s="123" t="s">
        <v>1732</v>
      </c>
      <c r="D189" s="20" t="s">
        <v>1935</v>
      </c>
      <c r="E189" s="21" t="s">
        <v>162</v>
      </c>
      <c r="F189" s="110" t="str">
        <f t="shared" si="3"/>
        <v xml:space="preserve">Le Silence  D </v>
      </c>
    </row>
    <row r="190" spans="1:6" ht="20.100000000000001" customHeight="1">
      <c r="A190" s="124" t="s">
        <v>1777</v>
      </c>
      <c r="B190" s="130" t="s">
        <v>1754</v>
      </c>
      <c r="C190" s="123" t="s">
        <v>1732</v>
      </c>
      <c r="D190" s="20" t="s">
        <v>1896</v>
      </c>
      <c r="E190" s="21" t="s">
        <v>99</v>
      </c>
      <c r="F190" s="110" t="str">
        <f t="shared" si="3"/>
        <v xml:space="preserve">Léo  C </v>
      </c>
    </row>
    <row r="191" spans="1:6" ht="20.100000000000001" customHeight="1">
      <c r="A191" s="124" t="s">
        <v>1806</v>
      </c>
      <c r="B191" s="130" t="s">
        <v>1753</v>
      </c>
      <c r="C191" s="123" t="s">
        <v>1732</v>
      </c>
      <c r="D191" s="20" t="s">
        <v>1936</v>
      </c>
      <c r="E191" s="21" t="s">
        <v>180</v>
      </c>
      <c r="F191" s="110" t="str">
        <f t="shared" si="3"/>
        <v xml:space="preserve">PC Jauchoise  B </v>
      </c>
    </row>
    <row r="192" spans="1:6" ht="20.100000000000001" customHeight="1">
      <c r="A192" s="124" t="s">
        <v>1760</v>
      </c>
      <c r="B192" s="130" t="s">
        <v>1755</v>
      </c>
      <c r="C192" s="123" t="s">
        <v>1732</v>
      </c>
      <c r="D192" s="20" t="s">
        <v>1937</v>
      </c>
      <c r="E192" s="21" t="s">
        <v>119</v>
      </c>
      <c r="F192" s="110" t="str">
        <f t="shared" si="3"/>
        <v xml:space="preserve">R. Blanc-Ry  E </v>
      </c>
    </row>
    <row r="193" spans="1:6" ht="20.100000000000001" customHeight="1">
      <c r="A193" s="122" t="s">
        <v>1718</v>
      </c>
      <c r="B193" s="130" t="s">
        <v>1718</v>
      </c>
      <c r="C193" s="123" t="s">
        <v>1732</v>
      </c>
      <c r="D193" s="20" t="s">
        <v>1718</v>
      </c>
      <c r="E193" s="21" t="s">
        <v>104</v>
      </c>
      <c r="F193" s="110" t="str">
        <f t="shared" si="3"/>
        <v xml:space="preserve">    </v>
      </c>
    </row>
  </sheetData>
  <autoFilter ref="A1:F193" xr:uid="{B63AE831-D715-488B-A286-7B30923DD335}"/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2A1A9-6BD3-443B-A63E-0F73A4C7F489}">
  <sheetPr codeName="Feuil3"/>
  <dimension ref="A1:G193"/>
  <sheetViews>
    <sheetView topLeftCell="A16" workbookViewId="0">
      <selection activeCell="C31" sqref="C31"/>
    </sheetView>
  </sheetViews>
  <sheetFormatPr baseColWidth="10" defaultRowHeight="15"/>
  <cols>
    <col min="1" max="1" width="22.140625" bestFit="1" customWidth="1"/>
    <col min="2" max="2" width="18.42578125" style="111" customWidth="1"/>
    <col min="4" max="4" width="26.140625" bestFit="1" customWidth="1"/>
    <col min="6" max="6" width="19.85546875" bestFit="1" customWidth="1"/>
  </cols>
  <sheetData>
    <row r="1" spans="1:7">
      <c r="A1" s="133" t="s">
        <v>1749</v>
      </c>
      <c r="B1" s="133" t="s">
        <v>1750</v>
      </c>
      <c r="C1" s="133" t="s">
        <v>1751</v>
      </c>
      <c r="D1" s="133" t="s">
        <v>1810</v>
      </c>
      <c r="G1" t="str">
        <f>LEFT(A1,LEN(A1)-1)</f>
        <v>CLU</v>
      </c>
    </row>
    <row r="2" spans="1:7" ht="15.75">
      <c r="A2" t="s">
        <v>1803</v>
      </c>
      <c r="B2" s="111" t="s">
        <v>1754</v>
      </c>
      <c r="C2" s="131" t="s">
        <v>1790</v>
      </c>
      <c r="D2" t="str">
        <f>CONCATENATE(A2,"  ",B2)</f>
        <v xml:space="preserve">Dilbeek  C </v>
      </c>
      <c r="E2" s="5" t="s">
        <v>228</v>
      </c>
      <c r="F2" s="2" t="s">
        <v>229</v>
      </c>
    </row>
    <row r="3" spans="1:7" ht="15.75">
      <c r="A3" t="s">
        <v>1804</v>
      </c>
      <c r="B3" s="111" t="s">
        <v>1753</v>
      </c>
      <c r="C3" s="131" t="s">
        <v>1790</v>
      </c>
      <c r="D3" t="str">
        <f t="shared" ref="D3:D66" si="0">CONCATENATE(A3,"  ",B3)</f>
        <v xml:space="preserve">Esseghem  B </v>
      </c>
      <c r="E3" s="5" t="s">
        <v>233</v>
      </c>
      <c r="F3" s="2" t="s">
        <v>234</v>
      </c>
    </row>
    <row r="4" spans="1:7" ht="15.75">
      <c r="A4" t="s">
        <v>1767</v>
      </c>
      <c r="B4" s="111" t="s">
        <v>1754</v>
      </c>
      <c r="C4" s="131" t="s">
        <v>1790</v>
      </c>
      <c r="D4" t="str">
        <f t="shared" si="0"/>
        <v xml:space="preserve">For Ever SJ  C </v>
      </c>
      <c r="E4" s="5" t="s">
        <v>108</v>
      </c>
      <c r="F4" t="s">
        <v>109</v>
      </c>
    </row>
    <row r="5" spans="1:7" ht="15.75">
      <c r="A5" t="s">
        <v>1767</v>
      </c>
      <c r="B5" s="111" t="s">
        <v>1753</v>
      </c>
      <c r="C5" s="131" t="s">
        <v>1790</v>
      </c>
      <c r="D5" t="str">
        <f t="shared" si="0"/>
        <v xml:space="preserve">For Ever SJ  B </v>
      </c>
      <c r="E5" s="5" t="s">
        <v>108</v>
      </c>
      <c r="F5" t="s">
        <v>109</v>
      </c>
    </row>
    <row r="6" spans="1:7" ht="15.75">
      <c r="A6" t="s">
        <v>1766</v>
      </c>
      <c r="B6" s="111" t="s">
        <v>1753</v>
      </c>
      <c r="C6" s="131" t="s">
        <v>1790</v>
      </c>
      <c r="D6" t="str">
        <f t="shared" si="0"/>
        <v xml:space="preserve">Le Pachy  B </v>
      </c>
      <c r="E6" s="5" t="s">
        <v>215</v>
      </c>
      <c r="F6" s="2" t="s">
        <v>216</v>
      </c>
    </row>
    <row r="7" spans="1:7" ht="15.75">
      <c r="A7" t="s">
        <v>1763</v>
      </c>
      <c r="B7" s="111" t="s">
        <v>1753</v>
      </c>
      <c r="C7" s="131" t="s">
        <v>1790</v>
      </c>
      <c r="D7" t="str">
        <f t="shared" si="0"/>
        <v xml:space="preserve">Le Silence  B </v>
      </c>
      <c r="E7" s="5" t="s">
        <v>180</v>
      </c>
      <c r="F7" s="2" t="s">
        <v>181</v>
      </c>
    </row>
    <row r="8" spans="1:7" ht="15.75">
      <c r="A8" t="s">
        <v>1761</v>
      </c>
      <c r="B8" s="111" t="s">
        <v>1753</v>
      </c>
      <c r="C8" s="131" t="s">
        <v>1790</v>
      </c>
      <c r="D8" t="str">
        <f t="shared" si="0"/>
        <v xml:space="preserve">New XL  B </v>
      </c>
      <c r="E8" s="5" t="s">
        <v>104</v>
      </c>
      <c r="F8" t="s">
        <v>251</v>
      </c>
    </row>
    <row r="9" spans="1:7" ht="15.75">
      <c r="A9" t="s">
        <v>1764</v>
      </c>
      <c r="B9" s="111" t="s">
        <v>1753</v>
      </c>
      <c r="C9" s="131" t="s">
        <v>1790</v>
      </c>
      <c r="D9" t="str">
        <f t="shared" si="0"/>
        <v xml:space="preserve">R. Elite  B </v>
      </c>
      <c r="E9" s="5" t="s">
        <v>201</v>
      </c>
      <c r="F9" s="2" t="s">
        <v>202</v>
      </c>
    </row>
    <row r="10" spans="1:7" ht="15.75">
      <c r="A10" t="s">
        <v>1764</v>
      </c>
      <c r="B10" s="111" t="s">
        <v>1754</v>
      </c>
      <c r="C10" s="131" t="s">
        <v>1790</v>
      </c>
      <c r="D10" t="str">
        <f t="shared" si="0"/>
        <v xml:space="preserve">R. Elite  C </v>
      </c>
      <c r="E10" s="5" t="s">
        <v>201</v>
      </c>
      <c r="F10" s="2" t="s">
        <v>202</v>
      </c>
    </row>
    <row r="11" spans="1:7" ht="15.75">
      <c r="A11" t="s">
        <v>1765</v>
      </c>
      <c r="B11" s="111" t="s">
        <v>1753</v>
      </c>
      <c r="C11" s="131" t="s">
        <v>1790</v>
      </c>
      <c r="D11" t="str">
        <f t="shared" si="0"/>
        <v xml:space="preserve">R. Joli-Bois  B </v>
      </c>
      <c r="E11" s="5" t="s">
        <v>170</v>
      </c>
      <c r="F11" s="2" t="s">
        <v>171</v>
      </c>
    </row>
    <row r="12" spans="1:7" ht="15.75">
      <c r="A12" t="s">
        <v>1775</v>
      </c>
      <c r="B12" s="111" t="s">
        <v>1753</v>
      </c>
      <c r="C12" s="131" t="s">
        <v>1790</v>
      </c>
      <c r="D12" t="str">
        <f t="shared" si="0"/>
        <v xml:space="preserve">R. Nivelloise  B </v>
      </c>
      <c r="E12" s="5" t="s">
        <v>135</v>
      </c>
      <c r="F12" s="2" t="s">
        <v>136</v>
      </c>
    </row>
    <row r="13" spans="1:7" ht="15.75">
      <c r="A13" t="s">
        <v>1762</v>
      </c>
      <c r="B13" s="111" t="s">
        <v>1753</v>
      </c>
      <c r="C13" s="131" t="s">
        <v>1790</v>
      </c>
      <c r="D13" t="str">
        <f t="shared" si="0"/>
        <v xml:space="preserve">R.PUC  B </v>
      </c>
      <c r="E13" s="5" t="s">
        <v>99</v>
      </c>
      <c r="F13" t="s">
        <v>100</v>
      </c>
    </row>
    <row r="14" spans="1:7" ht="15.75">
      <c r="A14" s="134" t="s">
        <v>1781</v>
      </c>
      <c r="B14" s="111" t="s">
        <v>1753</v>
      </c>
      <c r="C14" s="131" t="s">
        <v>1791</v>
      </c>
      <c r="D14" t="str">
        <f t="shared" si="0"/>
        <v xml:space="preserve">AS Beauchamp  B </v>
      </c>
      <c r="E14" s="5" t="s">
        <v>147</v>
      </c>
      <c r="F14" s="2" t="s">
        <v>148</v>
      </c>
    </row>
    <row r="15" spans="1:7" ht="15.75">
      <c r="A15" s="134" t="s">
        <v>1774</v>
      </c>
      <c r="B15" s="111" t="s">
        <v>1753</v>
      </c>
      <c r="C15" s="131" t="s">
        <v>1791</v>
      </c>
      <c r="D15" t="str">
        <f t="shared" si="0"/>
        <v xml:space="preserve">Caramboul  B </v>
      </c>
      <c r="E15" s="5" t="s">
        <v>175</v>
      </c>
      <c r="F15" s="2" t="s">
        <v>176</v>
      </c>
    </row>
    <row r="16" spans="1:7" ht="15.75">
      <c r="A16" t="s">
        <v>1774</v>
      </c>
      <c r="B16" s="111" t="s">
        <v>1754</v>
      </c>
      <c r="C16" s="131" t="s">
        <v>1791</v>
      </c>
      <c r="D16" t="str">
        <f t="shared" si="0"/>
        <v xml:space="preserve">Caramboul  C </v>
      </c>
      <c r="E16" s="5" t="s">
        <v>175</v>
      </c>
      <c r="F16" s="2" t="s">
        <v>176</v>
      </c>
    </row>
    <row r="17" spans="1:6" ht="15.75">
      <c r="A17" t="s">
        <v>1803</v>
      </c>
      <c r="B17" s="111" t="s">
        <v>1756</v>
      </c>
      <c r="C17" s="131" t="s">
        <v>1791</v>
      </c>
      <c r="D17" t="str">
        <f t="shared" si="0"/>
        <v xml:space="preserve">Dilbeek  D </v>
      </c>
      <c r="E17" s="5" t="s">
        <v>228</v>
      </c>
      <c r="F17" s="2" t="s">
        <v>229</v>
      </c>
    </row>
    <row r="18" spans="1:6" ht="15.75">
      <c r="A18" s="134" t="s">
        <v>1767</v>
      </c>
      <c r="B18" s="111" t="s">
        <v>1756</v>
      </c>
      <c r="C18" s="131" t="s">
        <v>1791</v>
      </c>
      <c r="D18" t="str">
        <f t="shared" si="0"/>
        <v xml:space="preserve">For Ever SJ  D </v>
      </c>
      <c r="E18" s="5" t="s">
        <v>108</v>
      </c>
      <c r="F18" t="s">
        <v>109</v>
      </c>
    </row>
    <row r="19" spans="1:6" ht="15.75">
      <c r="A19" t="s">
        <v>1766</v>
      </c>
      <c r="B19" s="111" t="s">
        <v>1754</v>
      </c>
      <c r="C19" s="131" t="s">
        <v>1791</v>
      </c>
      <c r="D19" t="str">
        <f t="shared" si="0"/>
        <v xml:space="preserve">Le Pachy  C </v>
      </c>
      <c r="E19" s="5" t="s">
        <v>215</v>
      </c>
      <c r="F19" s="2" t="s">
        <v>216</v>
      </c>
    </row>
    <row r="20" spans="1:6" ht="15.75">
      <c r="A20" t="s">
        <v>1758</v>
      </c>
      <c r="B20" s="111" t="s">
        <v>1753</v>
      </c>
      <c r="C20" s="131" t="s">
        <v>1791</v>
      </c>
      <c r="D20" t="str">
        <f t="shared" si="0"/>
        <v xml:space="preserve">Le Paradis  B </v>
      </c>
      <c r="E20" s="5" t="s">
        <v>162</v>
      </c>
      <c r="F20" s="2" t="s">
        <v>163</v>
      </c>
    </row>
    <row r="21" spans="1:6" ht="15.75">
      <c r="A21" t="s">
        <v>1761</v>
      </c>
      <c r="B21" s="111" t="s">
        <v>1754</v>
      </c>
      <c r="C21" s="131" t="s">
        <v>1791</v>
      </c>
      <c r="D21" t="str">
        <f t="shared" si="0"/>
        <v xml:space="preserve">New XL  C </v>
      </c>
      <c r="E21" s="5" t="s">
        <v>104</v>
      </c>
      <c r="F21" t="s">
        <v>251</v>
      </c>
    </row>
    <row r="22" spans="1:6" ht="15.75">
      <c r="A22" s="135" t="s">
        <v>131</v>
      </c>
      <c r="B22" s="111" t="s">
        <v>1753</v>
      </c>
      <c r="C22" s="131" t="s">
        <v>1791</v>
      </c>
      <c r="D22" t="str">
        <f t="shared" si="0"/>
        <v xml:space="preserve">P.A.S.A.  B </v>
      </c>
      <c r="E22" s="5" t="s">
        <v>130</v>
      </c>
      <c r="F22" s="2" t="s">
        <v>131</v>
      </c>
    </row>
    <row r="23" spans="1:6" ht="15.75">
      <c r="A23" t="s">
        <v>1764</v>
      </c>
      <c r="B23" s="111" t="s">
        <v>1756</v>
      </c>
      <c r="C23" s="131" t="s">
        <v>1791</v>
      </c>
      <c r="D23" t="str">
        <f t="shared" si="0"/>
        <v xml:space="preserve">R. Elite  D </v>
      </c>
      <c r="E23" s="5" t="s">
        <v>201</v>
      </c>
      <c r="F23" s="2" t="s">
        <v>202</v>
      </c>
    </row>
    <row r="24" spans="1:6" ht="15.75">
      <c r="A24" s="134" t="s">
        <v>1765</v>
      </c>
      <c r="B24" s="111" t="s">
        <v>1754</v>
      </c>
      <c r="C24" s="131" t="s">
        <v>1791</v>
      </c>
      <c r="D24" t="str">
        <f t="shared" si="0"/>
        <v xml:space="preserve">R. Joli-Bois  C </v>
      </c>
      <c r="E24" s="5" t="s">
        <v>170</v>
      </c>
      <c r="F24" s="2" t="s">
        <v>171</v>
      </c>
    </row>
    <row r="25" spans="1:6" ht="15.75">
      <c r="A25" s="135" t="s">
        <v>1762</v>
      </c>
      <c r="B25" s="111" t="s">
        <v>1754</v>
      </c>
      <c r="C25" s="131" t="s">
        <v>1791</v>
      </c>
      <c r="D25" t="str">
        <f t="shared" si="0"/>
        <v xml:space="preserve">R.PUC  C </v>
      </c>
      <c r="E25" s="5" t="s">
        <v>99</v>
      </c>
      <c r="F25" t="s">
        <v>100</v>
      </c>
    </row>
    <row r="26" spans="1:6" ht="15.75">
      <c r="A26" t="s">
        <v>1772</v>
      </c>
      <c r="B26" s="111" t="s">
        <v>1753</v>
      </c>
      <c r="C26" s="131" t="s">
        <v>1792</v>
      </c>
      <c r="D26" t="str">
        <f t="shared" si="0"/>
        <v xml:space="preserve">ASC Genappe  B </v>
      </c>
      <c r="E26" s="5" t="s">
        <v>188</v>
      </c>
      <c r="F26" s="2" t="s">
        <v>189</v>
      </c>
    </row>
    <row r="27" spans="1:6" ht="15.75">
      <c r="A27" t="s">
        <v>1784</v>
      </c>
      <c r="B27" s="111" t="s">
        <v>1753</v>
      </c>
      <c r="C27" s="131" t="s">
        <v>1792</v>
      </c>
      <c r="D27" t="str">
        <f t="shared" si="0"/>
        <v xml:space="preserve">Bxl-Ouest  B </v>
      </c>
      <c r="E27" s="5" t="s">
        <v>193</v>
      </c>
      <c r="F27" s="2" t="s">
        <v>194</v>
      </c>
    </row>
    <row r="28" spans="1:6" ht="15.75">
      <c r="A28" t="s">
        <v>1767</v>
      </c>
      <c r="B28" s="111" t="s">
        <v>1755</v>
      </c>
      <c r="C28" s="131" t="s">
        <v>1792</v>
      </c>
      <c r="D28" t="str">
        <f t="shared" si="0"/>
        <v xml:space="preserve">For Ever SJ  E </v>
      </c>
      <c r="E28" s="5" t="s">
        <v>108</v>
      </c>
      <c r="F28" t="s">
        <v>109</v>
      </c>
    </row>
    <row r="29" spans="1:6" ht="15.75">
      <c r="A29" t="s">
        <v>1766</v>
      </c>
      <c r="B29" s="111" t="s">
        <v>1756</v>
      </c>
      <c r="C29" s="131" t="s">
        <v>1792</v>
      </c>
      <c r="D29" t="str">
        <f t="shared" si="0"/>
        <v xml:space="preserve">Le Pachy  D </v>
      </c>
      <c r="E29" s="5" t="s">
        <v>215</v>
      </c>
      <c r="F29" s="2" t="s">
        <v>216</v>
      </c>
    </row>
    <row r="30" spans="1:6" ht="15.75">
      <c r="A30" t="s">
        <v>1758</v>
      </c>
      <c r="B30" s="111" t="s">
        <v>1756</v>
      </c>
      <c r="C30" s="131" t="s">
        <v>1792</v>
      </c>
      <c r="D30" t="str">
        <f t="shared" si="0"/>
        <v xml:space="preserve">Le Paradis  D </v>
      </c>
      <c r="E30" s="5" t="s">
        <v>162</v>
      </c>
      <c r="F30" s="2" t="s">
        <v>163</v>
      </c>
    </row>
    <row r="31" spans="1:6" ht="15.75">
      <c r="A31" t="s">
        <v>1758</v>
      </c>
      <c r="B31" s="111" t="s">
        <v>1754</v>
      </c>
      <c r="C31" s="131" t="s">
        <v>1792</v>
      </c>
      <c r="D31" t="str">
        <f t="shared" si="0"/>
        <v xml:space="preserve">Le Paradis  C </v>
      </c>
      <c r="E31" s="5" t="s">
        <v>162</v>
      </c>
      <c r="F31" s="2" t="s">
        <v>163</v>
      </c>
    </row>
    <row r="32" spans="1:6" ht="15.75">
      <c r="A32" t="s">
        <v>1761</v>
      </c>
      <c r="B32" s="111" t="s">
        <v>1756</v>
      </c>
      <c r="C32" s="131" t="s">
        <v>1792</v>
      </c>
      <c r="D32" t="str">
        <f t="shared" si="0"/>
        <v xml:space="preserve">New XL  D </v>
      </c>
      <c r="E32" s="5" t="s">
        <v>104</v>
      </c>
      <c r="F32" t="s">
        <v>251</v>
      </c>
    </row>
    <row r="33" spans="1:6" ht="15.75">
      <c r="A33" t="s">
        <v>1760</v>
      </c>
      <c r="B33" s="111" t="s">
        <v>1753</v>
      </c>
      <c r="C33" s="131" t="s">
        <v>1792</v>
      </c>
      <c r="D33" t="str">
        <f t="shared" si="0"/>
        <v xml:space="preserve">R. Blanc-Ry  B </v>
      </c>
      <c r="E33" s="5" t="s">
        <v>119</v>
      </c>
      <c r="F33" s="2" t="s">
        <v>120</v>
      </c>
    </row>
    <row r="34" spans="1:6" ht="15.75">
      <c r="A34" t="s">
        <v>1759</v>
      </c>
      <c r="B34" s="111" t="s">
        <v>1754</v>
      </c>
      <c r="C34" s="131" t="s">
        <v>1792</v>
      </c>
      <c r="D34" t="str">
        <f t="shared" si="0"/>
        <v xml:space="preserve">R. De Rivieren  C </v>
      </c>
      <c r="E34" s="5" t="s">
        <v>183</v>
      </c>
      <c r="F34" s="2" t="s">
        <v>184</v>
      </c>
    </row>
    <row r="35" spans="1:6" ht="15.75">
      <c r="A35" t="s">
        <v>1759</v>
      </c>
      <c r="B35" s="111" t="s">
        <v>1753</v>
      </c>
      <c r="C35" s="131" t="s">
        <v>1792</v>
      </c>
      <c r="D35" t="str">
        <f t="shared" si="0"/>
        <v xml:space="preserve">R. De Rivieren  B </v>
      </c>
      <c r="E35" s="5" t="s">
        <v>183</v>
      </c>
      <c r="F35" s="2" t="s">
        <v>184</v>
      </c>
    </row>
    <row r="36" spans="1:6" ht="15.75">
      <c r="A36" t="s">
        <v>1775</v>
      </c>
      <c r="B36" s="111" t="s">
        <v>1754</v>
      </c>
      <c r="C36" s="131" t="s">
        <v>1792</v>
      </c>
      <c r="D36" t="str">
        <f t="shared" si="0"/>
        <v xml:space="preserve">R. Nivelloise  C </v>
      </c>
      <c r="E36" s="5" t="s">
        <v>135</v>
      </c>
      <c r="F36" s="2" t="s">
        <v>136</v>
      </c>
    </row>
    <row r="37" spans="1:6" ht="15.75">
      <c r="A37" t="s">
        <v>1762</v>
      </c>
      <c r="B37" s="111" t="s">
        <v>1756</v>
      </c>
      <c r="C37" s="131" t="s">
        <v>1792</v>
      </c>
      <c r="D37" t="str">
        <f t="shared" si="0"/>
        <v xml:space="preserve">R.PUC  D </v>
      </c>
      <c r="E37" s="5" t="s">
        <v>99</v>
      </c>
      <c r="F37" t="s">
        <v>100</v>
      </c>
    </row>
    <row r="38" spans="1:6" ht="15.75">
      <c r="A38" t="s">
        <v>1784</v>
      </c>
      <c r="B38" s="111" t="s">
        <v>1756</v>
      </c>
      <c r="C38" s="131" t="s">
        <v>1793</v>
      </c>
      <c r="D38" t="str">
        <f t="shared" si="0"/>
        <v xml:space="preserve">Bxl-Ouest  D </v>
      </c>
      <c r="E38" s="5" t="s">
        <v>193</v>
      </c>
      <c r="F38" s="2" t="s">
        <v>194</v>
      </c>
    </row>
    <row r="39" spans="1:6" ht="15.75">
      <c r="A39" t="s">
        <v>1784</v>
      </c>
      <c r="B39" s="111" t="s">
        <v>1754</v>
      </c>
      <c r="C39" s="131" t="s">
        <v>1793</v>
      </c>
      <c r="D39" t="str">
        <f t="shared" si="0"/>
        <v xml:space="preserve">Bxl-Ouest  C </v>
      </c>
      <c r="E39" s="5" t="s">
        <v>193</v>
      </c>
      <c r="F39" s="2" t="s">
        <v>194</v>
      </c>
    </row>
    <row r="40" spans="1:6" ht="15.75">
      <c r="A40" t="s">
        <v>1718</v>
      </c>
      <c r="C40" s="131" t="s">
        <v>1793</v>
      </c>
      <c r="D40" t="str">
        <f t="shared" si="0"/>
        <v xml:space="preserve">   </v>
      </c>
      <c r="E40" s="5"/>
      <c r="F40" s="2"/>
    </row>
    <row r="41" spans="1:6" ht="15.75">
      <c r="A41" t="s">
        <v>1718</v>
      </c>
      <c r="C41" s="131" t="s">
        <v>1793</v>
      </c>
      <c r="D41" t="str">
        <f t="shared" si="0"/>
        <v xml:space="preserve">   </v>
      </c>
      <c r="E41" s="5"/>
      <c r="F41" s="2"/>
    </row>
    <row r="42" spans="1:6" ht="15.75">
      <c r="A42" t="s">
        <v>1783</v>
      </c>
      <c r="B42" s="111" t="s">
        <v>1753</v>
      </c>
      <c r="C42" s="131" t="s">
        <v>1793</v>
      </c>
      <c r="D42" t="str">
        <f t="shared" si="0"/>
        <v xml:space="preserve">La Hulpe  B </v>
      </c>
      <c r="E42" s="5" t="s">
        <v>152</v>
      </c>
      <c r="F42" s="2" t="s">
        <v>153</v>
      </c>
    </row>
    <row r="43" spans="1:6" ht="15.75">
      <c r="A43" t="s">
        <v>1768</v>
      </c>
      <c r="B43" s="111" t="s">
        <v>1753</v>
      </c>
      <c r="C43" s="131" t="s">
        <v>1793</v>
      </c>
      <c r="D43" t="str">
        <f t="shared" si="0"/>
        <v xml:space="preserve">La Wavrienne  B </v>
      </c>
      <c r="E43" s="5" t="s">
        <v>89</v>
      </c>
      <c r="F43" t="s">
        <v>90</v>
      </c>
    </row>
    <row r="44" spans="1:6" ht="15.75">
      <c r="A44" t="s">
        <v>1758</v>
      </c>
      <c r="B44" s="111" t="s">
        <v>1755</v>
      </c>
      <c r="C44" s="131" t="s">
        <v>1793</v>
      </c>
      <c r="D44" t="str">
        <f t="shared" si="0"/>
        <v xml:space="preserve">Le Paradis  E </v>
      </c>
      <c r="E44" s="5" t="s">
        <v>162</v>
      </c>
      <c r="F44" s="2" t="s">
        <v>163</v>
      </c>
    </row>
    <row r="45" spans="1:6" ht="15.75">
      <c r="A45" t="s">
        <v>1763</v>
      </c>
      <c r="B45" s="111" t="s">
        <v>1754</v>
      </c>
      <c r="C45" s="131" t="s">
        <v>1793</v>
      </c>
      <c r="D45" t="str">
        <f t="shared" si="0"/>
        <v xml:space="preserve">Le Silence  C </v>
      </c>
      <c r="E45" s="5" t="s">
        <v>180</v>
      </c>
      <c r="F45" s="2" t="s">
        <v>181</v>
      </c>
    </row>
    <row r="46" spans="1:6" ht="15.75">
      <c r="A46" t="s">
        <v>131</v>
      </c>
      <c r="B46" s="111" t="s">
        <v>1754</v>
      </c>
      <c r="C46" s="131" t="s">
        <v>1793</v>
      </c>
      <c r="D46" t="str">
        <f t="shared" si="0"/>
        <v xml:space="preserve">P.A.S.A.  C </v>
      </c>
      <c r="E46" s="5" t="s">
        <v>130</v>
      </c>
      <c r="F46" s="2" t="s">
        <v>131</v>
      </c>
    </row>
    <row r="47" spans="1:6" ht="15.75">
      <c r="A47" t="s">
        <v>1759</v>
      </c>
      <c r="B47" s="111" t="s">
        <v>1756</v>
      </c>
      <c r="C47" s="131" t="s">
        <v>1793</v>
      </c>
      <c r="D47" t="str">
        <f t="shared" si="0"/>
        <v xml:space="preserve">R. De Rivieren  D </v>
      </c>
      <c r="E47" s="5" t="s">
        <v>183</v>
      </c>
      <c r="F47" s="2" t="s">
        <v>184</v>
      </c>
    </row>
    <row r="48" spans="1:6" ht="15.75">
      <c r="A48" t="s">
        <v>1764</v>
      </c>
      <c r="B48" s="111" t="s">
        <v>1755</v>
      </c>
      <c r="C48" s="131" t="s">
        <v>1793</v>
      </c>
      <c r="D48" t="str">
        <f t="shared" si="0"/>
        <v xml:space="preserve">R. Elite  E </v>
      </c>
      <c r="E48" s="5" t="s">
        <v>201</v>
      </c>
      <c r="F48" s="2" t="s">
        <v>202</v>
      </c>
    </row>
    <row r="49" spans="1:6" ht="15.75">
      <c r="A49" t="s">
        <v>1775</v>
      </c>
      <c r="B49" s="111" t="s">
        <v>1756</v>
      </c>
      <c r="C49" s="131" t="s">
        <v>1793</v>
      </c>
      <c r="D49" t="str">
        <f t="shared" si="0"/>
        <v xml:space="preserve">R. Nivelloise  D </v>
      </c>
      <c r="E49" s="5" t="s">
        <v>135</v>
      </c>
      <c r="F49" s="2" t="s">
        <v>136</v>
      </c>
    </row>
    <row r="50" spans="1:6" ht="15.75">
      <c r="A50" t="s">
        <v>1781</v>
      </c>
      <c r="B50" s="111" t="s">
        <v>1754</v>
      </c>
      <c r="C50" s="131" t="s">
        <v>1794</v>
      </c>
      <c r="D50" t="str">
        <f t="shared" si="0"/>
        <v xml:space="preserve">AS Beauchamp  C </v>
      </c>
      <c r="E50" s="5" t="s">
        <v>147</v>
      </c>
      <c r="F50" s="2" t="s">
        <v>148</v>
      </c>
    </row>
    <row r="51" spans="1:6" ht="15.75">
      <c r="A51" t="s">
        <v>1772</v>
      </c>
      <c r="B51" s="111" t="s">
        <v>1754</v>
      </c>
      <c r="C51" s="131" t="s">
        <v>1794</v>
      </c>
      <c r="D51" t="str">
        <f t="shared" si="0"/>
        <v xml:space="preserve">ASC Genappe  C </v>
      </c>
      <c r="E51" s="5" t="s">
        <v>188</v>
      </c>
      <c r="F51" s="2" t="s">
        <v>189</v>
      </c>
    </row>
    <row r="52" spans="1:6" ht="15.75">
      <c r="A52" t="s">
        <v>1718</v>
      </c>
      <c r="C52" s="131" t="s">
        <v>1794</v>
      </c>
      <c r="D52" t="str">
        <f t="shared" si="0"/>
        <v xml:space="preserve">   </v>
      </c>
      <c r="E52" s="5"/>
      <c r="F52" s="2"/>
    </row>
    <row r="53" spans="1:6" ht="15.75">
      <c r="A53" t="s">
        <v>1803</v>
      </c>
      <c r="B53" s="111" t="s">
        <v>1755</v>
      </c>
      <c r="C53" s="131" t="s">
        <v>1794</v>
      </c>
      <c r="D53" t="str">
        <f t="shared" si="0"/>
        <v xml:space="preserve">Dilbeek  E </v>
      </c>
      <c r="E53" s="5" t="s">
        <v>228</v>
      </c>
      <c r="F53" s="2" t="s">
        <v>229</v>
      </c>
    </row>
    <row r="54" spans="1:6" ht="15.75">
      <c r="A54" t="s">
        <v>1805</v>
      </c>
      <c r="B54" s="111" t="s">
        <v>1798</v>
      </c>
      <c r="C54" s="131" t="s">
        <v>1794</v>
      </c>
      <c r="D54" t="str">
        <f t="shared" si="0"/>
        <v xml:space="preserve">For Ever  G </v>
      </c>
      <c r="E54" s="5" t="s">
        <v>108</v>
      </c>
      <c r="F54" t="s">
        <v>109</v>
      </c>
    </row>
    <row r="55" spans="1:6" ht="15.75">
      <c r="A55" t="s">
        <v>1767</v>
      </c>
      <c r="B55" s="111" t="s">
        <v>1757</v>
      </c>
      <c r="C55" s="131" t="s">
        <v>1794</v>
      </c>
      <c r="D55" t="str">
        <f t="shared" si="0"/>
        <v xml:space="preserve">For Ever SJ  F </v>
      </c>
      <c r="E55" s="5" t="s">
        <v>108</v>
      </c>
      <c r="F55" t="s">
        <v>109</v>
      </c>
    </row>
    <row r="56" spans="1:6" ht="15.75">
      <c r="A56" t="s">
        <v>1779</v>
      </c>
      <c r="B56" s="111" t="s">
        <v>1754</v>
      </c>
      <c r="C56" s="131" t="s">
        <v>1794</v>
      </c>
      <c r="D56" t="str">
        <f t="shared" si="0"/>
        <v xml:space="preserve">Kiki Tubizien  C </v>
      </c>
      <c r="E56" s="5" t="s">
        <v>140</v>
      </c>
      <c r="F56" s="2" t="s">
        <v>141</v>
      </c>
    </row>
    <row r="57" spans="1:6" ht="15.75">
      <c r="A57" t="s">
        <v>1779</v>
      </c>
      <c r="B57" s="111" t="s">
        <v>1753</v>
      </c>
      <c r="C57" s="131" t="s">
        <v>1794</v>
      </c>
      <c r="D57" t="str">
        <f t="shared" si="0"/>
        <v xml:space="preserve">Kiki Tubizien  B </v>
      </c>
      <c r="E57" s="5" t="s">
        <v>140</v>
      </c>
      <c r="F57" s="2" t="s">
        <v>141</v>
      </c>
    </row>
    <row r="58" spans="1:6" ht="15.75">
      <c r="A58" t="s">
        <v>1777</v>
      </c>
      <c r="B58" s="111" t="s">
        <v>1753</v>
      </c>
      <c r="C58" s="131" t="s">
        <v>1794</v>
      </c>
      <c r="D58" t="str">
        <f t="shared" si="0"/>
        <v xml:space="preserve">Léo  B </v>
      </c>
      <c r="E58" s="5" t="s">
        <v>84</v>
      </c>
      <c r="F58" t="s">
        <v>85</v>
      </c>
    </row>
    <row r="59" spans="1:6" ht="15.75">
      <c r="A59" t="s">
        <v>1776</v>
      </c>
      <c r="B59" s="111" t="s">
        <v>1753</v>
      </c>
      <c r="C59" s="131" t="s">
        <v>1794</v>
      </c>
      <c r="D59" t="str">
        <f t="shared" si="0"/>
        <v xml:space="preserve">New Fes  B </v>
      </c>
      <c r="E59" s="5" t="s">
        <v>224</v>
      </c>
      <c r="F59" s="2" t="s">
        <v>225</v>
      </c>
    </row>
    <row r="60" spans="1:6" ht="15.75">
      <c r="A60" t="s">
        <v>1760</v>
      </c>
      <c r="B60" s="111" t="s">
        <v>1754</v>
      </c>
      <c r="C60" s="131" t="s">
        <v>1794</v>
      </c>
      <c r="D60" t="str">
        <f t="shared" si="0"/>
        <v xml:space="preserve">R. Blanc-Ry  C </v>
      </c>
      <c r="E60" s="5" t="s">
        <v>119</v>
      </c>
      <c r="F60" s="2" t="s">
        <v>120</v>
      </c>
    </row>
    <row r="61" spans="1:6" ht="15.75">
      <c r="A61" t="s">
        <v>1760</v>
      </c>
      <c r="B61" s="111" t="s">
        <v>1756</v>
      </c>
      <c r="C61" s="131" t="s">
        <v>1794</v>
      </c>
      <c r="D61" t="str">
        <f t="shared" si="0"/>
        <v xml:space="preserve">R. Blanc-Ry  D </v>
      </c>
      <c r="E61" s="5" t="s">
        <v>119</v>
      </c>
      <c r="F61" s="2" t="s">
        <v>120</v>
      </c>
    </row>
    <row r="62" spans="1:6" ht="15.75">
      <c r="A62" t="s">
        <v>1772</v>
      </c>
      <c r="B62" s="111" t="s">
        <v>1756</v>
      </c>
      <c r="C62" s="131" t="s">
        <v>1795</v>
      </c>
      <c r="D62" t="str">
        <f t="shared" si="0"/>
        <v xml:space="preserve">ASC Genappe  D </v>
      </c>
      <c r="E62" s="5" t="s">
        <v>188</v>
      </c>
      <c r="F62" s="2" t="s">
        <v>189</v>
      </c>
    </row>
    <row r="63" spans="1:6" ht="15.75">
      <c r="A63" t="s">
        <v>1784</v>
      </c>
      <c r="B63" s="111" t="s">
        <v>1755</v>
      </c>
      <c r="C63" s="131" t="s">
        <v>1795</v>
      </c>
      <c r="D63" t="str">
        <f t="shared" si="0"/>
        <v xml:space="preserve">Bxl-Ouest  E </v>
      </c>
      <c r="E63" s="5" t="s">
        <v>193</v>
      </c>
      <c r="F63" s="2" t="s">
        <v>194</v>
      </c>
    </row>
    <row r="64" spans="1:6" ht="15.75">
      <c r="A64" t="s">
        <v>1718</v>
      </c>
      <c r="C64" s="131" t="s">
        <v>1795</v>
      </c>
      <c r="D64" t="str">
        <f t="shared" si="0"/>
        <v xml:space="preserve">   </v>
      </c>
      <c r="E64" s="5"/>
      <c r="F64" s="2"/>
    </row>
    <row r="65" spans="1:6" ht="15.75">
      <c r="A65" t="s">
        <v>1774</v>
      </c>
      <c r="B65" s="111" t="s">
        <v>1756</v>
      </c>
      <c r="C65" s="131" t="s">
        <v>1795</v>
      </c>
      <c r="D65" t="str">
        <f t="shared" si="0"/>
        <v xml:space="preserve">Caramboul  D </v>
      </c>
      <c r="E65" s="5" t="s">
        <v>175</v>
      </c>
      <c r="F65" s="2" t="s">
        <v>176</v>
      </c>
    </row>
    <row r="66" spans="1:6" ht="15.75">
      <c r="A66" t="s">
        <v>1767</v>
      </c>
      <c r="B66" s="111" t="s">
        <v>1799</v>
      </c>
      <c r="C66" s="131" t="s">
        <v>1795</v>
      </c>
      <c r="D66" t="str">
        <f t="shared" si="0"/>
        <v xml:space="preserve">For Ever SJ  H </v>
      </c>
      <c r="E66" s="5" t="s">
        <v>108</v>
      </c>
      <c r="F66" t="s">
        <v>109</v>
      </c>
    </row>
    <row r="67" spans="1:6" ht="15.75">
      <c r="A67" t="s">
        <v>1779</v>
      </c>
      <c r="B67" s="111" t="s">
        <v>1756</v>
      </c>
      <c r="C67" s="131" t="s">
        <v>1795</v>
      </c>
      <c r="D67" t="str">
        <f t="shared" ref="D67:D130" si="1">CONCATENATE(A67,"  ",B67)</f>
        <v xml:space="preserve">Kiki Tubizien  D </v>
      </c>
      <c r="E67" s="5" t="s">
        <v>140</v>
      </c>
      <c r="F67" s="2" t="s">
        <v>141</v>
      </c>
    </row>
    <row r="68" spans="1:6" ht="15.75">
      <c r="A68" t="s">
        <v>1766</v>
      </c>
      <c r="B68" s="111" t="s">
        <v>1755</v>
      </c>
      <c r="C68" s="131" t="s">
        <v>1795</v>
      </c>
      <c r="D68" t="str">
        <f t="shared" si="1"/>
        <v xml:space="preserve">Le Pachy  E </v>
      </c>
      <c r="E68" s="5" t="s">
        <v>215</v>
      </c>
      <c r="F68" s="2" t="s">
        <v>216</v>
      </c>
    </row>
    <row r="69" spans="1:6" ht="15.75">
      <c r="A69" t="s">
        <v>1763</v>
      </c>
      <c r="B69" s="111" t="s">
        <v>1756</v>
      </c>
      <c r="C69" s="131" t="s">
        <v>1795</v>
      </c>
      <c r="D69" t="str">
        <f t="shared" si="1"/>
        <v xml:space="preserve">Le Silence  D </v>
      </c>
      <c r="E69" s="5" t="s">
        <v>180</v>
      </c>
      <c r="F69" s="2" t="s">
        <v>181</v>
      </c>
    </row>
    <row r="70" spans="1:6" ht="15.75">
      <c r="A70" t="s">
        <v>1777</v>
      </c>
      <c r="B70" s="111" t="s">
        <v>1754</v>
      </c>
      <c r="C70" s="131" t="s">
        <v>1795</v>
      </c>
      <c r="D70" t="str">
        <f t="shared" si="1"/>
        <v xml:space="preserve">Léo  C </v>
      </c>
      <c r="E70" s="5" t="s">
        <v>84</v>
      </c>
      <c r="F70" t="s">
        <v>85</v>
      </c>
    </row>
    <row r="71" spans="1:6" ht="15.75">
      <c r="A71" t="s">
        <v>1806</v>
      </c>
      <c r="B71" s="111" t="s">
        <v>1753</v>
      </c>
      <c r="C71" s="131" t="s">
        <v>1795</v>
      </c>
      <c r="D71" t="str">
        <f t="shared" si="1"/>
        <v xml:space="preserve">PC Jauchoise  B </v>
      </c>
      <c r="E71" s="5" t="s">
        <v>115</v>
      </c>
      <c r="F71" s="2" t="s">
        <v>116</v>
      </c>
    </row>
    <row r="72" spans="1:6" ht="15.75">
      <c r="A72" t="s">
        <v>1760</v>
      </c>
      <c r="B72" s="111" t="s">
        <v>1755</v>
      </c>
      <c r="C72" s="131" t="s">
        <v>1795</v>
      </c>
      <c r="D72" t="str">
        <f t="shared" si="1"/>
        <v xml:space="preserve">R. Blanc-Ry  E </v>
      </c>
      <c r="E72" s="5" t="s">
        <v>119</v>
      </c>
      <c r="F72" s="2" t="s">
        <v>120</v>
      </c>
    </row>
    <row r="73" spans="1:6" ht="15.75">
      <c r="A73" t="s">
        <v>1759</v>
      </c>
      <c r="B73" s="111" t="s">
        <v>1755</v>
      </c>
      <c r="C73" s="131" t="s">
        <v>1795</v>
      </c>
      <c r="D73" t="str">
        <f t="shared" si="1"/>
        <v xml:space="preserve">R. De Rivieren  E </v>
      </c>
      <c r="E73" s="5" t="s">
        <v>183</v>
      </c>
      <c r="F73" s="2" t="s">
        <v>184</v>
      </c>
    </row>
    <row r="74" spans="1:6" ht="15.75">
      <c r="A74" t="s">
        <v>1781</v>
      </c>
      <c r="B74" s="111" t="s">
        <v>1752</v>
      </c>
      <c r="C74" s="131" t="s">
        <v>1788</v>
      </c>
      <c r="D74" t="str">
        <f t="shared" si="1"/>
        <v xml:space="preserve">AS Beauchamp  A </v>
      </c>
      <c r="E74" s="5" t="s">
        <v>147</v>
      </c>
      <c r="F74" s="2" t="s">
        <v>148</v>
      </c>
    </row>
    <row r="75" spans="1:6" ht="15.75">
      <c r="A75" t="s">
        <v>1800</v>
      </c>
      <c r="B75" s="111" t="s">
        <v>1752</v>
      </c>
      <c r="C75" s="131" t="s">
        <v>1788</v>
      </c>
      <c r="D75" t="str">
        <f t="shared" si="1"/>
        <v xml:space="preserve">Bxl-Ouest   A </v>
      </c>
      <c r="E75" s="5" t="s">
        <v>193</v>
      </c>
      <c r="F75" s="2" t="s">
        <v>194</v>
      </c>
    </row>
    <row r="76" spans="1:6" ht="15.75">
      <c r="A76" t="s">
        <v>1718</v>
      </c>
      <c r="C76" s="131" t="s">
        <v>1788</v>
      </c>
      <c r="D76" t="str">
        <f t="shared" si="1"/>
        <v xml:space="preserve">   </v>
      </c>
      <c r="E76" s="5"/>
      <c r="F76" s="2"/>
    </row>
    <row r="77" spans="1:6" ht="15.75">
      <c r="A77" t="s">
        <v>1718</v>
      </c>
      <c r="C77" s="131" t="s">
        <v>1788</v>
      </c>
      <c r="D77" t="str">
        <f t="shared" si="1"/>
        <v xml:space="preserve">   </v>
      </c>
      <c r="E77" s="5"/>
      <c r="F77" s="2"/>
    </row>
    <row r="78" spans="1:6" ht="15.75">
      <c r="A78" t="s">
        <v>1779</v>
      </c>
      <c r="B78" s="111" t="s">
        <v>1752</v>
      </c>
      <c r="C78" s="131" t="s">
        <v>1788</v>
      </c>
      <c r="D78" t="str">
        <f t="shared" si="1"/>
        <v xml:space="preserve">Kiki Tubizien  A </v>
      </c>
      <c r="E78" s="5" t="s">
        <v>140</v>
      </c>
      <c r="F78" s="2" t="s">
        <v>141</v>
      </c>
    </row>
    <row r="79" spans="1:6" ht="15.75">
      <c r="A79" t="s">
        <v>1783</v>
      </c>
      <c r="B79" s="111" t="s">
        <v>1752</v>
      </c>
      <c r="C79" s="131" t="s">
        <v>1788</v>
      </c>
      <c r="D79" t="str">
        <f t="shared" si="1"/>
        <v xml:space="preserve">La Hulpe  A </v>
      </c>
      <c r="E79" s="5" t="s">
        <v>152</v>
      </c>
      <c r="F79" s="2" t="s">
        <v>153</v>
      </c>
    </row>
    <row r="80" spans="1:6" ht="15.75">
      <c r="A80" t="s">
        <v>1773</v>
      </c>
      <c r="B80" s="111" t="s">
        <v>1752</v>
      </c>
      <c r="C80" s="131" t="s">
        <v>1788</v>
      </c>
      <c r="D80" t="str">
        <f t="shared" si="1"/>
        <v xml:space="preserve">Le Frankveld  A </v>
      </c>
      <c r="E80" s="5" t="s">
        <v>157</v>
      </c>
      <c r="F80" s="2" t="s">
        <v>158</v>
      </c>
    </row>
    <row r="81" spans="1:6" ht="15.75">
      <c r="A81" t="s">
        <v>1758</v>
      </c>
      <c r="B81" s="111" t="s">
        <v>1752</v>
      </c>
      <c r="C81" s="131" t="s">
        <v>1788</v>
      </c>
      <c r="D81" t="str">
        <f t="shared" si="1"/>
        <v xml:space="preserve">Le Paradis  A </v>
      </c>
      <c r="E81" s="5" t="s">
        <v>162</v>
      </c>
      <c r="F81" s="2" t="s">
        <v>163</v>
      </c>
    </row>
    <row r="82" spans="1:6" ht="15.75">
      <c r="A82" t="s">
        <v>1801</v>
      </c>
      <c r="B82" s="111" t="s">
        <v>1752</v>
      </c>
      <c r="C82" s="131" t="s">
        <v>1788</v>
      </c>
      <c r="D82" t="str">
        <f t="shared" si="1"/>
        <v xml:space="preserve">Les Jardins   A </v>
      </c>
      <c r="E82" s="5" t="s">
        <v>94</v>
      </c>
      <c r="F82" t="s">
        <v>95</v>
      </c>
    </row>
    <row r="83" spans="1:6" ht="15.75">
      <c r="A83" t="s">
        <v>1807</v>
      </c>
      <c r="B83" s="111" t="s">
        <v>1752</v>
      </c>
      <c r="C83" s="131" t="s">
        <v>1788</v>
      </c>
      <c r="D83" t="str">
        <f t="shared" si="1"/>
        <v xml:space="preserve">Messidor  A </v>
      </c>
      <c r="E83" s="5" t="s">
        <v>128</v>
      </c>
      <c r="F83" s="2" t="s">
        <v>129</v>
      </c>
    </row>
    <row r="84" spans="1:6" ht="15.75">
      <c r="A84" t="s">
        <v>1761</v>
      </c>
      <c r="B84" s="111" t="s">
        <v>1752</v>
      </c>
      <c r="C84" s="131" t="s">
        <v>1788</v>
      </c>
      <c r="D84" t="str">
        <f t="shared" si="1"/>
        <v xml:space="preserve">New XL  A </v>
      </c>
      <c r="E84" s="5" t="s">
        <v>104</v>
      </c>
      <c r="F84" t="s">
        <v>251</v>
      </c>
    </row>
    <row r="85" spans="1:6" ht="15.75">
      <c r="A85" t="s">
        <v>1760</v>
      </c>
      <c r="B85" s="111" t="s">
        <v>1752</v>
      </c>
      <c r="C85" s="131" t="s">
        <v>1788</v>
      </c>
      <c r="D85" t="str">
        <f t="shared" si="1"/>
        <v xml:space="preserve">R. Blanc-Ry  A </v>
      </c>
      <c r="E85" s="5" t="s">
        <v>119</v>
      </c>
      <c r="F85" s="2" t="s">
        <v>120</v>
      </c>
    </row>
    <row r="86" spans="1:6" ht="15.75">
      <c r="A86" t="s">
        <v>1718</v>
      </c>
      <c r="C86" s="131" t="s">
        <v>1789</v>
      </c>
      <c r="D86" t="str">
        <f t="shared" si="1"/>
        <v xml:space="preserve">   </v>
      </c>
      <c r="E86" s="5"/>
      <c r="F86" s="2"/>
    </row>
    <row r="87" spans="1:6" ht="15.75">
      <c r="A87" t="s">
        <v>1718</v>
      </c>
      <c r="C87" s="131" t="s">
        <v>1789</v>
      </c>
      <c r="D87" t="str">
        <f t="shared" si="1"/>
        <v xml:space="preserve">   </v>
      </c>
      <c r="E87" s="5"/>
      <c r="F87" s="2"/>
    </row>
    <row r="88" spans="1:6" ht="15.75">
      <c r="A88" t="s">
        <v>1718</v>
      </c>
      <c r="C88" s="131" t="s">
        <v>1789</v>
      </c>
      <c r="D88" t="str">
        <f t="shared" si="1"/>
        <v xml:space="preserve">   </v>
      </c>
      <c r="E88" s="5"/>
      <c r="F88" s="2"/>
    </row>
    <row r="89" spans="1:6" ht="15.75">
      <c r="A89" t="s">
        <v>1774</v>
      </c>
      <c r="B89" s="111" t="s">
        <v>1752</v>
      </c>
      <c r="C89" s="131" t="s">
        <v>1789</v>
      </c>
      <c r="D89" t="str">
        <f t="shared" si="1"/>
        <v xml:space="preserve">Caramboul  A </v>
      </c>
      <c r="E89" s="5" t="s">
        <v>175</v>
      </c>
      <c r="F89" s="2" t="s">
        <v>176</v>
      </c>
    </row>
    <row r="90" spans="1:6" ht="15.75">
      <c r="A90" t="s">
        <v>1803</v>
      </c>
      <c r="B90" s="111" t="s">
        <v>1752</v>
      </c>
      <c r="C90" s="131" t="s">
        <v>1789</v>
      </c>
      <c r="D90" t="str">
        <f t="shared" si="1"/>
        <v xml:space="preserve">Dilbeek  A </v>
      </c>
      <c r="E90" s="5" t="s">
        <v>228</v>
      </c>
      <c r="F90" s="2" t="s">
        <v>229</v>
      </c>
    </row>
    <row r="91" spans="1:6" ht="15.75">
      <c r="A91" t="s">
        <v>1803</v>
      </c>
      <c r="B91" s="111" t="s">
        <v>1753</v>
      </c>
      <c r="C91" s="131" t="s">
        <v>1789</v>
      </c>
      <c r="D91" t="str">
        <f t="shared" si="1"/>
        <v xml:space="preserve">Dilbeek  B </v>
      </c>
      <c r="E91" s="5" t="s">
        <v>228</v>
      </c>
      <c r="F91" s="2" t="s">
        <v>229</v>
      </c>
    </row>
    <row r="92" spans="1:6" ht="15.75">
      <c r="A92" t="s">
        <v>1804</v>
      </c>
      <c r="B92" s="111" t="s">
        <v>1752</v>
      </c>
      <c r="C92" s="131" t="s">
        <v>1789</v>
      </c>
      <c r="D92" t="str">
        <f t="shared" si="1"/>
        <v xml:space="preserve">Esseghem  A </v>
      </c>
      <c r="E92" s="5" t="s">
        <v>233</v>
      </c>
      <c r="F92" s="2" t="s">
        <v>234</v>
      </c>
    </row>
    <row r="93" spans="1:6" ht="15.75">
      <c r="A93" t="s">
        <v>1808</v>
      </c>
      <c r="B93" s="111" t="s">
        <v>1752</v>
      </c>
      <c r="C93" s="131" t="s">
        <v>1789</v>
      </c>
      <c r="D93" t="str">
        <f t="shared" si="1"/>
        <v xml:space="preserve">HAP Asse  A </v>
      </c>
      <c r="E93" s="5" t="s">
        <v>238</v>
      </c>
      <c r="F93" s="2" t="s">
        <v>239</v>
      </c>
    </row>
    <row r="94" spans="1:6" ht="15.75">
      <c r="A94" t="s">
        <v>1776</v>
      </c>
      <c r="B94" s="111" t="s">
        <v>1752</v>
      </c>
      <c r="C94" s="131" t="s">
        <v>1789</v>
      </c>
      <c r="D94" t="str">
        <f t="shared" si="1"/>
        <v xml:space="preserve">New Fes  A </v>
      </c>
      <c r="E94" s="5" t="s">
        <v>224</v>
      </c>
      <c r="F94" s="2" t="s">
        <v>225</v>
      </c>
    </row>
    <row r="95" spans="1:6" ht="15.75">
      <c r="A95" t="s">
        <v>1806</v>
      </c>
      <c r="B95" s="111" t="s">
        <v>1752</v>
      </c>
      <c r="C95" s="131" t="s">
        <v>1789</v>
      </c>
      <c r="D95" t="str">
        <f t="shared" si="1"/>
        <v xml:space="preserve">PC Jauchoise  A </v>
      </c>
      <c r="E95" s="5" t="s">
        <v>115</v>
      </c>
      <c r="F95" s="2" t="s">
        <v>116</v>
      </c>
    </row>
    <row r="96" spans="1:6" ht="15.75">
      <c r="A96" t="s">
        <v>1802</v>
      </c>
      <c r="B96" s="111" t="s">
        <v>1752</v>
      </c>
      <c r="C96" s="131" t="s">
        <v>1789</v>
      </c>
      <c r="D96" t="str">
        <f t="shared" si="1"/>
        <v xml:space="preserve">PC Oupepo  A </v>
      </c>
      <c r="E96" s="5" t="s">
        <v>113</v>
      </c>
      <c r="F96" t="s">
        <v>114</v>
      </c>
    </row>
    <row r="97" spans="1:6" ht="15.75">
      <c r="A97" t="s">
        <v>1759</v>
      </c>
      <c r="B97" s="111" t="s">
        <v>1752</v>
      </c>
      <c r="C97" s="131" t="s">
        <v>1789</v>
      </c>
      <c r="D97" t="str">
        <f t="shared" si="1"/>
        <v xml:space="preserve">R. De Rivieren  A </v>
      </c>
      <c r="E97" s="5" t="s">
        <v>183</v>
      </c>
      <c r="F97" s="2" t="s">
        <v>184</v>
      </c>
    </row>
    <row r="98" spans="1:6" ht="15.75">
      <c r="A98" t="s">
        <v>1767</v>
      </c>
      <c r="B98" s="1" t="s">
        <v>1752</v>
      </c>
      <c r="C98" t="s">
        <v>1741</v>
      </c>
      <c r="D98" t="str">
        <f t="shared" si="1"/>
        <v xml:space="preserve">For Ever SJ  A </v>
      </c>
      <c r="E98" s="5" t="s">
        <v>108</v>
      </c>
      <c r="F98" t="s">
        <v>109</v>
      </c>
    </row>
    <row r="99" spans="1:6" ht="15.75">
      <c r="A99" t="s">
        <v>1768</v>
      </c>
      <c r="B99" s="1" t="s">
        <v>1752</v>
      </c>
      <c r="C99" t="s">
        <v>1741</v>
      </c>
      <c r="D99" t="str">
        <f t="shared" si="1"/>
        <v xml:space="preserve">La Wavrienne  A </v>
      </c>
      <c r="E99" s="5" t="s">
        <v>89</v>
      </c>
      <c r="F99" t="s">
        <v>90</v>
      </c>
    </row>
    <row r="100" spans="1:6" ht="15.75">
      <c r="A100" t="s">
        <v>1766</v>
      </c>
      <c r="B100" s="1" t="s">
        <v>1752</v>
      </c>
      <c r="C100" t="s">
        <v>1741</v>
      </c>
      <c r="D100" t="str">
        <f t="shared" si="1"/>
        <v xml:space="preserve">Le Pachy  A </v>
      </c>
      <c r="E100" s="5" t="s">
        <v>215</v>
      </c>
      <c r="F100" s="2" t="s">
        <v>216</v>
      </c>
    </row>
    <row r="101" spans="1:6" ht="15.75">
      <c r="A101" t="s">
        <v>1758</v>
      </c>
      <c r="B101" s="1" t="s">
        <v>1752</v>
      </c>
      <c r="C101" t="s">
        <v>1741</v>
      </c>
      <c r="D101" t="str">
        <f t="shared" si="1"/>
        <v xml:space="preserve">Le Paradis  A </v>
      </c>
      <c r="E101" s="5" t="s">
        <v>162</v>
      </c>
      <c r="F101" s="2" t="s">
        <v>163</v>
      </c>
    </row>
    <row r="102" spans="1:6" ht="15.75">
      <c r="A102" t="s">
        <v>1763</v>
      </c>
      <c r="B102" s="1" t="s">
        <v>1752</v>
      </c>
      <c r="C102" t="s">
        <v>1741</v>
      </c>
      <c r="D102" t="str">
        <f t="shared" si="1"/>
        <v xml:space="preserve">Le Silence  A </v>
      </c>
      <c r="E102" s="5" t="s">
        <v>180</v>
      </c>
      <c r="F102" s="2" t="s">
        <v>181</v>
      </c>
    </row>
    <row r="103" spans="1:6" ht="15.75">
      <c r="A103" t="s">
        <v>1761</v>
      </c>
      <c r="B103" s="1" t="s">
        <v>1752</v>
      </c>
      <c r="C103" t="s">
        <v>1741</v>
      </c>
      <c r="D103" t="str">
        <f t="shared" si="1"/>
        <v xml:space="preserve">New XL  A </v>
      </c>
      <c r="E103" s="5" t="s">
        <v>104</v>
      </c>
      <c r="F103" t="s">
        <v>251</v>
      </c>
    </row>
    <row r="104" spans="1:6" ht="15.75">
      <c r="A104" t="s">
        <v>131</v>
      </c>
      <c r="B104" s="1" t="s">
        <v>1752</v>
      </c>
      <c r="C104" t="s">
        <v>1741</v>
      </c>
      <c r="D104" t="str">
        <f t="shared" si="1"/>
        <v xml:space="preserve">P.A.S.A.  A </v>
      </c>
      <c r="E104" s="5" t="s">
        <v>130</v>
      </c>
      <c r="F104" s="2" t="s">
        <v>131</v>
      </c>
    </row>
    <row r="105" spans="1:6" ht="15.75">
      <c r="A105" t="s">
        <v>1760</v>
      </c>
      <c r="B105" s="1" t="s">
        <v>1752</v>
      </c>
      <c r="C105" t="s">
        <v>1741</v>
      </c>
      <c r="D105" t="str">
        <f t="shared" si="1"/>
        <v xml:space="preserve">R. Blanc-Ry  A </v>
      </c>
      <c r="E105" s="5" t="s">
        <v>119</v>
      </c>
      <c r="F105" s="2" t="s">
        <v>120</v>
      </c>
    </row>
    <row r="106" spans="1:6" ht="15.75">
      <c r="A106" t="s">
        <v>1759</v>
      </c>
      <c r="B106" s="1" t="s">
        <v>1752</v>
      </c>
      <c r="C106" t="s">
        <v>1741</v>
      </c>
      <c r="D106" t="str">
        <f t="shared" si="1"/>
        <v xml:space="preserve">R. De Rivieren  A </v>
      </c>
      <c r="E106" s="5" t="s">
        <v>183</v>
      </c>
      <c r="F106" s="2" t="s">
        <v>184</v>
      </c>
    </row>
    <row r="107" spans="1:6" ht="15.75">
      <c r="A107" t="s">
        <v>1764</v>
      </c>
      <c r="B107" s="1" t="s">
        <v>1752</v>
      </c>
      <c r="C107" t="s">
        <v>1741</v>
      </c>
      <c r="D107" t="str">
        <f t="shared" si="1"/>
        <v xml:space="preserve">R. Elite  A </v>
      </c>
      <c r="E107" s="5" t="s">
        <v>201</v>
      </c>
      <c r="F107" s="2" t="s">
        <v>202</v>
      </c>
    </row>
    <row r="108" spans="1:6" ht="15.75">
      <c r="A108" t="s">
        <v>1765</v>
      </c>
      <c r="B108" s="1" t="s">
        <v>1752</v>
      </c>
      <c r="C108" t="s">
        <v>1741</v>
      </c>
      <c r="D108" t="str">
        <f t="shared" si="1"/>
        <v xml:space="preserve">R. Joli-Bois  A </v>
      </c>
      <c r="E108" s="5" t="s">
        <v>170</v>
      </c>
      <c r="F108" s="2" t="s">
        <v>171</v>
      </c>
    </row>
    <row r="109" spans="1:6" ht="15.75">
      <c r="A109" t="s">
        <v>1762</v>
      </c>
      <c r="B109" s="1" t="s">
        <v>1752</v>
      </c>
      <c r="C109" t="s">
        <v>1741</v>
      </c>
      <c r="D109" t="str">
        <f t="shared" si="1"/>
        <v xml:space="preserve">R.PUC  A </v>
      </c>
      <c r="E109" s="5" t="s">
        <v>99</v>
      </c>
      <c r="F109" t="s">
        <v>100</v>
      </c>
    </row>
    <row r="110" spans="1:6" ht="15.75">
      <c r="A110" s="131" t="s">
        <v>1772</v>
      </c>
      <c r="B110" s="1" t="s">
        <v>1752</v>
      </c>
      <c r="C110" s="131" t="s">
        <v>1742</v>
      </c>
      <c r="D110" t="str">
        <f t="shared" si="1"/>
        <v xml:space="preserve">ASC Genappe  A </v>
      </c>
      <c r="E110" s="5" t="s">
        <v>188</v>
      </c>
      <c r="F110" s="2" t="s">
        <v>189</v>
      </c>
    </row>
    <row r="111" spans="1:6" ht="15.75">
      <c r="A111" s="131" t="s">
        <v>1774</v>
      </c>
      <c r="B111" s="1" t="s">
        <v>1752</v>
      </c>
      <c r="C111" s="131" t="s">
        <v>1742</v>
      </c>
      <c r="D111" t="str">
        <f t="shared" si="1"/>
        <v xml:space="preserve">Caramboul  A </v>
      </c>
      <c r="E111" s="5" t="s">
        <v>175</v>
      </c>
      <c r="F111" s="2" t="s">
        <v>176</v>
      </c>
    </row>
    <row r="112" spans="1:6" ht="15.75">
      <c r="A112" s="131" t="s">
        <v>1769</v>
      </c>
      <c r="B112" s="1" t="s">
        <v>1752</v>
      </c>
      <c r="C112" s="131" t="s">
        <v>1742</v>
      </c>
      <c r="D112" t="str">
        <f t="shared" si="1"/>
        <v xml:space="preserve">Cité Modèle  A </v>
      </c>
      <c r="E112" s="5" t="s">
        <v>211</v>
      </c>
      <c r="F112" s="2" t="s">
        <v>212</v>
      </c>
    </row>
    <row r="113" spans="1:6" ht="15.75">
      <c r="A113" s="131" t="s">
        <v>1767</v>
      </c>
      <c r="B113" s="1" t="s">
        <v>1753</v>
      </c>
      <c r="C113" s="131" t="s">
        <v>1742</v>
      </c>
      <c r="D113" t="str">
        <f t="shared" si="1"/>
        <v xml:space="preserve">For Ever SJ  B </v>
      </c>
      <c r="E113" s="5" t="s">
        <v>108</v>
      </c>
      <c r="F113" t="s">
        <v>109</v>
      </c>
    </row>
    <row r="114" spans="1:6" ht="15.75">
      <c r="A114" s="131" t="s">
        <v>1771</v>
      </c>
      <c r="B114" s="1" t="s">
        <v>1752</v>
      </c>
      <c r="C114" s="131" t="s">
        <v>1742</v>
      </c>
      <c r="D114" t="str">
        <f t="shared" si="1"/>
        <v xml:space="preserve">Le Domaine  A </v>
      </c>
      <c r="E114" s="5" t="s">
        <v>166</v>
      </c>
      <c r="F114" s="2" t="s">
        <v>167</v>
      </c>
    </row>
    <row r="115" spans="1:6" ht="15.75">
      <c r="A115" s="131" t="s">
        <v>1773</v>
      </c>
      <c r="B115" s="1" t="s">
        <v>1752</v>
      </c>
      <c r="C115" s="131" t="s">
        <v>1742</v>
      </c>
      <c r="D115" t="str">
        <f t="shared" si="1"/>
        <v xml:space="preserve">Le Frankveld  A </v>
      </c>
      <c r="E115" s="5" t="s">
        <v>157</v>
      </c>
      <c r="F115" s="2" t="s">
        <v>158</v>
      </c>
    </row>
    <row r="116" spans="1:6" ht="15.75">
      <c r="A116" s="131" t="s">
        <v>1766</v>
      </c>
      <c r="B116" s="1" t="s">
        <v>1753</v>
      </c>
      <c r="C116" s="131" t="s">
        <v>1742</v>
      </c>
      <c r="D116" t="str">
        <f t="shared" si="1"/>
        <v xml:space="preserve">Le Pachy  B </v>
      </c>
      <c r="E116" s="5" t="s">
        <v>215</v>
      </c>
      <c r="F116" s="2" t="s">
        <v>216</v>
      </c>
    </row>
    <row r="117" spans="1:6" ht="15.75">
      <c r="A117" s="131" t="s">
        <v>1758</v>
      </c>
      <c r="B117" s="1" t="s">
        <v>1753</v>
      </c>
      <c r="C117" s="131" t="s">
        <v>1742</v>
      </c>
      <c r="D117" t="str">
        <f t="shared" si="1"/>
        <v xml:space="preserve">Le Paradis  B </v>
      </c>
      <c r="E117" s="5" t="s">
        <v>162</v>
      </c>
      <c r="F117" s="2" t="s">
        <v>163</v>
      </c>
    </row>
    <row r="118" spans="1:6" ht="15.75">
      <c r="A118" s="131" t="s">
        <v>1764</v>
      </c>
      <c r="B118" s="1" t="s">
        <v>1753</v>
      </c>
      <c r="C118" s="131" t="s">
        <v>1742</v>
      </c>
      <c r="D118" t="str">
        <f t="shared" si="1"/>
        <v xml:space="preserve">R. Elite  B </v>
      </c>
      <c r="E118" s="5" t="s">
        <v>201</v>
      </c>
      <c r="F118" s="2" t="s">
        <v>202</v>
      </c>
    </row>
    <row r="119" spans="1:6" ht="15.75">
      <c r="A119" s="131" t="s">
        <v>1765</v>
      </c>
      <c r="B119" s="1" t="s">
        <v>1753</v>
      </c>
      <c r="C119" s="131" t="s">
        <v>1742</v>
      </c>
      <c r="D119" t="str">
        <f t="shared" si="1"/>
        <v xml:space="preserve">R. Joli-Bois  B </v>
      </c>
      <c r="E119" s="5" t="s">
        <v>170</v>
      </c>
      <c r="F119" s="2" t="s">
        <v>171</v>
      </c>
    </row>
    <row r="120" spans="1:6" ht="15.75">
      <c r="A120" s="131" t="s">
        <v>1770</v>
      </c>
      <c r="B120" s="1" t="s">
        <v>1752</v>
      </c>
      <c r="C120" s="131" t="s">
        <v>1742</v>
      </c>
      <c r="D120" t="str">
        <f t="shared" si="1"/>
        <v xml:space="preserve">R. PUS  A </v>
      </c>
      <c r="E120" s="5" t="s">
        <v>145</v>
      </c>
      <c r="F120" s="2" t="s">
        <v>146</v>
      </c>
    </row>
    <row r="121" spans="1:6" ht="15.75">
      <c r="A121" s="131" t="s">
        <v>1762</v>
      </c>
      <c r="B121" s="1" t="s">
        <v>1753</v>
      </c>
      <c r="C121" s="131" t="s">
        <v>1742</v>
      </c>
      <c r="D121" t="str">
        <f t="shared" si="1"/>
        <v xml:space="preserve">R.PUC  B </v>
      </c>
      <c r="E121" s="5" t="s">
        <v>99</v>
      </c>
      <c r="F121" t="s">
        <v>100</v>
      </c>
    </row>
    <row r="122" spans="1:6" ht="15.75">
      <c r="A122" t="s">
        <v>1774</v>
      </c>
      <c r="B122" s="1" t="s">
        <v>1753</v>
      </c>
      <c r="C122" s="131" t="s">
        <v>1743</v>
      </c>
      <c r="D122" t="str">
        <f t="shared" si="1"/>
        <v xml:space="preserve">Caramboul  B </v>
      </c>
      <c r="E122" s="5" t="s">
        <v>175</v>
      </c>
      <c r="F122" s="2" t="s">
        <v>176</v>
      </c>
    </row>
    <row r="123" spans="1:6" ht="15.75">
      <c r="A123" t="s">
        <v>1779</v>
      </c>
      <c r="B123" s="1" t="s">
        <v>1752</v>
      </c>
      <c r="C123" s="131" t="s">
        <v>1743</v>
      </c>
      <c r="D123" t="str">
        <f t="shared" si="1"/>
        <v xml:space="preserve">Kiki Tubizien  A </v>
      </c>
      <c r="E123" s="5" t="s">
        <v>140</v>
      </c>
      <c r="F123" s="2" t="s">
        <v>141</v>
      </c>
    </row>
    <row r="124" spans="1:6" ht="15.75">
      <c r="A124" t="s">
        <v>1758</v>
      </c>
      <c r="B124" s="1" t="s">
        <v>1756</v>
      </c>
      <c r="C124" s="131" t="s">
        <v>1743</v>
      </c>
      <c r="D124" t="str">
        <f t="shared" si="1"/>
        <v xml:space="preserve">Le Paradis  D </v>
      </c>
      <c r="E124" s="5" t="s">
        <v>162</v>
      </c>
      <c r="F124" s="2" t="s">
        <v>163</v>
      </c>
    </row>
    <row r="125" spans="1:6" ht="15.75">
      <c r="A125" t="s">
        <v>1758</v>
      </c>
      <c r="B125" s="1" t="s">
        <v>1754</v>
      </c>
      <c r="C125" s="131" t="s">
        <v>1743</v>
      </c>
      <c r="D125" t="str">
        <f t="shared" si="1"/>
        <v xml:space="preserve">Le Paradis  C </v>
      </c>
      <c r="E125" s="5" t="s">
        <v>162</v>
      </c>
      <c r="F125" s="2" t="s">
        <v>163</v>
      </c>
    </row>
    <row r="126" spans="1:6" ht="15.75">
      <c r="A126" t="s">
        <v>1777</v>
      </c>
      <c r="B126" s="1" t="s">
        <v>1752</v>
      </c>
      <c r="C126" s="131" t="s">
        <v>1743</v>
      </c>
      <c r="D126" t="str">
        <f t="shared" si="1"/>
        <v xml:space="preserve">Léo  A </v>
      </c>
      <c r="E126" s="5" t="s">
        <v>84</v>
      </c>
      <c r="F126" t="s">
        <v>85</v>
      </c>
    </row>
    <row r="127" spans="1:6" ht="15.75">
      <c r="A127" t="s">
        <v>1778</v>
      </c>
      <c r="B127" s="1" t="s">
        <v>1752</v>
      </c>
      <c r="C127" s="131" t="s">
        <v>1743</v>
      </c>
      <c r="D127" t="str">
        <f t="shared" si="1"/>
        <v xml:space="preserve">Les Jardins  A </v>
      </c>
      <c r="E127" s="5" t="s">
        <v>94</v>
      </c>
      <c r="F127" t="s">
        <v>95</v>
      </c>
    </row>
    <row r="128" spans="1:6" ht="15.75">
      <c r="A128" t="s">
        <v>1776</v>
      </c>
      <c r="B128" s="1" t="s">
        <v>1752</v>
      </c>
      <c r="C128" s="131" t="s">
        <v>1743</v>
      </c>
      <c r="D128" t="str">
        <f t="shared" si="1"/>
        <v xml:space="preserve">New Fes  A </v>
      </c>
      <c r="E128" s="5" t="s">
        <v>224</v>
      </c>
      <c r="F128" s="2" t="s">
        <v>225</v>
      </c>
    </row>
    <row r="129" spans="1:6" ht="15.75">
      <c r="A129" t="s">
        <v>131</v>
      </c>
      <c r="B129" s="1" t="s">
        <v>1753</v>
      </c>
      <c r="C129" s="131" t="s">
        <v>1743</v>
      </c>
      <c r="D129" t="str">
        <f t="shared" si="1"/>
        <v xml:space="preserve">P.A.S.A.  B </v>
      </c>
      <c r="E129" s="5" t="s">
        <v>130</v>
      </c>
      <c r="F129" s="2" t="s">
        <v>131</v>
      </c>
    </row>
    <row r="130" spans="1:6" ht="15.75">
      <c r="A130" t="s">
        <v>1760</v>
      </c>
      <c r="B130" s="1" t="s">
        <v>1753</v>
      </c>
      <c r="C130" s="131" t="s">
        <v>1743</v>
      </c>
      <c r="D130" t="str">
        <f t="shared" si="1"/>
        <v xml:space="preserve">R. Blanc-Ry  B </v>
      </c>
      <c r="E130" s="5" t="s">
        <v>119</v>
      </c>
      <c r="F130" s="2" t="s">
        <v>120</v>
      </c>
    </row>
    <row r="131" spans="1:6" ht="15.75">
      <c r="A131" t="s">
        <v>1759</v>
      </c>
      <c r="B131" s="1" t="s">
        <v>1753</v>
      </c>
      <c r="C131" s="131" t="s">
        <v>1743</v>
      </c>
      <c r="D131" t="str">
        <f t="shared" ref="D131:D193" si="2">CONCATENATE(A131,"  ",B131)</f>
        <v xml:space="preserve">R. De Rivieren  B </v>
      </c>
      <c r="E131" s="5" t="s">
        <v>183</v>
      </c>
      <c r="F131" s="2" t="s">
        <v>184</v>
      </c>
    </row>
    <row r="132" spans="1:6" ht="15.75">
      <c r="A132" t="s">
        <v>1780</v>
      </c>
      <c r="B132" s="1" t="s">
        <v>1752</v>
      </c>
      <c r="C132" s="131" t="s">
        <v>1743</v>
      </c>
      <c r="D132" t="str">
        <f t="shared" si="2"/>
        <v xml:space="preserve">R. Limaloise  A </v>
      </c>
      <c r="E132" s="5" t="s">
        <v>197</v>
      </c>
      <c r="F132" s="2" t="s">
        <v>198</v>
      </c>
    </row>
    <row r="133" spans="1:6" ht="15.75">
      <c r="A133" t="s">
        <v>1775</v>
      </c>
      <c r="B133" s="1" t="s">
        <v>1752</v>
      </c>
      <c r="C133" s="131" t="s">
        <v>1743</v>
      </c>
      <c r="D133" t="str">
        <f t="shared" si="2"/>
        <v xml:space="preserve">R. Nivelloise  A </v>
      </c>
      <c r="E133" s="5" t="s">
        <v>135</v>
      </c>
      <c r="F133" s="2" t="s">
        <v>136</v>
      </c>
    </row>
    <row r="134" spans="1:6" ht="15.75">
      <c r="A134" s="132" t="s">
        <v>1781</v>
      </c>
      <c r="B134" s="1" t="s">
        <v>1752</v>
      </c>
      <c r="C134" s="131" t="s">
        <v>1744</v>
      </c>
      <c r="D134" t="str">
        <f t="shared" si="2"/>
        <v xml:space="preserve">AS Beauchamp  A </v>
      </c>
      <c r="E134" s="5" t="s">
        <v>147</v>
      </c>
      <c r="F134" s="2" t="s">
        <v>148</v>
      </c>
    </row>
    <row r="135" spans="1:6" ht="15.75">
      <c r="A135" s="132" t="s">
        <v>1767</v>
      </c>
      <c r="B135" s="1" t="s">
        <v>1754</v>
      </c>
      <c r="C135" s="131" t="s">
        <v>1744</v>
      </c>
      <c r="D135" t="str">
        <f t="shared" si="2"/>
        <v xml:space="preserve">For Ever SJ  C </v>
      </c>
      <c r="E135" s="5" t="s">
        <v>108</v>
      </c>
      <c r="F135" t="s">
        <v>109</v>
      </c>
    </row>
    <row r="136" spans="1:6" ht="15.75">
      <c r="A136" s="132" t="s">
        <v>1768</v>
      </c>
      <c r="B136" s="1" t="s">
        <v>1753</v>
      </c>
      <c r="C136" s="131" t="s">
        <v>1744</v>
      </c>
      <c r="D136" t="str">
        <f t="shared" si="2"/>
        <v xml:space="preserve">La Wavrienne  B </v>
      </c>
      <c r="E136" s="5" t="s">
        <v>89</v>
      </c>
      <c r="F136" t="s">
        <v>90</v>
      </c>
    </row>
    <row r="137" spans="1:6" ht="15.75">
      <c r="A137" s="132" t="s">
        <v>1773</v>
      </c>
      <c r="B137" s="1" t="s">
        <v>1753</v>
      </c>
      <c r="C137" s="131" t="s">
        <v>1744</v>
      </c>
      <c r="D137" t="str">
        <f t="shared" si="2"/>
        <v xml:space="preserve">Le Frankveld  B </v>
      </c>
      <c r="E137" s="5" t="s">
        <v>157</v>
      </c>
      <c r="F137" s="2" t="s">
        <v>158</v>
      </c>
    </row>
    <row r="138" spans="1:6" ht="15.75">
      <c r="A138" s="132" t="s">
        <v>1758</v>
      </c>
      <c r="B138" s="1" t="s">
        <v>1755</v>
      </c>
      <c r="C138" s="131" t="s">
        <v>1744</v>
      </c>
      <c r="D138" t="str">
        <f t="shared" si="2"/>
        <v xml:space="preserve">Le Paradis  E </v>
      </c>
      <c r="E138" s="5" t="s">
        <v>162</v>
      </c>
      <c r="F138" s="2" t="s">
        <v>163</v>
      </c>
    </row>
    <row r="139" spans="1:6" ht="15.75">
      <c r="A139" s="132" t="s">
        <v>1758</v>
      </c>
      <c r="B139" s="1" t="s">
        <v>1757</v>
      </c>
      <c r="C139" s="131" t="s">
        <v>1744</v>
      </c>
      <c r="D139" t="str">
        <f t="shared" si="2"/>
        <v xml:space="preserve">Le Paradis  F </v>
      </c>
      <c r="E139" s="5" t="s">
        <v>162</v>
      </c>
      <c r="F139" s="2" t="s">
        <v>163</v>
      </c>
    </row>
    <row r="140" spans="1:6" ht="15.75">
      <c r="A140" s="132" t="s">
        <v>1761</v>
      </c>
      <c r="B140" s="1" t="s">
        <v>1753</v>
      </c>
      <c r="C140" s="131" t="s">
        <v>1744</v>
      </c>
      <c r="D140" t="str">
        <f t="shared" si="2"/>
        <v xml:space="preserve">New XL  B </v>
      </c>
      <c r="E140" s="5" t="s">
        <v>104</v>
      </c>
      <c r="F140" t="s">
        <v>251</v>
      </c>
    </row>
    <row r="141" spans="1:6" ht="15.75">
      <c r="A141" s="132" t="s">
        <v>131</v>
      </c>
      <c r="B141" s="1" t="s">
        <v>1754</v>
      </c>
      <c r="C141" s="131" t="s">
        <v>1744</v>
      </c>
      <c r="D141" t="str">
        <f t="shared" si="2"/>
        <v xml:space="preserve">P.A.S.A.  C </v>
      </c>
      <c r="E141" s="5" t="s">
        <v>130</v>
      </c>
      <c r="F141" s="2" t="s">
        <v>131</v>
      </c>
    </row>
    <row r="142" spans="1:6" ht="15.75">
      <c r="A142" s="132" t="s">
        <v>1759</v>
      </c>
      <c r="B142" s="1" t="s">
        <v>1754</v>
      </c>
      <c r="C142" s="131" t="s">
        <v>1744</v>
      </c>
      <c r="D142" t="str">
        <f t="shared" si="2"/>
        <v xml:space="preserve">R. De Rivieren  C </v>
      </c>
      <c r="E142" s="5" t="s">
        <v>183</v>
      </c>
      <c r="F142" s="2" t="s">
        <v>184</v>
      </c>
    </row>
    <row r="143" spans="1:6" ht="15.75">
      <c r="A143" s="132" t="s">
        <v>1759</v>
      </c>
      <c r="B143" s="1" t="s">
        <v>1756</v>
      </c>
      <c r="C143" s="131" t="s">
        <v>1744</v>
      </c>
      <c r="D143" t="str">
        <f t="shared" si="2"/>
        <v xml:space="preserve">R. De Rivieren  D </v>
      </c>
      <c r="E143" s="5" t="s">
        <v>183</v>
      </c>
      <c r="F143" s="2" t="s">
        <v>184</v>
      </c>
    </row>
    <row r="144" spans="1:6" ht="15.75">
      <c r="A144" s="132" t="s">
        <v>1765</v>
      </c>
      <c r="B144" s="1" t="s">
        <v>1754</v>
      </c>
      <c r="C144" s="131" t="s">
        <v>1744</v>
      </c>
      <c r="D144" t="str">
        <f t="shared" si="2"/>
        <v xml:space="preserve">R. Joli-Bois  C </v>
      </c>
      <c r="E144" s="5" t="s">
        <v>170</v>
      </c>
      <c r="F144" s="2" t="s">
        <v>171</v>
      </c>
    </row>
    <row r="145" spans="1:6" ht="15.75">
      <c r="A145" s="132" t="s">
        <v>1762</v>
      </c>
      <c r="B145" s="1" t="s">
        <v>1754</v>
      </c>
      <c r="C145" s="131" t="s">
        <v>1744</v>
      </c>
      <c r="D145" t="str">
        <f t="shared" si="2"/>
        <v xml:space="preserve">R.PUC  C </v>
      </c>
      <c r="E145" s="5" t="s">
        <v>99</v>
      </c>
      <c r="F145" t="s">
        <v>100</v>
      </c>
    </row>
    <row r="146" spans="1:6" ht="15.75">
      <c r="A146" t="s">
        <v>1784</v>
      </c>
      <c r="B146" s="1" t="s">
        <v>1752</v>
      </c>
      <c r="C146" s="131" t="s">
        <v>1745</v>
      </c>
      <c r="D146" t="str">
        <f t="shared" si="2"/>
        <v xml:space="preserve">Bxl-Ouest  A </v>
      </c>
      <c r="E146" s="5" t="s">
        <v>193</v>
      </c>
      <c r="F146" s="2" t="s">
        <v>194</v>
      </c>
    </row>
    <row r="147" spans="1:6" ht="15.75">
      <c r="A147" t="s">
        <v>1782</v>
      </c>
      <c r="B147" s="1" t="s">
        <v>1756</v>
      </c>
      <c r="C147" s="131" t="s">
        <v>1745</v>
      </c>
      <c r="D147" t="str">
        <f t="shared" si="2"/>
        <v xml:space="preserve">For ever  D </v>
      </c>
      <c r="E147" s="5" t="s">
        <v>108</v>
      </c>
      <c r="F147" t="s">
        <v>109</v>
      </c>
    </row>
    <row r="148" spans="1:6" ht="15.75">
      <c r="A148" t="s">
        <v>1783</v>
      </c>
      <c r="B148" s="1" t="s">
        <v>1752</v>
      </c>
      <c r="C148" s="131" t="s">
        <v>1745</v>
      </c>
      <c r="D148" t="str">
        <f t="shared" si="2"/>
        <v xml:space="preserve">La Hulpe  A </v>
      </c>
      <c r="E148" s="5" t="s">
        <v>152</v>
      </c>
      <c r="F148" s="2" t="s">
        <v>153</v>
      </c>
    </row>
    <row r="149" spans="1:6" ht="15.75">
      <c r="A149" t="s">
        <v>1766</v>
      </c>
      <c r="B149" s="1" t="s">
        <v>1756</v>
      </c>
      <c r="C149" s="131" t="s">
        <v>1745</v>
      </c>
      <c r="D149" t="str">
        <f t="shared" si="2"/>
        <v xml:space="preserve">Le Pachy  D </v>
      </c>
      <c r="E149" s="5" t="s">
        <v>215</v>
      </c>
      <c r="F149" s="2" t="s">
        <v>216</v>
      </c>
    </row>
    <row r="150" spans="1:6" ht="15.75">
      <c r="A150" t="s">
        <v>1766</v>
      </c>
      <c r="B150" s="1" t="s">
        <v>1754</v>
      </c>
      <c r="C150" s="131" t="s">
        <v>1745</v>
      </c>
      <c r="D150" t="str">
        <f t="shared" si="2"/>
        <v xml:space="preserve">Le Pachy  C </v>
      </c>
      <c r="E150" s="5" t="s">
        <v>215</v>
      </c>
      <c r="F150" s="2" t="s">
        <v>216</v>
      </c>
    </row>
    <row r="151" spans="1:6" ht="15.75">
      <c r="A151" t="s">
        <v>1761</v>
      </c>
      <c r="B151" s="1" t="s">
        <v>1754</v>
      </c>
      <c r="C151" s="131" t="s">
        <v>1745</v>
      </c>
      <c r="D151" t="str">
        <f t="shared" si="2"/>
        <v xml:space="preserve">New XL  C </v>
      </c>
      <c r="E151" s="5" t="s">
        <v>104</v>
      </c>
      <c r="F151" t="s">
        <v>251</v>
      </c>
    </row>
    <row r="152" spans="1:6" ht="15.75">
      <c r="A152" t="s">
        <v>1760</v>
      </c>
      <c r="B152" s="1" t="s">
        <v>1754</v>
      </c>
      <c r="C152" s="131" t="s">
        <v>1745</v>
      </c>
      <c r="D152" t="str">
        <f t="shared" si="2"/>
        <v xml:space="preserve">R. Blanc-Ry  C </v>
      </c>
      <c r="E152" s="5" t="s">
        <v>119</v>
      </c>
      <c r="F152" s="2" t="s">
        <v>120</v>
      </c>
    </row>
    <row r="153" spans="1:6" ht="15.75">
      <c r="A153" t="s">
        <v>1759</v>
      </c>
      <c r="B153" s="1" t="s">
        <v>1755</v>
      </c>
      <c r="C153" s="131" t="s">
        <v>1745</v>
      </c>
      <c r="D153" t="str">
        <f t="shared" si="2"/>
        <v xml:space="preserve">R. De Rivieren  E </v>
      </c>
      <c r="E153" s="5" t="s">
        <v>183</v>
      </c>
      <c r="F153" s="2" t="s">
        <v>184</v>
      </c>
    </row>
    <row r="154" spans="1:6" ht="15.75">
      <c r="A154" t="s">
        <v>1764</v>
      </c>
      <c r="B154" s="1" t="s">
        <v>1754</v>
      </c>
      <c r="C154" s="131" t="s">
        <v>1745</v>
      </c>
      <c r="D154" t="str">
        <f t="shared" si="2"/>
        <v xml:space="preserve">R. Elite  C </v>
      </c>
      <c r="E154" s="5" t="s">
        <v>201</v>
      </c>
      <c r="F154" s="2" t="s">
        <v>202</v>
      </c>
    </row>
    <row r="155" spans="1:6" ht="15.75">
      <c r="A155" t="s">
        <v>1775</v>
      </c>
      <c r="B155" s="1" t="s">
        <v>1753</v>
      </c>
      <c r="C155" s="131" t="s">
        <v>1745</v>
      </c>
      <c r="D155" t="str">
        <f t="shared" si="2"/>
        <v xml:space="preserve">R. Nivelloise  B </v>
      </c>
      <c r="E155" s="5" t="s">
        <v>135</v>
      </c>
      <c r="F155" s="2" t="s">
        <v>136</v>
      </c>
    </row>
    <row r="156" spans="1:6" ht="15.75">
      <c r="A156" t="s">
        <v>1770</v>
      </c>
      <c r="B156" s="1" t="s">
        <v>1753</v>
      </c>
      <c r="C156" s="131" t="s">
        <v>1745</v>
      </c>
      <c r="D156" t="str">
        <f t="shared" si="2"/>
        <v xml:space="preserve">R. PUS  B </v>
      </c>
      <c r="E156" s="5" t="s">
        <v>145</v>
      </c>
      <c r="F156" s="2" t="s">
        <v>146</v>
      </c>
    </row>
    <row r="157" spans="1:6" ht="15.75">
      <c r="A157" t="s">
        <v>1762</v>
      </c>
      <c r="B157" s="1" t="s">
        <v>1756</v>
      </c>
      <c r="C157" s="131" t="s">
        <v>1745</v>
      </c>
      <c r="D157" t="str">
        <f t="shared" si="2"/>
        <v xml:space="preserve">R.PUC  D </v>
      </c>
      <c r="E157" s="5" t="s">
        <v>99</v>
      </c>
      <c r="F157" t="s">
        <v>100</v>
      </c>
    </row>
    <row r="158" spans="1:6" ht="15.75">
      <c r="A158" t="s">
        <v>1781</v>
      </c>
      <c r="B158" s="1" t="s">
        <v>1753</v>
      </c>
      <c r="C158" s="131" t="s">
        <v>1746</v>
      </c>
      <c r="D158" t="str">
        <f t="shared" si="2"/>
        <v xml:space="preserve">AS Beauchamp  B </v>
      </c>
      <c r="E158" s="5" t="s">
        <v>147</v>
      </c>
      <c r="F158" s="2" t="s">
        <v>148</v>
      </c>
    </row>
    <row r="159" spans="1:6" ht="15.75">
      <c r="A159" t="s">
        <v>1718</v>
      </c>
      <c r="C159" s="131" t="s">
        <v>1746</v>
      </c>
      <c r="D159" t="str">
        <f t="shared" si="2"/>
        <v xml:space="preserve">   </v>
      </c>
      <c r="E159" s="5"/>
      <c r="F159" s="2"/>
    </row>
    <row r="160" spans="1:6" ht="15.75">
      <c r="A160" t="s">
        <v>1783</v>
      </c>
      <c r="B160" s="1" t="s">
        <v>1753</v>
      </c>
      <c r="C160" s="131" t="s">
        <v>1746</v>
      </c>
      <c r="D160" t="str">
        <f t="shared" si="2"/>
        <v xml:space="preserve">La Hulpe  B </v>
      </c>
      <c r="E160" s="5" t="s">
        <v>152</v>
      </c>
      <c r="F160" s="2" t="s">
        <v>153</v>
      </c>
    </row>
    <row r="161" spans="1:6" ht="15.75">
      <c r="A161" t="s">
        <v>1766</v>
      </c>
      <c r="B161" s="1" t="s">
        <v>1755</v>
      </c>
      <c r="C161" s="131" t="s">
        <v>1746</v>
      </c>
      <c r="D161" t="str">
        <f t="shared" si="2"/>
        <v xml:space="preserve">Le Pachy  E </v>
      </c>
      <c r="E161" s="5" t="s">
        <v>215</v>
      </c>
      <c r="F161" s="2" t="s">
        <v>216</v>
      </c>
    </row>
    <row r="162" spans="1:6" ht="15.75">
      <c r="A162" t="s">
        <v>1778</v>
      </c>
      <c r="B162" s="1" t="s">
        <v>1753</v>
      </c>
      <c r="C162" s="131" t="s">
        <v>1746</v>
      </c>
      <c r="D162" t="str">
        <f t="shared" si="2"/>
        <v xml:space="preserve">Les Jardins  B </v>
      </c>
      <c r="E162" s="5" t="s">
        <v>94</v>
      </c>
      <c r="F162" t="s">
        <v>95</v>
      </c>
    </row>
    <row r="163" spans="1:6" ht="15.75">
      <c r="A163" t="s">
        <v>1761</v>
      </c>
      <c r="B163" s="1" t="s">
        <v>1756</v>
      </c>
      <c r="C163" s="131" t="s">
        <v>1746</v>
      </c>
      <c r="D163" t="str">
        <f t="shared" si="2"/>
        <v xml:space="preserve">New XL  D </v>
      </c>
      <c r="E163" s="5" t="s">
        <v>104</v>
      </c>
      <c r="F163" t="s">
        <v>251</v>
      </c>
    </row>
    <row r="164" spans="1:6" ht="15.75">
      <c r="A164" t="s">
        <v>131</v>
      </c>
      <c r="B164" s="1" t="s">
        <v>1755</v>
      </c>
      <c r="C164" s="131" t="s">
        <v>1746</v>
      </c>
      <c r="D164" t="str">
        <f t="shared" si="2"/>
        <v xml:space="preserve">P.A.S.A.  E </v>
      </c>
      <c r="E164" s="5" t="s">
        <v>130</v>
      </c>
      <c r="F164" s="2" t="s">
        <v>131</v>
      </c>
    </row>
    <row r="165" spans="1:6" ht="15.75">
      <c r="A165" t="s">
        <v>1787</v>
      </c>
      <c r="B165" s="1" t="s">
        <v>1752</v>
      </c>
      <c r="C165" s="131" t="s">
        <v>1746</v>
      </c>
      <c r="D165" t="str">
        <f t="shared" si="2"/>
        <v xml:space="preserve">PC St-Gillois  A </v>
      </c>
      <c r="E165" s="5" t="s">
        <v>222</v>
      </c>
      <c r="F165" s="2" t="s">
        <v>223</v>
      </c>
    </row>
    <row r="166" spans="1:6" ht="15.75">
      <c r="A166" t="s">
        <v>1759</v>
      </c>
      <c r="B166" s="1" t="s">
        <v>1757</v>
      </c>
      <c r="C166" s="131" t="s">
        <v>1746</v>
      </c>
      <c r="D166" t="str">
        <f t="shared" si="2"/>
        <v xml:space="preserve">R. De Rivieren  F </v>
      </c>
      <c r="E166" s="5" t="s">
        <v>183</v>
      </c>
      <c r="F166" s="2" t="s">
        <v>184</v>
      </c>
    </row>
    <row r="167" spans="1:6" ht="15.75">
      <c r="A167" t="s">
        <v>1780</v>
      </c>
      <c r="B167" s="1" t="s">
        <v>1753</v>
      </c>
      <c r="C167" s="131" t="s">
        <v>1746</v>
      </c>
      <c r="D167" t="str">
        <f t="shared" si="2"/>
        <v xml:space="preserve">R. Limaloise  B </v>
      </c>
      <c r="E167" s="5" t="s">
        <v>197</v>
      </c>
      <c r="F167" s="2" t="s">
        <v>198</v>
      </c>
    </row>
    <row r="168" spans="1:6" ht="15.75">
      <c r="A168" t="s">
        <v>1775</v>
      </c>
      <c r="B168" s="1" t="s">
        <v>1754</v>
      </c>
      <c r="C168" s="131" t="s">
        <v>1746</v>
      </c>
      <c r="D168" t="str">
        <f t="shared" si="2"/>
        <v xml:space="preserve">R. Nivelloise  C </v>
      </c>
      <c r="E168" s="5" t="s">
        <v>135</v>
      </c>
      <c r="F168" s="2" t="s">
        <v>136</v>
      </c>
    </row>
    <row r="169" spans="1:6" ht="15.75">
      <c r="A169" t="s">
        <v>1770</v>
      </c>
      <c r="B169" s="1" t="s">
        <v>1754</v>
      </c>
      <c r="C169" s="131" t="s">
        <v>1746</v>
      </c>
      <c r="D169" t="str">
        <f t="shared" si="2"/>
        <v xml:space="preserve">R. PUS  C </v>
      </c>
      <c r="E169" s="5" t="s">
        <v>145</v>
      </c>
      <c r="F169" s="2" t="s">
        <v>146</v>
      </c>
    </row>
    <row r="170" spans="1:6" ht="15.75">
      <c r="A170" t="s">
        <v>1718</v>
      </c>
      <c r="C170" s="131" t="s">
        <v>1747</v>
      </c>
      <c r="D170" t="str">
        <f t="shared" si="2"/>
        <v xml:space="preserve">   </v>
      </c>
      <c r="E170" s="5"/>
      <c r="F170" s="2"/>
    </row>
    <row r="171" spans="1:6" ht="15.75">
      <c r="A171" t="s">
        <v>1767</v>
      </c>
      <c r="B171" s="1" t="s">
        <v>1755</v>
      </c>
      <c r="C171" s="131" t="s">
        <v>1747</v>
      </c>
      <c r="D171" t="str">
        <f t="shared" si="2"/>
        <v xml:space="preserve">For Ever SJ  E </v>
      </c>
      <c r="E171" s="5" t="s">
        <v>108</v>
      </c>
      <c r="F171" t="s">
        <v>109</v>
      </c>
    </row>
    <row r="172" spans="1:6" ht="15.75">
      <c r="A172" t="s">
        <v>1779</v>
      </c>
      <c r="B172" s="1" t="s">
        <v>1753</v>
      </c>
      <c r="C172" s="131" t="s">
        <v>1747</v>
      </c>
      <c r="D172" t="str">
        <f t="shared" si="2"/>
        <v xml:space="preserve">Kiki Tubizien  B </v>
      </c>
      <c r="E172" s="5" t="s">
        <v>140</v>
      </c>
      <c r="F172" s="2" t="s">
        <v>141</v>
      </c>
    </row>
    <row r="173" spans="1:6" ht="15.75">
      <c r="A173" t="s">
        <v>1779</v>
      </c>
      <c r="B173" s="1" t="s">
        <v>1754</v>
      </c>
      <c r="C173" s="131" t="s">
        <v>1747</v>
      </c>
      <c r="D173" t="str">
        <f t="shared" si="2"/>
        <v xml:space="preserve">Kiki Tubizien  C </v>
      </c>
      <c r="E173" s="5" t="s">
        <v>140</v>
      </c>
      <c r="F173" s="2" t="s">
        <v>141</v>
      </c>
    </row>
    <row r="174" spans="1:6" ht="15.75">
      <c r="A174" t="s">
        <v>1768</v>
      </c>
      <c r="B174" s="1" t="s">
        <v>1754</v>
      </c>
      <c r="C174" s="131" t="s">
        <v>1747</v>
      </c>
      <c r="D174" t="str">
        <f t="shared" si="2"/>
        <v xml:space="preserve">La Wavrienne  C </v>
      </c>
      <c r="E174" s="5" t="s">
        <v>89</v>
      </c>
      <c r="F174" t="s">
        <v>90</v>
      </c>
    </row>
    <row r="175" spans="1:6" ht="15.75">
      <c r="A175" t="s">
        <v>1771</v>
      </c>
      <c r="B175" s="1" t="s">
        <v>1753</v>
      </c>
      <c r="C175" s="131" t="s">
        <v>1747</v>
      </c>
      <c r="D175" t="str">
        <f t="shared" si="2"/>
        <v xml:space="preserve">Le Domaine  B </v>
      </c>
      <c r="E175" s="5" t="s">
        <v>166</v>
      </c>
      <c r="F175" s="2" t="s">
        <v>167</v>
      </c>
    </row>
    <row r="176" spans="1:6" ht="15.75">
      <c r="A176" t="s">
        <v>1809</v>
      </c>
      <c r="B176" s="1" t="s">
        <v>1752</v>
      </c>
      <c r="C176" s="131" t="s">
        <v>1747</v>
      </c>
      <c r="D176" t="str">
        <f t="shared" si="2"/>
        <v xml:space="preserve">Le Parc  A </v>
      </c>
      <c r="E176" s="5" t="s">
        <v>220</v>
      </c>
      <c r="F176" s="2" t="s">
        <v>221</v>
      </c>
    </row>
    <row r="177" spans="1:6" ht="15.75">
      <c r="A177" t="s">
        <v>1786</v>
      </c>
      <c r="B177" s="1" t="s">
        <v>1752</v>
      </c>
      <c r="C177" s="131" t="s">
        <v>1747</v>
      </c>
      <c r="D177" t="str">
        <f t="shared" si="2"/>
        <v xml:space="preserve">PC Etterbekois  A </v>
      </c>
      <c r="E177" s="5" t="s">
        <v>206</v>
      </c>
      <c r="F177" s="2" t="s">
        <v>207</v>
      </c>
    </row>
    <row r="178" spans="1:6" ht="15.75">
      <c r="A178" t="s">
        <v>1759</v>
      </c>
      <c r="B178" s="1" t="s">
        <v>252</v>
      </c>
      <c r="C178" s="131" t="s">
        <v>1747</v>
      </c>
      <c r="D178" t="str">
        <f t="shared" si="2"/>
        <v>R. De Rivieren  G</v>
      </c>
      <c r="E178" s="5" t="s">
        <v>183</v>
      </c>
      <c r="F178" s="2" t="s">
        <v>184</v>
      </c>
    </row>
    <row r="179" spans="1:6" ht="15.75">
      <c r="A179" t="s">
        <v>1764</v>
      </c>
      <c r="B179" s="1" t="s">
        <v>1756</v>
      </c>
      <c r="C179" s="131" t="s">
        <v>1747</v>
      </c>
      <c r="D179" t="str">
        <f t="shared" si="2"/>
        <v xml:space="preserve">R. Elite  D </v>
      </c>
      <c r="E179" s="5" t="s">
        <v>201</v>
      </c>
      <c r="F179" s="2" t="s">
        <v>202</v>
      </c>
    </row>
    <row r="180" spans="1:6" ht="15.75">
      <c r="A180" t="s">
        <v>1785</v>
      </c>
      <c r="B180" s="1" t="s">
        <v>1752</v>
      </c>
      <c r="C180" s="131" t="s">
        <v>1747</v>
      </c>
      <c r="D180" t="str">
        <f t="shared" si="2"/>
        <v xml:space="preserve">R. Floreal  A </v>
      </c>
      <c r="E180" s="5" t="s">
        <v>124</v>
      </c>
      <c r="F180" s="2" t="s">
        <v>125</v>
      </c>
    </row>
    <row r="181" spans="1:6" ht="15.75">
      <c r="A181" t="s">
        <v>1780</v>
      </c>
      <c r="B181" s="1" t="s">
        <v>1754</v>
      </c>
      <c r="C181" s="131" t="s">
        <v>1747</v>
      </c>
      <c r="D181" t="str">
        <f t="shared" si="2"/>
        <v xml:space="preserve">R. Limaloise  C </v>
      </c>
      <c r="E181" s="5" t="s">
        <v>197</v>
      </c>
      <c r="F181" s="2" t="s">
        <v>198</v>
      </c>
    </row>
    <row r="182" spans="1:6" ht="15.75">
      <c r="A182" t="s">
        <v>1784</v>
      </c>
      <c r="B182" s="1" t="s">
        <v>1753</v>
      </c>
      <c r="C182" s="131" t="s">
        <v>1748</v>
      </c>
      <c r="D182" t="str">
        <f t="shared" si="2"/>
        <v xml:space="preserve">Bxl-Ouest  B </v>
      </c>
      <c r="E182" s="5" t="s">
        <v>193</v>
      </c>
      <c r="F182" s="2" t="s">
        <v>194</v>
      </c>
    </row>
    <row r="183" spans="1:6" ht="15.75">
      <c r="A183" t="s">
        <v>1718</v>
      </c>
      <c r="C183" s="131" t="s">
        <v>1748</v>
      </c>
      <c r="D183" t="str">
        <f t="shared" si="2"/>
        <v xml:space="preserve">   </v>
      </c>
      <c r="E183" s="5"/>
      <c r="F183" s="2"/>
    </row>
    <row r="184" spans="1:6" ht="15.75">
      <c r="A184" t="s">
        <v>1718</v>
      </c>
      <c r="C184" s="131" t="s">
        <v>1748</v>
      </c>
      <c r="D184" t="str">
        <f t="shared" si="2"/>
        <v xml:space="preserve">   </v>
      </c>
      <c r="E184" s="5"/>
      <c r="F184" s="2"/>
    </row>
    <row r="185" spans="1:6" ht="15.75">
      <c r="A185" t="s">
        <v>1773</v>
      </c>
      <c r="B185" s="1" t="s">
        <v>1754</v>
      </c>
      <c r="C185" s="131" t="s">
        <v>1748</v>
      </c>
      <c r="D185" t="str">
        <f t="shared" si="2"/>
        <v xml:space="preserve">Le Frankveld  C </v>
      </c>
      <c r="E185" s="5" t="s">
        <v>157</v>
      </c>
      <c r="F185" s="2" t="s">
        <v>158</v>
      </c>
    </row>
    <row r="186" spans="1:6" ht="15.75">
      <c r="A186" t="s">
        <v>1766</v>
      </c>
      <c r="B186" s="1" t="s">
        <v>1757</v>
      </c>
      <c r="C186" s="131" t="s">
        <v>1748</v>
      </c>
      <c r="D186" t="str">
        <f t="shared" si="2"/>
        <v xml:space="preserve">Le Pachy  F </v>
      </c>
      <c r="E186" s="5" t="s">
        <v>215</v>
      </c>
      <c r="F186" s="2" t="s">
        <v>216</v>
      </c>
    </row>
    <row r="187" spans="1:6" ht="15.75">
      <c r="A187" t="s">
        <v>1777</v>
      </c>
      <c r="B187" s="1" t="s">
        <v>1753</v>
      </c>
      <c r="C187" s="131" t="s">
        <v>1748</v>
      </c>
      <c r="D187" t="str">
        <f t="shared" si="2"/>
        <v xml:space="preserve">Léo  B </v>
      </c>
      <c r="E187" s="5" t="s">
        <v>84</v>
      </c>
      <c r="F187" t="s">
        <v>85</v>
      </c>
    </row>
    <row r="188" spans="1:6" ht="15.75">
      <c r="A188" t="s">
        <v>1777</v>
      </c>
      <c r="B188" s="1" t="s">
        <v>1754</v>
      </c>
      <c r="C188" s="131" t="s">
        <v>1748</v>
      </c>
      <c r="D188" t="str">
        <f t="shared" si="2"/>
        <v xml:space="preserve">Léo  C </v>
      </c>
      <c r="E188" s="5" t="s">
        <v>84</v>
      </c>
      <c r="F188" t="s">
        <v>85</v>
      </c>
    </row>
    <row r="189" spans="1:6" ht="15.75">
      <c r="A189" t="s">
        <v>131</v>
      </c>
      <c r="B189" s="111" t="s">
        <v>1797</v>
      </c>
      <c r="C189" s="131" t="s">
        <v>1748</v>
      </c>
      <c r="D189" t="str">
        <f t="shared" si="2"/>
        <v>P.A.S.A.   D</v>
      </c>
      <c r="E189" s="5" t="s">
        <v>130</v>
      </c>
      <c r="F189" s="2" t="s">
        <v>131</v>
      </c>
    </row>
    <row r="190" spans="1:6" ht="15.75">
      <c r="A190" t="s">
        <v>1787</v>
      </c>
      <c r="B190" s="1" t="s">
        <v>1753</v>
      </c>
      <c r="C190" s="131" t="s">
        <v>1748</v>
      </c>
      <c r="D190" t="str">
        <f t="shared" si="2"/>
        <v xml:space="preserve">PC St-Gillois  B </v>
      </c>
      <c r="E190" s="5" t="s">
        <v>222</v>
      </c>
      <c r="F190" s="2" t="s">
        <v>223</v>
      </c>
    </row>
    <row r="191" spans="1:6" ht="15.75">
      <c r="A191" t="s">
        <v>1759</v>
      </c>
      <c r="B191" s="1" t="s">
        <v>253</v>
      </c>
      <c r="C191" s="131" t="s">
        <v>1748</v>
      </c>
      <c r="D191" t="str">
        <f t="shared" si="2"/>
        <v>R. De Rivieren  H</v>
      </c>
      <c r="E191" s="5" t="s">
        <v>183</v>
      </c>
      <c r="F191" s="2" t="s">
        <v>184</v>
      </c>
    </row>
    <row r="192" spans="1:6" ht="15.75">
      <c r="A192" t="s">
        <v>1765</v>
      </c>
      <c r="B192" s="1" t="s">
        <v>1756</v>
      </c>
      <c r="C192" s="131" t="s">
        <v>1748</v>
      </c>
      <c r="D192" t="str">
        <f t="shared" si="2"/>
        <v xml:space="preserve">R. Joli-Bois  D </v>
      </c>
      <c r="E192" s="5" t="s">
        <v>170</v>
      </c>
      <c r="F192" s="2" t="s">
        <v>171</v>
      </c>
    </row>
    <row r="193" spans="1:6" ht="15.75">
      <c r="A193" t="s">
        <v>1770</v>
      </c>
      <c r="B193" s="1" t="s">
        <v>1756</v>
      </c>
      <c r="C193" s="131" t="s">
        <v>1748</v>
      </c>
      <c r="D193" t="str">
        <f t="shared" si="2"/>
        <v xml:space="preserve">R. PUS  D </v>
      </c>
      <c r="E193" s="5" t="s">
        <v>145</v>
      </c>
      <c r="F193" s="2" t="s">
        <v>146</v>
      </c>
    </row>
  </sheetData>
  <autoFilter ref="A1:C193" xr:uid="{52C4E68F-340B-4DB0-9582-EE1AF5BD945F}"/>
  <sortState ref="A2:F193">
    <sortCondition ref="C2:C19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START</vt:lpstr>
      <vt:lpstr>Feuille de Match</vt:lpstr>
      <vt:lpstr>TOURS</vt:lpstr>
      <vt:lpstr>Joueurs_BWBC</vt:lpstr>
      <vt:lpstr>Liste Club</vt:lpstr>
      <vt:lpstr>Feuil5</vt:lpstr>
      <vt:lpstr>Feuil1</vt:lpstr>
      <vt:lpstr>'Feuille de Match'!Zone_d_impression</vt:lpstr>
      <vt:lpstr>TOURS!Zone_d_impression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Tscherwinka</dc:creator>
  <cp:lastModifiedBy>Joachim Tscherwinka</cp:lastModifiedBy>
  <cp:lastPrinted>2018-12-07T18:13:26Z</cp:lastPrinted>
  <dcterms:created xsi:type="dcterms:W3CDTF">2018-11-11T17:33:54Z</dcterms:created>
  <dcterms:modified xsi:type="dcterms:W3CDTF">2018-12-14T14:04:04Z</dcterms:modified>
</cp:coreProperties>
</file>