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11232" windowHeight="9336"/>
  </bookViews>
  <sheets>
    <sheet name="Global Stress Calculator" sheetId="6" r:id="rId1"/>
    <sheet name="Exercises Selection" sheetId="2" r:id="rId2"/>
    <sheet name="Exercises Selection 2" sheetId="4" r:id="rId3"/>
    <sheet name="Programming Methods" sheetId="5" r:id="rId4"/>
    <sheet name="Finding eMRV" sheetId="1" r:id="rId5"/>
    <sheet name="Nutritional Guidelines" sheetId="3" r:id="rId6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9" i="6" l="1"/>
  <c r="AE13" i="6"/>
  <c r="AE14" i="6"/>
  <c r="AE15" i="6"/>
  <c r="AE16" i="6"/>
  <c r="AE17" i="6"/>
  <c r="AE18" i="6"/>
  <c r="AE19" i="6"/>
  <c r="AE20" i="6"/>
  <c r="AE21" i="6"/>
  <c r="AE22" i="6"/>
  <c r="AE23" i="6"/>
  <c r="AE24" i="6"/>
  <c r="AE25" i="6"/>
  <c r="AE26" i="6"/>
  <c r="D37" i="6"/>
  <c r="AE11" i="6"/>
  <c r="I37" i="6"/>
  <c r="AE12" i="6"/>
  <c r="AA13" i="6"/>
  <c r="J10" i="6"/>
  <c r="G10" i="6"/>
  <c r="AA11" i="6"/>
  <c r="AA12" i="6"/>
  <c r="C37" i="6"/>
  <c r="AD11" i="6"/>
  <c r="H37" i="6"/>
  <c r="AD12" i="6"/>
  <c r="B37" i="6"/>
  <c r="AC11" i="6"/>
  <c r="G37" i="6"/>
  <c r="AC12" i="6"/>
  <c r="AG26" i="6"/>
  <c r="AG25" i="6"/>
  <c r="AG24" i="6"/>
  <c r="AG23" i="6"/>
  <c r="AF26" i="6"/>
  <c r="AF25" i="6"/>
  <c r="AF24" i="6"/>
  <c r="AF23" i="6"/>
  <c r="AD26" i="6"/>
  <c r="AD25" i="6"/>
  <c r="AD24" i="6"/>
  <c r="AD23" i="6"/>
  <c r="AC26" i="6"/>
  <c r="AC25" i="6"/>
  <c r="AC24" i="6"/>
  <c r="AC23" i="6"/>
  <c r="AG22" i="6"/>
  <c r="AG21" i="6"/>
  <c r="AG20" i="6"/>
  <c r="AG19" i="6"/>
  <c r="AF22" i="6"/>
  <c r="AF21" i="6"/>
  <c r="AF20" i="6"/>
  <c r="AF19" i="6"/>
  <c r="AD22" i="6"/>
  <c r="AD21" i="6"/>
  <c r="AD20" i="6"/>
  <c r="AD19" i="6"/>
  <c r="AC22" i="6"/>
  <c r="AC21" i="6"/>
  <c r="AC20" i="6"/>
  <c r="AC19" i="6"/>
  <c r="AG18" i="6"/>
  <c r="AG17" i="6"/>
  <c r="AF18" i="6"/>
  <c r="AF17" i="6"/>
  <c r="AD18" i="6"/>
  <c r="AD17" i="6"/>
  <c r="AC18" i="6"/>
  <c r="AC17" i="6"/>
  <c r="AG16" i="6"/>
  <c r="AF16" i="6"/>
  <c r="AD16" i="6"/>
  <c r="AC16" i="6"/>
  <c r="AG15" i="6"/>
  <c r="AF15" i="6"/>
  <c r="AD15" i="6"/>
  <c r="AC15" i="6"/>
  <c r="AG14" i="6"/>
  <c r="AF14" i="6"/>
  <c r="AD14" i="6"/>
  <c r="AC14" i="6"/>
  <c r="AG13" i="6"/>
  <c r="AF13" i="6"/>
  <c r="AD13" i="6"/>
  <c r="AG12" i="6"/>
  <c r="J27" i="6"/>
  <c r="I39" i="6"/>
  <c r="AF12" i="6"/>
  <c r="AC13" i="6"/>
  <c r="D41" i="6"/>
  <c r="AG11" i="6"/>
  <c r="E27" i="6"/>
  <c r="D39" i="6"/>
  <c r="AF11" i="6"/>
  <c r="AA26" i="6"/>
  <c r="AA25" i="6"/>
  <c r="AA24" i="6"/>
  <c r="AA23" i="6"/>
  <c r="AA22" i="6"/>
  <c r="AA21" i="6"/>
  <c r="AA20" i="6"/>
  <c r="AA19" i="6"/>
  <c r="AA18" i="6"/>
  <c r="AA17" i="6"/>
  <c r="AA16" i="6"/>
  <c r="AA15" i="6"/>
  <c r="AA14" i="6"/>
  <c r="R100" i="6"/>
  <c r="S100" i="6"/>
  <c r="S104" i="6"/>
  <c r="M100" i="6"/>
  <c r="N100" i="6"/>
  <c r="N104" i="6"/>
  <c r="H100" i="6"/>
  <c r="I100" i="6"/>
  <c r="I104" i="6"/>
  <c r="C100" i="6"/>
  <c r="D100" i="6"/>
  <c r="D104" i="6"/>
  <c r="T90" i="6"/>
  <c r="T91" i="6"/>
  <c r="T92" i="6"/>
  <c r="T93" i="6"/>
  <c r="T94" i="6"/>
  <c r="T95" i="6"/>
  <c r="T96" i="6"/>
  <c r="T97" i="6"/>
  <c r="T98" i="6"/>
  <c r="T99" i="6"/>
  <c r="S102" i="6"/>
  <c r="O90" i="6"/>
  <c r="O91" i="6"/>
  <c r="O92" i="6"/>
  <c r="O93" i="6"/>
  <c r="O94" i="6"/>
  <c r="O95" i="6"/>
  <c r="O96" i="6"/>
  <c r="O97" i="6"/>
  <c r="O98" i="6"/>
  <c r="O99" i="6"/>
  <c r="N102" i="6"/>
  <c r="J90" i="6"/>
  <c r="J91" i="6"/>
  <c r="J92" i="6"/>
  <c r="J93" i="6"/>
  <c r="J94" i="6"/>
  <c r="J95" i="6"/>
  <c r="J96" i="6"/>
  <c r="J97" i="6"/>
  <c r="J98" i="6"/>
  <c r="J99" i="6"/>
  <c r="I102" i="6"/>
  <c r="E90" i="6"/>
  <c r="E91" i="6"/>
  <c r="E92" i="6"/>
  <c r="E93" i="6"/>
  <c r="E94" i="6"/>
  <c r="E95" i="6"/>
  <c r="E96" i="6"/>
  <c r="E97" i="6"/>
  <c r="E98" i="6"/>
  <c r="E99" i="6"/>
  <c r="D102" i="6"/>
  <c r="T100" i="6"/>
  <c r="Q100" i="6"/>
  <c r="O100" i="6"/>
  <c r="L100" i="6"/>
  <c r="J100" i="6"/>
  <c r="G100" i="6"/>
  <c r="E100" i="6"/>
  <c r="B100" i="6"/>
  <c r="R79" i="6"/>
  <c r="S79" i="6"/>
  <c r="S83" i="6"/>
  <c r="M79" i="6"/>
  <c r="N79" i="6"/>
  <c r="N83" i="6"/>
  <c r="H79" i="6"/>
  <c r="I79" i="6"/>
  <c r="I83" i="6"/>
  <c r="C79" i="6"/>
  <c r="D79" i="6"/>
  <c r="D83" i="6"/>
  <c r="T69" i="6"/>
  <c r="T70" i="6"/>
  <c r="T71" i="6"/>
  <c r="T72" i="6"/>
  <c r="T73" i="6"/>
  <c r="T74" i="6"/>
  <c r="T75" i="6"/>
  <c r="T76" i="6"/>
  <c r="T77" i="6"/>
  <c r="T78" i="6"/>
  <c r="S81" i="6"/>
  <c r="O69" i="6"/>
  <c r="O70" i="6"/>
  <c r="O71" i="6"/>
  <c r="O72" i="6"/>
  <c r="O73" i="6"/>
  <c r="O74" i="6"/>
  <c r="O75" i="6"/>
  <c r="O76" i="6"/>
  <c r="O77" i="6"/>
  <c r="O78" i="6"/>
  <c r="N81" i="6"/>
  <c r="J69" i="6"/>
  <c r="J70" i="6"/>
  <c r="J71" i="6"/>
  <c r="J72" i="6"/>
  <c r="J73" i="6"/>
  <c r="J74" i="6"/>
  <c r="J75" i="6"/>
  <c r="J76" i="6"/>
  <c r="J77" i="6"/>
  <c r="J78" i="6"/>
  <c r="I81" i="6"/>
  <c r="E69" i="6"/>
  <c r="E70" i="6"/>
  <c r="E71" i="6"/>
  <c r="E72" i="6"/>
  <c r="E73" i="6"/>
  <c r="E74" i="6"/>
  <c r="E75" i="6"/>
  <c r="E76" i="6"/>
  <c r="E77" i="6"/>
  <c r="E78" i="6"/>
  <c r="D81" i="6"/>
  <c r="T79" i="6"/>
  <c r="Q79" i="6"/>
  <c r="O79" i="6"/>
  <c r="L79" i="6"/>
  <c r="J79" i="6"/>
  <c r="G79" i="6"/>
  <c r="E79" i="6"/>
  <c r="B79" i="6"/>
  <c r="R58" i="6"/>
  <c r="S58" i="6"/>
  <c r="S62" i="6"/>
  <c r="M58" i="6"/>
  <c r="N58" i="6"/>
  <c r="N62" i="6"/>
  <c r="H58" i="6"/>
  <c r="I58" i="6"/>
  <c r="I62" i="6"/>
  <c r="C58" i="6"/>
  <c r="D58" i="6"/>
  <c r="D62" i="6"/>
  <c r="T48" i="6"/>
  <c r="T49" i="6"/>
  <c r="T50" i="6"/>
  <c r="T51" i="6"/>
  <c r="T52" i="6"/>
  <c r="T53" i="6"/>
  <c r="T54" i="6"/>
  <c r="T55" i="6"/>
  <c r="T56" i="6"/>
  <c r="T57" i="6"/>
  <c r="S60" i="6"/>
  <c r="O48" i="6"/>
  <c r="O49" i="6"/>
  <c r="O50" i="6"/>
  <c r="O51" i="6"/>
  <c r="O52" i="6"/>
  <c r="O53" i="6"/>
  <c r="O54" i="6"/>
  <c r="O55" i="6"/>
  <c r="O56" i="6"/>
  <c r="O57" i="6"/>
  <c r="N60" i="6"/>
  <c r="J48" i="6"/>
  <c r="J49" i="6"/>
  <c r="J50" i="6"/>
  <c r="J51" i="6"/>
  <c r="J52" i="6"/>
  <c r="J53" i="6"/>
  <c r="J54" i="6"/>
  <c r="J55" i="6"/>
  <c r="J56" i="6"/>
  <c r="J57" i="6"/>
  <c r="I60" i="6"/>
  <c r="E48" i="6"/>
  <c r="E49" i="6"/>
  <c r="E50" i="6"/>
  <c r="E51" i="6"/>
  <c r="E52" i="6"/>
  <c r="E53" i="6"/>
  <c r="E54" i="6"/>
  <c r="E55" i="6"/>
  <c r="E56" i="6"/>
  <c r="E57" i="6"/>
  <c r="D60" i="6"/>
  <c r="T58" i="6"/>
  <c r="Q58" i="6"/>
  <c r="O58" i="6"/>
  <c r="L58" i="6"/>
  <c r="J58" i="6"/>
  <c r="G58" i="6"/>
  <c r="E58" i="6"/>
  <c r="B58" i="6"/>
  <c r="I41" i="6"/>
  <c r="J28" i="6"/>
  <c r="J29" i="6"/>
  <c r="J30" i="6"/>
  <c r="J31" i="6"/>
  <c r="J32" i="6"/>
  <c r="J33" i="6"/>
  <c r="J34" i="6"/>
  <c r="J35" i="6"/>
  <c r="J36" i="6"/>
  <c r="R37" i="6"/>
  <c r="S37" i="6"/>
  <c r="S41" i="6"/>
  <c r="T27" i="6"/>
  <c r="T28" i="6"/>
  <c r="T29" i="6"/>
  <c r="T30" i="6"/>
  <c r="T31" i="6"/>
  <c r="T32" i="6"/>
  <c r="T33" i="6"/>
  <c r="T34" i="6"/>
  <c r="T35" i="6"/>
  <c r="T36" i="6"/>
  <c r="S39" i="6"/>
  <c r="T37" i="6"/>
  <c r="Q37" i="6"/>
  <c r="M37" i="6"/>
  <c r="N37" i="6"/>
  <c r="N41" i="6"/>
  <c r="O27" i="6"/>
  <c r="O28" i="6"/>
  <c r="O29" i="6"/>
  <c r="O30" i="6"/>
  <c r="O31" i="6"/>
  <c r="O32" i="6"/>
  <c r="O33" i="6"/>
  <c r="O34" i="6"/>
  <c r="O35" i="6"/>
  <c r="O36" i="6"/>
  <c r="N39" i="6"/>
  <c r="O37" i="6"/>
  <c r="L37" i="6"/>
  <c r="J37" i="6"/>
  <c r="E30" i="6"/>
  <c r="E28" i="6"/>
  <c r="E29" i="6"/>
  <c r="E31" i="6"/>
  <c r="E32" i="6"/>
  <c r="E33" i="6"/>
  <c r="E34" i="6"/>
  <c r="E35" i="6"/>
  <c r="E36" i="6"/>
  <c r="E37" i="6"/>
  <c r="K32" i="3"/>
  <c r="K33" i="3"/>
  <c r="K34" i="3"/>
  <c r="K35" i="3"/>
  <c r="P11" i="3"/>
  <c r="F13" i="3"/>
  <c r="U32" i="3"/>
  <c r="U33" i="3"/>
  <c r="T36" i="3"/>
  <c r="U35" i="3"/>
  <c r="T24" i="3"/>
  <c r="I26" i="3"/>
  <c r="G32" i="3"/>
  <c r="P10" i="3"/>
  <c r="Q15" i="3"/>
  <c r="I13" i="3"/>
  <c r="J13" i="3"/>
  <c r="P12" i="3"/>
  <c r="U20" i="3"/>
  <c r="U19" i="3"/>
  <c r="I14" i="3"/>
  <c r="I28" i="3"/>
  <c r="Q16" i="3"/>
  <c r="I27" i="3"/>
  <c r="Q17" i="3"/>
  <c r="G35" i="3"/>
  <c r="U34" i="3"/>
  <c r="G34" i="3"/>
  <c r="G33" i="3"/>
  <c r="T30" i="3"/>
  <c r="T29" i="3"/>
  <c r="Q23" i="3"/>
  <c r="Q24" i="3"/>
  <c r="I15" i="3"/>
  <c r="L29" i="3"/>
  <c r="I29" i="3"/>
  <c r="F29" i="3"/>
  <c r="T28" i="3"/>
  <c r="L28" i="3"/>
  <c r="F28" i="3"/>
  <c r="T27" i="3"/>
  <c r="L27" i="3"/>
  <c r="F27" i="3"/>
  <c r="T23" i="3"/>
  <c r="L26" i="3"/>
  <c r="T25" i="3"/>
  <c r="F26" i="3"/>
  <c r="Q25" i="3"/>
  <c r="Q21" i="3"/>
  <c r="O13" i="3"/>
  <c r="N16" i="3"/>
  <c r="L16" i="3"/>
  <c r="J15" i="3"/>
  <c r="O14" i="3"/>
  <c r="J14" i="3"/>
  <c r="L13" i="3"/>
  <c r="L19" i="1"/>
  <c r="L18" i="1"/>
  <c r="L17" i="1"/>
  <c r="N13" i="1"/>
  <c r="J13" i="1"/>
  <c r="N12" i="1"/>
  <c r="J12" i="1"/>
  <c r="N11" i="1"/>
  <c r="J11" i="1"/>
  <c r="Y8" i="1"/>
</calcChain>
</file>

<file path=xl/sharedStrings.xml><?xml version="1.0" encoding="utf-8"?>
<sst xmlns="http://schemas.openxmlformats.org/spreadsheetml/2006/main" count="759" uniqueCount="343">
  <si>
    <t>Gender</t>
  </si>
  <si>
    <t>Male</t>
  </si>
  <si>
    <t>Results</t>
  </si>
  <si>
    <t>MRV RANGE</t>
  </si>
  <si>
    <t>Select Right Answers</t>
  </si>
  <si>
    <t>Light (-75kg / -57kg)</t>
  </si>
  <si>
    <t>Phase</t>
  </si>
  <si>
    <t>Overloading Sets / Week</t>
  </si>
  <si>
    <t>Squat</t>
  </si>
  <si>
    <t>Bench</t>
  </si>
  <si>
    <t>Deadlift</t>
  </si>
  <si>
    <t>Weight</t>
  </si>
  <si>
    <t>Middle (-100kg / -75kg)</t>
  </si>
  <si>
    <t>Hypertrophy</t>
  </si>
  <si>
    <t>8-20 sets</t>
  </si>
  <si>
    <t>Heavy (-125kg / -90kg)</t>
  </si>
  <si>
    <t>Strength</t>
  </si>
  <si>
    <t>4-16 sets</t>
  </si>
  <si>
    <t>Super Heavy (125kg+ / 90kg+)</t>
  </si>
  <si>
    <t>Peaking</t>
  </si>
  <si>
    <t>2-8 sets</t>
  </si>
  <si>
    <t>Height</t>
  </si>
  <si>
    <t>Short (-170cm / -160cm)</t>
  </si>
  <si>
    <t>Experience</t>
  </si>
  <si>
    <t>Medium (-182cm / -167cm)</t>
  </si>
  <si>
    <t>Age</t>
  </si>
  <si>
    <t>Tall (-195cm / -175cm)</t>
  </si>
  <si>
    <t>Diet</t>
  </si>
  <si>
    <t>Very Tall (195cm+ / 175cm+)</t>
  </si>
  <si>
    <t>Sleep</t>
  </si>
  <si>
    <t>Stress Away from Training</t>
  </si>
  <si>
    <t>Low (Regional Level and Less)</t>
  </si>
  <si>
    <t>Drugs</t>
  </si>
  <si>
    <t>Moderate (Inter-Regional Level)</t>
  </si>
  <si>
    <t>Historical Recovery Ability</t>
  </si>
  <si>
    <t>High (National Level)</t>
  </si>
  <si>
    <t>Very High (International Level)</t>
  </si>
  <si>
    <t>Beginner (-4 Years)</t>
  </si>
  <si>
    <t>Intermediate (4-8 Years)</t>
  </si>
  <si>
    <t>Advanced (8-12 Years)</t>
  </si>
  <si>
    <t>Very Advanced (12+ Years)</t>
  </si>
  <si>
    <t>-19 Years Old</t>
  </si>
  <si>
    <t>20-29 Years Old</t>
  </si>
  <si>
    <t>30-39 Years Old</t>
  </si>
  <si>
    <t>40-49 Years Old</t>
  </si>
  <si>
    <t>50+ Years Old</t>
  </si>
  <si>
    <t>Poor (Calorie,Macro OFF)</t>
  </si>
  <si>
    <t>Average (Calorie OK;Macro OFF)</t>
  </si>
  <si>
    <t>Good (Calorie,Macro OK)</t>
  </si>
  <si>
    <t>Poor (-5h / Night)</t>
  </si>
  <si>
    <t>Average (5-7h / Night)</t>
  </si>
  <si>
    <t>Good (7+h / Night)</t>
  </si>
  <si>
    <t>High</t>
  </si>
  <si>
    <t>Stress Away From Training</t>
  </si>
  <si>
    <t>Moderate</t>
  </si>
  <si>
    <t>Low</t>
  </si>
  <si>
    <t>Yes</t>
  </si>
  <si>
    <t xml:space="preserve">Drugs </t>
  </si>
  <si>
    <t>No</t>
  </si>
  <si>
    <t>Poor</t>
  </si>
  <si>
    <t>Below Average</t>
  </si>
  <si>
    <t>Average</t>
  </si>
  <si>
    <t>Good</t>
  </si>
  <si>
    <t>Exceptional</t>
  </si>
  <si>
    <r>
      <t>Exercises Selection by StrengthDevelopment</t>
    </r>
    <r>
      <rPr>
        <b/>
        <sz val="18"/>
        <color theme="0"/>
        <rFont val="Calibri"/>
        <family val="2"/>
      </rPr>
      <t>©2019</t>
    </r>
  </si>
  <si>
    <t>Exercise
Name</t>
  </si>
  <si>
    <t>Range of
Motion</t>
  </si>
  <si>
    <t>Split
Squat</t>
  </si>
  <si>
    <t>Main
Muscle(s)</t>
  </si>
  <si>
    <t>Knee
Extension</t>
  </si>
  <si>
    <t>Tempo
Dumbbell</t>
  </si>
  <si>
    <t>++</t>
  </si>
  <si>
    <t>Quadriceps
Gluteals</t>
  </si>
  <si>
    <t>Lunges</t>
  </si>
  <si>
    <t>Front Squat</t>
  </si>
  <si>
    <t>Main Joint(s)
Action(s)</t>
  </si>
  <si>
    <t>High Bar
Squat</t>
  </si>
  <si>
    <t>Quadriceps</t>
  </si>
  <si>
    <t>Possible
Variation(s)</t>
  </si>
  <si>
    <t>+++</t>
  </si>
  <si>
    <t>Knee/Hip
Extension</t>
  </si>
  <si>
    <t>Tempo/Pause
Belt(less) etc.</t>
  </si>
  <si>
    <t>3-0-3; 5-3-0;
6-0-0 etc.</t>
  </si>
  <si>
    <t>Safety Bar
Squat</t>
  </si>
  <si>
    <t>Tempo Squat</t>
  </si>
  <si>
    <t>Squat, No Belt</t>
  </si>
  <si>
    <t>Tempo/Pause
etc.</t>
  </si>
  <si>
    <t>Pin Squat</t>
  </si>
  <si>
    <t>Low/Middle/
High Pin</t>
  </si>
  <si>
    <t>1ct; 2ct; 
3ct; 5ct</t>
  </si>
  <si>
    <t>Guided Squat
(Machine)</t>
  </si>
  <si>
    <t>Leg Press</t>
  </si>
  <si>
    <t>Squat Stance</t>
  </si>
  <si>
    <t>Competition
Squat</t>
  </si>
  <si>
    <t>Competition
Style</t>
  </si>
  <si>
    <t>Squat with
Bands</t>
  </si>
  <si>
    <t>Squat with
Knee Wraps</t>
  </si>
  <si>
    <t>Partial Squat</t>
  </si>
  <si>
    <t>Squat with
Chains</t>
  </si>
  <si>
    <t>+</t>
  </si>
  <si>
    <t>"x"kg Chains</t>
  </si>
  <si>
    <t>Band
Tension</t>
  </si>
  <si>
    <t>High/Middle;
From Box</t>
  </si>
  <si>
    <t>Belt Squat</t>
  </si>
  <si>
    <t>Squat,
No Sleeves</t>
  </si>
  <si>
    <t>Dumbbell
Bench</t>
  </si>
  <si>
    <t>Flat; Incline</t>
  </si>
  <si>
    <t>++++</t>
  </si>
  <si>
    <t>Pectorals
Deltoids</t>
  </si>
  <si>
    <t>Barbell
Incline Bench</t>
  </si>
  <si>
    <t>Shoulder
Flexion/Add</t>
  </si>
  <si>
    <t>Tempo Bench</t>
  </si>
  <si>
    <t>3-0-0; 3-2-0;
6-0-0 etc.</t>
  </si>
  <si>
    <t>Feet-Up Bench</t>
  </si>
  <si>
    <t>Wide Grip
Bench</t>
  </si>
  <si>
    <t>2ct; 3ct;
5ct; 7ct</t>
  </si>
  <si>
    <t>Pin Bench</t>
  </si>
  <si>
    <t>Pectorals
Deltoids/Tri.</t>
  </si>
  <si>
    <t>Mid-Grip
Bench</t>
  </si>
  <si>
    <t>Close Grip
Bench</t>
  </si>
  <si>
    <t>Shoulder Flex.
Elbow Ext.</t>
  </si>
  <si>
    <t>Soft Pause
Bench</t>
  </si>
  <si>
    <t>Competition
Bench</t>
  </si>
  <si>
    <t>TnG Bench</t>
  </si>
  <si>
    <t>Floor Press</t>
  </si>
  <si>
    <t>Spoto Press</t>
  </si>
  <si>
    <t>Bench with
Board(s)</t>
  </si>
  <si>
    <t>SlingShot
Bench</t>
  </si>
  <si>
    <t>Bench with
Bands</t>
  </si>
  <si>
    <t>Triceps
Pec/Delts</t>
  </si>
  <si>
    <t>Tempo</t>
  </si>
  <si>
    <t>Close Grip</t>
  </si>
  <si>
    <t>Box Squat</t>
  </si>
  <si>
    <t>Low/Middle
Pause</t>
  </si>
  <si>
    <t>2-Board;
3-Board</t>
  </si>
  <si>
    <t>Slingshot
Tension</t>
  </si>
  <si>
    <t>Bench with
Chains</t>
  </si>
  <si>
    <t>JM Press</t>
  </si>
  <si>
    <t>Elbow
Extension</t>
  </si>
  <si>
    <t>Triceps
Deltoids</t>
  </si>
  <si>
    <t>Nutritional Guidelines by StrengthDevelopment©2019</t>
  </si>
  <si>
    <t>Maintenance Phase</t>
  </si>
  <si>
    <t>Fat Loss Phase</t>
  </si>
  <si>
    <t>Current Maintenance Kcals :</t>
  </si>
  <si>
    <t>Macronutrients Repartition</t>
  </si>
  <si>
    <t>Current Weight (kg) :</t>
  </si>
  <si>
    <t>Weight Gain Phase</t>
  </si>
  <si>
    <t>Calorie Needs</t>
  </si>
  <si>
    <t>Protein</t>
  </si>
  <si>
    <t>Carb</t>
  </si>
  <si>
    <t>Recommended Target Weight</t>
  </si>
  <si>
    <t>Fat</t>
  </si>
  <si>
    <t>Fat Loss Protein</t>
  </si>
  <si>
    <t>Maintenance Protein</t>
  </si>
  <si>
    <t>Fat Loss Carbs</t>
  </si>
  <si>
    <t>Evening</t>
  </si>
  <si>
    <t>Maintenance Carbs</t>
  </si>
  <si>
    <t>Morning</t>
  </si>
  <si>
    <t>Weight Gain Carbs</t>
  </si>
  <si>
    <t>Fat Loss Lipids</t>
  </si>
  <si>
    <t>M 3</t>
  </si>
  <si>
    <t>Maintenance Lipids</t>
  </si>
  <si>
    <t>MD 3</t>
  </si>
  <si>
    <t>Meal 1</t>
  </si>
  <si>
    <t>Meal 2</t>
  </si>
  <si>
    <t>Meal 3</t>
  </si>
  <si>
    <t>Weight Gain Lipids</t>
  </si>
  <si>
    <t>E 3</t>
  </si>
  <si>
    <t>Kcals</t>
  </si>
  <si>
    <t>M 4</t>
  </si>
  <si>
    <t>MD 4</t>
  </si>
  <si>
    <t>C1</t>
  </si>
  <si>
    <t>Meal 4</t>
  </si>
  <si>
    <t>Meal 5</t>
  </si>
  <si>
    <t>Undefined</t>
  </si>
  <si>
    <t>M 5</t>
  </si>
  <si>
    <t>MD 5</t>
  </si>
  <si>
    <t>E 5</t>
  </si>
  <si>
    <t>C2</t>
  </si>
  <si>
    <t>Number of meals per day :</t>
  </si>
  <si>
    <t>Most hungryed time :</t>
  </si>
  <si>
    <t>Reverse Grip
Bench</t>
  </si>
  <si>
    <t>Finding Your Estimated Maximum Recoverable Volume by Juggernaut Training Systems</t>
  </si>
  <si>
    <t>Pull-Ups 
&amp; Chin-Ups</t>
  </si>
  <si>
    <t>Shoulder
Adduction</t>
  </si>
  <si>
    <t>Grip Width</t>
  </si>
  <si>
    <t>Lats/Traps</t>
  </si>
  <si>
    <t>Pendlay
Row</t>
  </si>
  <si>
    <t>Shoulder
Extension</t>
  </si>
  <si>
    <t>Lats/Traps
Erectors</t>
  </si>
  <si>
    <t>Tempo
Deadlift</t>
  </si>
  <si>
    <t>Gluteals
Hamstrings</t>
  </si>
  <si>
    <t>Hip Thrust</t>
  </si>
  <si>
    <t>Hip
Extension</t>
  </si>
  <si>
    <t>ROM/Tempo
etc.</t>
  </si>
  <si>
    <t>Stiff Leg
Deadlift</t>
  </si>
  <si>
    <t>2" Blocks; 2"
Deficit; Sumo</t>
  </si>
  <si>
    <t>Glutes/Hams
Erectors</t>
  </si>
  <si>
    <t>Romanian
Deadlift</t>
  </si>
  <si>
    <t>2" Blocks; 2"
Deficit; 3-0-0</t>
  </si>
  <si>
    <t>Paused
Deadlift</t>
  </si>
  <si>
    <t>Paused Bench</t>
  </si>
  <si>
    <t>Paused Squat</t>
  </si>
  <si>
    <t>Hip/Knee/
Spinal Ext.</t>
  </si>
  <si>
    <t>1ct; 2ct; 3ct</t>
  </si>
  <si>
    <t>Deficit
Deadlift</t>
  </si>
  <si>
    <t>2"; 3"</t>
  </si>
  <si>
    <t>Competition
Deadlift</t>
  </si>
  <si>
    <t>Deadlift with
Bands</t>
  </si>
  <si>
    <t>Deadlift with
Chains</t>
  </si>
  <si>
    <t>Rack/Block
Deadlift</t>
  </si>
  <si>
    <t>Hip/Spinal
Extension</t>
  </si>
  <si>
    <t>Mid-Shin; 1";
2" etc.</t>
  </si>
  <si>
    <t>Alternate
Stance</t>
  </si>
  <si>
    <t>Deadlift,
No Belt</t>
  </si>
  <si>
    <t>Glute Ham
Raise</t>
  </si>
  <si>
    <t>Hamstrings</t>
  </si>
  <si>
    <t>Knee
Flex./Ext.</t>
  </si>
  <si>
    <t>Bands</t>
  </si>
  <si>
    <t>Good
Morning</t>
  </si>
  <si>
    <t>Seated;
Tempo etc.</t>
  </si>
  <si>
    <t>Tempo/Pause
Low/High Inc.</t>
  </si>
  <si>
    <t>Reverse Band
Deadlift</t>
  </si>
  <si>
    <t>Reverse 
Band Squat</t>
  </si>
  <si>
    <t>TnG Deadlift</t>
  </si>
  <si>
    <t>0-0-4; 6-0-0</t>
  </si>
  <si>
    <t>Hypertrophy Phase</t>
  </si>
  <si>
    <t>General Strength Phase</t>
  </si>
  <si>
    <t>Peaking Phase</t>
  </si>
  <si>
    <r>
      <t>Exercises Selection 2 by StrengthDevelopment</t>
    </r>
    <r>
      <rPr>
        <b/>
        <sz val="18"/>
        <color theme="0"/>
        <rFont val="Calibri"/>
        <family val="2"/>
      </rPr>
      <t>©2019</t>
    </r>
  </si>
  <si>
    <t>Press</t>
  </si>
  <si>
    <t>Others</t>
  </si>
  <si>
    <t>Z Press</t>
  </si>
  <si>
    <t>Shoulder
Abduction</t>
  </si>
  <si>
    <t>Deltoids
Traps/Tri.</t>
  </si>
  <si>
    <t>Partial Press</t>
  </si>
  <si>
    <t>Forehead</t>
  </si>
  <si>
    <t>Paused Press</t>
  </si>
  <si>
    <t>Low/High;
1ct; 2ct; 3ct</t>
  </si>
  <si>
    <t>Dumbbell
Press</t>
  </si>
  <si>
    <t>Tempo;
Standing etc.</t>
  </si>
  <si>
    <t>Feet Together
Press</t>
  </si>
  <si>
    <t>Pin Press</t>
  </si>
  <si>
    <t>Low/High;
Tempo/Pause</t>
  </si>
  <si>
    <t>Wide Grip
Press</t>
  </si>
  <si>
    <t>Competition
Press</t>
  </si>
  <si>
    <t>TnG Press</t>
  </si>
  <si>
    <t>Seated Press</t>
  </si>
  <si>
    <t>Push Press</t>
  </si>
  <si>
    <t>Close Grip
Incline Bench</t>
  </si>
  <si>
    <t>Incline Bench</t>
  </si>
  <si>
    <t>Pin; Paused;
TnG; Bands</t>
  </si>
  <si>
    <t>Dips</t>
  </si>
  <si>
    <t>Cable Row</t>
  </si>
  <si>
    <t>Dumbbell
Row</t>
  </si>
  <si>
    <t>Chest Supp.
Row</t>
  </si>
  <si>
    <t>Lever Row</t>
  </si>
  <si>
    <t>Biceps Curl</t>
  </si>
  <si>
    <t>Triceps
Extension</t>
  </si>
  <si>
    <t>Ab Wheel</t>
  </si>
  <si>
    <t>Plank</t>
  </si>
  <si>
    <t>Pectorals
Triceps</t>
  </si>
  <si>
    <t>Grip Width;
Weighted</t>
  </si>
  <si>
    <t>Grip Width;
Angle</t>
  </si>
  <si>
    <t>Grip Angle</t>
  </si>
  <si>
    <t>With Straps</t>
  </si>
  <si>
    <t>Press, No Belt</t>
  </si>
  <si>
    <t>Elbow
Flexion</t>
  </si>
  <si>
    <t>Rope;
Overhead etc.</t>
  </si>
  <si>
    <t>Grip Angle;
Incline</t>
  </si>
  <si>
    <t>Brachial
Biceps</t>
  </si>
  <si>
    <t>Brachial
Triceps</t>
  </si>
  <si>
    <t>None</t>
  </si>
  <si>
    <t>Isometric
Contraction</t>
  </si>
  <si>
    <t>Abs/Glutes
Erectors</t>
  </si>
  <si>
    <t>Side</t>
  </si>
  <si>
    <t>Kneeling;
Standing</t>
  </si>
  <si>
    <t>Spinal/Hip
Extension</t>
  </si>
  <si>
    <r>
      <t>Programming Methods by StrengthDevelopment</t>
    </r>
    <r>
      <rPr>
        <b/>
        <sz val="18"/>
        <color theme="0"/>
        <rFont val="Calibri"/>
        <family val="2"/>
      </rPr>
      <t>©2019</t>
    </r>
  </si>
  <si>
    <t>Specialization Block</t>
  </si>
  <si>
    <t>Developmental Block</t>
  </si>
  <si>
    <t>Peaking Block</t>
  </si>
  <si>
    <t>Taper/Realization Microcycle</t>
  </si>
  <si>
    <t>▪ nReps of the Block@6/7 RPE
▪ nReps of the Block@7/8 RPE
▪ nReps of the Block@8/9 RPE</t>
  </si>
  <si>
    <t>▪ nReps@7 RPE
▪ nReps@8 RPE
▪ nReps@9 RPE
▪ nSets x nReps@-x% from nReps@9 RPE</t>
  </si>
  <si>
    <t>▪ nReps@7 RPE
▪ nReps@8 RPE
▪ nReps@9 RPE
▪ 2/3 x nReps@-x% (Fatigue Drop)
Drop gradually the load until hit @9 again</t>
  </si>
  <si>
    <t>▪ nReps@6 RPE
▪ nReps@7 RPE
▪ nSets x nReps@8 RPE</t>
  </si>
  <si>
    <t>▪ nReps@7 RPE
▪ nReps@8 RPE
▪ nReps@9 RPE
▪ 1/4 x nReps@-x% from nReps@9 RPE
Fatigue Stop</t>
  </si>
  <si>
    <t>▪ Single@8 RPE
▪ nReps@9 RPE
▪ nSets x nReps@x% e1RM (RPE Range)</t>
  </si>
  <si>
    <t>▪ Single@8 RPE
▪ Single@9 RPE
▪ nSets x nReps@x% e1RM</t>
  </si>
  <si>
    <t>▪ Single@7 RPE
▪ nReps@9 RPE
▪ nSets x nReps@x% e1RM (RPE Range)</t>
  </si>
  <si>
    <t>▪ Single@7 RPE
▪ Single@8 RPE
▪ nSets x nReps@x% e1RM (RPE Range)</t>
  </si>
  <si>
    <r>
      <t xml:space="preserve">▪ Single@8 RPE
</t>
    </r>
    <r>
      <rPr>
        <sz val="10"/>
        <color theme="0"/>
        <rFont val="Calibri"/>
        <family val="2"/>
      </rPr>
      <t>▪ Single@9 RPE
▪ Single@10 RPE</t>
    </r>
  </si>
  <si>
    <t>▪ Single@8 RPE
▪ AMRAP@10 RPE
▪ nSets x nReps@x% e1RM</t>
  </si>
  <si>
    <t>▪ AMRAP@10 RPE
▪ nSets x nReps@x% e1RM</t>
  </si>
  <si>
    <t>▪ Single@7/8 RPE (Opener)</t>
  </si>
  <si>
    <t>▪ Single@5/6 RPE (Last Warm-Up)</t>
  </si>
  <si>
    <r>
      <t xml:space="preserve">▪ nReps@7 RPE
▪ nReps@8 RPE
▪ nReps@9 RPE
</t>
    </r>
    <r>
      <rPr>
        <sz val="10"/>
        <color theme="0"/>
        <rFont val="Calibri"/>
        <family val="2"/>
      </rPr>
      <t>▪ nReps@-x% from nReps@9 RPE</t>
    </r>
  </si>
  <si>
    <t>▪ nReps@7 RPE
▪ nReps@8 RPE
▪ nReps@9 RPE
▪ nReps@-x% from nReps@9 RPE</t>
  </si>
  <si>
    <t>Low/Mod/Pivot Stress Week</t>
  </si>
  <si>
    <t>▪ AMRAP@9 RPE
▪ nSets x nReps@-x% from AMRAP@9 RPE</t>
  </si>
  <si>
    <t>▪ nSets x nReps@x RPE</t>
  </si>
  <si>
    <t>GPP</t>
  </si>
  <si>
    <t>▪ xmin Steady State @6 RPE</t>
  </si>
  <si>
    <r>
      <t xml:space="preserve">▪ xmin Steady State @6 RPE
</t>
    </r>
    <r>
      <rPr>
        <sz val="10"/>
        <color theme="0"/>
        <rFont val="Calibri"/>
        <family val="2"/>
      </rPr>
      <t>▪ xmin of 10/30s Sprint - 1/2min Rest</t>
    </r>
  </si>
  <si>
    <t>▪ xmin of 10/30s Sprint every 1/2min</t>
  </si>
  <si>
    <t>▪ xmin AMRAP</t>
  </si>
  <si>
    <t>▪ nSets x nReps @8/9 RPE</t>
  </si>
  <si>
    <t>▪ Single@6/9 RPE
▪ nSets x nReps @-x% from 1@6/9 RPE</t>
  </si>
  <si>
    <t>▪ Single@8/9 RPE
▪ nReps@8/9 RPE</t>
  </si>
  <si>
    <t>▪ Single@8/9 RPE
▪ nSets-2/3 x nReps @-x% from 1@8/9 RPE</t>
  </si>
  <si>
    <t>Snatch Grip
SLDL</t>
  </si>
  <si>
    <t>+++++</t>
  </si>
  <si>
    <t>Global Stress Calculator</t>
  </si>
  <si>
    <t>Exercise 4</t>
  </si>
  <si>
    <t>Sets</t>
  </si>
  <si>
    <t>Reps</t>
  </si>
  <si>
    <t>RPE</t>
  </si>
  <si>
    <t>sRPE</t>
  </si>
  <si>
    <t>Stress Induced</t>
  </si>
  <si>
    <t>Set(s)</t>
  </si>
  <si>
    <t>Rep(s)</t>
  </si>
  <si>
    <t>RIR</t>
  </si>
  <si>
    <t>Stress</t>
  </si>
  <si>
    <t>Induced Stress</t>
  </si>
  <si>
    <t>Exercise 5</t>
  </si>
  <si>
    <t>Exercise 6</t>
  </si>
  <si>
    <t>Exercise 7</t>
  </si>
  <si>
    <t>Exercise 8</t>
  </si>
  <si>
    <t>Exercise 9</t>
  </si>
  <si>
    <t>Exercise 10</t>
  </si>
  <si>
    <t>Exercise 11</t>
  </si>
  <si>
    <t>Exercise 12</t>
  </si>
  <si>
    <t>Exercise 13</t>
  </si>
  <si>
    <t>Exercise 14</t>
  </si>
  <si>
    <t>Exercise 15</t>
  </si>
  <si>
    <t>Movement Type</t>
  </si>
  <si>
    <t>Other</t>
  </si>
  <si>
    <t>Exercise 16</t>
  </si>
  <si>
    <t>Total</t>
  </si>
  <si>
    <t>Pause Squat</t>
  </si>
  <si>
    <t>Alors qu'il faut afficher "3" car il y'a 3 squat</t>
  </si>
  <si>
    <t>a noter que le mot "squat" peut changer mais cela restera toujours un mot 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</si>
</sst>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3" formatCode="_-* #,##0.00\ _€_-;\-* #,##0.00\ _€_-;_-* &quot;-&quot;??\ _€_-;_-@_-"/>
    <numFmt numFmtId="164" formatCode="0&quot; Sets&quot;"/>
    <numFmt numFmtId="165" formatCode="0&quot; kcals&quot;"/>
    <numFmt numFmtId="166" formatCode="0&quot; g&quot;"/>
    <numFmt numFmtId="167" formatCode="0.0&quot; kg&quot;"/>
    <numFmt numFmtId="168" formatCode="0.0"/>
    <numFmt numFmtId="169" formatCode="0.0%"/>
    <numFmt numFmtId="170" formatCode="0&quot; Reps&quot;"/>
    <numFmt numFmtId="171" formatCode="0.0&quot; RPE&quot;"/>
    <numFmt numFmtId="173" formatCode="0.0&quot; RIR&quot;"/>
    <numFmt numFmtId="194" formatCode="0.00&quot; A.U&quot;"/>
    <numFmt numFmtId="197" formatCode="0&quot; Points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4"/>
      <color theme="8" tint="0.79998168889431442"/>
      <name val="Calibri"/>
      <family val="2"/>
      <scheme val="minor"/>
    </font>
    <font>
      <b/>
      <sz val="18"/>
      <color theme="0"/>
      <name val="Calibri"/>
      <family val="2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8" tint="0.7999816888943144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Calibri"/>
      <family val="2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0" fillId="5" borderId="0" xfId="0" applyFill="1"/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quotePrefix="1" applyNumberFormat="1" applyFont="1" applyFill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3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0" fillId="2" borderId="0" xfId="0" quotePrefix="1" applyNumberFormat="1" applyFont="1" applyFill="1" applyAlignment="1">
      <alignment horizontal="center" vertical="center"/>
    </xf>
    <xf numFmtId="0" fontId="10" fillId="2" borderId="0" xfId="0" quotePrefix="1" applyFont="1" applyFill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9" borderId="0" xfId="0" applyFill="1"/>
    <xf numFmtId="0" fontId="4" fillId="2" borderId="0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quotePrefix="1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11" borderId="0" xfId="0" quotePrefix="1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 wrapText="1"/>
    </xf>
    <xf numFmtId="0" fontId="2" fillId="12" borderId="0" xfId="0" applyFont="1" applyFill="1" applyBorder="1" applyAlignment="1">
      <alignment horizontal="center" vertical="center" wrapText="1"/>
    </xf>
    <xf numFmtId="0" fontId="2" fillId="12" borderId="0" xfId="0" quotePrefix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0" xfId="0" quotePrefix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0" fontId="2" fillId="13" borderId="0" xfId="0" applyFont="1" applyFill="1" applyBorder="1" applyAlignment="1">
      <alignment horizontal="center" vertical="center" wrapText="1"/>
    </xf>
    <xf numFmtId="0" fontId="2" fillId="13" borderId="0" xfId="0" quotePrefix="1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64" fontId="2" fillId="7" borderId="0" xfId="0" quotePrefix="1" applyNumberFormat="1" applyFont="1" applyFill="1" applyBorder="1" applyAlignment="1">
      <alignment horizontal="center" vertical="center"/>
    </xf>
    <xf numFmtId="164" fontId="2" fillId="7" borderId="5" xfId="0" applyNumberFormat="1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6" borderId="0" xfId="0" applyFont="1" applyFill="1" applyBorder="1" applyAlignment="1">
      <alignment horizontal="center" vertical="center" wrapText="1"/>
    </xf>
    <xf numFmtId="0" fontId="2" fillId="16" borderId="0" xfId="0" quotePrefix="1" applyFont="1" applyFill="1" applyBorder="1" applyAlignment="1">
      <alignment horizontal="center" vertical="center"/>
    </xf>
    <xf numFmtId="164" fontId="2" fillId="16" borderId="5" xfId="0" applyNumberFormat="1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 wrapText="1"/>
    </xf>
    <xf numFmtId="0" fontId="2" fillId="15" borderId="0" xfId="0" applyFont="1" applyFill="1" applyBorder="1" applyAlignment="1">
      <alignment horizontal="center" vertical="center"/>
    </xf>
    <xf numFmtId="0" fontId="2" fillId="15" borderId="0" xfId="0" quotePrefix="1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quotePrefix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quotePrefix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 wrapText="1"/>
    </xf>
    <xf numFmtId="0" fontId="2" fillId="14" borderId="0" xfId="0" quotePrefix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 wrapText="1"/>
    </xf>
    <xf numFmtId="164" fontId="2" fillId="13" borderId="0" xfId="0" quotePrefix="1" applyNumberFormat="1" applyFont="1" applyFill="1" applyBorder="1" applyAlignment="1">
      <alignment horizontal="center" vertical="center"/>
    </xf>
    <xf numFmtId="164" fontId="2" fillId="11" borderId="0" xfId="0" quotePrefix="1" applyNumberFormat="1" applyFont="1" applyFill="1" applyBorder="1" applyAlignment="1">
      <alignment horizontal="center" vertical="center"/>
    </xf>
    <xf numFmtId="164" fontId="2" fillId="13" borderId="5" xfId="0" applyNumberFormat="1" applyFont="1" applyFill="1" applyBorder="1" applyAlignment="1">
      <alignment horizontal="center" vertical="center" wrapText="1"/>
    </xf>
    <xf numFmtId="164" fontId="2" fillId="11" borderId="5" xfId="0" applyNumberFormat="1" applyFont="1" applyFill="1" applyBorder="1" applyAlignment="1">
      <alignment horizontal="center" vertical="center" wrapText="1"/>
    </xf>
    <xf numFmtId="164" fontId="2" fillId="12" borderId="5" xfId="0" applyNumberFormat="1" applyFont="1" applyFill="1" applyBorder="1" applyAlignment="1">
      <alignment horizontal="center" vertical="center" wrapText="1"/>
    </xf>
    <xf numFmtId="164" fontId="2" fillId="10" borderId="5" xfId="0" applyNumberFormat="1" applyFont="1" applyFill="1" applyBorder="1" applyAlignment="1">
      <alignment horizontal="center" vertical="center" wrapText="1"/>
    </xf>
    <xf numFmtId="164" fontId="2" fillId="14" borderId="5" xfId="0" applyNumberFormat="1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0" fillId="2" borderId="0" xfId="0" applyFill="1" applyAlignment="1"/>
    <xf numFmtId="165" fontId="8" fillId="5" borderId="8" xfId="1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166" fontId="2" fillId="6" borderId="15" xfId="0" applyNumberFormat="1" applyFont="1" applyFill="1" applyBorder="1" applyAlignment="1">
      <alignment horizontal="center" vertical="center"/>
    </xf>
    <xf numFmtId="9" fontId="13" fillId="6" borderId="16" xfId="2" applyNumberFormat="1" applyFont="1" applyFill="1" applyBorder="1" applyAlignment="1">
      <alignment horizontal="center" vertical="center"/>
    </xf>
    <xf numFmtId="167" fontId="8" fillId="6" borderId="3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 vertical="center"/>
    </xf>
    <xf numFmtId="166" fontId="2" fillId="6" borderId="18" xfId="0" applyNumberFormat="1" applyFont="1" applyFill="1" applyBorder="1" applyAlignment="1">
      <alignment horizontal="center" vertical="center"/>
    </xf>
    <xf numFmtId="9" fontId="13" fillId="6" borderId="19" xfId="2" applyNumberFormat="1" applyFont="1" applyFill="1" applyBorder="1" applyAlignment="1">
      <alignment horizontal="center" vertical="center"/>
    </xf>
    <xf numFmtId="167" fontId="8" fillId="6" borderId="12" xfId="0" applyNumberFormat="1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 vertical="center"/>
    </xf>
    <xf numFmtId="166" fontId="2" fillId="6" borderId="21" xfId="0" applyNumberFormat="1" applyFont="1" applyFill="1" applyBorder="1" applyAlignment="1">
      <alignment horizontal="center" vertical="center"/>
    </xf>
    <xf numFmtId="9" fontId="13" fillId="6" borderId="22" xfId="2" applyNumberFormat="1" applyFont="1" applyFill="1" applyBorder="1" applyAlignment="1">
      <alignment horizontal="center" vertical="center"/>
    </xf>
    <xf numFmtId="168" fontId="10" fillId="2" borderId="0" xfId="2" applyNumberFormat="1" applyFont="1" applyFill="1"/>
    <xf numFmtId="167" fontId="2" fillId="5" borderId="8" xfId="0" applyNumberFormat="1" applyFont="1" applyFill="1" applyBorder="1" applyAlignment="1">
      <alignment horizontal="center" vertical="center"/>
    </xf>
    <xf numFmtId="0" fontId="10" fillId="2" borderId="0" xfId="0" applyFont="1" applyFill="1" applyBorder="1"/>
    <xf numFmtId="0" fontId="14" fillId="6" borderId="3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2" fillId="6" borderId="4" xfId="0" applyFont="1" applyFill="1" applyBorder="1"/>
    <xf numFmtId="1" fontId="2" fillId="6" borderId="5" xfId="0" applyNumberFormat="1" applyFont="1" applyFill="1" applyBorder="1"/>
    <xf numFmtId="0" fontId="3" fillId="6" borderId="4" xfId="0" applyFont="1" applyFill="1" applyBorder="1"/>
    <xf numFmtId="166" fontId="3" fillId="6" borderId="5" xfId="0" applyNumberFormat="1" applyFont="1" applyFill="1" applyBorder="1"/>
    <xf numFmtId="9" fontId="10" fillId="2" borderId="0" xfId="0" applyNumberFormat="1" applyFont="1" applyFill="1"/>
    <xf numFmtId="169" fontId="10" fillId="2" borderId="0" xfId="0" applyNumberFormat="1" applyFont="1" applyFill="1"/>
    <xf numFmtId="0" fontId="3" fillId="6" borderId="11" xfId="0" applyFont="1" applyFill="1" applyBorder="1"/>
    <xf numFmtId="166" fontId="3" fillId="6" borderId="12" xfId="0" applyNumberFormat="1" applyFont="1" applyFill="1" applyBorder="1"/>
    <xf numFmtId="0" fontId="3" fillId="2" borderId="0" xfId="0" applyFont="1" applyFill="1" applyAlignment="1"/>
    <xf numFmtId="0" fontId="15" fillId="2" borderId="0" xfId="0" applyFont="1" applyFill="1" applyAlignment="1">
      <alignment horizontal="center" vertical="center"/>
    </xf>
    <xf numFmtId="43" fontId="3" fillId="2" borderId="0" xfId="1" applyFont="1" applyFill="1"/>
    <xf numFmtId="0" fontId="3" fillId="2" borderId="0" xfId="0" applyFont="1" applyFill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68" fontId="1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18" fillId="2" borderId="0" xfId="0" applyFont="1" applyFill="1" applyBorder="1"/>
    <xf numFmtId="0" fontId="4" fillId="2" borderId="0" xfId="0" applyFont="1" applyFill="1" applyAlignment="1"/>
    <xf numFmtId="0" fontId="10" fillId="2" borderId="0" xfId="1" applyNumberFormat="1" applyFont="1" applyFill="1"/>
    <xf numFmtId="168" fontId="19" fillId="2" borderId="0" xfId="0" applyNumberFormat="1" applyFont="1" applyFill="1" applyBorder="1" applyAlignment="1">
      <alignment horizontal="center"/>
    </xf>
    <xf numFmtId="0" fontId="10" fillId="2" borderId="0" xfId="0" applyFont="1" applyFill="1" applyAlignment="1"/>
    <xf numFmtId="0" fontId="0" fillId="9" borderId="0" xfId="0" applyFill="1" applyAlignment="1"/>
    <xf numFmtId="0" fontId="2" fillId="2" borderId="0" xfId="0" applyFont="1" applyFill="1" applyBorder="1"/>
    <xf numFmtId="0" fontId="19" fillId="2" borderId="0" xfId="0" applyFont="1" applyFill="1" applyBorder="1" applyAlignment="1">
      <alignment horizontal="center" vertical="center"/>
    </xf>
    <xf numFmtId="1" fontId="19" fillId="2" borderId="0" xfId="0" applyNumberFormat="1" applyFont="1" applyFill="1" applyBorder="1"/>
    <xf numFmtId="166" fontId="10" fillId="2" borderId="0" xfId="0" applyNumberFormat="1" applyFont="1" applyFill="1" applyBorder="1"/>
    <xf numFmtId="0" fontId="4" fillId="2" borderId="0" xfId="0" applyFont="1" applyFill="1" applyAlignment="1">
      <alignment horizontal="center" vertical="center"/>
    </xf>
    <xf numFmtId="164" fontId="2" fillId="7" borderId="0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164" fontId="2" fillId="13" borderId="0" xfId="0" applyNumberFormat="1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164" fontId="2" fillId="11" borderId="0" xfId="0" applyNumberFormat="1" applyFont="1" applyFill="1" applyBorder="1" applyAlignment="1">
      <alignment horizontal="center" vertical="center" wrapText="1"/>
    </xf>
    <xf numFmtId="164" fontId="2" fillId="12" borderId="0" xfId="0" applyNumberFormat="1" applyFont="1" applyFill="1" applyBorder="1" applyAlignment="1">
      <alignment horizontal="center" vertical="center"/>
    </xf>
    <xf numFmtId="164" fontId="2" fillId="12" borderId="0" xfId="0" quotePrefix="1" applyNumberFormat="1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 wrapText="1"/>
    </xf>
    <xf numFmtId="164" fontId="2" fillId="12" borderId="0" xfId="0" applyNumberFormat="1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 wrapText="1"/>
    </xf>
    <xf numFmtId="164" fontId="2" fillId="15" borderId="0" xfId="0" applyNumberFormat="1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vertical="center" wrapText="1"/>
    </xf>
    <xf numFmtId="164" fontId="2" fillId="4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164" fontId="2" fillId="16" borderId="0" xfId="0" applyNumberFormat="1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8" borderId="0" xfId="0" quotePrefix="1" applyFont="1" applyFill="1" applyBorder="1" applyAlignment="1">
      <alignment horizontal="center" vertical="center"/>
    </xf>
    <xf numFmtId="164" fontId="2" fillId="8" borderId="0" xfId="0" quotePrefix="1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8" borderId="0" xfId="0" quotePrefix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16" fontId="4" fillId="2" borderId="0" xfId="0" applyNumberFormat="1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2" fillId="5" borderId="29" xfId="0" applyNumberFormat="1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170" fontId="2" fillId="5" borderId="29" xfId="0" applyNumberFormat="1" applyFont="1" applyFill="1" applyBorder="1" applyAlignment="1">
      <alignment horizontal="center" vertical="center"/>
    </xf>
    <xf numFmtId="170" fontId="2" fillId="5" borderId="10" xfId="0" applyNumberFormat="1" applyFont="1" applyFill="1" applyBorder="1" applyAlignment="1">
      <alignment horizontal="center" vertical="center"/>
    </xf>
    <xf numFmtId="0" fontId="22" fillId="8" borderId="23" xfId="3" applyFont="1" applyFill="1" applyBorder="1" applyAlignment="1">
      <alignment horizontal="center" vertical="center" wrapText="1"/>
    </xf>
    <xf numFmtId="0" fontId="22" fillId="8" borderId="24" xfId="3" applyFont="1" applyFill="1" applyBorder="1" applyAlignment="1">
      <alignment horizontal="center" vertical="center"/>
    </xf>
    <xf numFmtId="0" fontId="22" fillId="8" borderId="25" xfId="3" applyFont="1" applyFill="1" applyBorder="1" applyAlignment="1">
      <alignment horizontal="center" vertical="center"/>
    </xf>
    <xf numFmtId="0" fontId="22" fillId="8" borderId="4" xfId="3" applyFont="1" applyFill="1" applyBorder="1" applyAlignment="1">
      <alignment horizontal="center" vertical="center"/>
    </xf>
    <xf numFmtId="0" fontId="22" fillId="8" borderId="0" xfId="3" applyFont="1" applyFill="1" applyBorder="1" applyAlignment="1">
      <alignment horizontal="center" vertical="center"/>
    </xf>
    <xf numFmtId="0" fontId="22" fillId="8" borderId="5" xfId="3" applyFont="1" applyFill="1" applyBorder="1" applyAlignment="1">
      <alignment horizontal="center" vertical="center"/>
    </xf>
    <xf numFmtId="0" fontId="22" fillId="8" borderId="26" xfId="3" applyFont="1" applyFill="1" applyBorder="1" applyAlignment="1">
      <alignment horizontal="center" vertical="center"/>
    </xf>
    <xf numFmtId="0" fontId="22" fillId="8" borderId="27" xfId="3" applyFont="1" applyFill="1" applyBorder="1" applyAlignment="1">
      <alignment horizontal="center" vertical="center"/>
    </xf>
    <xf numFmtId="0" fontId="22" fillId="8" borderId="28" xfId="3" applyFont="1" applyFill="1" applyBorder="1" applyAlignment="1">
      <alignment horizontal="center" vertical="center"/>
    </xf>
    <xf numFmtId="0" fontId="21" fillId="8" borderId="23" xfId="3" applyFont="1" applyFill="1" applyBorder="1" applyAlignment="1">
      <alignment horizontal="center" vertical="center" wrapText="1"/>
    </xf>
    <xf numFmtId="0" fontId="21" fillId="8" borderId="24" xfId="3" applyFont="1" applyFill="1" applyBorder="1" applyAlignment="1">
      <alignment horizontal="center" vertical="center" wrapText="1"/>
    </xf>
    <xf numFmtId="0" fontId="21" fillId="8" borderId="25" xfId="3" applyFont="1" applyFill="1" applyBorder="1" applyAlignment="1">
      <alignment horizontal="center" vertical="center" wrapText="1"/>
    </xf>
    <xf numFmtId="0" fontId="21" fillId="8" borderId="4" xfId="3" applyFont="1" applyFill="1" applyBorder="1" applyAlignment="1">
      <alignment horizontal="center" vertical="center" wrapText="1"/>
    </xf>
    <xf numFmtId="0" fontId="21" fillId="8" borderId="0" xfId="3" applyFont="1" applyFill="1" applyBorder="1" applyAlignment="1">
      <alignment horizontal="center" vertical="center" wrapText="1"/>
    </xf>
    <xf numFmtId="0" fontId="21" fillId="8" borderId="5" xfId="3" applyFont="1" applyFill="1" applyBorder="1" applyAlignment="1">
      <alignment horizontal="center" vertical="center" wrapText="1"/>
    </xf>
    <xf numFmtId="0" fontId="21" fillId="8" borderId="26" xfId="3" applyFont="1" applyFill="1" applyBorder="1" applyAlignment="1">
      <alignment horizontal="center" vertical="center" wrapText="1"/>
    </xf>
    <xf numFmtId="0" fontId="21" fillId="8" borderId="27" xfId="3" applyFont="1" applyFill="1" applyBorder="1" applyAlignment="1">
      <alignment horizontal="center" vertical="center" wrapText="1"/>
    </xf>
    <xf numFmtId="0" fontId="21" fillId="8" borderId="28" xfId="3" applyFont="1" applyFill="1" applyBorder="1" applyAlignment="1">
      <alignment horizontal="center" vertical="center" wrapText="1"/>
    </xf>
    <xf numFmtId="0" fontId="22" fillId="8" borderId="24" xfId="3" applyFont="1" applyFill="1" applyBorder="1" applyAlignment="1">
      <alignment horizontal="center" vertical="center" wrapText="1"/>
    </xf>
    <xf numFmtId="0" fontId="22" fillId="8" borderId="25" xfId="3" applyFont="1" applyFill="1" applyBorder="1" applyAlignment="1">
      <alignment horizontal="center" vertical="center" wrapText="1"/>
    </xf>
    <xf numFmtId="0" fontId="22" fillId="8" borderId="4" xfId="3" applyFont="1" applyFill="1" applyBorder="1" applyAlignment="1">
      <alignment horizontal="center" vertical="center" wrapText="1"/>
    </xf>
    <xf numFmtId="0" fontId="22" fillId="8" borderId="0" xfId="3" applyFont="1" applyFill="1" applyBorder="1" applyAlignment="1">
      <alignment horizontal="center" vertical="center" wrapText="1"/>
    </xf>
    <xf numFmtId="0" fontId="22" fillId="8" borderId="5" xfId="3" applyFont="1" applyFill="1" applyBorder="1" applyAlignment="1">
      <alignment horizontal="center" vertical="center" wrapText="1"/>
    </xf>
    <xf numFmtId="0" fontId="22" fillId="8" borderId="26" xfId="3" applyFont="1" applyFill="1" applyBorder="1" applyAlignment="1">
      <alignment horizontal="center" vertical="center" wrapText="1"/>
    </xf>
    <xf numFmtId="0" fontId="22" fillId="8" borderId="27" xfId="3" applyFont="1" applyFill="1" applyBorder="1" applyAlignment="1">
      <alignment horizontal="center" vertical="center" wrapText="1"/>
    </xf>
    <xf numFmtId="0" fontId="22" fillId="8" borderId="28" xfId="3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164" fontId="2" fillId="6" borderId="8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" fontId="10" fillId="2" borderId="0" xfId="0" applyNumberFormat="1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8" fontId="14" fillId="5" borderId="11" xfId="0" applyNumberFormat="1" applyFont="1" applyFill="1" applyBorder="1" applyAlignment="1">
      <alignment horizontal="center" vertical="center"/>
    </xf>
    <xf numFmtId="8" fontId="14" fillId="5" borderId="13" xfId="0" applyNumberFormat="1" applyFont="1" applyFill="1" applyBorder="1" applyAlignment="1">
      <alignment horizontal="center" vertical="center"/>
    </xf>
    <xf numFmtId="168" fontId="2" fillId="5" borderId="6" xfId="0" applyNumberFormat="1" applyFont="1" applyFill="1" applyBorder="1" applyAlignment="1">
      <alignment horizontal="center" vertical="center"/>
    </xf>
    <xf numFmtId="168" fontId="2" fillId="5" borderId="7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 vertical="center"/>
    </xf>
    <xf numFmtId="2" fontId="0" fillId="2" borderId="0" xfId="0" applyNumberFormat="1" applyFill="1"/>
    <xf numFmtId="0" fontId="0" fillId="2" borderId="0" xfId="0" applyFill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71" fontId="2" fillId="5" borderId="29" xfId="0" applyNumberFormat="1" applyFont="1" applyFill="1" applyBorder="1" applyAlignment="1">
      <alignment horizontal="center" vertical="center"/>
    </xf>
    <xf numFmtId="171" fontId="2" fillId="5" borderId="10" xfId="0" applyNumberFormat="1" applyFont="1" applyFill="1" applyBorder="1" applyAlignment="1">
      <alignment horizontal="center" vertical="center"/>
    </xf>
    <xf numFmtId="0" fontId="23" fillId="17" borderId="8" xfId="0" applyFont="1" applyFill="1" applyBorder="1" applyAlignment="1">
      <alignment horizontal="center" vertical="center"/>
    </xf>
    <xf numFmtId="173" fontId="2" fillId="5" borderId="29" xfId="0" applyNumberFormat="1" applyFont="1" applyFill="1" applyBorder="1" applyAlignment="1">
      <alignment horizontal="center" vertical="center"/>
    </xf>
    <xf numFmtId="173" fontId="2" fillId="5" borderId="10" xfId="0" applyNumberFormat="1" applyFont="1" applyFill="1" applyBorder="1" applyAlignment="1">
      <alignment horizontal="center" vertical="center"/>
    </xf>
    <xf numFmtId="0" fontId="23" fillId="17" borderId="9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94" fontId="2" fillId="5" borderId="2" xfId="0" applyNumberFormat="1" applyFont="1" applyFill="1" applyBorder="1" applyAlignment="1">
      <alignment horizontal="center" vertical="center"/>
    </xf>
    <xf numFmtId="194" fontId="2" fillId="5" borderId="3" xfId="0" applyNumberFormat="1" applyFont="1" applyFill="1" applyBorder="1" applyAlignment="1">
      <alignment horizontal="center" vertical="center"/>
    </xf>
    <xf numFmtId="194" fontId="2" fillId="5" borderId="13" xfId="0" applyNumberFormat="1" applyFont="1" applyFill="1" applyBorder="1" applyAlignment="1">
      <alignment horizontal="center" vertical="center"/>
    </xf>
    <xf numFmtId="194" fontId="2" fillId="5" borderId="12" xfId="0" applyNumberFormat="1" applyFont="1" applyFill="1" applyBorder="1" applyAlignment="1">
      <alignment horizontal="center" vertical="center"/>
    </xf>
    <xf numFmtId="197" fontId="2" fillId="5" borderId="2" xfId="0" applyNumberFormat="1" applyFont="1" applyFill="1" applyBorder="1" applyAlignment="1">
      <alignment horizontal="center" vertical="center"/>
    </xf>
    <xf numFmtId="197" fontId="2" fillId="5" borderId="3" xfId="0" applyNumberFormat="1" applyFont="1" applyFill="1" applyBorder="1" applyAlignment="1">
      <alignment horizontal="center" vertical="center"/>
    </xf>
    <xf numFmtId="197" fontId="2" fillId="5" borderId="13" xfId="0" applyNumberFormat="1" applyFont="1" applyFill="1" applyBorder="1" applyAlignment="1">
      <alignment horizontal="center" vertical="center"/>
    </xf>
    <xf numFmtId="197" fontId="2" fillId="5" borderId="12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6" borderId="0" xfId="0" applyNumberFormat="1" applyFont="1" applyFill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70" fontId="2" fillId="6" borderId="4" xfId="0" applyNumberFormat="1" applyFont="1" applyFill="1" applyBorder="1" applyAlignment="1">
      <alignment horizontal="center" vertical="center"/>
    </xf>
    <xf numFmtId="170" fontId="2" fillId="6" borderId="0" xfId="0" applyNumberFormat="1" applyFont="1" applyFill="1" applyBorder="1" applyAlignment="1">
      <alignment horizontal="center" vertical="center"/>
    </xf>
    <xf numFmtId="170" fontId="2" fillId="6" borderId="5" xfId="0" applyNumberFormat="1" applyFont="1" applyFill="1" applyBorder="1" applyAlignment="1">
      <alignment horizontal="center" vertical="center"/>
    </xf>
    <xf numFmtId="171" fontId="2" fillId="6" borderId="4" xfId="0" applyNumberFormat="1" applyFont="1" applyFill="1" applyBorder="1" applyAlignment="1">
      <alignment horizontal="center" vertical="center"/>
    </xf>
    <xf numFmtId="171" fontId="2" fillId="6" borderId="0" xfId="0" applyNumberFormat="1" applyFont="1" applyFill="1" applyBorder="1" applyAlignment="1">
      <alignment horizontal="center" vertical="center"/>
    </xf>
    <xf numFmtId="171" fontId="2" fillId="6" borderId="5" xfId="0" applyNumberFormat="1" applyFont="1" applyFill="1" applyBorder="1" applyAlignment="1">
      <alignment horizontal="center" vertical="center"/>
    </xf>
    <xf numFmtId="194" fontId="2" fillId="6" borderId="4" xfId="0" applyNumberFormat="1" applyFont="1" applyFill="1" applyBorder="1" applyAlignment="1">
      <alignment horizontal="center" vertical="center"/>
    </xf>
    <xf numFmtId="194" fontId="2" fillId="6" borderId="5" xfId="0" applyNumberFormat="1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center" vertical="center"/>
    </xf>
    <xf numFmtId="164" fontId="2" fillId="6" borderId="12" xfId="0" applyNumberFormat="1" applyFont="1" applyFill="1" applyBorder="1" applyAlignment="1">
      <alignment horizontal="center" vertical="center"/>
    </xf>
    <xf numFmtId="170" fontId="2" fillId="6" borderId="11" xfId="0" applyNumberFormat="1" applyFont="1" applyFill="1" applyBorder="1" applyAlignment="1">
      <alignment horizontal="center" vertical="center"/>
    </xf>
    <xf numFmtId="170" fontId="2" fillId="6" borderId="13" xfId="0" applyNumberFormat="1" applyFont="1" applyFill="1" applyBorder="1" applyAlignment="1">
      <alignment horizontal="center" vertical="center"/>
    </xf>
    <xf numFmtId="170" fontId="2" fillId="6" borderId="12" xfId="0" applyNumberFormat="1" applyFont="1" applyFill="1" applyBorder="1" applyAlignment="1">
      <alignment horizontal="center" vertical="center"/>
    </xf>
    <xf numFmtId="171" fontId="2" fillId="6" borderId="11" xfId="0" applyNumberFormat="1" applyFont="1" applyFill="1" applyBorder="1" applyAlignment="1">
      <alignment horizontal="center" vertical="center"/>
    </xf>
    <xf numFmtId="171" fontId="2" fillId="6" borderId="13" xfId="0" applyNumberFormat="1" applyFont="1" applyFill="1" applyBorder="1" applyAlignment="1">
      <alignment horizontal="center" vertical="center"/>
    </xf>
    <xf numFmtId="171" fontId="2" fillId="6" borderId="12" xfId="0" applyNumberFormat="1" applyFont="1" applyFill="1" applyBorder="1" applyAlignment="1">
      <alignment horizontal="center" vertical="center"/>
    </xf>
    <xf numFmtId="194" fontId="2" fillId="6" borderId="11" xfId="0" applyNumberFormat="1" applyFont="1" applyFill="1" applyBorder="1" applyAlignment="1">
      <alignment horizontal="center" vertical="center"/>
    </xf>
    <xf numFmtId="194" fontId="2" fillId="6" borderId="12" xfId="0" applyNumberFormat="1" applyFont="1" applyFill="1" applyBorder="1" applyAlignment="1">
      <alignment horizontal="center" vertical="center"/>
    </xf>
    <xf numFmtId="194" fontId="2" fillId="6" borderId="1" xfId="0" applyNumberFormat="1" applyFont="1" applyFill="1" applyBorder="1" applyAlignment="1">
      <alignment horizontal="center" vertical="center"/>
    </xf>
    <xf numFmtId="194" fontId="2" fillId="6" borderId="3" xfId="0" applyNumberFormat="1" applyFont="1" applyFill="1" applyBorder="1" applyAlignment="1">
      <alignment horizontal="center" vertical="center"/>
    </xf>
    <xf numFmtId="197" fontId="2" fillId="6" borderId="1" xfId="0" applyNumberFormat="1" applyFont="1" applyFill="1" applyBorder="1" applyAlignment="1">
      <alignment horizontal="center" vertical="center"/>
    </xf>
    <xf numFmtId="197" fontId="2" fillId="6" borderId="3" xfId="0" applyNumberFormat="1" applyFont="1" applyFill="1" applyBorder="1" applyAlignment="1">
      <alignment horizontal="center" vertical="center"/>
    </xf>
    <xf numFmtId="197" fontId="2" fillId="6" borderId="4" xfId="0" applyNumberFormat="1" applyFont="1" applyFill="1" applyBorder="1" applyAlignment="1">
      <alignment horizontal="center" vertical="center"/>
    </xf>
    <xf numFmtId="197" fontId="2" fillId="6" borderId="5" xfId="0" applyNumberFormat="1" applyFont="1" applyFill="1" applyBorder="1" applyAlignment="1">
      <alignment horizontal="center" vertical="center"/>
    </xf>
    <xf numFmtId="197" fontId="2" fillId="6" borderId="11" xfId="0" applyNumberFormat="1" applyFont="1" applyFill="1" applyBorder="1" applyAlignment="1">
      <alignment horizontal="center" vertical="center"/>
    </xf>
    <xf numFmtId="197" fontId="2" fillId="6" borderId="12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170" fontId="2" fillId="6" borderId="1" xfId="0" applyNumberFormat="1" applyFont="1" applyFill="1" applyBorder="1" applyAlignment="1">
      <alignment horizontal="center" vertical="center"/>
    </xf>
    <xf numFmtId="170" fontId="2" fillId="6" borderId="2" xfId="0" applyNumberFormat="1" applyFont="1" applyFill="1" applyBorder="1" applyAlignment="1">
      <alignment horizontal="center" vertical="center"/>
    </xf>
    <xf numFmtId="170" fontId="2" fillId="6" borderId="3" xfId="0" applyNumberFormat="1" applyFont="1" applyFill="1" applyBorder="1" applyAlignment="1">
      <alignment horizontal="center" vertical="center"/>
    </xf>
    <xf numFmtId="171" fontId="2" fillId="6" borderId="1" xfId="0" applyNumberFormat="1" applyFont="1" applyFill="1" applyBorder="1" applyAlignment="1">
      <alignment horizontal="center" vertical="center"/>
    </xf>
    <xf numFmtId="171" fontId="2" fillId="6" borderId="2" xfId="0" applyNumberFormat="1" applyFont="1" applyFill="1" applyBorder="1" applyAlignment="1">
      <alignment horizontal="center" vertical="center"/>
    </xf>
    <xf numFmtId="171" fontId="2" fillId="6" borderId="3" xfId="0" applyNumberFormat="1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70" fontId="0" fillId="2" borderId="0" xfId="0" applyNumberFormat="1" applyFill="1" applyAlignment="1">
      <alignment horizontal="center" vertical="center"/>
    </xf>
    <xf numFmtId="171" fontId="0" fillId="2" borderId="0" xfId="0" applyNumberFormat="1" applyFill="1" applyAlignment="1">
      <alignment horizontal="center" vertical="center"/>
    </xf>
    <xf numFmtId="194" fontId="0" fillId="2" borderId="0" xfId="0" applyNumberFormat="1" applyFill="1" applyAlignment="1">
      <alignment horizontal="center" vertical="center"/>
    </xf>
    <xf numFmtId="197" fontId="0" fillId="2" borderId="0" xfId="0" applyNumberFormat="1" applyFill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632460</xdr:colOff>
      <xdr:row>7</xdr:row>
      <xdr:rowOff>91440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838200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579120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2</xdr:col>
      <xdr:colOff>472440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563880</xdr:colOff>
      <xdr:row>6</xdr:row>
      <xdr:rowOff>83820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701040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H105"/>
  <sheetViews>
    <sheetView showGridLines="0" tabSelected="1" topLeftCell="M9" zoomScaleNormal="100" workbookViewId="0">
      <selection activeCell="Z24" sqref="Z24"/>
    </sheetView>
  </sheetViews>
  <sheetFormatPr baseColWidth="10" defaultRowHeight="14.4" x14ac:dyDescent="0.3"/>
  <cols>
    <col min="1" max="1" width="10.77734375" style="1" customWidth="1"/>
    <col min="2" max="98" width="9.77734375" style="1" customWidth="1"/>
    <col min="99" max="16384" width="11.5546875" style="1"/>
  </cols>
  <sheetData>
    <row r="1" spans="1:34" ht="15" customHeight="1" x14ac:dyDescent="0.3"/>
    <row r="2" spans="1:34" ht="15" customHeight="1" x14ac:dyDescent="0.3"/>
    <row r="3" spans="1:34" s="2" customFormat="1" ht="15" customHeight="1" x14ac:dyDescent="0.3">
      <c r="A3" s="164" t="s">
        <v>313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</row>
    <row r="4" spans="1:34" s="2" customFormat="1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</row>
    <row r="5" spans="1:34" s="2" customFormat="1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</row>
    <row r="7" spans="1:34" ht="15" thickBot="1" x14ac:dyDescent="0.35"/>
    <row r="8" spans="1:34" ht="14.4" customHeight="1" x14ac:dyDescent="0.3">
      <c r="C8" s="172" t="s">
        <v>336</v>
      </c>
      <c r="D8" s="173"/>
      <c r="E8" s="173"/>
      <c r="F8" s="176"/>
      <c r="G8" s="172" t="s">
        <v>320</v>
      </c>
      <c r="H8" s="173"/>
      <c r="I8" s="176"/>
      <c r="J8" s="172" t="s">
        <v>321</v>
      </c>
      <c r="K8" s="173"/>
      <c r="L8" s="176"/>
      <c r="M8" s="172" t="s">
        <v>317</v>
      </c>
      <c r="N8" s="173"/>
      <c r="O8" s="176"/>
      <c r="P8" s="172" t="s">
        <v>339</v>
      </c>
      <c r="Q8" s="173"/>
      <c r="R8" s="173"/>
      <c r="S8" s="176"/>
    </row>
    <row r="9" spans="1:34" ht="15" customHeight="1" thickBot="1" x14ac:dyDescent="0.35">
      <c r="C9" s="174"/>
      <c r="D9" s="175"/>
      <c r="E9" s="175"/>
      <c r="F9" s="177"/>
      <c r="G9" s="174"/>
      <c r="H9" s="175"/>
      <c r="I9" s="177"/>
      <c r="J9" s="174"/>
      <c r="K9" s="175"/>
      <c r="L9" s="177"/>
      <c r="M9" s="174"/>
      <c r="N9" s="175"/>
      <c r="O9" s="177"/>
      <c r="P9" s="174" t="s">
        <v>319</v>
      </c>
      <c r="Q9" s="175"/>
      <c r="R9" s="175" t="s">
        <v>318</v>
      </c>
      <c r="S9" s="177"/>
      <c r="AC9" s="250"/>
      <c r="AD9" s="250"/>
      <c r="AE9" s="250"/>
      <c r="AF9" s="250"/>
      <c r="AG9" s="250"/>
      <c r="AH9" s="250"/>
    </row>
    <row r="10" spans="1:34" x14ac:dyDescent="0.3">
      <c r="C10" s="172" t="s">
        <v>8</v>
      </c>
      <c r="D10" s="173"/>
      <c r="E10" s="173"/>
      <c r="F10" s="176"/>
      <c r="G10" s="298">
        <f>SUMPRODUCT((NOT(ISERROR(FIND(C10,AA11:AB26))))*(AC11:AC26))</f>
        <v>2</v>
      </c>
      <c r="H10" s="299"/>
      <c r="I10" s="300"/>
      <c r="J10" s="301">
        <f>SUMPRODUCT((NOT(ISERROR(FIND(C10,AA11:AB26))))*(AD11:AD26))</f>
        <v>10</v>
      </c>
      <c r="K10" s="302"/>
      <c r="L10" s="303"/>
      <c r="M10" s="304"/>
      <c r="N10" s="305"/>
      <c r="O10" s="306"/>
      <c r="P10" s="290"/>
      <c r="Q10" s="291"/>
      <c r="R10" s="292"/>
      <c r="S10" s="293"/>
      <c r="AC10" s="252" t="s">
        <v>315</v>
      </c>
      <c r="AD10" s="252" t="s">
        <v>316</v>
      </c>
      <c r="AE10" s="252" t="s">
        <v>317</v>
      </c>
      <c r="AF10" s="252" t="s">
        <v>323</v>
      </c>
      <c r="AG10" s="252" t="s">
        <v>318</v>
      </c>
    </row>
    <row r="11" spans="1:34" ht="15" thickBot="1" x14ac:dyDescent="0.35">
      <c r="C11" s="174"/>
      <c r="D11" s="175"/>
      <c r="E11" s="175"/>
      <c r="F11" s="177"/>
      <c r="G11" s="279"/>
      <c r="H11" s="280"/>
      <c r="I11" s="281"/>
      <c r="J11" s="282"/>
      <c r="K11" s="283"/>
      <c r="L11" s="284"/>
      <c r="M11" s="285"/>
      <c r="N11" s="286"/>
      <c r="O11" s="287"/>
      <c r="P11" s="288"/>
      <c r="Q11" s="289"/>
      <c r="R11" s="296"/>
      <c r="S11" s="297"/>
      <c r="AA11" s="259" t="str">
        <f>B24</f>
        <v>Squat</v>
      </c>
      <c r="AB11" s="259"/>
      <c r="AC11" s="307">
        <f>B37</f>
        <v>1</v>
      </c>
      <c r="AD11" s="308">
        <f>C37</f>
        <v>5</v>
      </c>
      <c r="AE11" s="309">
        <f>D37</f>
        <v>5</v>
      </c>
      <c r="AF11" s="310">
        <f>D39</f>
        <v>1.7064887765049686</v>
      </c>
      <c r="AG11" s="311">
        <f>D41</f>
        <v>25</v>
      </c>
    </row>
    <row r="12" spans="1:34" x14ac:dyDescent="0.3">
      <c r="C12" s="172" t="s">
        <v>9</v>
      </c>
      <c r="D12" s="173"/>
      <c r="E12" s="173"/>
      <c r="F12" s="176"/>
      <c r="G12" s="298"/>
      <c r="H12" s="299"/>
      <c r="I12" s="300"/>
      <c r="J12" s="301"/>
      <c r="K12" s="302"/>
      <c r="L12" s="303"/>
      <c r="M12" s="304"/>
      <c r="N12" s="305"/>
      <c r="O12" s="306"/>
      <c r="P12" s="290"/>
      <c r="Q12" s="291"/>
      <c r="R12" s="292"/>
      <c r="S12" s="293"/>
      <c r="AA12" s="259" t="str">
        <f>G24</f>
        <v>Pause Squat</v>
      </c>
      <c r="AB12" s="259"/>
      <c r="AC12" s="307">
        <f>G37</f>
        <v>1</v>
      </c>
      <c r="AD12" s="308">
        <f>H37</f>
        <v>5</v>
      </c>
      <c r="AE12" s="309">
        <f>I37</f>
        <v>5</v>
      </c>
      <c r="AF12" s="310">
        <f>I39</f>
        <v>1.7064887765049686</v>
      </c>
      <c r="AG12" s="311">
        <f>N41</f>
        <v>0</v>
      </c>
    </row>
    <row r="13" spans="1:34" ht="15" thickBot="1" x14ac:dyDescent="0.35">
      <c r="C13" s="174"/>
      <c r="D13" s="175"/>
      <c r="E13" s="175"/>
      <c r="F13" s="177"/>
      <c r="G13" s="279"/>
      <c r="H13" s="280"/>
      <c r="I13" s="281"/>
      <c r="J13" s="282"/>
      <c r="K13" s="283"/>
      <c r="L13" s="284"/>
      <c r="M13" s="285"/>
      <c r="N13" s="286"/>
      <c r="O13" s="287"/>
      <c r="P13" s="288"/>
      <c r="Q13" s="289"/>
      <c r="R13" s="296"/>
      <c r="S13" s="297"/>
      <c r="AA13" s="259" t="str">
        <f>L24</f>
        <v>Pin Squat</v>
      </c>
      <c r="AB13" s="259"/>
      <c r="AC13" s="307">
        <f>L37</f>
        <v>0</v>
      </c>
      <c r="AD13" s="308">
        <f>M37</f>
        <v>0</v>
      </c>
      <c r="AE13" s="309">
        <f>N37</f>
        <v>0</v>
      </c>
      <c r="AF13" s="310">
        <f>N39</f>
        <v>0</v>
      </c>
      <c r="AG13" s="311">
        <f>N41</f>
        <v>0</v>
      </c>
    </row>
    <row r="14" spans="1:34" x14ac:dyDescent="0.3">
      <c r="C14" s="172" t="s">
        <v>230</v>
      </c>
      <c r="D14" s="173"/>
      <c r="E14" s="173"/>
      <c r="F14" s="176"/>
      <c r="G14" s="298"/>
      <c r="H14" s="299"/>
      <c r="I14" s="300"/>
      <c r="J14" s="301"/>
      <c r="K14" s="302"/>
      <c r="L14" s="303"/>
      <c r="M14" s="304"/>
      <c r="N14" s="305"/>
      <c r="O14" s="306"/>
      <c r="P14" s="290"/>
      <c r="Q14" s="291"/>
      <c r="R14" s="292"/>
      <c r="S14" s="293"/>
      <c r="AA14" s="259" t="str">
        <f>Q24</f>
        <v>Exercise 4</v>
      </c>
      <c r="AB14" s="259"/>
      <c r="AC14" s="307">
        <f>Q37</f>
        <v>0</v>
      </c>
      <c r="AD14" s="308">
        <f>R37</f>
        <v>0</v>
      </c>
      <c r="AE14" s="309">
        <f>S37</f>
        <v>0</v>
      </c>
      <c r="AF14" s="310">
        <f>S39</f>
        <v>0</v>
      </c>
      <c r="AG14" s="311">
        <f>S41</f>
        <v>0</v>
      </c>
    </row>
    <row r="15" spans="1:34" ht="15" thickBot="1" x14ac:dyDescent="0.35">
      <c r="C15" s="174"/>
      <c r="D15" s="175"/>
      <c r="E15" s="175"/>
      <c r="F15" s="177"/>
      <c r="G15" s="279"/>
      <c r="H15" s="280"/>
      <c r="I15" s="281"/>
      <c r="J15" s="282"/>
      <c r="K15" s="283"/>
      <c r="L15" s="284"/>
      <c r="M15" s="285"/>
      <c r="N15" s="286"/>
      <c r="O15" s="287"/>
      <c r="P15" s="288"/>
      <c r="Q15" s="289"/>
      <c r="R15" s="296"/>
      <c r="S15" s="297"/>
      <c r="AA15" s="259" t="str">
        <f>B45</f>
        <v>Exercise 5</v>
      </c>
      <c r="AB15" s="259"/>
      <c r="AC15" s="307">
        <f>B58</f>
        <v>0</v>
      </c>
      <c r="AD15" s="308">
        <f>C58</f>
        <v>0</v>
      </c>
      <c r="AE15" s="309">
        <f>D58</f>
        <v>0</v>
      </c>
      <c r="AF15" s="310">
        <f>D60</f>
        <v>0</v>
      </c>
      <c r="AG15" s="311">
        <f>D62</f>
        <v>0</v>
      </c>
    </row>
    <row r="16" spans="1:34" x14ac:dyDescent="0.3">
      <c r="C16" s="172" t="s">
        <v>10</v>
      </c>
      <c r="D16" s="173"/>
      <c r="E16" s="173"/>
      <c r="F16" s="176"/>
      <c r="G16" s="298"/>
      <c r="H16" s="299"/>
      <c r="I16" s="300"/>
      <c r="J16" s="301"/>
      <c r="K16" s="302"/>
      <c r="L16" s="303"/>
      <c r="M16" s="304"/>
      <c r="N16" s="305"/>
      <c r="O16" s="306"/>
      <c r="P16" s="290"/>
      <c r="Q16" s="291"/>
      <c r="R16" s="292"/>
      <c r="S16" s="293"/>
      <c r="AA16" s="259" t="str">
        <f>G45</f>
        <v>Exercise 6</v>
      </c>
      <c r="AB16" s="259"/>
      <c r="AC16" s="307">
        <f>G58</f>
        <v>0</v>
      </c>
      <c r="AD16" s="308">
        <f>H58</f>
        <v>0</v>
      </c>
      <c r="AE16" s="309">
        <f>I58</f>
        <v>0</v>
      </c>
      <c r="AF16" s="310">
        <f>I60</f>
        <v>0</v>
      </c>
      <c r="AG16" s="311">
        <f>I62</f>
        <v>0</v>
      </c>
    </row>
    <row r="17" spans="2:33" ht="15" thickBot="1" x14ac:dyDescent="0.35">
      <c r="C17" s="174"/>
      <c r="D17" s="175"/>
      <c r="E17" s="175"/>
      <c r="F17" s="177"/>
      <c r="G17" s="279"/>
      <c r="H17" s="280"/>
      <c r="I17" s="281"/>
      <c r="J17" s="282"/>
      <c r="K17" s="283"/>
      <c r="L17" s="284"/>
      <c r="M17" s="285"/>
      <c r="N17" s="286"/>
      <c r="O17" s="287"/>
      <c r="P17" s="288"/>
      <c r="Q17" s="289"/>
      <c r="R17" s="296"/>
      <c r="S17" s="297"/>
      <c r="AA17" s="259" t="str">
        <f>L45</f>
        <v>Exercise 7</v>
      </c>
      <c r="AB17" s="259"/>
      <c r="AC17" s="307">
        <f>L58</f>
        <v>0</v>
      </c>
      <c r="AD17" s="308">
        <f>M58</f>
        <v>0</v>
      </c>
      <c r="AE17" s="309">
        <f>N58</f>
        <v>0</v>
      </c>
      <c r="AF17" s="310">
        <f>N60</f>
        <v>0</v>
      </c>
      <c r="AG17" s="311">
        <f>N62</f>
        <v>0</v>
      </c>
    </row>
    <row r="18" spans="2:33" x14ac:dyDescent="0.3">
      <c r="C18" s="172" t="s">
        <v>337</v>
      </c>
      <c r="D18" s="173"/>
      <c r="E18" s="173"/>
      <c r="F18" s="176"/>
      <c r="G18" s="298"/>
      <c r="H18" s="299"/>
      <c r="I18" s="300"/>
      <c r="J18" s="301"/>
      <c r="K18" s="302"/>
      <c r="L18" s="303"/>
      <c r="M18" s="304"/>
      <c r="N18" s="305"/>
      <c r="O18" s="306"/>
      <c r="P18" s="290"/>
      <c r="Q18" s="291"/>
      <c r="R18" s="292"/>
      <c r="S18" s="293"/>
      <c r="AA18" s="259" t="str">
        <f>Q45</f>
        <v>Exercise 8</v>
      </c>
      <c r="AB18" s="259"/>
      <c r="AC18" s="307">
        <f>Q58</f>
        <v>0</v>
      </c>
      <c r="AD18" s="308">
        <f>R58</f>
        <v>0</v>
      </c>
      <c r="AE18" s="309">
        <f>S58</f>
        <v>0</v>
      </c>
      <c r="AF18" s="310">
        <f>S60</f>
        <v>0</v>
      </c>
      <c r="AG18" s="311">
        <f>S62</f>
        <v>0</v>
      </c>
    </row>
    <row r="19" spans="2:33" ht="15" thickBot="1" x14ac:dyDescent="0.35">
      <c r="C19" s="174"/>
      <c r="D19" s="175"/>
      <c r="E19" s="175"/>
      <c r="F19" s="177"/>
      <c r="G19" s="279"/>
      <c r="H19" s="280"/>
      <c r="I19" s="281"/>
      <c r="J19" s="282"/>
      <c r="K19" s="283"/>
      <c r="L19" s="284"/>
      <c r="M19" s="285"/>
      <c r="N19" s="286"/>
      <c r="O19" s="287"/>
      <c r="P19" s="288"/>
      <c r="Q19" s="289"/>
      <c r="R19" s="296"/>
      <c r="S19" s="297"/>
      <c r="AA19" s="259" t="str">
        <f>B66</f>
        <v>Exercise 9</v>
      </c>
      <c r="AB19" s="259"/>
      <c r="AC19" s="307">
        <f>B79</f>
        <v>0</v>
      </c>
      <c r="AD19" s="308">
        <f>C79</f>
        <v>0</v>
      </c>
      <c r="AE19" s="309">
        <f>D79</f>
        <v>0</v>
      </c>
      <c r="AF19" s="310">
        <f>D81</f>
        <v>0</v>
      </c>
      <c r="AG19" s="311">
        <f>D83</f>
        <v>0</v>
      </c>
    </row>
    <row r="20" spans="2:33" x14ac:dyDescent="0.3">
      <c r="C20" s="172" t="s">
        <v>337</v>
      </c>
      <c r="D20" s="173"/>
      <c r="E20" s="173"/>
      <c r="F20" s="176"/>
      <c r="G20" s="268"/>
      <c r="H20" s="269"/>
      <c r="I20" s="270"/>
      <c r="J20" s="271"/>
      <c r="K20" s="272"/>
      <c r="L20" s="273"/>
      <c r="M20" s="274"/>
      <c r="N20" s="275"/>
      <c r="O20" s="276"/>
      <c r="P20" s="277"/>
      <c r="Q20" s="278"/>
      <c r="R20" s="294"/>
      <c r="S20" s="295"/>
      <c r="AA20" s="259" t="str">
        <f>G66</f>
        <v>Exercise 10</v>
      </c>
      <c r="AB20" s="259"/>
      <c r="AC20" s="307">
        <f>G79</f>
        <v>0</v>
      </c>
      <c r="AD20" s="308">
        <f>H79</f>
        <v>0</v>
      </c>
      <c r="AE20" s="309">
        <f>I79</f>
        <v>0</v>
      </c>
      <c r="AF20" s="310">
        <f>I81</f>
        <v>0</v>
      </c>
      <c r="AG20" s="311">
        <f>I83</f>
        <v>0</v>
      </c>
    </row>
    <row r="21" spans="2:33" ht="15" thickBot="1" x14ac:dyDescent="0.35">
      <c r="C21" s="174"/>
      <c r="D21" s="175"/>
      <c r="E21" s="175"/>
      <c r="F21" s="177"/>
      <c r="G21" s="279"/>
      <c r="H21" s="280"/>
      <c r="I21" s="281"/>
      <c r="J21" s="282"/>
      <c r="K21" s="283"/>
      <c r="L21" s="284"/>
      <c r="M21" s="285"/>
      <c r="N21" s="286"/>
      <c r="O21" s="287"/>
      <c r="P21" s="288"/>
      <c r="Q21" s="289"/>
      <c r="R21" s="296"/>
      <c r="S21" s="297"/>
      <c r="AA21" s="259" t="str">
        <f>L66</f>
        <v>Exercise 11</v>
      </c>
      <c r="AB21" s="259"/>
      <c r="AC21" s="307">
        <f>L79</f>
        <v>0</v>
      </c>
      <c r="AD21" s="308">
        <f>M79</f>
        <v>0</v>
      </c>
      <c r="AE21" s="309">
        <f>N79</f>
        <v>0</v>
      </c>
      <c r="AF21" s="310">
        <f>N81</f>
        <v>0</v>
      </c>
      <c r="AG21" s="311">
        <f>N83</f>
        <v>0</v>
      </c>
    </row>
    <row r="22" spans="2:33" x14ac:dyDescent="0.3">
      <c r="AA22" s="259" t="str">
        <f>Q66</f>
        <v>Exercise 12</v>
      </c>
      <c r="AB22" s="259"/>
      <c r="AC22" s="307">
        <f>Q79</f>
        <v>0</v>
      </c>
      <c r="AD22" s="308">
        <f>R79</f>
        <v>0</v>
      </c>
      <c r="AE22" s="309">
        <f>S79</f>
        <v>0</v>
      </c>
      <c r="AF22" s="310">
        <f>S81</f>
        <v>0</v>
      </c>
      <c r="AG22" s="311">
        <f>S83</f>
        <v>0</v>
      </c>
    </row>
    <row r="23" spans="2:33" ht="15" thickBot="1" x14ac:dyDescent="0.35">
      <c r="AA23" s="259" t="str">
        <f>B87</f>
        <v>Exercise 13</v>
      </c>
      <c r="AB23" s="259"/>
      <c r="AC23" s="307">
        <f>B100</f>
        <v>0</v>
      </c>
      <c r="AD23" s="308">
        <f>C100</f>
        <v>0</v>
      </c>
      <c r="AE23" s="309">
        <f>D100</f>
        <v>0</v>
      </c>
      <c r="AF23" s="310">
        <f>D102</f>
        <v>0</v>
      </c>
      <c r="AG23" s="311">
        <f>D104</f>
        <v>0</v>
      </c>
    </row>
    <row r="24" spans="2:33" x14ac:dyDescent="0.3">
      <c r="B24" s="172" t="s">
        <v>8</v>
      </c>
      <c r="C24" s="173"/>
      <c r="D24" s="173"/>
      <c r="E24" s="176"/>
      <c r="G24" s="172" t="s">
        <v>340</v>
      </c>
      <c r="H24" s="173"/>
      <c r="I24" s="173"/>
      <c r="J24" s="176"/>
      <c r="L24" s="172" t="s">
        <v>87</v>
      </c>
      <c r="M24" s="173"/>
      <c r="N24" s="173"/>
      <c r="O24" s="176"/>
      <c r="Q24" s="172" t="s">
        <v>314</v>
      </c>
      <c r="R24" s="173"/>
      <c r="S24" s="173"/>
      <c r="T24" s="176"/>
      <c r="AA24" s="259" t="str">
        <f>G87</f>
        <v>Exercise 14</v>
      </c>
      <c r="AB24" s="259"/>
      <c r="AC24" s="307">
        <f>G100</f>
        <v>0</v>
      </c>
      <c r="AD24" s="308">
        <f>H100</f>
        <v>0</v>
      </c>
      <c r="AE24" s="309">
        <f>I100</f>
        <v>0</v>
      </c>
      <c r="AF24" s="310">
        <f>I102</f>
        <v>0</v>
      </c>
      <c r="AG24" s="311">
        <f>I104</f>
        <v>0</v>
      </c>
    </row>
    <row r="25" spans="2:33" ht="15" thickBot="1" x14ac:dyDescent="0.35">
      <c r="B25" s="174"/>
      <c r="C25" s="175"/>
      <c r="D25" s="175"/>
      <c r="E25" s="177"/>
      <c r="G25" s="174"/>
      <c r="H25" s="175"/>
      <c r="I25" s="175"/>
      <c r="J25" s="177"/>
      <c r="L25" s="174"/>
      <c r="M25" s="175"/>
      <c r="N25" s="175"/>
      <c r="O25" s="177"/>
      <c r="Q25" s="174"/>
      <c r="R25" s="175"/>
      <c r="S25" s="175"/>
      <c r="T25" s="177"/>
      <c r="AA25" s="259" t="str">
        <f>L87</f>
        <v>Exercise 15</v>
      </c>
      <c r="AB25" s="259"/>
      <c r="AC25" s="307">
        <f>L100</f>
        <v>0</v>
      </c>
      <c r="AD25" s="308">
        <f>M100</f>
        <v>0</v>
      </c>
      <c r="AE25" s="309">
        <f>N100</f>
        <v>0</v>
      </c>
      <c r="AF25" s="310">
        <f>N102</f>
        <v>0</v>
      </c>
      <c r="AG25" s="311">
        <f>N104</f>
        <v>0</v>
      </c>
    </row>
    <row r="26" spans="2:33" ht="15" thickBot="1" x14ac:dyDescent="0.35">
      <c r="B26" s="156" t="s">
        <v>320</v>
      </c>
      <c r="C26" s="156" t="s">
        <v>321</v>
      </c>
      <c r="D26" s="155" t="s">
        <v>317</v>
      </c>
      <c r="E26" s="155" t="s">
        <v>322</v>
      </c>
      <c r="G26" s="156" t="s">
        <v>320</v>
      </c>
      <c r="H26" s="156" t="s">
        <v>321</v>
      </c>
      <c r="I26" s="155" t="s">
        <v>317</v>
      </c>
      <c r="J26" s="155" t="s">
        <v>322</v>
      </c>
      <c r="L26" s="156" t="s">
        <v>320</v>
      </c>
      <c r="M26" s="156" t="s">
        <v>321</v>
      </c>
      <c r="N26" s="155" t="s">
        <v>317</v>
      </c>
      <c r="O26" s="155" t="s">
        <v>322</v>
      </c>
      <c r="Q26" s="156" t="s">
        <v>320</v>
      </c>
      <c r="R26" s="156" t="s">
        <v>321</v>
      </c>
      <c r="S26" s="155" t="s">
        <v>317</v>
      </c>
      <c r="T26" s="155" t="s">
        <v>322</v>
      </c>
      <c r="AA26" s="259" t="str">
        <f>Q87</f>
        <v>Exercise 16</v>
      </c>
      <c r="AB26" s="259"/>
      <c r="AC26" s="307">
        <f>Q100</f>
        <v>0</v>
      </c>
      <c r="AD26" s="308">
        <f>R100</f>
        <v>0</v>
      </c>
      <c r="AE26" s="309">
        <f>S100</f>
        <v>0</v>
      </c>
      <c r="AF26" s="310">
        <f>S102</f>
        <v>0</v>
      </c>
      <c r="AG26" s="311">
        <f>S104</f>
        <v>0</v>
      </c>
    </row>
    <row r="27" spans="2:33" ht="15" thickBot="1" x14ac:dyDescent="0.35">
      <c r="B27" s="156">
        <v>1</v>
      </c>
      <c r="C27" s="258">
        <v>5</v>
      </c>
      <c r="D27" s="255">
        <v>5</v>
      </c>
      <c r="E27" s="251">
        <f>IF(D27="",,10-D27)</f>
        <v>5</v>
      </c>
      <c r="G27" s="156">
        <v>1</v>
      </c>
      <c r="H27" s="258">
        <v>5</v>
      </c>
      <c r="I27" s="255">
        <v>5</v>
      </c>
      <c r="J27" s="251">
        <f>IF(I27="",,10-I27)</f>
        <v>5</v>
      </c>
      <c r="L27" s="156">
        <v>1</v>
      </c>
      <c r="M27" s="258"/>
      <c r="N27" s="255"/>
      <c r="O27" s="251">
        <f>IF(N27="",,10-N27)</f>
        <v>0</v>
      </c>
      <c r="Q27" s="156">
        <v>1</v>
      </c>
      <c r="R27" s="258"/>
      <c r="S27" s="255"/>
      <c r="T27" s="251">
        <f>IF(S27="",,10-S27)</f>
        <v>0</v>
      </c>
    </row>
    <row r="28" spans="2:33" ht="15" thickBot="1" x14ac:dyDescent="0.35">
      <c r="B28" s="156">
        <v>2</v>
      </c>
      <c r="C28" s="258"/>
      <c r="D28" s="255"/>
      <c r="E28" s="251">
        <f t="shared" ref="E28:E36" si="0">IF(D28="",,10-D28)</f>
        <v>0</v>
      </c>
      <c r="G28" s="156">
        <v>2</v>
      </c>
      <c r="H28" s="258"/>
      <c r="I28" s="255"/>
      <c r="J28" s="251">
        <f t="shared" ref="J28:J36" si="1">IF(I28="",,10-I28)</f>
        <v>0</v>
      </c>
      <c r="L28" s="156">
        <v>2</v>
      </c>
      <c r="M28" s="258"/>
      <c r="N28" s="255"/>
      <c r="O28" s="251">
        <f t="shared" ref="O28:O36" si="2">IF(N28="",,10-N28)</f>
        <v>0</v>
      </c>
      <c r="Q28" s="156">
        <v>2</v>
      </c>
      <c r="R28" s="258"/>
      <c r="S28" s="255"/>
      <c r="T28" s="251">
        <f t="shared" ref="T28:T36" si="3">IF(S28="",,10-S28)</f>
        <v>0</v>
      </c>
    </row>
    <row r="29" spans="2:33" ht="15" thickBot="1" x14ac:dyDescent="0.35">
      <c r="B29" s="156">
        <v>3</v>
      </c>
      <c r="C29" s="258"/>
      <c r="D29" s="255"/>
      <c r="E29" s="251">
        <f t="shared" si="0"/>
        <v>0</v>
      </c>
      <c r="G29" s="156">
        <v>3</v>
      </c>
      <c r="H29" s="258"/>
      <c r="I29" s="255"/>
      <c r="J29" s="251">
        <f t="shared" si="1"/>
        <v>0</v>
      </c>
      <c r="L29" s="156">
        <v>3</v>
      </c>
      <c r="M29" s="258"/>
      <c r="N29" s="255"/>
      <c r="O29" s="251">
        <f t="shared" si="2"/>
        <v>0</v>
      </c>
      <c r="Q29" s="156">
        <v>3</v>
      </c>
      <c r="R29" s="258"/>
      <c r="S29" s="255"/>
      <c r="T29" s="251">
        <f t="shared" si="3"/>
        <v>0</v>
      </c>
      <c r="AC29" s="1">
        <f>COUNTIF(AA11:AB26,C10)</f>
        <v>1</v>
      </c>
    </row>
    <row r="30" spans="2:33" ht="15" thickBot="1" x14ac:dyDescent="0.35">
      <c r="B30" s="156">
        <v>4</v>
      </c>
      <c r="C30" s="258"/>
      <c r="D30" s="255"/>
      <c r="E30" s="251">
        <f t="shared" si="0"/>
        <v>0</v>
      </c>
      <c r="G30" s="156">
        <v>4</v>
      </c>
      <c r="H30" s="258"/>
      <c r="I30" s="255"/>
      <c r="J30" s="251">
        <f t="shared" si="1"/>
        <v>0</v>
      </c>
      <c r="L30" s="156">
        <v>4</v>
      </c>
      <c r="M30" s="258"/>
      <c r="N30" s="255"/>
      <c r="O30" s="251">
        <f t="shared" si="2"/>
        <v>0</v>
      </c>
      <c r="Q30" s="156">
        <v>4</v>
      </c>
      <c r="R30" s="258"/>
      <c r="S30" s="255"/>
      <c r="T30" s="251">
        <f t="shared" si="3"/>
        <v>0</v>
      </c>
    </row>
    <row r="31" spans="2:33" ht="15" thickBot="1" x14ac:dyDescent="0.35">
      <c r="B31" s="156">
        <v>5</v>
      </c>
      <c r="C31" s="258"/>
      <c r="D31" s="255"/>
      <c r="E31" s="251">
        <f t="shared" si="0"/>
        <v>0</v>
      </c>
      <c r="G31" s="156">
        <v>5</v>
      </c>
      <c r="H31" s="258"/>
      <c r="I31" s="255"/>
      <c r="J31" s="251">
        <f t="shared" si="1"/>
        <v>0</v>
      </c>
      <c r="L31" s="156">
        <v>5</v>
      </c>
      <c r="M31" s="258"/>
      <c r="N31" s="255"/>
      <c r="O31" s="251">
        <f t="shared" si="2"/>
        <v>0</v>
      </c>
      <c r="Q31" s="156">
        <v>5</v>
      </c>
      <c r="R31" s="258"/>
      <c r="S31" s="255"/>
      <c r="T31" s="251">
        <f t="shared" si="3"/>
        <v>0</v>
      </c>
      <c r="AC31" s="1" t="s">
        <v>341</v>
      </c>
    </row>
    <row r="32" spans="2:33" ht="15" thickBot="1" x14ac:dyDescent="0.35">
      <c r="B32" s="156">
        <v>6</v>
      </c>
      <c r="C32" s="258"/>
      <c r="D32" s="255"/>
      <c r="E32" s="251">
        <f t="shared" si="0"/>
        <v>0</v>
      </c>
      <c r="G32" s="156">
        <v>6</v>
      </c>
      <c r="H32" s="258"/>
      <c r="I32" s="255"/>
      <c r="J32" s="251">
        <f t="shared" si="1"/>
        <v>0</v>
      </c>
      <c r="L32" s="156">
        <v>6</v>
      </c>
      <c r="M32" s="258"/>
      <c r="N32" s="255"/>
      <c r="O32" s="251">
        <f t="shared" si="2"/>
        <v>0</v>
      </c>
      <c r="Q32" s="156">
        <v>6</v>
      </c>
      <c r="R32" s="258"/>
      <c r="S32" s="255"/>
      <c r="T32" s="251">
        <f t="shared" si="3"/>
        <v>0</v>
      </c>
      <c r="AC32" s="1" t="s">
        <v>342</v>
      </c>
    </row>
    <row r="33" spans="2:20" ht="15" thickBot="1" x14ac:dyDescent="0.35">
      <c r="B33" s="156">
        <v>7</v>
      </c>
      <c r="C33" s="258"/>
      <c r="D33" s="255"/>
      <c r="E33" s="251">
        <f t="shared" si="0"/>
        <v>0</v>
      </c>
      <c r="G33" s="156">
        <v>7</v>
      </c>
      <c r="H33" s="258"/>
      <c r="I33" s="255"/>
      <c r="J33" s="251">
        <f t="shared" si="1"/>
        <v>0</v>
      </c>
      <c r="L33" s="156">
        <v>7</v>
      </c>
      <c r="M33" s="258"/>
      <c r="N33" s="255"/>
      <c r="O33" s="251">
        <f t="shared" si="2"/>
        <v>0</v>
      </c>
      <c r="Q33" s="156">
        <v>7</v>
      </c>
      <c r="R33" s="258"/>
      <c r="S33" s="255"/>
      <c r="T33" s="251">
        <f t="shared" si="3"/>
        <v>0</v>
      </c>
    </row>
    <row r="34" spans="2:20" ht="15" thickBot="1" x14ac:dyDescent="0.35">
      <c r="B34" s="156">
        <v>8</v>
      </c>
      <c r="C34" s="258"/>
      <c r="D34" s="255"/>
      <c r="E34" s="251">
        <f t="shared" si="0"/>
        <v>0</v>
      </c>
      <c r="G34" s="156">
        <v>8</v>
      </c>
      <c r="H34" s="258"/>
      <c r="I34" s="255"/>
      <c r="J34" s="251">
        <f t="shared" si="1"/>
        <v>0</v>
      </c>
      <c r="L34" s="156">
        <v>8</v>
      </c>
      <c r="M34" s="258"/>
      <c r="N34" s="255"/>
      <c r="O34" s="251">
        <f t="shared" si="2"/>
        <v>0</v>
      </c>
      <c r="Q34" s="156">
        <v>8</v>
      </c>
      <c r="R34" s="258"/>
      <c r="S34" s="255"/>
      <c r="T34" s="251">
        <f t="shared" si="3"/>
        <v>0</v>
      </c>
    </row>
    <row r="35" spans="2:20" ht="15" thickBot="1" x14ac:dyDescent="0.35">
      <c r="B35" s="156">
        <v>9</v>
      </c>
      <c r="C35" s="258"/>
      <c r="D35" s="255"/>
      <c r="E35" s="251">
        <f t="shared" si="0"/>
        <v>0</v>
      </c>
      <c r="G35" s="156">
        <v>9</v>
      </c>
      <c r="H35" s="258"/>
      <c r="I35" s="255"/>
      <c r="J35" s="251">
        <f t="shared" si="1"/>
        <v>0</v>
      </c>
      <c r="L35" s="156">
        <v>9</v>
      </c>
      <c r="M35" s="258"/>
      <c r="N35" s="255"/>
      <c r="O35" s="251">
        <f t="shared" si="2"/>
        <v>0</v>
      </c>
      <c r="Q35" s="156">
        <v>9</v>
      </c>
      <c r="R35" s="258"/>
      <c r="S35" s="255"/>
      <c r="T35" s="251">
        <f t="shared" si="3"/>
        <v>0</v>
      </c>
    </row>
    <row r="36" spans="2:20" ht="15" thickBot="1" x14ac:dyDescent="0.35">
      <c r="B36" s="156">
        <v>10</v>
      </c>
      <c r="C36" s="258"/>
      <c r="D36" s="255"/>
      <c r="E36" s="251">
        <f t="shared" si="0"/>
        <v>0</v>
      </c>
      <c r="G36" s="156">
        <v>10</v>
      </c>
      <c r="H36" s="258"/>
      <c r="I36" s="255"/>
      <c r="J36" s="251">
        <f t="shared" si="1"/>
        <v>0</v>
      </c>
      <c r="L36" s="156">
        <v>10</v>
      </c>
      <c r="M36" s="258"/>
      <c r="N36" s="255"/>
      <c r="O36" s="251">
        <f t="shared" si="2"/>
        <v>0</v>
      </c>
      <c r="Q36" s="156">
        <v>10</v>
      </c>
      <c r="R36" s="258"/>
      <c r="S36" s="255"/>
      <c r="T36" s="251">
        <f t="shared" si="3"/>
        <v>0</v>
      </c>
    </row>
    <row r="37" spans="2:20" x14ac:dyDescent="0.3">
      <c r="B37" s="178">
        <f>COUNTIF(C27:C36,"&gt;0")</f>
        <v>1</v>
      </c>
      <c r="C37" s="180">
        <f>SUM(C27:C36)</f>
        <v>5</v>
      </c>
      <c r="D37" s="253">
        <f>IFERROR(AVERAGEIF(D27:D36,"&gt;0"),0)</f>
        <v>5</v>
      </c>
      <c r="E37" s="256">
        <f>IFERROR(AVERAGEIF(E27:E36,"&gt;0"),0)</f>
        <v>5</v>
      </c>
      <c r="G37" s="178">
        <f>COUNTIF(H27:H36,"&gt;0")</f>
        <v>1</v>
      </c>
      <c r="H37" s="180">
        <f>SUM(H27:H36)</f>
        <v>5</v>
      </c>
      <c r="I37" s="253">
        <f>IFERROR(AVERAGEIF(I27:I36,"&gt;0"),0)</f>
        <v>5</v>
      </c>
      <c r="J37" s="256">
        <f>IFERROR(AVERAGEIF(J27:J36,"&gt;0"),0)</f>
        <v>5</v>
      </c>
      <c r="L37" s="178">
        <f>COUNTIF(M27:M36,"&gt;0")</f>
        <v>0</v>
      </c>
      <c r="M37" s="180">
        <f>SUM(M27:M36)</f>
        <v>0</v>
      </c>
      <c r="N37" s="253">
        <f>IFERROR(AVERAGEIF(N27:N36,"&gt;0"),0)</f>
        <v>0</v>
      </c>
      <c r="O37" s="256">
        <f>IFERROR(AVERAGEIF(O27:O36,"&gt;0"),0)</f>
        <v>0</v>
      </c>
      <c r="Q37" s="178">
        <f>COUNTIF(R27:R36,"&gt;0")</f>
        <v>0</v>
      </c>
      <c r="R37" s="180">
        <f>SUM(R27:R36)</f>
        <v>0</v>
      </c>
      <c r="S37" s="253">
        <f>IFERROR(AVERAGEIF(S27:S36,"&gt;0"),0)</f>
        <v>0</v>
      </c>
      <c r="T37" s="256">
        <f>IFERROR(AVERAGEIF(T27:T36,"&gt;0"),0)</f>
        <v>0</v>
      </c>
    </row>
    <row r="38" spans="2:20" ht="15" thickBot="1" x14ac:dyDescent="0.35">
      <c r="B38" s="179"/>
      <c r="C38" s="181"/>
      <c r="D38" s="254"/>
      <c r="E38" s="257"/>
      <c r="G38" s="179"/>
      <c r="H38" s="181"/>
      <c r="I38" s="254"/>
      <c r="J38" s="257"/>
      <c r="L38" s="179"/>
      <c r="M38" s="181"/>
      <c r="N38" s="254"/>
      <c r="O38" s="257"/>
      <c r="Q38" s="179"/>
      <c r="R38" s="181"/>
      <c r="S38" s="254"/>
      <c r="T38" s="257"/>
    </row>
    <row r="39" spans="2:20" x14ac:dyDescent="0.3">
      <c r="B39" s="172" t="s">
        <v>324</v>
      </c>
      <c r="C39" s="173"/>
      <c r="D39" s="260">
        <f>C27*EXP(-0.215*(E27))+C28*EXP(-0.215*(E28))+C29*EXP(-0.215*(E29))+C30*EXP(-0.215*(E30))+C31*EXP(-0.215*(E31))+C32*EXP(-0.215*(E32))+C33*EXP(-0.215*(E33))+C34*EXP(-0.215*(E34))+C35*EXP(-0.215*(E35))+C36*EXP(-0.215*(E36))</f>
        <v>1.7064887765049686</v>
      </c>
      <c r="E39" s="261"/>
      <c r="G39" s="172" t="s">
        <v>324</v>
      </c>
      <c r="H39" s="173"/>
      <c r="I39" s="260">
        <f>H27*EXP(-0.215*(J27))+H28*EXP(-0.215*(J28))+H29*EXP(-0.215*(J29))+H30*EXP(-0.215*(J30))+H31*EXP(-0.215*(J31))+H32*EXP(-0.215*(J32))+H33*EXP(-0.215*(J33))+H34*EXP(-0.215*(J34))+H35*EXP(-0.215*(J35))+H36*EXP(-0.215*(J36))</f>
        <v>1.7064887765049686</v>
      </c>
      <c r="J39" s="261"/>
      <c r="L39" s="172" t="s">
        <v>324</v>
      </c>
      <c r="M39" s="173"/>
      <c r="N39" s="260">
        <f>M27*EXP(-0.215*(O27))+M28*EXP(-0.215*(O28))+M29*EXP(-0.215*(O29))+M30*EXP(-0.215*(O30))+M31*EXP(-0.215*(O31))+M32*EXP(-0.215*(O32))+M33*EXP(-0.215*(O33))+M34*EXP(-0.215*(O34))+M35*EXP(-0.215*(O35))+M36*EXP(-0.215*(O36))</f>
        <v>0</v>
      </c>
      <c r="O39" s="261"/>
      <c r="Q39" s="172" t="s">
        <v>324</v>
      </c>
      <c r="R39" s="173"/>
      <c r="S39" s="260">
        <f>R27*EXP(-0.215*(T27))+R28*EXP(-0.215*(T28))+R29*EXP(-0.215*(T29))+R30*EXP(-0.215*(T30))+R31*EXP(-0.215*(T31))+R32*EXP(-0.215*(T32))+R33*EXP(-0.215*(T33))+R34*EXP(-0.215*(T34))+R35*EXP(-0.215*(T35))+R36*EXP(-0.215*(T36))</f>
        <v>0</v>
      </c>
      <c r="T39" s="261"/>
    </row>
    <row r="40" spans="2:20" ht="15" thickBot="1" x14ac:dyDescent="0.35">
      <c r="B40" s="174"/>
      <c r="C40" s="175"/>
      <c r="D40" s="262"/>
      <c r="E40" s="263"/>
      <c r="G40" s="174"/>
      <c r="H40" s="175"/>
      <c r="I40" s="262"/>
      <c r="J40" s="263"/>
      <c r="L40" s="174"/>
      <c r="M40" s="175"/>
      <c r="N40" s="262"/>
      <c r="O40" s="263"/>
      <c r="Q40" s="174"/>
      <c r="R40" s="175"/>
      <c r="S40" s="262"/>
      <c r="T40" s="263"/>
    </row>
    <row r="41" spans="2:20" x14ac:dyDescent="0.3">
      <c r="B41" s="172" t="s">
        <v>318</v>
      </c>
      <c r="C41" s="173"/>
      <c r="D41" s="264">
        <f>C37*D37</f>
        <v>25</v>
      </c>
      <c r="E41" s="265"/>
      <c r="G41" s="172" t="s">
        <v>318</v>
      </c>
      <c r="H41" s="173"/>
      <c r="I41" s="264">
        <f>H37*I37</f>
        <v>25</v>
      </c>
      <c r="J41" s="265"/>
      <c r="L41" s="172" t="s">
        <v>318</v>
      </c>
      <c r="M41" s="173"/>
      <c r="N41" s="264">
        <f>M37*N37</f>
        <v>0</v>
      </c>
      <c r="O41" s="265"/>
      <c r="Q41" s="172" t="s">
        <v>318</v>
      </c>
      <c r="R41" s="173"/>
      <c r="S41" s="264">
        <f>R37*S37</f>
        <v>0</v>
      </c>
      <c r="T41" s="265"/>
    </row>
    <row r="42" spans="2:20" ht="15" thickBot="1" x14ac:dyDescent="0.35">
      <c r="B42" s="174"/>
      <c r="C42" s="175"/>
      <c r="D42" s="266"/>
      <c r="E42" s="267"/>
      <c r="G42" s="174"/>
      <c r="H42" s="175"/>
      <c r="I42" s="266"/>
      <c r="J42" s="267"/>
      <c r="L42" s="174"/>
      <c r="M42" s="175"/>
      <c r="N42" s="266"/>
      <c r="O42" s="267"/>
      <c r="Q42" s="174"/>
      <c r="R42" s="175"/>
      <c r="S42" s="266"/>
      <c r="T42" s="267"/>
    </row>
    <row r="43" spans="2:20" x14ac:dyDescent="0.3">
      <c r="D43" s="250"/>
      <c r="E43" s="250"/>
      <c r="F43" s="249"/>
    </row>
    <row r="44" spans="2:20" ht="15" thickBot="1" x14ac:dyDescent="0.35">
      <c r="D44" s="250"/>
      <c r="E44" s="250"/>
      <c r="F44" s="249"/>
    </row>
    <row r="45" spans="2:20" x14ac:dyDescent="0.3">
      <c r="B45" s="172" t="s">
        <v>325</v>
      </c>
      <c r="C45" s="173"/>
      <c r="D45" s="173"/>
      <c r="E45" s="176"/>
      <c r="G45" s="172" t="s">
        <v>326</v>
      </c>
      <c r="H45" s="173"/>
      <c r="I45" s="173"/>
      <c r="J45" s="176"/>
      <c r="L45" s="172" t="s">
        <v>327</v>
      </c>
      <c r="M45" s="173"/>
      <c r="N45" s="173"/>
      <c r="O45" s="176"/>
      <c r="Q45" s="172" t="s">
        <v>328</v>
      </c>
      <c r="R45" s="173"/>
      <c r="S45" s="173"/>
      <c r="T45" s="176"/>
    </row>
    <row r="46" spans="2:20" ht="15" thickBot="1" x14ac:dyDescent="0.35">
      <c r="B46" s="174"/>
      <c r="C46" s="175"/>
      <c r="D46" s="175"/>
      <c r="E46" s="177"/>
      <c r="G46" s="174"/>
      <c r="H46" s="175"/>
      <c r="I46" s="175"/>
      <c r="J46" s="177"/>
      <c r="L46" s="174"/>
      <c r="M46" s="175"/>
      <c r="N46" s="175"/>
      <c r="O46" s="177"/>
      <c r="Q46" s="174"/>
      <c r="R46" s="175"/>
      <c r="S46" s="175"/>
      <c r="T46" s="177"/>
    </row>
    <row r="47" spans="2:20" ht="15" thickBot="1" x14ac:dyDescent="0.35">
      <c r="B47" s="156" t="s">
        <v>320</v>
      </c>
      <c r="C47" s="156" t="s">
        <v>321</v>
      </c>
      <c r="D47" s="155" t="s">
        <v>317</v>
      </c>
      <c r="E47" s="155" t="s">
        <v>322</v>
      </c>
      <c r="G47" s="156" t="s">
        <v>320</v>
      </c>
      <c r="H47" s="156" t="s">
        <v>321</v>
      </c>
      <c r="I47" s="155" t="s">
        <v>317</v>
      </c>
      <c r="J47" s="155" t="s">
        <v>322</v>
      </c>
      <c r="L47" s="156" t="s">
        <v>320</v>
      </c>
      <c r="M47" s="156" t="s">
        <v>321</v>
      </c>
      <c r="N47" s="155" t="s">
        <v>317</v>
      </c>
      <c r="O47" s="155" t="s">
        <v>322</v>
      </c>
      <c r="Q47" s="156" t="s">
        <v>320</v>
      </c>
      <c r="R47" s="156" t="s">
        <v>321</v>
      </c>
      <c r="S47" s="155" t="s">
        <v>317</v>
      </c>
      <c r="T47" s="155" t="s">
        <v>322</v>
      </c>
    </row>
    <row r="48" spans="2:20" ht="15" thickBot="1" x14ac:dyDescent="0.35">
      <c r="B48" s="156">
        <v>1</v>
      </c>
      <c r="C48" s="258"/>
      <c r="D48" s="255"/>
      <c r="E48" s="251">
        <f>IF(D48="",,10-D48)</f>
        <v>0</v>
      </c>
      <c r="G48" s="156">
        <v>1</v>
      </c>
      <c r="H48" s="258"/>
      <c r="I48" s="255"/>
      <c r="J48" s="251">
        <f>IF(I48="",,10-I48)</f>
        <v>0</v>
      </c>
      <c r="L48" s="156">
        <v>1</v>
      </c>
      <c r="M48" s="258"/>
      <c r="N48" s="255"/>
      <c r="O48" s="251">
        <f>IF(N48="",,10-N48)</f>
        <v>0</v>
      </c>
      <c r="Q48" s="156">
        <v>1</v>
      </c>
      <c r="R48" s="258"/>
      <c r="S48" s="255"/>
      <c r="T48" s="251">
        <f>IF(S48="",,10-S48)</f>
        <v>0</v>
      </c>
    </row>
    <row r="49" spans="2:20" ht="15" thickBot="1" x14ac:dyDescent="0.35">
      <c r="B49" s="156">
        <v>2</v>
      </c>
      <c r="C49" s="258"/>
      <c r="D49" s="255"/>
      <c r="E49" s="251">
        <f t="shared" ref="E49:E57" si="4">IF(D49="",,10-D49)</f>
        <v>0</v>
      </c>
      <c r="G49" s="156">
        <v>2</v>
      </c>
      <c r="H49" s="258"/>
      <c r="I49" s="255"/>
      <c r="J49" s="251">
        <f t="shared" ref="J49:J57" si="5">IF(I49="",,10-I49)</f>
        <v>0</v>
      </c>
      <c r="L49" s="156">
        <v>2</v>
      </c>
      <c r="M49" s="258"/>
      <c r="N49" s="255"/>
      <c r="O49" s="251">
        <f t="shared" ref="O49:O57" si="6">IF(N49="",,10-N49)</f>
        <v>0</v>
      </c>
      <c r="Q49" s="156">
        <v>2</v>
      </c>
      <c r="R49" s="258"/>
      <c r="S49" s="255"/>
      <c r="T49" s="251">
        <f t="shared" ref="T49:T57" si="7">IF(S49="",,10-S49)</f>
        <v>0</v>
      </c>
    </row>
    <row r="50" spans="2:20" ht="15" thickBot="1" x14ac:dyDescent="0.35">
      <c r="B50" s="156">
        <v>3</v>
      </c>
      <c r="C50" s="258"/>
      <c r="D50" s="255"/>
      <c r="E50" s="251">
        <f t="shared" si="4"/>
        <v>0</v>
      </c>
      <c r="G50" s="156">
        <v>3</v>
      </c>
      <c r="H50" s="258"/>
      <c r="I50" s="255"/>
      <c r="J50" s="251">
        <f t="shared" si="5"/>
        <v>0</v>
      </c>
      <c r="L50" s="156">
        <v>3</v>
      </c>
      <c r="M50" s="258"/>
      <c r="N50" s="255"/>
      <c r="O50" s="251">
        <f t="shared" si="6"/>
        <v>0</v>
      </c>
      <c r="Q50" s="156">
        <v>3</v>
      </c>
      <c r="R50" s="258"/>
      <c r="S50" s="255"/>
      <c r="T50" s="251">
        <f t="shared" si="7"/>
        <v>0</v>
      </c>
    </row>
    <row r="51" spans="2:20" ht="15" thickBot="1" x14ac:dyDescent="0.35">
      <c r="B51" s="156">
        <v>4</v>
      </c>
      <c r="C51" s="258"/>
      <c r="D51" s="255"/>
      <c r="E51" s="251">
        <f t="shared" si="4"/>
        <v>0</v>
      </c>
      <c r="G51" s="156">
        <v>4</v>
      </c>
      <c r="H51" s="258"/>
      <c r="I51" s="255"/>
      <c r="J51" s="251">
        <f t="shared" si="5"/>
        <v>0</v>
      </c>
      <c r="L51" s="156">
        <v>4</v>
      </c>
      <c r="M51" s="258"/>
      <c r="N51" s="255"/>
      <c r="O51" s="251">
        <f t="shared" si="6"/>
        <v>0</v>
      </c>
      <c r="Q51" s="156">
        <v>4</v>
      </c>
      <c r="R51" s="258"/>
      <c r="S51" s="255"/>
      <c r="T51" s="251">
        <f t="shared" si="7"/>
        <v>0</v>
      </c>
    </row>
    <row r="52" spans="2:20" ht="15" thickBot="1" x14ac:dyDescent="0.35">
      <c r="B52" s="156">
        <v>5</v>
      </c>
      <c r="C52" s="258"/>
      <c r="D52" s="255"/>
      <c r="E52" s="251">
        <f t="shared" si="4"/>
        <v>0</v>
      </c>
      <c r="G52" s="156">
        <v>5</v>
      </c>
      <c r="H52" s="258"/>
      <c r="I52" s="255"/>
      <c r="J52" s="251">
        <f t="shared" si="5"/>
        <v>0</v>
      </c>
      <c r="L52" s="156">
        <v>5</v>
      </c>
      <c r="M52" s="258"/>
      <c r="N52" s="255"/>
      <c r="O52" s="251">
        <f t="shared" si="6"/>
        <v>0</v>
      </c>
      <c r="Q52" s="156">
        <v>5</v>
      </c>
      <c r="R52" s="258"/>
      <c r="S52" s="255"/>
      <c r="T52" s="251">
        <f t="shared" si="7"/>
        <v>0</v>
      </c>
    </row>
    <row r="53" spans="2:20" ht="15" thickBot="1" x14ac:dyDescent="0.35">
      <c r="B53" s="156">
        <v>6</v>
      </c>
      <c r="C53" s="258"/>
      <c r="D53" s="255"/>
      <c r="E53" s="251">
        <f t="shared" si="4"/>
        <v>0</v>
      </c>
      <c r="G53" s="156">
        <v>6</v>
      </c>
      <c r="H53" s="258"/>
      <c r="I53" s="255"/>
      <c r="J53" s="251">
        <f t="shared" si="5"/>
        <v>0</v>
      </c>
      <c r="L53" s="156">
        <v>6</v>
      </c>
      <c r="M53" s="258"/>
      <c r="N53" s="255"/>
      <c r="O53" s="251">
        <f t="shared" si="6"/>
        <v>0</v>
      </c>
      <c r="Q53" s="156">
        <v>6</v>
      </c>
      <c r="R53" s="258"/>
      <c r="S53" s="255"/>
      <c r="T53" s="251">
        <f t="shared" si="7"/>
        <v>0</v>
      </c>
    </row>
    <row r="54" spans="2:20" ht="15" thickBot="1" x14ac:dyDescent="0.35">
      <c r="B54" s="156">
        <v>7</v>
      </c>
      <c r="C54" s="258"/>
      <c r="D54" s="255"/>
      <c r="E54" s="251">
        <f t="shared" si="4"/>
        <v>0</v>
      </c>
      <c r="G54" s="156">
        <v>7</v>
      </c>
      <c r="H54" s="258"/>
      <c r="I54" s="255"/>
      <c r="J54" s="251">
        <f t="shared" si="5"/>
        <v>0</v>
      </c>
      <c r="L54" s="156">
        <v>7</v>
      </c>
      <c r="M54" s="258"/>
      <c r="N54" s="255"/>
      <c r="O54" s="251">
        <f t="shared" si="6"/>
        <v>0</v>
      </c>
      <c r="Q54" s="156">
        <v>7</v>
      </c>
      <c r="R54" s="258"/>
      <c r="S54" s="255"/>
      <c r="T54" s="251">
        <f t="shared" si="7"/>
        <v>0</v>
      </c>
    </row>
    <row r="55" spans="2:20" ht="15" thickBot="1" x14ac:dyDescent="0.35">
      <c r="B55" s="156">
        <v>8</v>
      </c>
      <c r="C55" s="258"/>
      <c r="D55" s="255"/>
      <c r="E55" s="251">
        <f t="shared" si="4"/>
        <v>0</v>
      </c>
      <c r="G55" s="156">
        <v>8</v>
      </c>
      <c r="H55" s="258"/>
      <c r="I55" s="255"/>
      <c r="J55" s="251">
        <f t="shared" si="5"/>
        <v>0</v>
      </c>
      <c r="L55" s="156">
        <v>8</v>
      </c>
      <c r="M55" s="258"/>
      <c r="N55" s="255"/>
      <c r="O55" s="251">
        <f t="shared" si="6"/>
        <v>0</v>
      </c>
      <c r="Q55" s="156">
        <v>8</v>
      </c>
      <c r="R55" s="258"/>
      <c r="S55" s="255"/>
      <c r="T55" s="251">
        <f t="shared" si="7"/>
        <v>0</v>
      </c>
    </row>
    <row r="56" spans="2:20" ht="15" thickBot="1" x14ac:dyDescent="0.35">
      <c r="B56" s="156">
        <v>9</v>
      </c>
      <c r="C56" s="258"/>
      <c r="D56" s="255"/>
      <c r="E56" s="251">
        <f t="shared" si="4"/>
        <v>0</v>
      </c>
      <c r="G56" s="156">
        <v>9</v>
      </c>
      <c r="H56" s="258"/>
      <c r="I56" s="255"/>
      <c r="J56" s="251">
        <f t="shared" si="5"/>
        <v>0</v>
      </c>
      <c r="L56" s="156">
        <v>9</v>
      </c>
      <c r="M56" s="258"/>
      <c r="N56" s="255"/>
      <c r="O56" s="251">
        <f t="shared" si="6"/>
        <v>0</v>
      </c>
      <c r="Q56" s="156">
        <v>9</v>
      </c>
      <c r="R56" s="258"/>
      <c r="S56" s="255"/>
      <c r="T56" s="251">
        <f t="shared" si="7"/>
        <v>0</v>
      </c>
    </row>
    <row r="57" spans="2:20" ht="15" thickBot="1" x14ac:dyDescent="0.35">
      <c r="B57" s="156">
        <v>10</v>
      </c>
      <c r="C57" s="258"/>
      <c r="D57" s="255"/>
      <c r="E57" s="251">
        <f t="shared" si="4"/>
        <v>0</v>
      </c>
      <c r="G57" s="156">
        <v>10</v>
      </c>
      <c r="H57" s="258"/>
      <c r="I57" s="255"/>
      <c r="J57" s="251">
        <f t="shared" si="5"/>
        <v>0</v>
      </c>
      <c r="L57" s="156">
        <v>10</v>
      </c>
      <c r="M57" s="258"/>
      <c r="N57" s="255"/>
      <c r="O57" s="251">
        <f t="shared" si="6"/>
        <v>0</v>
      </c>
      <c r="Q57" s="156">
        <v>10</v>
      </c>
      <c r="R57" s="258"/>
      <c r="S57" s="255"/>
      <c r="T57" s="251">
        <f t="shared" si="7"/>
        <v>0</v>
      </c>
    </row>
    <row r="58" spans="2:20" x14ac:dyDescent="0.3">
      <c r="B58" s="178">
        <f>COUNTIF(C48:C57,"&gt;0")</f>
        <v>0</v>
      </c>
      <c r="C58" s="180">
        <f>SUM(C48:C57)</f>
        <v>0</v>
      </c>
      <c r="D58" s="253">
        <f>IFERROR(AVERAGEIF(D48:D57,"&gt;0"),0)</f>
        <v>0</v>
      </c>
      <c r="E58" s="256">
        <f>IFERROR(AVERAGEIF(E48:E57,"&gt;0"),0)</f>
        <v>0</v>
      </c>
      <c r="G58" s="178">
        <f>COUNTIF(H48:H57,"&gt;0")</f>
        <v>0</v>
      </c>
      <c r="H58" s="180">
        <f>SUM(H48:H57)</f>
        <v>0</v>
      </c>
      <c r="I58" s="253">
        <f>IFERROR(AVERAGEIF(I48:I57,"&gt;0"),0)</f>
        <v>0</v>
      </c>
      <c r="J58" s="256">
        <f>IFERROR(AVERAGEIF(J48:J57,"&gt;0"),0)</f>
        <v>0</v>
      </c>
      <c r="L58" s="178">
        <f>COUNTIF(M48:M57,"&gt;0")</f>
        <v>0</v>
      </c>
      <c r="M58" s="180">
        <f>SUM(M48:M57)</f>
        <v>0</v>
      </c>
      <c r="N58" s="253">
        <f>IFERROR(AVERAGEIF(N48:N57,"&gt;0"),0)</f>
        <v>0</v>
      </c>
      <c r="O58" s="256">
        <f>IFERROR(AVERAGEIF(O48:O57,"&gt;0"),0)</f>
        <v>0</v>
      </c>
      <c r="Q58" s="178">
        <f>COUNTIF(R48:R57,"&gt;0")</f>
        <v>0</v>
      </c>
      <c r="R58" s="180">
        <f>SUM(R48:R57)</f>
        <v>0</v>
      </c>
      <c r="S58" s="253">
        <f>IFERROR(AVERAGEIF(S48:S57,"&gt;0"),0)</f>
        <v>0</v>
      </c>
      <c r="T58" s="256">
        <f>IFERROR(AVERAGEIF(T48:T57,"&gt;0"),0)</f>
        <v>0</v>
      </c>
    </row>
    <row r="59" spans="2:20" ht="15" thickBot="1" x14ac:dyDescent="0.35">
      <c r="B59" s="179"/>
      <c r="C59" s="181"/>
      <c r="D59" s="254"/>
      <c r="E59" s="257"/>
      <c r="G59" s="179"/>
      <c r="H59" s="181"/>
      <c r="I59" s="254"/>
      <c r="J59" s="257"/>
      <c r="L59" s="179"/>
      <c r="M59" s="181"/>
      <c r="N59" s="254"/>
      <c r="O59" s="257"/>
      <c r="Q59" s="179"/>
      <c r="R59" s="181"/>
      <c r="S59" s="254"/>
      <c r="T59" s="257"/>
    </row>
    <row r="60" spans="2:20" x14ac:dyDescent="0.3">
      <c r="B60" s="172" t="s">
        <v>324</v>
      </c>
      <c r="C60" s="173"/>
      <c r="D60" s="260">
        <f>C48*EXP(-0.215*(E48))+C49*EXP(-0.215*(E49))+C50*EXP(-0.215*(E50))+C51*EXP(-0.215*(E51))+C52*EXP(-0.215*(E52))+C53*EXP(-0.215*(E53))+C54*EXP(-0.215*(E54))+C55*EXP(-0.215*(E55))+C56*EXP(-0.215*(E56))+C57*EXP(-0.215*(E57))</f>
        <v>0</v>
      </c>
      <c r="E60" s="261"/>
      <c r="G60" s="172" t="s">
        <v>324</v>
      </c>
      <c r="H60" s="173"/>
      <c r="I60" s="260">
        <f>H48*EXP(-0.215*(J48))+H49*EXP(-0.215*(J49))+H50*EXP(-0.215*(J50))+H51*EXP(-0.215*(J51))+H52*EXP(-0.215*(J52))+H53*EXP(-0.215*(J53))+H54*EXP(-0.215*(J54))+H55*EXP(-0.215*(J55))+H56*EXP(-0.215*(J56))+H57*EXP(-0.215*(J57))</f>
        <v>0</v>
      </c>
      <c r="J60" s="261"/>
      <c r="L60" s="172" t="s">
        <v>324</v>
      </c>
      <c r="M60" s="173"/>
      <c r="N60" s="260">
        <f>M48*EXP(-0.215*(O48))+M49*EXP(-0.215*(O49))+M50*EXP(-0.215*(O50))+M51*EXP(-0.215*(O51))+M52*EXP(-0.215*(O52))+M53*EXP(-0.215*(O53))+M54*EXP(-0.215*(O54))+M55*EXP(-0.215*(O55))+M56*EXP(-0.215*(O56))+M57*EXP(-0.215*(O57))</f>
        <v>0</v>
      </c>
      <c r="O60" s="261"/>
      <c r="Q60" s="172" t="s">
        <v>324</v>
      </c>
      <c r="R60" s="173"/>
      <c r="S60" s="260">
        <f>R48*EXP(-0.215*(T48))+R49*EXP(-0.215*(T49))+R50*EXP(-0.215*(T50))+R51*EXP(-0.215*(T51))+R52*EXP(-0.215*(T52))+R53*EXP(-0.215*(T53))+R54*EXP(-0.215*(T54))+R55*EXP(-0.215*(T55))+R56*EXP(-0.215*(T56))+R57*EXP(-0.215*(T57))</f>
        <v>0</v>
      </c>
      <c r="T60" s="261"/>
    </row>
    <row r="61" spans="2:20" ht="15" thickBot="1" x14ac:dyDescent="0.35">
      <c r="B61" s="174"/>
      <c r="C61" s="175"/>
      <c r="D61" s="262"/>
      <c r="E61" s="263"/>
      <c r="G61" s="174"/>
      <c r="H61" s="175"/>
      <c r="I61" s="262"/>
      <c r="J61" s="263"/>
      <c r="L61" s="174"/>
      <c r="M61" s="175"/>
      <c r="N61" s="262"/>
      <c r="O61" s="263"/>
      <c r="Q61" s="174"/>
      <c r="R61" s="175"/>
      <c r="S61" s="262"/>
      <c r="T61" s="263"/>
    </row>
    <row r="62" spans="2:20" x14ac:dyDescent="0.3">
      <c r="B62" s="172" t="s">
        <v>318</v>
      </c>
      <c r="C62" s="173"/>
      <c r="D62" s="264">
        <f>C58*D58</f>
        <v>0</v>
      </c>
      <c r="E62" s="265"/>
      <c r="G62" s="172" t="s">
        <v>318</v>
      </c>
      <c r="H62" s="173"/>
      <c r="I62" s="264">
        <f>H58*I58</f>
        <v>0</v>
      </c>
      <c r="J62" s="265"/>
      <c r="L62" s="172" t="s">
        <v>318</v>
      </c>
      <c r="M62" s="173"/>
      <c r="N62" s="264">
        <f>M58*N58</f>
        <v>0</v>
      </c>
      <c r="O62" s="265"/>
      <c r="Q62" s="172" t="s">
        <v>318</v>
      </c>
      <c r="R62" s="173"/>
      <c r="S62" s="264">
        <f>R58*S58</f>
        <v>0</v>
      </c>
      <c r="T62" s="265"/>
    </row>
    <row r="63" spans="2:20" ht="15" thickBot="1" x14ac:dyDescent="0.35">
      <c r="B63" s="174"/>
      <c r="C63" s="175"/>
      <c r="D63" s="266"/>
      <c r="E63" s="267"/>
      <c r="G63" s="174"/>
      <c r="H63" s="175"/>
      <c r="I63" s="266"/>
      <c r="J63" s="267"/>
      <c r="L63" s="174"/>
      <c r="M63" s="175"/>
      <c r="N63" s="266"/>
      <c r="O63" s="267"/>
      <c r="Q63" s="174"/>
      <c r="R63" s="175"/>
      <c r="S63" s="266"/>
      <c r="T63" s="267"/>
    </row>
    <row r="65" spans="2:20" ht="15" thickBot="1" x14ac:dyDescent="0.35"/>
    <row r="66" spans="2:20" x14ac:dyDescent="0.3">
      <c r="B66" s="172" t="s">
        <v>329</v>
      </c>
      <c r="C66" s="173"/>
      <c r="D66" s="173"/>
      <c r="E66" s="176"/>
      <c r="G66" s="172" t="s">
        <v>330</v>
      </c>
      <c r="H66" s="173"/>
      <c r="I66" s="173"/>
      <c r="J66" s="176"/>
      <c r="L66" s="172" t="s">
        <v>331</v>
      </c>
      <c r="M66" s="173"/>
      <c r="N66" s="173"/>
      <c r="O66" s="176"/>
      <c r="Q66" s="172" t="s">
        <v>332</v>
      </c>
      <c r="R66" s="173"/>
      <c r="S66" s="173"/>
      <c r="T66" s="176"/>
    </row>
    <row r="67" spans="2:20" ht="15" thickBot="1" x14ac:dyDescent="0.35">
      <c r="B67" s="174"/>
      <c r="C67" s="175"/>
      <c r="D67" s="175"/>
      <c r="E67" s="177"/>
      <c r="G67" s="174"/>
      <c r="H67" s="175"/>
      <c r="I67" s="175"/>
      <c r="J67" s="177"/>
      <c r="L67" s="174"/>
      <c r="M67" s="175"/>
      <c r="N67" s="175"/>
      <c r="O67" s="177"/>
      <c r="Q67" s="174"/>
      <c r="R67" s="175"/>
      <c r="S67" s="175"/>
      <c r="T67" s="177"/>
    </row>
    <row r="68" spans="2:20" ht="15" thickBot="1" x14ac:dyDescent="0.35">
      <c r="B68" s="156" t="s">
        <v>320</v>
      </c>
      <c r="C68" s="156" t="s">
        <v>321</v>
      </c>
      <c r="D68" s="155" t="s">
        <v>317</v>
      </c>
      <c r="E68" s="155" t="s">
        <v>322</v>
      </c>
      <c r="G68" s="156" t="s">
        <v>320</v>
      </c>
      <c r="H68" s="156" t="s">
        <v>321</v>
      </c>
      <c r="I68" s="155" t="s">
        <v>317</v>
      </c>
      <c r="J68" s="155" t="s">
        <v>322</v>
      </c>
      <c r="L68" s="156" t="s">
        <v>320</v>
      </c>
      <c r="M68" s="156" t="s">
        <v>321</v>
      </c>
      <c r="N68" s="155" t="s">
        <v>317</v>
      </c>
      <c r="O68" s="155" t="s">
        <v>322</v>
      </c>
      <c r="Q68" s="156" t="s">
        <v>320</v>
      </c>
      <c r="R68" s="156" t="s">
        <v>321</v>
      </c>
      <c r="S68" s="155" t="s">
        <v>317</v>
      </c>
      <c r="T68" s="155" t="s">
        <v>322</v>
      </c>
    </row>
    <row r="69" spans="2:20" ht="15" thickBot="1" x14ac:dyDescent="0.35">
      <c r="B69" s="156">
        <v>1</v>
      </c>
      <c r="C69" s="258"/>
      <c r="D69" s="255"/>
      <c r="E69" s="251">
        <f>IF(D69="",,10-D69)</f>
        <v>0</v>
      </c>
      <c r="G69" s="156">
        <v>1</v>
      </c>
      <c r="H69" s="258"/>
      <c r="I69" s="255"/>
      <c r="J69" s="251">
        <f>IF(I69="",,10-I69)</f>
        <v>0</v>
      </c>
      <c r="L69" s="156">
        <v>1</v>
      </c>
      <c r="M69" s="258"/>
      <c r="N69" s="255"/>
      <c r="O69" s="251">
        <f>IF(N69="",,10-N69)</f>
        <v>0</v>
      </c>
      <c r="Q69" s="156">
        <v>1</v>
      </c>
      <c r="R69" s="258"/>
      <c r="S69" s="255"/>
      <c r="T69" s="251">
        <f>IF(S69="",,10-S69)</f>
        <v>0</v>
      </c>
    </row>
    <row r="70" spans="2:20" ht="15" thickBot="1" x14ac:dyDescent="0.35">
      <c r="B70" s="156">
        <v>2</v>
      </c>
      <c r="C70" s="258"/>
      <c r="D70" s="255"/>
      <c r="E70" s="251">
        <f t="shared" ref="E70:E78" si="8">IF(D70="",,10-D70)</f>
        <v>0</v>
      </c>
      <c r="G70" s="156">
        <v>2</v>
      </c>
      <c r="H70" s="258"/>
      <c r="I70" s="255"/>
      <c r="J70" s="251">
        <f t="shared" ref="J70:J78" si="9">IF(I70="",,10-I70)</f>
        <v>0</v>
      </c>
      <c r="L70" s="156">
        <v>2</v>
      </c>
      <c r="M70" s="258"/>
      <c r="N70" s="255"/>
      <c r="O70" s="251">
        <f t="shared" ref="O70:O78" si="10">IF(N70="",,10-N70)</f>
        <v>0</v>
      </c>
      <c r="Q70" s="156">
        <v>2</v>
      </c>
      <c r="R70" s="258"/>
      <c r="S70" s="255"/>
      <c r="T70" s="251">
        <f t="shared" ref="T70:T78" si="11">IF(S70="",,10-S70)</f>
        <v>0</v>
      </c>
    </row>
    <row r="71" spans="2:20" ht="15" thickBot="1" x14ac:dyDescent="0.35">
      <c r="B71" s="156">
        <v>3</v>
      </c>
      <c r="C71" s="258"/>
      <c r="D71" s="255"/>
      <c r="E71" s="251">
        <f t="shared" si="8"/>
        <v>0</v>
      </c>
      <c r="G71" s="156">
        <v>3</v>
      </c>
      <c r="H71" s="258"/>
      <c r="I71" s="255"/>
      <c r="J71" s="251">
        <f t="shared" si="9"/>
        <v>0</v>
      </c>
      <c r="L71" s="156">
        <v>3</v>
      </c>
      <c r="M71" s="258"/>
      <c r="N71" s="255"/>
      <c r="O71" s="251">
        <f t="shared" si="10"/>
        <v>0</v>
      </c>
      <c r="Q71" s="156">
        <v>3</v>
      </c>
      <c r="R71" s="258"/>
      <c r="S71" s="255"/>
      <c r="T71" s="251">
        <f t="shared" si="11"/>
        <v>0</v>
      </c>
    </row>
    <row r="72" spans="2:20" ht="15" thickBot="1" x14ac:dyDescent="0.35">
      <c r="B72" s="156">
        <v>4</v>
      </c>
      <c r="C72" s="258"/>
      <c r="D72" s="255"/>
      <c r="E72" s="251">
        <f t="shared" si="8"/>
        <v>0</v>
      </c>
      <c r="G72" s="156">
        <v>4</v>
      </c>
      <c r="H72" s="258"/>
      <c r="I72" s="255"/>
      <c r="J72" s="251">
        <f t="shared" si="9"/>
        <v>0</v>
      </c>
      <c r="L72" s="156">
        <v>4</v>
      </c>
      <c r="M72" s="258"/>
      <c r="N72" s="255"/>
      <c r="O72" s="251">
        <f t="shared" si="10"/>
        <v>0</v>
      </c>
      <c r="Q72" s="156">
        <v>4</v>
      </c>
      <c r="R72" s="258"/>
      <c r="S72" s="255"/>
      <c r="T72" s="251">
        <f t="shared" si="11"/>
        <v>0</v>
      </c>
    </row>
    <row r="73" spans="2:20" ht="15" thickBot="1" x14ac:dyDescent="0.35">
      <c r="B73" s="156">
        <v>5</v>
      </c>
      <c r="C73" s="258"/>
      <c r="D73" s="255"/>
      <c r="E73" s="251">
        <f t="shared" si="8"/>
        <v>0</v>
      </c>
      <c r="G73" s="156">
        <v>5</v>
      </c>
      <c r="H73" s="258"/>
      <c r="I73" s="255"/>
      <c r="J73" s="251">
        <f t="shared" si="9"/>
        <v>0</v>
      </c>
      <c r="L73" s="156">
        <v>5</v>
      </c>
      <c r="M73" s="258"/>
      <c r="N73" s="255"/>
      <c r="O73" s="251">
        <f t="shared" si="10"/>
        <v>0</v>
      </c>
      <c r="Q73" s="156">
        <v>5</v>
      </c>
      <c r="R73" s="258"/>
      <c r="S73" s="255"/>
      <c r="T73" s="251">
        <f t="shared" si="11"/>
        <v>0</v>
      </c>
    </row>
    <row r="74" spans="2:20" ht="15" thickBot="1" x14ac:dyDescent="0.35">
      <c r="B74" s="156">
        <v>6</v>
      </c>
      <c r="C74" s="258"/>
      <c r="D74" s="255"/>
      <c r="E74" s="251">
        <f t="shared" si="8"/>
        <v>0</v>
      </c>
      <c r="G74" s="156">
        <v>6</v>
      </c>
      <c r="H74" s="258"/>
      <c r="I74" s="255"/>
      <c r="J74" s="251">
        <f t="shared" si="9"/>
        <v>0</v>
      </c>
      <c r="L74" s="156">
        <v>6</v>
      </c>
      <c r="M74" s="258"/>
      <c r="N74" s="255"/>
      <c r="O74" s="251">
        <f t="shared" si="10"/>
        <v>0</v>
      </c>
      <c r="Q74" s="156">
        <v>6</v>
      </c>
      <c r="R74" s="258"/>
      <c r="S74" s="255"/>
      <c r="T74" s="251">
        <f t="shared" si="11"/>
        <v>0</v>
      </c>
    </row>
    <row r="75" spans="2:20" ht="15" thickBot="1" x14ac:dyDescent="0.35">
      <c r="B75" s="156">
        <v>7</v>
      </c>
      <c r="C75" s="258"/>
      <c r="D75" s="255"/>
      <c r="E75" s="251">
        <f t="shared" si="8"/>
        <v>0</v>
      </c>
      <c r="G75" s="156">
        <v>7</v>
      </c>
      <c r="H75" s="258"/>
      <c r="I75" s="255"/>
      <c r="J75" s="251">
        <f t="shared" si="9"/>
        <v>0</v>
      </c>
      <c r="L75" s="156">
        <v>7</v>
      </c>
      <c r="M75" s="258"/>
      <c r="N75" s="255"/>
      <c r="O75" s="251">
        <f t="shared" si="10"/>
        <v>0</v>
      </c>
      <c r="Q75" s="156">
        <v>7</v>
      </c>
      <c r="R75" s="258"/>
      <c r="S75" s="255"/>
      <c r="T75" s="251">
        <f t="shared" si="11"/>
        <v>0</v>
      </c>
    </row>
    <row r="76" spans="2:20" ht="15" thickBot="1" x14ac:dyDescent="0.35">
      <c r="B76" s="156">
        <v>8</v>
      </c>
      <c r="C76" s="258"/>
      <c r="D76" s="255"/>
      <c r="E76" s="251">
        <f t="shared" si="8"/>
        <v>0</v>
      </c>
      <c r="G76" s="156">
        <v>8</v>
      </c>
      <c r="H76" s="258"/>
      <c r="I76" s="255"/>
      <c r="J76" s="251">
        <f t="shared" si="9"/>
        <v>0</v>
      </c>
      <c r="L76" s="156">
        <v>8</v>
      </c>
      <c r="M76" s="258"/>
      <c r="N76" s="255"/>
      <c r="O76" s="251">
        <f t="shared" si="10"/>
        <v>0</v>
      </c>
      <c r="Q76" s="156">
        <v>8</v>
      </c>
      <c r="R76" s="258"/>
      <c r="S76" s="255"/>
      <c r="T76" s="251">
        <f t="shared" si="11"/>
        <v>0</v>
      </c>
    </row>
    <row r="77" spans="2:20" ht="15" thickBot="1" x14ac:dyDescent="0.35">
      <c r="B77" s="156">
        <v>9</v>
      </c>
      <c r="C77" s="258"/>
      <c r="D77" s="255"/>
      <c r="E77" s="251">
        <f t="shared" si="8"/>
        <v>0</v>
      </c>
      <c r="G77" s="156">
        <v>9</v>
      </c>
      <c r="H77" s="258"/>
      <c r="I77" s="255"/>
      <c r="J77" s="251">
        <f t="shared" si="9"/>
        <v>0</v>
      </c>
      <c r="L77" s="156">
        <v>9</v>
      </c>
      <c r="M77" s="258"/>
      <c r="N77" s="255"/>
      <c r="O77" s="251">
        <f t="shared" si="10"/>
        <v>0</v>
      </c>
      <c r="Q77" s="156">
        <v>9</v>
      </c>
      <c r="R77" s="258"/>
      <c r="S77" s="255"/>
      <c r="T77" s="251">
        <f t="shared" si="11"/>
        <v>0</v>
      </c>
    </row>
    <row r="78" spans="2:20" ht="15" thickBot="1" x14ac:dyDescent="0.35">
      <c r="B78" s="156">
        <v>10</v>
      </c>
      <c r="C78" s="258"/>
      <c r="D78" s="255"/>
      <c r="E78" s="251">
        <f t="shared" si="8"/>
        <v>0</v>
      </c>
      <c r="G78" s="156">
        <v>10</v>
      </c>
      <c r="H78" s="258"/>
      <c r="I78" s="255"/>
      <c r="J78" s="251">
        <f t="shared" si="9"/>
        <v>0</v>
      </c>
      <c r="L78" s="156">
        <v>10</v>
      </c>
      <c r="M78" s="258"/>
      <c r="N78" s="255"/>
      <c r="O78" s="251">
        <f t="shared" si="10"/>
        <v>0</v>
      </c>
      <c r="Q78" s="156">
        <v>10</v>
      </c>
      <c r="R78" s="258"/>
      <c r="S78" s="255"/>
      <c r="T78" s="251">
        <f t="shared" si="11"/>
        <v>0</v>
      </c>
    </row>
    <row r="79" spans="2:20" x14ac:dyDescent="0.3">
      <c r="B79" s="178">
        <f>COUNTIF(C69:C78,"&gt;0")</f>
        <v>0</v>
      </c>
      <c r="C79" s="180">
        <f>SUM(C69:C78)</f>
        <v>0</v>
      </c>
      <c r="D79" s="253">
        <f>IFERROR(AVERAGEIF(D69:D78,"&gt;0"),0)</f>
        <v>0</v>
      </c>
      <c r="E79" s="256">
        <f>IFERROR(AVERAGEIF(E69:E78,"&gt;0"),0)</f>
        <v>0</v>
      </c>
      <c r="G79" s="178">
        <f>COUNTIF(H69:H78,"&gt;0")</f>
        <v>0</v>
      </c>
      <c r="H79" s="180">
        <f>SUM(H69:H78)</f>
        <v>0</v>
      </c>
      <c r="I79" s="253">
        <f>IFERROR(AVERAGEIF(I69:I78,"&gt;0"),0)</f>
        <v>0</v>
      </c>
      <c r="J79" s="256">
        <f>IFERROR(AVERAGEIF(J69:J78,"&gt;0"),0)</f>
        <v>0</v>
      </c>
      <c r="L79" s="178">
        <f>COUNTIF(M69:M78,"&gt;0")</f>
        <v>0</v>
      </c>
      <c r="M79" s="180">
        <f>SUM(M69:M78)</f>
        <v>0</v>
      </c>
      <c r="N79" s="253">
        <f>IFERROR(AVERAGEIF(N69:N78,"&gt;0"),0)</f>
        <v>0</v>
      </c>
      <c r="O79" s="256">
        <f>IFERROR(AVERAGEIF(O69:O78,"&gt;0"),0)</f>
        <v>0</v>
      </c>
      <c r="Q79" s="178">
        <f>COUNTIF(R69:R78,"&gt;0")</f>
        <v>0</v>
      </c>
      <c r="R79" s="180">
        <f>SUM(R69:R78)</f>
        <v>0</v>
      </c>
      <c r="S79" s="253">
        <f>IFERROR(AVERAGEIF(S69:S78,"&gt;0"),0)</f>
        <v>0</v>
      </c>
      <c r="T79" s="256">
        <f>IFERROR(AVERAGEIF(T69:T78,"&gt;0"),0)</f>
        <v>0</v>
      </c>
    </row>
    <row r="80" spans="2:20" ht="15" thickBot="1" x14ac:dyDescent="0.35">
      <c r="B80" s="179"/>
      <c r="C80" s="181"/>
      <c r="D80" s="254"/>
      <c r="E80" s="257"/>
      <c r="G80" s="179"/>
      <c r="H80" s="181"/>
      <c r="I80" s="254"/>
      <c r="J80" s="257"/>
      <c r="L80" s="179"/>
      <c r="M80" s="181"/>
      <c r="N80" s="254"/>
      <c r="O80" s="257"/>
      <c r="Q80" s="179"/>
      <c r="R80" s="181"/>
      <c r="S80" s="254"/>
      <c r="T80" s="257"/>
    </row>
    <row r="81" spans="2:20" x14ac:dyDescent="0.3">
      <c r="B81" s="172" t="s">
        <v>324</v>
      </c>
      <c r="C81" s="173"/>
      <c r="D81" s="260">
        <f>C69*EXP(-0.215*(E69))+C70*EXP(-0.215*(E70))+C71*EXP(-0.215*(E71))+C72*EXP(-0.215*(E72))+C73*EXP(-0.215*(E73))+C74*EXP(-0.215*(E74))+C75*EXP(-0.215*(E75))+C76*EXP(-0.215*(E76))+C77*EXP(-0.215*(E77))+C78*EXP(-0.215*(E78))</f>
        <v>0</v>
      </c>
      <c r="E81" s="261"/>
      <c r="G81" s="172" t="s">
        <v>324</v>
      </c>
      <c r="H81" s="173"/>
      <c r="I81" s="260">
        <f>H69*EXP(-0.215*(J69))+H70*EXP(-0.215*(J70))+H71*EXP(-0.215*(J71))+H72*EXP(-0.215*(J72))+H73*EXP(-0.215*(J73))+H74*EXP(-0.215*(J74))+H75*EXP(-0.215*(J75))+H76*EXP(-0.215*(J76))+H77*EXP(-0.215*(J77))+H78*EXP(-0.215*(J78))</f>
        <v>0</v>
      </c>
      <c r="J81" s="261"/>
      <c r="L81" s="172" t="s">
        <v>324</v>
      </c>
      <c r="M81" s="173"/>
      <c r="N81" s="260">
        <f>M69*EXP(-0.215*(O69))+M70*EXP(-0.215*(O70))+M71*EXP(-0.215*(O71))+M72*EXP(-0.215*(O72))+M73*EXP(-0.215*(O73))+M74*EXP(-0.215*(O74))+M75*EXP(-0.215*(O75))+M76*EXP(-0.215*(O76))+M77*EXP(-0.215*(O77))+M78*EXP(-0.215*(O78))</f>
        <v>0</v>
      </c>
      <c r="O81" s="261"/>
      <c r="Q81" s="172" t="s">
        <v>324</v>
      </c>
      <c r="R81" s="173"/>
      <c r="S81" s="260">
        <f>R69*EXP(-0.215*(T69))+R70*EXP(-0.215*(T70))+R71*EXP(-0.215*(T71))+R72*EXP(-0.215*(T72))+R73*EXP(-0.215*(T73))+R74*EXP(-0.215*(T74))+R75*EXP(-0.215*(T75))+R76*EXP(-0.215*(T76))+R77*EXP(-0.215*(T77))+R78*EXP(-0.215*(T78))</f>
        <v>0</v>
      </c>
      <c r="T81" s="261"/>
    </row>
    <row r="82" spans="2:20" ht="15" thickBot="1" x14ac:dyDescent="0.35">
      <c r="B82" s="174"/>
      <c r="C82" s="175"/>
      <c r="D82" s="262"/>
      <c r="E82" s="263"/>
      <c r="G82" s="174"/>
      <c r="H82" s="175"/>
      <c r="I82" s="262"/>
      <c r="J82" s="263"/>
      <c r="L82" s="174"/>
      <c r="M82" s="175"/>
      <c r="N82" s="262"/>
      <c r="O82" s="263"/>
      <c r="Q82" s="174"/>
      <c r="R82" s="175"/>
      <c r="S82" s="262"/>
      <c r="T82" s="263"/>
    </row>
    <row r="83" spans="2:20" x14ac:dyDescent="0.3">
      <c r="B83" s="172" t="s">
        <v>318</v>
      </c>
      <c r="C83" s="173"/>
      <c r="D83" s="264">
        <f>C79*D79</f>
        <v>0</v>
      </c>
      <c r="E83" s="265"/>
      <c r="G83" s="172" t="s">
        <v>318</v>
      </c>
      <c r="H83" s="173"/>
      <c r="I83" s="264">
        <f>H79*I79</f>
        <v>0</v>
      </c>
      <c r="J83" s="265"/>
      <c r="L83" s="172" t="s">
        <v>318</v>
      </c>
      <c r="M83" s="173"/>
      <c r="N83" s="264">
        <f>M79*N79</f>
        <v>0</v>
      </c>
      <c r="O83" s="265"/>
      <c r="Q83" s="172" t="s">
        <v>318</v>
      </c>
      <c r="R83" s="173"/>
      <c r="S83" s="264">
        <f>R79*S79</f>
        <v>0</v>
      </c>
      <c r="T83" s="265"/>
    </row>
    <row r="84" spans="2:20" ht="15" thickBot="1" x14ac:dyDescent="0.35">
      <c r="B84" s="174"/>
      <c r="C84" s="175"/>
      <c r="D84" s="266"/>
      <c r="E84" s="267"/>
      <c r="G84" s="174"/>
      <c r="H84" s="175"/>
      <c r="I84" s="266"/>
      <c r="J84" s="267"/>
      <c r="L84" s="174"/>
      <c r="M84" s="175"/>
      <c r="N84" s="266"/>
      <c r="O84" s="267"/>
      <c r="Q84" s="174"/>
      <c r="R84" s="175"/>
      <c r="S84" s="266"/>
      <c r="T84" s="267"/>
    </row>
    <row r="86" spans="2:20" ht="15" thickBot="1" x14ac:dyDescent="0.35"/>
    <row r="87" spans="2:20" x14ac:dyDescent="0.3">
      <c r="B87" s="172" t="s">
        <v>333</v>
      </c>
      <c r="C87" s="173"/>
      <c r="D87" s="173"/>
      <c r="E87" s="176"/>
      <c r="G87" s="172" t="s">
        <v>334</v>
      </c>
      <c r="H87" s="173"/>
      <c r="I87" s="173"/>
      <c r="J87" s="176"/>
      <c r="L87" s="172" t="s">
        <v>335</v>
      </c>
      <c r="M87" s="173"/>
      <c r="N87" s="173"/>
      <c r="O87" s="176"/>
      <c r="Q87" s="172" t="s">
        <v>338</v>
      </c>
      <c r="R87" s="173"/>
      <c r="S87" s="173"/>
      <c r="T87" s="176"/>
    </row>
    <row r="88" spans="2:20" ht="15" thickBot="1" x14ac:dyDescent="0.35">
      <c r="B88" s="174"/>
      <c r="C88" s="175"/>
      <c r="D88" s="175"/>
      <c r="E88" s="177"/>
      <c r="G88" s="174"/>
      <c r="H88" s="175"/>
      <c r="I88" s="175"/>
      <c r="J88" s="177"/>
      <c r="L88" s="174"/>
      <c r="M88" s="175"/>
      <c r="N88" s="175"/>
      <c r="O88" s="177"/>
      <c r="Q88" s="174"/>
      <c r="R88" s="175"/>
      <c r="S88" s="175"/>
      <c r="T88" s="177"/>
    </row>
    <row r="89" spans="2:20" ht="15" thickBot="1" x14ac:dyDescent="0.35">
      <c r="B89" s="156" t="s">
        <v>320</v>
      </c>
      <c r="C89" s="156" t="s">
        <v>321</v>
      </c>
      <c r="D89" s="155" t="s">
        <v>317</v>
      </c>
      <c r="E89" s="155" t="s">
        <v>322</v>
      </c>
      <c r="G89" s="156" t="s">
        <v>320</v>
      </c>
      <c r="H89" s="156" t="s">
        <v>321</v>
      </c>
      <c r="I89" s="155" t="s">
        <v>317</v>
      </c>
      <c r="J89" s="155" t="s">
        <v>322</v>
      </c>
      <c r="L89" s="156" t="s">
        <v>320</v>
      </c>
      <c r="M89" s="156" t="s">
        <v>321</v>
      </c>
      <c r="N89" s="155" t="s">
        <v>317</v>
      </c>
      <c r="O89" s="155" t="s">
        <v>322</v>
      </c>
      <c r="Q89" s="156" t="s">
        <v>320</v>
      </c>
      <c r="R89" s="156" t="s">
        <v>321</v>
      </c>
      <c r="S89" s="155" t="s">
        <v>317</v>
      </c>
      <c r="T89" s="155" t="s">
        <v>322</v>
      </c>
    </row>
    <row r="90" spans="2:20" ht="15" thickBot="1" x14ac:dyDescent="0.35">
      <c r="B90" s="156">
        <v>1</v>
      </c>
      <c r="C90" s="258"/>
      <c r="D90" s="255"/>
      <c r="E90" s="251">
        <f>IF(D90="",,10-D90)</f>
        <v>0</v>
      </c>
      <c r="G90" s="156">
        <v>1</v>
      </c>
      <c r="H90" s="258"/>
      <c r="I90" s="255"/>
      <c r="J90" s="251">
        <f>IF(I90="",,10-I90)</f>
        <v>0</v>
      </c>
      <c r="L90" s="156">
        <v>1</v>
      </c>
      <c r="M90" s="258"/>
      <c r="N90" s="255"/>
      <c r="O90" s="251">
        <f>IF(N90="",,10-N90)</f>
        <v>0</v>
      </c>
      <c r="Q90" s="156">
        <v>1</v>
      </c>
      <c r="R90" s="258"/>
      <c r="S90" s="255"/>
      <c r="T90" s="251">
        <f>IF(S90="",,10-S90)</f>
        <v>0</v>
      </c>
    </row>
    <row r="91" spans="2:20" ht="15" thickBot="1" x14ac:dyDescent="0.35">
      <c r="B91" s="156">
        <v>2</v>
      </c>
      <c r="C91" s="258"/>
      <c r="D91" s="255"/>
      <c r="E91" s="251">
        <f t="shared" ref="E91:E99" si="12">IF(D91="",,10-D91)</f>
        <v>0</v>
      </c>
      <c r="G91" s="156">
        <v>2</v>
      </c>
      <c r="H91" s="258"/>
      <c r="I91" s="255"/>
      <c r="J91" s="251">
        <f t="shared" ref="J91:J99" si="13">IF(I91="",,10-I91)</f>
        <v>0</v>
      </c>
      <c r="L91" s="156">
        <v>2</v>
      </c>
      <c r="M91" s="258"/>
      <c r="N91" s="255"/>
      <c r="O91" s="251">
        <f t="shared" ref="O91:O99" si="14">IF(N91="",,10-N91)</f>
        <v>0</v>
      </c>
      <c r="Q91" s="156">
        <v>2</v>
      </c>
      <c r="R91" s="258"/>
      <c r="S91" s="255"/>
      <c r="T91" s="251">
        <f t="shared" ref="T91:T99" si="15">IF(S91="",,10-S91)</f>
        <v>0</v>
      </c>
    </row>
    <row r="92" spans="2:20" ht="15" thickBot="1" x14ac:dyDescent="0.35">
      <c r="B92" s="156">
        <v>3</v>
      </c>
      <c r="C92" s="258"/>
      <c r="D92" s="255"/>
      <c r="E92" s="251">
        <f t="shared" si="12"/>
        <v>0</v>
      </c>
      <c r="G92" s="156">
        <v>3</v>
      </c>
      <c r="H92" s="258"/>
      <c r="I92" s="255"/>
      <c r="J92" s="251">
        <f t="shared" si="13"/>
        <v>0</v>
      </c>
      <c r="L92" s="156">
        <v>3</v>
      </c>
      <c r="M92" s="258"/>
      <c r="N92" s="255"/>
      <c r="O92" s="251">
        <f t="shared" si="14"/>
        <v>0</v>
      </c>
      <c r="Q92" s="156">
        <v>3</v>
      </c>
      <c r="R92" s="258"/>
      <c r="S92" s="255"/>
      <c r="T92" s="251">
        <f t="shared" si="15"/>
        <v>0</v>
      </c>
    </row>
    <row r="93" spans="2:20" ht="15" thickBot="1" x14ac:dyDescent="0.35">
      <c r="B93" s="156">
        <v>4</v>
      </c>
      <c r="C93" s="258"/>
      <c r="D93" s="255"/>
      <c r="E93" s="251">
        <f t="shared" si="12"/>
        <v>0</v>
      </c>
      <c r="G93" s="156">
        <v>4</v>
      </c>
      <c r="H93" s="258"/>
      <c r="I93" s="255"/>
      <c r="J93" s="251">
        <f t="shared" si="13"/>
        <v>0</v>
      </c>
      <c r="L93" s="156">
        <v>4</v>
      </c>
      <c r="M93" s="258"/>
      <c r="N93" s="255"/>
      <c r="O93" s="251">
        <f t="shared" si="14"/>
        <v>0</v>
      </c>
      <c r="Q93" s="156">
        <v>4</v>
      </c>
      <c r="R93" s="258"/>
      <c r="S93" s="255"/>
      <c r="T93" s="251">
        <f t="shared" si="15"/>
        <v>0</v>
      </c>
    </row>
    <row r="94" spans="2:20" ht="15" thickBot="1" x14ac:dyDescent="0.35">
      <c r="B94" s="156">
        <v>5</v>
      </c>
      <c r="C94" s="258"/>
      <c r="D94" s="255"/>
      <c r="E94" s="251">
        <f t="shared" si="12"/>
        <v>0</v>
      </c>
      <c r="G94" s="156">
        <v>5</v>
      </c>
      <c r="H94" s="258"/>
      <c r="I94" s="255"/>
      <c r="J94" s="251">
        <f t="shared" si="13"/>
        <v>0</v>
      </c>
      <c r="L94" s="156">
        <v>5</v>
      </c>
      <c r="M94" s="258"/>
      <c r="N94" s="255"/>
      <c r="O94" s="251">
        <f t="shared" si="14"/>
        <v>0</v>
      </c>
      <c r="Q94" s="156">
        <v>5</v>
      </c>
      <c r="R94" s="258"/>
      <c r="S94" s="255"/>
      <c r="T94" s="251">
        <f t="shared" si="15"/>
        <v>0</v>
      </c>
    </row>
    <row r="95" spans="2:20" ht="15" thickBot="1" x14ac:dyDescent="0.35">
      <c r="B95" s="156">
        <v>6</v>
      </c>
      <c r="C95" s="258"/>
      <c r="D95" s="255"/>
      <c r="E95" s="251">
        <f t="shared" si="12"/>
        <v>0</v>
      </c>
      <c r="G95" s="156">
        <v>6</v>
      </c>
      <c r="H95" s="258"/>
      <c r="I95" s="255"/>
      <c r="J95" s="251">
        <f t="shared" si="13"/>
        <v>0</v>
      </c>
      <c r="L95" s="156">
        <v>6</v>
      </c>
      <c r="M95" s="258"/>
      <c r="N95" s="255"/>
      <c r="O95" s="251">
        <f t="shared" si="14"/>
        <v>0</v>
      </c>
      <c r="Q95" s="156">
        <v>6</v>
      </c>
      <c r="R95" s="258"/>
      <c r="S95" s="255"/>
      <c r="T95" s="251">
        <f t="shared" si="15"/>
        <v>0</v>
      </c>
    </row>
    <row r="96" spans="2:20" ht="15" thickBot="1" x14ac:dyDescent="0.35">
      <c r="B96" s="156">
        <v>7</v>
      </c>
      <c r="C96" s="258"/>
      <c r="D96" s="255"/>
      <c r="E96" s="251">
        <f t="shared" si="12"/>
        <v>0</v>
      </c>
      <c r="G96" s="156">
        <v>7</v>
      </c>
      <c r="H96" s="258"/>
      <c r="I96" s="255"/>
      <c r="J96" s="251">
        <f t="shared" si="13"/>
        <v>0</v>
      </c>
      <c r="L96" s="156">
        <v>7</v>
      </c>
      <c r="M96" s="258"/>
      <c r="N96" s="255"/>
      <c r="O96" s="251">
        <f t="shared" si="14"/>
        <v>0</v>
      </c>
      <c r="Q96" s="156">
        <v>7</v>
      </c>
      <c r="R96" s="258"/>
      <c r="S96" s="255"/>
      <c r="T96" s="251">
        <f t="shared" si="15"/>
        <v>0</v>
      </c>
    </row>
    <row r="97" spans="2:20" ht="15" thickBot="1" x14ac:dyDescent="0.35">
      <c r="B97" s="156">
        <v>8</v>
      </c>
      <c r="C97" s="258"/>
      <c r="D97" s="255"/>
      <c r="E97" s="251">
        <f t="shared" si="12"/>
        <v>0</v>
      </c>
      <c r="G97" s="156">
        <v>8</v>
      </c>
      <c r="H97" s="258"/>
      <c r="I97" s="255"/>
      <c r="J97" s="251">
        <f t="shared" si="13"/>
        <v>0</v>
      </c>
      <c r="L97" s="156">
        <v>8</v>
      </c>
      <c r="M97" s="258"/>
      <c r="N97" s="255"/>
      <c r="O97" s="251">
        <f t="shared" si="14"/>
        <v>0</v>
      </c>
      <c r="Q97" s="156">
        <v>8</v>
      </c>
      <c r="R97" s="258"/>
      <c r="S97" s="255"/>
      <c r="T97" s="251">
        <f t="shared" si="15"/>
        <v>0</v>
      </c>
    </row>
    <row r="98" spans="2:20" ht="15" thickBot="1" x14ac:dyDescent="0.35">
      <c r="B98" s="156">
        <v>9</v>
      </c>
      <c r="C98" s="258"/>
      <c r="D98" s="255"/>
      <c r="E98" s="251">
        <f t="shared" si="12"/>
        <v>0</v>
      </c>
      <c r="G98" s="156">
        <v>9</v>
      </c>
      <c r="H98" s="258"/>
      <c r="I98" s="255"/>
      <c r="J98" s="251">
        <f t="shared" si="13"/>
        <v>0</v>
      </c>
      <c r="L98" s="156">
        <v>9</v>
      </c>
      <c r="M98" s="258"/>
      <c r="N98" s="255"/>
      <c r="O98" s="251">
        <f t="shared" si="14"/>
        <v>0</v>
      </c>
      <c r="Q98" s="156">
        <v>9</v>
      </c>
      <c r="R98" s="258"/>
      <c r="S98" s="255"/>
      <c r="T98" s="251">
        <f t="shared" si="15"/>
        <v>0</v>
      </c>
    </row>
    <row r="99" spans="2:20" ht="15" thickBot="1" x14ac:dyDescent="0.35">
      <c r="B99" s="156">
        <v>10</v>
      </c>
      <c r="C99" s="258"/>
      <c r="D99" s="255"/>
      <c r="E99" s="251">
        <f t="shared" si="12"/>
        <v>0</v>
      </c>
      <c r="G99" s="156">
        <v>10</v>
      </c>
      <c r="H99" s="258"/>
      <c r="I99" s="255"/>
      <c r="J99" s="251">
        <f t="shared" si="13"/>
        <v>0</v>
      </c>
      <c r="L99" s="156">
        <v>10</v>
      </c>
      <c r="M99" s="258"/>
      <c r="N99" s="255"/>
      <c r="O99" s="251">
        <f t="shared" si="14"/>
        <v>0</v>
      </c>
      <c r="Q99" s="156">
        <v>10</v>
      </c>
      <c r="R99" s="258"/>
      <c r="S99" s="255"/>
      <c r="T99" s="251">
        <f t="shared" si="15"/>
        <v>0</v>
      </c>
    </row>
    <row r="100" spans="2:20" x14ac:dyDescent="0.3">
      <c r="B100" s="178">
        <f>COUNTIF(C90:C99,"&gt;0")</f>
        <v>0</v>
      </c>
      <c r="C100" s="180">
        <f>SUM(C90:C99)</f>
        <v>0</v>
      </c>
      <c r="D100" s="253">
        <f>IFERROR(AVERAGEIF(D90:D99,"&gt;0"),0)</f>
        <v>0</v>
      </c>
      <c r="E100" s="256">
        <f>IFERROR(AVERAGEIF(E90:E99,"&gt;0"),0)</f>
        <v>0</v>
      </c>
      <c r="G100" s="178">
        <f>COUNTIF(H90:H99,"&gt;0")</f>
        <v>0</v>
      </c>
      <c r="H100" s="180">
        <f>SUM(H90:H99)</f>
        <v>0</v>
      </c>
      <c r="I100" s="253">
        <f>IFERROR(AVERAGEIF(I90:I99,"&gt;0"),0)</f>
        <v>0</v>
      </c>
      <c r="J100" s="256">
        <f>IFERROR(AVERAGEIF(J90:J99,"&gt;0"),0)</f>
        <v>0</v>
      </c>
      <c r="L100" s="178">
        <f>COUNTIF(M90:M99,"&gt;0")</f>
        <v>0</v>
      </c>
      <c r="M100" s="180">
        <f>SUM(M90:M99)</f>
        <v>0</v>
      </c>
      <c r="N100" s="253">
        <f>IFERROR(AVERAGEIF(N90:N99,"&gt;0"),0)</f>
        <v>0</v>
      </c>
      <c r="O100" s="256">
        <f>IFERROR(AVERAGEIF(O90:O99,"&gt;0"),0)</f>
        <v>0</v>
      </c>
      <c r="Q100" s="178">
        <f>COUNTIF(R90:R99,"&gt;0")</f>
        <v>0</v>
      </c>
      <c r="R100" s="180">
        <f>SUM(R90:R99)</f>
        <v>0</v>
      </c>
      <c r="S100" s="253">
        <f>IFERROR(AVERAGEIF(S90:S99,"&gt;0"),0)</f>
        <v>0</v>
      </c>
      <c r="T100" s="256">
        <f>IFERROR(AVERAGEIF(T90:T99,"&gt;0"),0)</f>
        <v>0</v>
      </c>
    </row>
    <row r="101" spans="2:20" ht="15" thickBot="1" x14ac:dyDescent="0.35">
      <c r="B101" s="179"/>
      <c r="C101" s="181"/>
      <c r="D101" s="254"/>
      <c r="E101" s="257"/>
      <c r="G101" s="179"/>
      <c r="H101" s="181"/>
      <c r="I101" s="254"/>
      <c r="J101" s="257"/>
      <c r="L101" s="179"/>
      <c r="M101" s="181"/>
      <c r="N101" s="254"/>
      <c r="O101" s="257"/>
      <c r="Q101" s="179"/>
      <c r="R101" s="181"/>
      <c r="S101" s="254"/>
      <c r="T101" s="257"/>
    </row>
    <row r="102" spans="2:20" x14ac:dyDescent="0.3">
      <c r="B102" s="172" t="s">
        <v>324</v>
      </c>
      <c r="C102" s="173"/>
      <c r="D102" s="260">
        <f>C90*EXP(-0.215*(E90))+C91*EXP(-0.215*(E91))+C92*EXP(-0.215*(E92))+C93*EXP(-0.215*(E93))+C94*EXP(-0.215*(E94))+C95*EXP(-0.215*(E95))+C96*EXP(-0.215*(E96))+C97*EXP(-0.215*(E97))+C98*EXP(-0.215*(E98))+C99*EXP(-0.215*(E99))</f>
        <v>0</v>
      </c>
      <c r="E102" s="261"/>
      <c r="G102" s="172" t="s">
        <v>324</v>
      </c>
      <c r="H102" s="173"/>
      <c r="I102" s="260">
        <f>H90*EXP(-0.215*(J90))+H91*EXP(-0.215*(J91))+H92*EXP(-0.215*(J92))+H93*EXP(-0.215*(J93))+H94*EXP(-0.215*(J94))+H95*EXP(-0.215*(J95))+H96*EXP(-0.215*(J96))+H97*EXP(-0.215*(J97))+H98*EXP(-0.215*(J98))+H99*EXP(-0.215*(J99))</f>
        <v>0</v>
      </c>
      <c r="J102" s="261"/>
      <c r="L102" s="172" t="s">
        <v>324</v>
      </c>
      <c r="M102" s="173"/>
      <c r="N102" s="260">
        <f>M90*EXP(-0.215*(O90))+M91*EXP(-0.215*(O91))+M92*EXP(-0.215*(O92))+M93*EXP(-0.215*(O93))+M94*EXP(-0.215*(O94))+M95*EXP(-0.215*(O95))+M96*EXP(-0.215*(O96))+M97*EXP(-0.215*(O97))+M98*EXP(-0.215*(O98))+M99*EXP(-0.215*(O99))</f>
        <v>0</v>
      </c>
      <c r="O102" s="261"/>
      <c r="Q102" s="172" t="s">
        <v>324</v>
      </c>
      <c r="R102" s="173"/>
      <c r="S102" s="260">
        <f>R90*EXP(-0.215*(T90))+R91*EXP(-0.215*(T91))+R92*EXP(-0.215*(T92))+R93*EXP(-0.215*(T93))+R94*EXP(-0.215*(T94))+R95*EXP(-0.215*(T95))+R96*EXP(-0.215*(T96))+R97*EXP(-0.215*(T97))+R98*EXP(-0.215*(T98))+R99*EXP(-0.215*(T99))</f>
        <v>0</v>
      </c>
      <c r="T102" s="261"/>
    </row>
    <row r="103" spans="2:20" ht="15" thickBot="1" x14ac:dyDescent="0.35">
      <c r="B103" s="174"/>
      <c r="C103" s="175"/>
      <c r="D103" s="262"/>
      <c r="E103" s="263"/>
      <c r="G103" s="174"/>
      <c r="H103" s="175"/>
      <c r="I103" s="262"/>
      <c r="J103" s="263"/>
      <c r="L103" s="174"/>
      <c r="M103" s="175"/>
      <c r="N103" s="262"/>
      <c r="O103" s="263"/>
      <c r="Q103" s="174"/>
      <c r="R103" s="175"/>
      <c r="S103" s="262"/>
      <c r="T103" s="263"/>
    </row>
    <row r="104" spans="2:20" x14ac:dyDescent="0.3">
      <c r="B104" s="172" t="s">
        <v>318</v>
      </c>
      <c r="C104" s="173"/>
      <c r="D104" s="264">
        <f>C100*D100</f>
        <v>0</v>
      </c>
      <c r="E104" s="265"/>
      <c r="G104" s="172" t="s">
        <v>318</v>
      </c>
      <c r="H104" s="173"/>
      <c r="I104" s="264">
        <f>H100*I100</f>
        <v>0</v>
      </c>
      <c r="J104" s="265"/>
      <c r="L104" s="172" t="s">
        <v>318</v>
      </c>
      <c r="M104" s="173"/>
      <c r="N104" s="264">
        <f>M100*N100</f>
        <v>0</v>
      </c>
      <c r="O104" s="265"/>
      <c r="Q104" s="172" t="s">
        <v>318</v>
      </c>
      <c r="R104" s="173"/>
      <c r="S104" s="264">
        <f>R100*S100</f>
        <v>0</v>
      </c>
      <c r="T104" s="265"/>
    </row>
    <row r="105" spans="2:20" ht="15" thickBot="1" x14ac:dyDescent="0.35">
      <c r="B105" s="174"/>
      <c r="C105" s="175"/>
      <c r="D105" s="266"/>
      <c r="E105" s="267"/>
      <c r="G105" s="174"/>
      <c r="H105" s="175"/>
      <c r="I105" s="266"/>
      <c r="J105" s="267"/>
      <c r="L105" s="174"/>
      <c r="M105" s="175"/>
      <c r="N105" s="266"/>
      <c r="O105" s="267"/>
      <c r="Q105" s="174"/>
      <c r="R105" s="175"/>
      <c r="S105" s="266"/>
      <c r="T105" s="267"/>
    </row>
  </sheetData>
  <mergeCells count="204">
    <mergeCell ref="R10:S11"/>
    <mergeCell ref="P10:Q11"/>
    <mergeCell ref="C8:F9"/>
    <mergeCell ref="C10:F11"/>
    <mergeCell ref="P16:Q17"/>
    <mergeCell ref="R14:S15"/>
    <mergeCell ref="P14:Q15"/>
    <mergeCell ref="R12:S13"/>
    <mergeCell ref="P12:Q13"/>
    <mergeCell ref="AA15:AB15"/>
    <mergeCell ref="AA14:AB14"/>
    <mergeCell ref="AA13:AB13"/>
    <mergeCell ref="AA12:AB12"/>
    <mergeCell ref="AA11:AB11"/>
    <mergeCell ref="AA20:AB20"/>
    <mergeCell ref="AA19:AB19"/>
    <mergeCell ref="AA18:AB18"/>
    <mergeCell ref="AA17:AB17"/>
    <mergeCell ref="AA16:AB16"/>
    <mergeCell ref="AA26:AB26"/>
    <mergeCell ref="AA25:AB25"/>
    <mergeCell ref="AA24:AB24"/>
    <mergeCell ref="AA23:AB23"/>
    <mergeCell ref="AA22:AB22"/>
    <mergeCell ref="AA21:AB21"/>
    <mergeCell ref="J14:L15"/>
    <mergeCell ref="J16:L17"/>
    <mergeCell ref="J18:L19"/>
    <mergeCell ref="J20:L21"/>
    <mergeCell ref="M12:O13"/>
    <mergeCell ref="M14:O15"/>
    <mergeCell ref="M16:O17"/>
    <mergeCell ref="M18:O19"/>
    <mergeCell ref="M20:O21"/>
    <mergeCell ref="G12:I13"/>
    <mergeCell ref="G14:I15"/>
    <mergeCell ref="G16:I17"/>
    <mergeCell ref="G18:I19"/>
    <mergeCell ref="G20:I21"/>
    <mergeCell ref="C20:F21"/>
    <mergeCell ref="C18:F19"/>
    <mergeCell ref="C16:F17"/>
    <mergeCell ref="C14:F15"/>
    <mergeCell ref="C12:F13"/>
    <mergeCell ref="G8:I9"/>
    <mergeCell ref="J8:L9"/>
    <mergeCell ref="M8:O9"/>
    <mergeCell ref="P8:S8"/>
    <mergeCell ref="P9:Q9"/>
    <mergeCell ref="R9:S9"/>
    <mergeCell ref="J12:L13"/>
    <mergeCell ref="R20:S21"/>
    <mergeCell ref="P20:Q21"/>
    <mergeCell ref="R18:S19"/>
    <mergeCell ref="P18:Q19"/>
    <mergeCell ref="R16:S17"/>
    <mergeCell ref="G10:I11"/>
    <mergeCell ref="J10:L11"/>
    <mergeCell ref="M10:O11"/>
    <mergeCell ref="N104:O105"/>
    <mergeCell ref="Q104:R105"/>
    <mergeCell ref="S104:T105"/>
    <mergeCell ref="B104:C105"/>
    <mergeCell ref="D104:E105"/>
    <mergeCell ref="G104:H105"/>
    <mergeCell ref="I104:J105"/>
    <mergeCell ref="L104:M105"/>
    <mergeCell ref="T100:T101"/>
    <mergeCell ref="B102:C103"/>
    <mergeCell ref="D102:E103"/>
    <mergeCell ref="G102:H103"/>
    <mergeCell ref="I102:J103"/>
    <mergeCell ref="L102:M103"/>
    <mergeCell ref="N102:O103"/>
    <mergeCell ref="Q102:R103"/>
    <mergeCell ref="S102:T103"/>
    <mergeCell ref="N100:N101"/>
    <mergeCell ref="O100:O101"/>
    <mergeCell ref="Q100:Q101"/>
    <mergeCell ref="R100:R101"/>
    <mergeCell ref="S100:S101"/>
    <mergeCell ref="H100:H101"/>
    <mergeCell ref="I100:I101"/>
    <mergeCell ref="J100:J101"/>
    <mergeCell ref="L100:L101"/>
    <mergeCell ref="M100:M101"/>
    <mergeCell ref="B100:B101"/>
    <mergeCell ref="C100:C101"/>
    <mergeCell ref="D100:D101"/>
    <mergeCell ref="E100:E101"/>
    <mergeCell ref="G100:G101"/>
    <mergeCell ref="N83:O84"/>
    <mergeCell ref="Q83:R84"/>
    <mergeCell ref="S83:T84"/>
    <mergeCell ref="B87:E88"/>
    <mergeCell ref="G87:J88"/>
    <mergeCell ref="L87:O88"/>
    <mergeCell ref="Q87:T88"/>
    <mergeCell ref="B83:C84"/>
    <mergeCell ref="D83:E84"/>
    <mergeCell ref="G83:H84"/>
    <mergeCell ref="I83:J84"/>
    <mergeCell ref="L83:M84"/>
    <mergeCell ref="T79:T80"/>
    <mergeCell ref="B81:C82"/>
    <mergeCell ref="D81:E82"/>
    <mergeCell ref="G81:H82"/>
    <mergeCell ref="I81:J82"/>
    <mergeCell ref="L81:M82"/>
    <mergeCell ref="N81:O82"/>
    <mergeCell ref="Q81:R82"/>
    <mergeCell ref="S81:T82"/>
    <mergeCell ref="N79:N80"/>
    <mergeCell ref="O79:O80"/>
    <mergeCell ref="Q79:Q80"/>
    <mergeCell ref="R79:R80"/>
    <mergeCell ref="S79:S80"/>
    <mergeCell ref="H79:H80"/>
    <mergeCell ref="I79:I80"/>
    <mergeCell ref="J79:J80"/>
    <mergeCell ref="L79:L80"/>
    <mergeCell ref="M79:M80"/>
    <mergeCell ref="B79:B80"/>
    <mergeCell ref="C79:C80"/>
    <mergeCell ref="D79:D80"/>
    <mergeCell ref="E79:E80"/>
    <mergeCell ref="G79:G80"/>
    <mergeCell ref="N62:O63"/>
    <mergeCell ref="Q62:R63"/>
    <mergeCell ref="S62:T63"/>
    <mergeCell ref="B66:E67"/>
    <mergeCell ref="G66:J67"/>
    <mergeCell ref="L66:O67"/>
    <mergeCell ref="Q66:T67"/>
    <mergeCell ref="B62:C63"/>
    <mergeCell ref="D62:E63"/>
    <mergeCell ref="G62:H63"/>
    <mergeCell ref="I62:J63"/>
    <mergeCell ref="L62:M63"/>
    <mergeCell ref="Q58:Q59"/>
    <mergeCell ref="R58:R59"/>
    <mergeCell ref="S58:S59"/>
    <mergeCell ref="T58:T59"/>
    <mergeCell ref="B60:C61"/>
    <mergeCell ref="D60:E61"/>
    <mergeCell ref="G60:H61"/>
    <mergeCell ref="I60:J61"/>
    <mergeCell ref="L60:M61"/>
    <mergeCell ref="N60:O61"/>
    <mergeCell ref="Q60:R61"/>
    <mergeCell ref="S60:T61"/>
    <mergeCell ref="B45:E46"/>
    <mergeCell ref="G45:J46"/>
    <mergeCell ref="L45:O46"/>
    <mergeCell ref="Q45:T46"/>
    <mergeCell ref="B58:B59"/>
    <mergeCell ref="C58:C59"/>
    <mergeCell ref="D58:D59"/>
    <mergeCell ref="E58:E59"/>
    <mergeCell ref="G58:G59"/>
    <mergeCell ref="H58:H59"/>
    <mergeCell ref="I58:I59"/>
    <mergeCell ref="J58:J59"/>
    <mergeCell ref="L58:L59"/>
    <mergeCell ref="M58:M59"/>
    <mergeCell ref="N58:N59"/>
    <mergeCell ref="O58:O59"/>
    <mergeCell ref="L41:M42"/>
    <mergeCell ref="N41:O42"/>
    <mergeCell ref="Q24:T25"/>
    <mergeCell ref="Q37:Q38"/>
    <mergeCell ref="R37:R38"/>
    <mergeCell ref="S37:S38"/>
    <mergeCell ref="T37:T38"/>
    <mergeCell ref="Q39:R40"/>
    <mergeCell ref="S39:T40"/>
    <mergeCell ref="Q41:R42"/>
    <mergeCell ref="S41:T42"/>
    <mergeCell ref="M37:M38"/>
    <mergeCell ref="N37:N38"/>
    <mergeCell ref="O37:O38"/>
    <mergeCell ref="L39:M40"/>
    <mergeCell ref="N39:O40"/>
    <mergeCell ref="A3:T5"/>
    <mergeCell ref="G24:J25"/>
    <mergeCell ref="G37:G38"/>
    <mergeCell ref="H37:H38"/>
    <mergeCell ref="I37:I38"/>
    <mergeCell ref="J37:J38"/>
    <mergeCell ref="G39:H40"/>
    <mergeCell ref="I39:J40"/>
    <mergeCell ref="G41:H42"/>
    <mergeCell ref="I41:J42"/>
    <mergeCell ref="L24:O25"/>
    <mergeCell ref="L37:L38"/>
    <mergeCell ref="D37:D38"/>
    <mergeCell ref="E37:E38"/>
    <mergeCell ref="B39:C40"/>
    <mergeCell ref="B41:C42"/>
    <mergeCell ref="B37:B38"/>
    <mergeCell ref="C37:C38"/>
    <mergeCell ref="B24:E25"/>
    <mergeCell ref="D39:E40"/>
    <mergeCell ref="D41:E4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A514"/>
  <sheetViews>
    <sheetView showGridLines="0" zoomScaleNormal="100" workbookViewId="0"/>
  </sheetViews>
  <sheetFormatPr baseColWidth="10" defaultRowHeight="14.4" x14ac:dyDescent="0.3"/>
  <cols>
    <col min="1" max="1" width="7.77734375" customWidth="1"/>
    <col min="2" max="16" width="12.77734375" customWidth="1"/>
    <col min="17" max="52" width="11.77734375" customWidth="1"/>
  </cols>
  <sheetData>
    <row r="1" spans="1:53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9"/>
    </row>
    <row r="2" spans="1:53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9"/>
    </row>
    <row r="3" spans="1:53" ht="15" customHeight="1" x14ac:dyDescent="0.3">
      <c r="A3" s="164" t="s">
        <v>64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8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19"/>
    </row>
    <row r="4" spans="1:53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8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19"/>
    </row>
    <row r="5" spans="1:53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8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9"/>
    </row>
    <row r="6" spans="1:53" s="22" customFormat="1" ht="1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0"/>
      <c r="N6" s="20"/>
      <c r="O6" s="20"/>
      <c r="P6" s="20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21"/>
    </row>
    <row r="7" spans="1:53" s="22" customFormat="1" ht="15" customHeight="1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161"/>
      <c r="AB7" s="161"/>
      <c r="AC7" s="161"/>
      <c r="AD7" s="161"/>
      <c r="AE7" s="161"/>
      <c r="AF7" s="161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21"/>
    </row>
    <row r="8" spans="1:53" s="22" customFormat="1" ht="15" customHeight="1" x14ac:dyDescent="0.3">
      <c r="A8" s="4"/>
      <c r="B8" s="166" t="s">
        <v>8</v>
      </c>
      <c r="C8" s="167"/>
      <c r="D8" s="167"/>
      <c r="E8" s="167"/>
      <c r="F8" s="167"/>
      <c r="G8" s="166" t="s">
        <v>9</v>
      </c>
      <c r="H8" s="167"/>
      <c r="I8" s="167"/>
      <c r="J8" s="167"/>
      <c r="K8" s="170"/>
      <c r="L8" s="167" t="s">
        <v>10</v>
      </c>
      <c r="M8" s="167"/>
      <c r="N8" s="167"/>
      <c r="O8" s="167"/>
      <c r="P8" s="170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161"/>
      <c r="AC8" s="161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21"/>
    </row>
    <row r="9" spans="1:53" s="22" customFormat="1" ht="15" customHeight="1" x14ac:dyDescent="0.3">
      <c r="A9" s="4"/>
      <c r="B9" s="168"/>
      <c r="C9" s="169"/>
      <c r="D9" s="169"/>
      <c r="E9" s="169"/>
      <c r="F9" s="169"/>
      <c r="G9" s="168"/>
      <c r="H9" s="169"/>
      <c r="I9" s="169"/>
      <c r="J9" s="169"/>
      <c r="K9" s="171"/>
      <c r="L9" s="169"/>
      <c r="M9" s="169"/>
      <c r="N9" s="169"/>
      <c r="O9" s="169"/>
      <c r="P9" s="171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165"/>
      <c r="AC9" s="161"/>
      <c r="AD9" s="8"/>
      <c r="AE9" s="4"/>
      <c r="AF9" s="8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21"/>
    </row>
    <row r="10" spans="1:53" s="22" customFormat="1" ht="15" customHeight="1" x14ac:dyDescent="0.3">
      <c r="A10" s="4"/>
      <c r="B10" s="162" t="s">
        <v>65</v>
      </c>
      <c r="C10" s="157" t="s">
        <v>75</v>
      </c>
      <c r="D10" s="157" t="s">
        <v>78</v>
      </c>
      <c r="E10" s="157" t="s">
        <v>66</v>
      </c>
      <c r="F10" s="157" t="s">
        <v>68</v>
      </c>
      <c r="G10" s="162" t="s">
        <v>65</v>
      </c>
      <c r="H10" s="157" t="s">
        <v>75</v>
      </c>
      <c r="I10" s="157" t="s">
        <v>78</v>
      </c>
      <c r="J10" s="157" t="s">
        <v>66</v>
      </c>
      <c r="K10" s="159" t="s">
        <v>68</v>
      </c>
      <c r="L10" s="157" t="s">
        <v>65</v>
      </c>
      <c r="M10" s="157" t="s">
        <v>75</v>
      </c>
      <c r="N10" s="157" t="s">
        <v>78</v>
      </c>
      <c r="O10" s="157" t="s">
        <v>66</v>
      </c>
      <c r="P10" s="159" t="s">
        <v>68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161"/>
      <c r="AC10" s="161"/>
      <c r="AD10" s="9"/>
      <c r="AE10" s="9"/>
      <c r="AF10" s="9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21"/>
    </row>
    <row r="11" spans="1:53" s="22" customFormat="1" ht="15" customHeight="1" thickBot="1" x14ac:dyDescent="0.35">
      <c r="A11" s="4"/>
      <c r="B11" s="163"/>
      <c r="C11" s="158"/>
      <c r="D11" s="158"/>
      <c r="E11" s="158"/>
      <c r="F11" s="158"/>
      <c r="G11" s="163"/>
      <c r="H11" s="158"/>
      <c r="I11" s="158"/>
      <c r="J11" s="158"/>
      <c r="K11" s="160"/>
      <c r="L11" s="158"/>
      <c r="M11" s="158"/>
      <c r="N11" s="158"/>
      <c r="O11" s="158"/>
      <c r="P11" s="160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161"/>
      <c r="AC11" s="161"/>
      <c r="AD11" s="9"/>
      <c r="AE11" s="9"/>
      <c r="AF11" s="9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21"/>
    </row>
    <row r="12" spans="1:53" s="22" customFormat="1" ht="30" customHeight="1" x14ac:dyDescent="0.3">
      <c r="A12" s="4"/>
      <c r="B12" s="37" t="s">
        <v>67</v>
      </c>
      <c r="C12" s="38" t="s">
        <v>69</v>
      </c>
      <c r="D12" s="38" t="s">
        <v>70</v>
      </c>
      <c r="E12" s="39" t="s">
        <v>71</v>
      </c>
      <c r="F12" s="38" t="s">
        <v>72</v>
      </c>
      <c r="G12" s="37" t="s">
        <v>137</v>
      </c>
      <c r="H12" s="38" t="s">
        <v>138</v>
      </c>
      <c r="I12" s="46" t="s">
        <v>106</v>
      </c>
      <c r="J12" s="47" t="s">
        <v>79</v>
      </c>
      <c r="K12" s="48" t="s">
        <v>139</v>
      </c>
      <c r="L12" s="38" t="s">
        <v>183</v>
      </c>
      <c r="M12" s="38" t="s">
        <v>184</v>
      </c>
      <c r="N12" s="126" t="s">
        <v>185</v>
      </c>
      <c r="O12" s="47" t="s">
        <v>79</v>
      </c>
      <c r="P12" s="127" t="s">
        <v>186</v>
      </c>
      <c r="Q12" s="20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21"/>
    </row>
    <row r="13" spans="1:53" s="22" customFormat="1" ht="30" customHeight="1" x14ac:dyDescent="0.3">
      <c r="A13" s="4"/>
      <c r="B13" s="40" t="s">
        <v>73</v>
      </c>
      <c r="C13" s="38" t="s">
        <v>69</v>
      </c>
      <c r="D13" s="38" t="s">
        <v>70</v>
      </c>
      <c r="E13" s="39" t="s">
        <v>71</v>
      </c>
      <c r="F13" s="38" t="s">
        <v>72</v>
      </c>
      <c r="G13" s="37" t="s">
        <v>105</v>
      </c>
      <c r="H13" s="38" t="s">
        <v>110</v>
      </c>
      <c r="I13" s="46" t="s">
        <v>106</v>
      </c>
      <c r="J13" s="47" t="s">
        <v>107</v>
      </c>
      <c r="K13" s="48" t="s">
        <v>108</v>
      </c>
      <c r="L13" s="38" t="s">
        <v>215</v>
      </c>
      <c r="M13" s="38" t="s">
        <v>217</v>
      </c>
      <c r="N13" s="126" t="s">
        <v>218</v>
      </c>
      <c r="O13" s="47" t="s">
        <v>79</v>
      </c>
      <c r="P13" s="127" t="s">
        <v>216</v>
      </c>
      <c r="Q13" s="20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21"/>
    </row>
    <row r="14" spans="1:53" s="22" customFormat="1" ht="30" customHeight="1" x14ac:dyDescent="0.3">
      <c r="A14" s="4"/>
      <c r="B14" s="41" t="s">
        <v>90</v>
      </c>
      <c r="C14" s="42" t="s">
        <v>69</v>
      </c>
      <c r="D14" s="42" t="s">
        <v>86</v>
      </c>
      <c r="E14" s="43" t="s">
        <v>79</v>
      </c>
      <c r="F14" s="42" t="s">
        <v>77</v>
      </c>
      <c r="G14" s="41" t="s">
        <v>109</v>
      </c>
      <c r="H14" s="42" t="s">
        <v>110</v>
      </c>
      <c r="I14" s="42" t="s">
        <v>221</v>
      </c>
      <c r="J14" s="73" t="s">
        <v>107</v>
      </c>
      <c r="K14" s="75" t="s">
        <v>108</v>
      </c>
      <c r="L14" s="42" t="s">
        <v>187</v>
      </c>
      <c r="M14" s="42" t="s">
        <v>188</v>
      </c>
      <c r="N14" s="128" t="s">
        <v>185</v>
      </c>
      <c r="O14" s="73" t="s">
        <v>79</v>
      </c>
      <c r="P14" s="129" t="s">
        <v>189</v>
      </c>
      <c r="Q14" s="20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21"/>
    </row>
    <row r="15" spans="1:53" s="22" customFormat="1" ht="30" customHeight="1" x14ac:dyDescent="0.3">
      <c r="A15" s="4"/>
      <c r="B15" s="41" t="s">
        <v>91</v>
      </c>
      <c r="C15" s="42" t="s">
        <v>69</v>
      </c>
      <c r="D15" s="42" t="s">
        <v>92</v>
      </c>
      <c r="E15" s="43" t="s">
        <v>71</v>
      </c>
      <c r="F15" s="42" t="s">
        <v>77</v>
      </c>
      <c r="G15" s="44" t="s">
        <v>111</v>
      </c>
      <c r="H15" s="42" t="s">
        <v>110</v>
      </c>
      <c r="I15" s="42" t="s">
        <v>112</v>
      </c>
      <c r="J15" s="73" t="s">
        <v>79</v>
      </c>
      <c r="K15" s="75" t="s">
        <v>108</v>
      </c>
      <c r="L15" s="31" t="s">
        <v>192</v>
      </c>
      <c r="M15" s="31" t="s">
        <v>193</v>
      </c>
      <c r="N15" s="131" t="s">
        <v>194</v>
      </c>
      <c r="O15" s="74" t="s">
        <v>71</v>
      </c>
      <c r="P15" s="130" t="s">
        <v>191</v>
      </c>
      <c r="Q15" s="20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21"/>
    </row>
    <row r="16" spans="1:53" s="22" customFormat="1" ht="30" customHeight="1" x14ac:dyDescent="0.3">
      <c r="A16" s="4"/>
      <c r="B16" s="41" t="s">
        <v>103</v>
      </c>
      <c r="C16" s="42" t="s">
        <v>80</v>
      </c>
      <c r="D16" s="42" t="s">
        <v>92</v>
      </c>
      <c r="E16" s="43" t="s">
        <v>79</v>
      </c>
      <c r="F16" s="42" t="s">
        <v>72</v>
      </c>
      <c r="G16" s="44" t="s">
        <v>113</v>
      </c>
      <c r="H16" s="42" t="s">
        <v>110</v>
      </c>
      <c r="I16" s="42" t="s">
        <v>86</v>
      </c>
      <c r="J16" s="73" t="s">
        <v>79</v>
      </c>
      <c r="K16" s="75" t="s">
        <v>108</v>
      </c>
      <c r="L16" s="31" t="s">
        <v>219</v>
      </c>
      <c r="M16" s="31" t="s">
        <v>193</v>
      </c>
      <c r="N16" s="131" t="s">
        <v>220</v>
      </c>
      <c r="O16" s="74" t="s">
        <v>79</v>
      </c>
      <c r="P16" s="130" t="s">
        <v>197</v>
      </c>
      <c r="Q16" s="20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21"/>
    </row>
    <row r="17" spans="1:53" s="22" customFormat="1" ht="30" customHeight="1" x14ac:dyDescent="0.3">
      <c r="A17" s="4"/>
      <c r="B17" s="33" t="s">
        <v>74</v>
      </c>
      <c r="C17" s="31" t="s">
        <v>69</v>
      </c>
      <c r="D17" s="31" t="s">
        <v>81</v>
      </c>
      <c r="E17" s="32" t="s">
        <v>107</v>
      </c>
      <c r="F17" s="31" t="s">
        <v>77</v>
      </c>
      <c r="G17" s="30" t="s">
        <v>114</v>
      </c>
      <c r="H17" s="31" t="s">
        <v>110</v>
      </c>
      <c r="I17" s="31" t="s">
        <v>86</v>
      </c>
      <c r="J17" s="74" t="s">
        <v>71</v>
      </c>
      <c r="K17" s="76" t="s">
        <v>108</v>
      </c>
      <c r="L17" s="35" t="s">
        <v>190</v>
      </c>
      <c r="M17" s="35" t="s">
        <v>203</v>
      </c>
      <c r="N17" s="132" t="s">
        <v>225</v>
      </c>
      <c r="O17" s="133" t="s">
        <v>79</v>
      </c>
      <c r="P17" s="134" t="s">
        <v>191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21"/>
    </row>
    <row r="18" spans="1:53" s="22" customFormat="1" ht="30" customHeight="1" x14ac:dyDescent="0.3">
      <c r="A18" s="4"/>
      <c r="B18" s="30" t="s">
        <v>84</v>
      </c>
      <c r="C18" s="31" t="s">
        <v>80</v>
      </c>
      <c r="D18" s="31" t="s">
        <v>82</v>
      </c>
      <c r="E18" s="32" t="s">
        <v>79</v>
      </c>
      <c r="F18" s="31" t="s">
        <v>72</v>
      </c>
      <c r="G18" s="30" t="s">
        <v>181</v>
      </c>
      <c r="H18" s="31" t="s">
        <v>110</v>
      </c>
      <c r="I18" s="31" t="s">
        <v>86</v>
      </c>
      <c r="J18" s="74" t="s">
        <v>79</v>
      </c>
      <c r="K18" s="76" t="s">
        <v>108</v>
      </c>
      <c r="L18" s="35" t="s">
        <v>195</v>
      </c>
      <c r="M18" s="35" t="s">
        <v>193</v>
      </c>
      <c r="N18" s="135" t="s">
        <v>196</v>
      </c>
      <c r="O18" s="133" t="s">
        <v>107</v>
      </c>
      <c r="P18" s="134" t="s">
        <v>197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21"/>
    </row>
    <row r="19" spans="1:53" s="22" customFormat="1" ht="30" customHeight="1" x14ac:dyDescent="0.3">
      <c r="A19" s="4"/>
      <c r="B19" s="30" t="s">
        <v>76</v>
      </c>
      <c r="C19" s="31" t="s">
        <v>80</v>
      </c>
      <c r="D19" s="31" t="s">
        <v>81</v>
      </c>
      <c r="E19" s="32" t="s">
        <v>107</v>
      </c>
      <c r="F19" s="31" t="s">
        <v>72</v>
      </c>
      <c r="G19" s="34" t="s">
        <v>118</v>
      </c>
      <c r="H19" s="35" t="s">
        <v>120</v>
      </c>
      <c r="I19" s="35" t="s">
        <v>86</v>
      </c>
      <c r="J19" s="36" t="s">
        <v>107</v>
      </c>
      <c r="K19" s="77" t="s">
        <v>117</v>
      </c>
      <c r="L19" s="35" t="s">
        <v>311</v>
      </c>
      <c r="M19" s="35" t="s">
        <v>193</v>
      </c>
      <c r="N19" s="135"/>
      <c r="O19" s="133" t="s">
        <v>312</v>
      </c>
      <c r="P19" s="134" t="s">
        <v>197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21"/>
    </row>
    <row r="20" spans="1:53" s="22" customFormat="1" ht="30" customHeight="1" x14ac:dyDescent="0.3">
      <c r="A20" s="4"/>
      <c r="B20" s="34" t="s">
        <v>83</v>
      </c>
      <c r="C20" s="35" t="s">
        <v>80</v>
      </c>
      <c r="D20" s="35" t="s">
        <v>81</v>
      </c>
      <c r="E20" s="36" t="s">
        <v>79</v>
      </c>
      <c r="F20" s="35" t="s">
        <v>72</v>
      </c>
      <c r="G20" s="34" t="s">
        <v>119</v>
      </c>
      <c r="H20" s="35" t="s">
        <v>120</v>
      </c>
      <c r="I20" s="35" t="s">
        <v>86</v>
      </c>
      <c r="J20" s="36" t="s">
        <v>107</v>
      </c>
      <c r="K20" s="77" t="s">
        <v>117</v>
      </c>
      <c r="L20" s="35" t="s">
        <v>198</v>
      </c>
      <c r="M20" s="35" t="s">
        <v>193</v>
      </c>
      <c r="N20" s="35" t="s">
        <v>199</v>
      </c>
      <c r="O20" s="36" t="s">
        <v>107</v>
      </c>
      <c r="P20" s="134" t="s">
        <v>197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21"/>
    </row>
    <row r="21" spans="1:53" s="22" customFormat="1" ht="30" customHeight="1" x14ac:dyDescent="0.3">
      <c r="A21" s="4"/>
      <c r="B21" s="27" t="s">
        <v>104</v>
      </c>
      <c r="C21" s="28" t="s">
        <v>80</v>
      </c>
      <c r="D21" s="28" t="s">
        <v>86</v>
      </c>
      <c r="E21" s="29" t="s">
        <v>79</v>
      </c>
      <c r="F21" s="28" t="s">
        <v>72</v>
      </c>
      <c r="G21" s="70" t="s">
        <v>201</v>
      </c>
      <c r="H21" s="28" t="s">
        <v>110</v>
      </c>
      <c r="I21" s="28" t="s">
        <v>115</v>
      </c>
      <c r="J21" s="29" t="s">
        <v>79</v>
      </c>
      <c r="K21" s="78" t="s">
        <v>108</v>
      </c>
      <c r="L21" s="28" t="s">
        <v>205</v>
      </c>
      <c r="M21" s="28" t="s">
        <v>203</v>
      </c>
      <c r="N21" s="136" t="s">
        <v>206</v>
      </c>
      <c r="O21" s="29" t="s">
        <v>107</v>
      </c>
      <c r="P21" s="137" t="s">
        <v>191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21"/>
    </row>
    <row r="22" spans="1:53" s="22" customFormat="1" ht="30" customHeight="1" x14ac:dyDescent="0.3">
      <c r="A22" s="4"/>
      <c r="B22" s="70" t="s">
        <v>85</v>
      </c>
      <c r="C22" s="28" t="s">
        <v>80</v>
      </c>
      <c r="D22" s="28" t="s">
        <v>86</v>
      </c>
      <c r="E22" s="29" t="s">
        <v>79</v>
      </c>
      <c r="F22" s="28" t="s">
        <v>72</v>
      </c>
      <c r="G22" s="71" t="s">
        <v>116</v>
      </c>
      <c r="H22" s="68" t="s">
        <v>110</v>
      </c>
      <c r="I22" s="68" t="s">
        <v>88</v>
      </c>
      <c r="J22" s="69" t="s">
        <v>79</v>
      </c>
      <c r="K22" s="79" t="s">
        <v>108</v>
      </c>
      <c r="L22" s="28" t="s">
        <v>213</v>
      </c>
      <c r="M22" s="28" t="s">
        <v>203</v>
      </c>
      <c r="N22" s="28" t="s">
        <v>86</v>
      </c>
      <c r="O22" s="29" t="s">
        <v>79</v>
      </c>
      <c r="P22" s="137" t="s">
        <v>191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21"/>
    </row>
    <row r="23" spans="1:53" s="22" customFormat="1" ht="30" customHeight="1" x14ac:dyDescent="0.3">
      <c r="A23" s="4"/>
      <c r="B23" s="71" t="s">
        <v>87</v>
      </c>
      <c r="C23" s="68" t="s">
        <v>80</v>
      </c>
      <c r="D23" s="68" t="s">
        <v>88</v>
      </c>
      <c r="E23" s="69" t="s">
        <v>79</v>
      </c>
      <c r="F23" s="68" t="s">
        <v>72</v>
      </c>
      <c r="G23" s="80" t="s">
        <v>121</v>
      </c>
      <c r="H23" s="68" t="s">
        <v>110</v>
      </c>
      <c r="I23" s="68" t="s">
        <v>130</v>
      </c>
      <c r="J23" s="69" t="s">
        <v>79</v>
      </c>
      <c r="K23" s="79" t="s">
        <v>108</v>
      </c>
      <c r="L23" s="68" t="s">
        <v>214</v>
      </c>
      <c r="M23" s="68" t="s">
        <v>203</v>
      </c>
      <c r="N23" s="68" t="s">
        <v>86</v>
      </c>
      <c r="O23" s="69" t="s">
        <v>79</v>
      </c>
      <c r="P23" s="139" t="s">
        <v>191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21"/>
    </row>
    <row r="24" spans="1:53" s="22" customFormat="1" ht="30" customHeight="1" x14ac:dyDescent="0.3">
      <c r="A24" s="4"/>
      <c r="B24" s="71" t="s">
        <v>132</v>
      </c>
      <c r="C24" s="68" t="s">
        <v>80</v>
      </c>
      <c r="D24" s="68" t="s">
        <v>86</v>
      </c>
      <c r="E24" s="69" t="s">
        <v>79</v>
      </c>
      <c r="F24" s="68" t="s">
        <v>72</v>
      </c>
      <c r="G24" s="49" t="s">
        <v>122</v>
      </c>
      <c r="H24" s="50" t="s">
        <v>110</v>
      </c>
      <c r="I24" s="50" t="s">
        <v>94</v>
      </c>
      <c r="J24" s="51" t="s">
        <v>79</v>
      </c>
      <c r="K24" s="52" t="s">
        <v>108</v>
      </c>
      <c r="L24" s="68" t="s">
        <v>200</v>
      </c>
      <c r="M24" s="68" t="s">
        <v>203</v>
      </c>
      <c r="N24" s="138" t="s">
        <v>204</v>
      </c>
      <c r="O24" s="69" t="s">
        <v>79</v>
      </c>
      <c r="P24" s="139" t="s">
        <v>191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21"/>
    </row>
    <row r="25" spans="1:53" s="22" customFormat="1" ht="30" customHeight="1" x14ac:dyDescent="0.3">
      <c r="A25" s="4"/>
      <c r="B25" s="71" t="s">
        <v>202</v>
      </c>
      <c r="C25" s="68" t="s">
        <v>80</v>
      </c>
      <c r="D25" s="68" t="s">
        <v>89</v>
      </c>
      <c r="E25" s="69" t="s">
        <v>79</v>
      </c>
      <c r="F25" s="68" t="s">
        <v>72</v>
      </c>
      <c r="G25" s="53" t="s">
        <v>123</v>
      </c>
      <c r="H25" s="54" t="s">
        <v>110</v>
      </c>
      <c r="I25" s="55" t="s">
        <v>130</v>
      </c>
      <c r="J25" s="56" t="s">
        <v>79</v>
      </c>
      <c r="K25" s="57" t="s">
        <v>108</v>
      </c>
      <c r="L25" s="144" t="s">
        <v>207</v>
      </c>
      <c r="M25" s="50" t="s">
        <v>203</v>
      </c>
      <c r="N25" s="50" t="s">
        <v>94</v>
      </c>
      <c r="O25" s="51" t="s">
        <v>79</v>
      </c>
      <c r="P25" s="145" t="s">
        <v>191</v>
      </c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21"/>
    </row>
    <row r="26" spans="1:53" s="22" customFormat="1" ht="30" customHeight="1" x14ac:dyDescent="0.3">
      <c r="A26" s="4"/>
      <c r="B26" s="49" t="s">
        <v>93</v>
      </c>
      <c r="C26" s="50" t="s">
        <v>80</v>
      </c>
      <c r="D26" s="50" t="s">
        <v>94</v>
      </c>
      <c r="E26" s="51" t="s">
        <v>79</v>
      </c>
      <c r="F26" s="50" t="s">
        <v>72</v>
      </c>
      <c r="G26" s="58" t="s">
        <v>124</v>
      </c>
      <c r="H26" s="59" t="s">
        <v>120</v>
      </c>
      <c r="I26" s="60" t="s">
        <v>131</v>
      </c>
      <c r="J26" s="60" t="s">
        <v>99</v>
      </c>
      <c r="K26" s="61" t="s">
        <v>117</v>
      </c>
      <c r="L26" s="140" t="s">
        <v>224</v>
      </c>
      <c r="M26" s="54" t="s">
        <v>203</v>
      </c>
      <c r="N26" s="54" t="s">
        <v>130</v>
      </c>
      <c r="O26" s="56" t="s">
        <v>79</v>
      </c>
      <c r="P26" s="57" t="s">
        <v>191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21"/>
    </row>
    <row r="27" spans="1:53" s="22" customFormat="1" ht="30" customHeight="1" x14ac:dyDescent="0.3">
      <c r="A27" s="4"/>
      <c r="B27" s="72" t="s">
        <v>96</v>
      </c>
      <c r="C27" s="54" t="s">
        <v>80</v>
      </c>
      <c r="D27" s="54" t="s">
        <v>81</v>
      </c>
      <c r="E27" s="56" t="s">
        <v>71</v>
      </c>
      <c r="F27" s="54" t="s">
        <v>72</v>
      </c>
      <c r="G27" s="58" t="s">
        <v>125</v>
      </c>
      <c r="H27" s="59" t="s">
        <v>120</v>
      </c>
      <c r="I27" s="59" t="s">
        <v>133</v>
      </c>
      <c r="J27" s="60" t="s">
        <v>99</v>
      </c>
      <c r="K27" s="61" t="s">
        <v>117</v>
      </c>
      <c r="L27" s="141" t="s">
        <v>208</v>
      </c>
      <c r="M27" s="59" t="s">
        <v>203</v>
      </c>
      <c r="N27" s="59" t="s">
        <v>101</v>
      </c>
      <c r="O27" s="63" t="s">
        <v>79</v>
      </c>
      <c r="P27" s="61" t="s">
        <v>191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21"/>
    </row>
    <row r="28" spans="1:53" s="22" customFormat="1" ht="30" customHeight="1" x14ac:dyDescent="0.3">
      <c r="A28" s="4"/>
      <c r="B28" s="58" t="s">
        <v>97</v>
      </c>
      <c r="C28" s="59" t="s">
        <v>80</v>
      </c>
      <c r="D28" s="59" t="s">
        <v>102</v>
      </c>
      <c r="E28" s="60" t="s">
        <v>99</v>
      </c>
      <c r="F28" s="59" t="s">
        <v>72</v>
      </c>
      <c r="G28" s="62" t="s">
        <v>126</v>
      </c>
      <c r="H28" s="59" t="s">
        <v>120</v>
      </c>
      <c r="I28" s="59" t="s">
        <v>134</v>
      </c>
      <c r="J28" s="60" t="s">
        <v>99</v>
      </c>
      <c r="K28" s="61" t="s">
        <v>117</v>
      </c>
      <c r="L28" s="141" t="s">
        <v>209</v>
      </c>
      <c r="M28" s="59" t="s">
        <v>203</v>
      </c>
      <c r="N28" s="59" t="s">
        <v>100</v>
      </c>
      <c r="O28" s="63" t="s">
        <v>79</v>
      </c>
      <c r="P28" s="61" t="s">
        <v>191</v>
      </c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21"/>
    </row>
    <row r="29" spans="1:53" s="22" customFormat="1" ht="30" customHeight="1" x14ac:dyDescent="0.3">
      <c r="A29" s="4"/>
      <c r="B29" s="62" t="s">
        <v>95</v>
      </c>
      <c r="C29" s="59" t="s">
        <v>80</v>
      </c>
      <c r="D29" s="59" t="s">
        <v>101</v>
      </c>
      <c r="E29" s="63" t="s">
        <v>79</v>
      </c>
      <c r="F29" s="59" t="s">
        <v>72</v>
      </c>
      <c r="G29" s="64" t="s">
        <v>127</v>
      </c>
      <c r="H29" s="65" t="s">
        <v>120</v>
      </c>
      <c r="I29" s="65" t="s">
        <v>135</v>
      </c>
      <c r="J29" s="66" t="s">
        <v>71</v>
      </c>
      <c r="K29" s="67" t="s">
        <v>129</v>
      </c>
      <c r="L29" s="142" t="s">
        <v>222</v>
      </c>
      <c r="M29" s="65" t="s">
        <v>203</v>
      </c>
      <c r="N29" s="65" t="s">
        <v>101</v>
      </c>
      <c r="O29" s="66" t="s">
        <v>79</v>
      </c>
      <c r="P29" s="67" t="s">
        <v>191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21"/>
    </row>
    <row r="30" spans="1:53" s="22" customFormat="1" ht="30" customHeight="1" x14ac:dyDescent="0.3">
      <c r="A30" s="4"/>
      <c r="B30" s="64" t="s">
        <v>223</v>
      </c>
      <c r="C30" s="65" t="s">
        <v>80</v>
      </c>
      <c r="D30" s="65" t="s">
        <v>101</v>
      </c>
      <c r="E30" s="66" t="s">
        <v>79</v>
      </c>
      <c r="F30" s="65" t="s">
        <v>72</v>
      </c>
      <c r="G30" s="64" t="s">
        <v>128</v>
      </c>
      <c r="H30" s="65" t="s">
        <v>110</v>
      </c>
      <c r="I30" s="65" t="s">
        <v>101</v>
      </c>
      <c r="J30" s="66" t="s">
        <v>79</v>
      </c>
      <c r="K30" s="67" t="s">
        <v>117</v>
      </c>
      <c r="L30" s="142" t="s">
        <v>210</v>
      </c>
      <c r="M30" s="142" t="s">
        <v>211</v>
      </c>
      <c r="N30" s="65" t="s">
        <v>212</v>
      </c>
      <c r="O30" s="143" t="s">
        <v>99</v>
      </c>
      <c r="P30" s="67" t="s">
        <v>197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21"/>
    </row>
    <row r="31" spans="1:53" s="22" customFormat="1" ht="30" customHeight="1" x14ac:dyDescent="0.3">
      <c r="A31" s="4"/>
      <c r="B31" s="64" t="s">
        <v>98</v>
      </c>
      <c r="C31" s="65" t="s">
        <v>80</v>
      </c>
      <c r="D31" s="65" t="s">
        <v>100</v>
      </c>
      <c r="E31" s="66" t="s">
        <v>79</v>
      </c>
      <c r="F31" s="65" t="s">
        <v>72</v>
      </c>
      <c r="G31" s="64" t="s">
        <v>136</v>
      </c>
      <c r="H31" s="65" t="s">
        <v>110</v>
      </c>
      <c r="I31" s="65" t="s">
        <v>100</v>
      </c>
      <c r="J31" s="66" t="s">
        <v>79</v>
      </c>
      <c r="K31" s="67" t="s">
        <v>117</v>
      </c>
      <c r="L31" s="24"/>
      <c r="M31" s="24"/>
      <c r="N31" s="23"/>
      <c r="O31" s="23"/>
      <c r="P31" s="26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21"/>
    </row>
    <row r="32" spans="1:53" s="22" customFormat="1" ht="30" customHeight="1" x14ac:dyDescent="0.3">
      <c r="A32" s="4"/>
      <c r="B32" s="25"/>
      <c r="C32" s="23"/>
      <c r="D32" s="23"/>
      <c r="E32" s="23"/>
      <c r="F32" s="23"/>
      <c r="G32" s="25"/>
      <c r="H32" s="23"/>
      <c r="I32" s="23"/>
      <c r="J32" s="23"/>
      <c r="K32" s="26"/>
      <c r="L32" s="23"/>
      <c r="M32" s="23"/>
      <c r="N32" s="23"/>
      <c r="O32" s="23"/>
      <c r="P32" s="26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21"/>
    </row>
    <row r="33" spans="1:53" s="22" customFormat="1" ht="30" customHeight="1" x14ac:dyDescent="0.3">
      <c r="A33" s="4"/>
      <c r="B33" s="25"/>
      <c r="C33" s="23"/>
      <c r="D33" s="23"/>
      <c r="E33" s="23"/>
      <c r="F33" s="23"/>
      <c r="G33" s="25"/>
      <c r="H33" s="23"/>
      <c r="I33" s="23"/>
      <c r="J33" s="23"/>
      <c r="K33" s="26"/>
      <c r="L33" s="23"/>
      <c r="M33" s="23"/>
      <c r="N33" s="23"/>
      <c r="O33" s="23"/>
      <c r="P33" s="26"/>
      <c r="Q33" s="4"/>
      <c r="R33" s="4"/>
      <c r="S33" s="4"/>
      <c r="T33" s="4"/>
      <c r="U33" s="4"/>
      <c r="V33" s="9"/>
      <c r="W33" s="9"/>
      <c r="X33" s="9"/>
      <c r="Y33" s="9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21"/>
    </row>
    <row r="34" spans="1:53" s="22" customFormat="1" ht="30" customHeight="1" x14ac:dyDescent="0.3">
      <c r="A34" s="4"/>
      <c r="B34" s="25"/>
      <c r="C34" s="23"/>
      <c r="D34" s="23"/>
      <c r="E34" s="23"/>
      <c r="F34" s="23"/>
      <c r="G34" s="25"/>
      <c r="H34" s="23"/>
      <c r="I34" s="23"/>
      <c r="J34" s="23"/>
      <c r="K34" s="26"/>
      <c r="L34" s="23"/>
      <c r="M34" s="23"/>
      <c r="N34" s="23"/>
      <c r="O34" s="23"/>
      <c r="P34" s="26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21"/>
    </row>
    <row r="35" spans="1:53" s="22" customFormat="1" ht="30" customHeight="1" x14ac:dyDescent="0.3">
      <c r="A35" s="4"/>
      <c r="B35" s="25"/>
      <c r="C35" s="23"/>
      <c r="D35" s="23"/>
      <c r="E35" s="23"/>
      <c r="F35" s="23"/>
      <c r="G35" s="25"/>
      <c r="H35" s="23"/>
      <c r="I35" s="23"/>
      <c r="J35" s="23"/>
      <c r="K35" s="26"/>
      <c r="L35" s="23"/>
      <c r="M35" s="23"/>
      <c r="N35" s="23"/>
      <c r="O35" s="23"/>
      <c r="P35" s="26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21"/>
    </row>
    <row r="36" spans="1:53" s="22" customFormat="1" ht="30" customHeight="1" x14ac:dyDescent="0.3">
      <c r="A36" s="4"/>
      <c r="B36" s="25"/>
      <c r="C36" s="23"/>
      <c r="D36" s="23"/>
      <c r="E36" s="23"/>
      <c r="F36" s="23"/>
      <c r="G36" s="25"/>
      <c r="H36" s="23"/>
      <c r="I36" s="23"/>
      <c r="J36" s="23"/>
      <c r="K36" s="26"/>
      <c r="L36" s="23"/>
      <c r="M36" s="23"/>
      <c r="N36" s="23"/>
      <c r="O36" s="23"/>
      <c r="P36" s="26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21"/>
    </row>
    <row r="37" spans="1:53" s="22" customFormat="1" ht="30" customHeight="1" x14ac:dyDescent="0.3">
      <c r="A37" s="12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20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21"/>
    </row>
    <row r="38" spans="1:53" s="22" customFormat="1" ht="30" customHeight="1" x14ac:dyDescent="0.3">
      <c r="A38" s="12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25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21"/>
    </row>
    <row r="39" spans="1:53" s="22" customFormat="1" ht="30" customHeight="1" x14ac:dyDescent="0.3">
      <c r="A39" s="12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25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21"/>
    </row>
    <row r="40" spans="1:53" s="22" customFormat="1" ht="30" customHeight="1" x14ac:dyDescent="0.3">
      <c r="A40" s="12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25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21"/>
    </row>
    <row r="41" spans="1:53" s="22" customFormat="1" ht="30" customHeight="1" x14ac:dyDescent="0.3">
      <c r="A41" s="12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25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21"/>
    </row>
    <row r="42" spans="1:53" s="22" customFormat="1" ht="30" customHeight="1" x14ac:dyDescent="0.3">
      <c r="A42" s="12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25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21"/>
    </row>
    <row r="43" spans="1:53" s="22" customFormat="1" ht="30" customHeight="1" x14ac:dyDescent="0.3">
      <c r="A43" s="12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25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21"/>
    </row>
    <row r="44" spans="1:53" s="22" customFormat="1" ht="30" customHeight="1" x14ac:dyDescent="0.3">
      <c r="A44" s="12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25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21"/>
    </row>
    <row r="45" spans="1:53" s="22" customFormat="1" ht="30" customHeight="1" x14ac:dyDescent="0.3">
      <c r="A45" s="12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125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21"/>
    </row>
    <row r="46" spans="1:53" s="22" customFormat="1" ht="30" customHeight="1" x14ac:dyDescent="0.3">
      <c r="A46" s="12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125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21"/>
    </row>
    <row r="47" spans="1:53" s="22" customFormat="1" ht="30" customHeight="1" x14ac:dyDescent="0.3">
      <c r="A47" s="12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125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21"/>
    </row>
    <row r="48" spans="1:53" s="22" customFormat="1" ht="30" customHeight="1" x14ac:dyDescent="0.3">
      <c r="A48" s="12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25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21"/>
    </row>
    <row r="49" spans="1:53" s="22" customFormat="1" ht="30" customHeight="1" x14ac:dyDescent="0.3">
      <c r="A49" s="12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25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21"/>
    </row>
    <row r="50" spans="1:53" s="22" customFormat="1" ht="30" customHeight="1" x14ac:dyDescent="0.3">
      <c r="A50" s="12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125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21"/>
    </row>
    <row r="51" spans="1:53" s="22" customFormat="1" ht="30" customHeight="1" x14ac:dyDescent="0.3">
      <c r="A51" s="12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125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21"/>
    </row>
    <row r="52" spans="1:53" s="22" customFormat="1" ht="30" customHeight="1" x14ac:dyDescent="0.3">
      <c r="A52" s="12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125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21"/>
    </row>
    <row r="53" spans="1:53" s="22" customFormat="1" ht="30" customHeight="1" x14ac:dyDescent="0.3">
      <c r="A53" s="12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125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21"/>
    </row>
    <row r="54" spans="1:53" s="22" customFormat="1" ht="30" customHeight="1" x14ac:dyDescent="0.3">
      <c r="A54" s="12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125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21"/>
    </row>
    <row r="55" spans="1:53" s="22" customFormat="1" ht="30" customHeight="1" x14ac:dyDescent="0.3">
      <c r="A55" s="12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125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21"/>
    </row>
    <row r="56" spans="1:53" s="22" customFormat="1" ht="30" customHeight="1" x14ac:dyDescent="0.3">
      <c r="A56" s="12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125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21"/>
    </row>
    <row r="57" spans="1:53" s="22" customFormat="1" ht="30" customHeight="1" x14ac:dyDescent="0.3">
      <c r="A57" s="12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125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21"/>
    </row>
    <row r="58" spans="1:53" s="22" customFormat="1" ht="30" customHeight="1" x14ac:dyDescent="0.3">
      <c r="A58" s="12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125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21"/>
    </row>
    <row r="59" spans="1:53" s="22" customFormat="1" ht="30" customHeight="1" x14ac:dyDescent="0.3">
      <c r="A59" s="12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125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21"/>
    </row>
    <row r="60" spans="1:53" s="22" customFormat="1" ht="30" customHeight="1" x14ac:dyDescent="0.3">
      <c r="A60" s="12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125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21"/>
    </row>
    <row r="61" spans="1:53" s="22" customFormat="1" ht="30" customHeight="1" x14ac:dyDescent="0.3">
      <c r="A61" s="12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125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21"/>
    </row>
    <row r="62" spans="1:53" s="22" customFormat="1" ht="30" customHeight="1" x14ac:dyDescent="0.3">
      <c r="A62" s="12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20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21"/>
    </row>
    <row r="63" spans="1:53" s="22" customFormat="1" ht="30" customHeight="1" x14ac:dyDescent="0.3">
      <c r="A63" s="20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20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21"/>
    </row>
    <row r="64" spans="1:53" s="22" customFormat="1" ht="30" customHeight="1" x14ac:dyDescent="0.3">
      <c r="A64" s="20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20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21"/>
    </row>
    <row r="65" spans="1:53" s="22" customFormat="1" ht="30" customHeight="1" x14ac:dyDescent="0.3">
      <c r="A65" s="20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20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21"/>
    </row>
    <row r="66" spans="1:53" s="22" customFormat="1" ht="15" customHeight="1" x14ac:dyDescent="0.3">
      <c r="A66" s="20"/>
      <c r="B66" s="20"/>
      <c r="C66" s="20"/>
      <c r="D66" s="20"/>
      <c r="E66" s="20"/>
      <c r="F66" s="20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20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21"/>
    </row>
    <row r="67" spans="1:53" s="22" customFormat="1" ht="15" customHeight="1" x14ac:dyDescent="0.3">
      <c r="A67" s="20"/>
      <c r="B67" s="20"/>
      <c r="C67" s="20"/>
      <c r="D67" s="20"/>
      <c r="E67" s="20"/>
      <c r="F67" s="20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20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21"/>
    </row>
    <row r="68" spans="1:53" s="22" customFormat="1" ht="15" customHeight="1" x14ac:dyDescent="0.3">
      <c r="A68" s="4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45"/>
      <c r="M68" s="45"/>
      <c r="N68" s="45"/>
      <c r="O68" s="45"/>
      <c r="P68" s="45"/>
      <c r="Q68" s="20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21"/>
    </row>
    <row r="69" spans="1:53" s="22" customFormat="1" ht="15" customHeight="1" x14ac:dyDescent="0.3">
      <c r="A69" s="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45"/>
      <c r="M69" s="45"/>
      <c r="N69" s="45"/>
      <c r="O69" s="45"/>
      <c r="P69" s="45"/>
      <c r="Q69" s="5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21"/>
    </row>
    <row r="70" spans="1:53" s="22" customFormat="1" ht="15" customHeight="1" x14ac:dyDescent="0.3">
      <c r="A70" s="4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45"/>
      <c r="M70" s="45"/>
      <c r="N70" s="45"/>
      <c r="O70" s="45"/>
      <c r="P70" s="45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21"/>
    </row>
    <row r="71" spans="1:53" s="22" customFormat="1" ht="15" customHeight="1" x14ac:dyDescent="0.3">
      <c r="A71" s="4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45"/>
      <c r="M71" s="45"/>
      <c r="N71" s="45"/>
      <c r="O71" s="45"/>
      <c r="P71" s="45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21"/>
    </row>
    <row r="72" spans="1:53" s="22" customFormat="1" ht="15" customHeight="1" x14ac:dyDescent="0.3">
      <c r="A72" s="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45"/>
      <c r="M72" s="45"/>
      <c r="N72" s="45"/>
      <c r="O72" s="45"/>
      <c r="P72" s="45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21"/>
    </row>
    <row r="73" spans="1:53" s="22" customFormat="1" ht="15" customHeight="1" x14ac:dyDescent="0.3">
      <c r="A73" s="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21"/>
    </row>
    <row r="74" spans="1:53" s="22" customFormat="1" ht="15" customHeight="1" x14ac:dyDescent="0.3">
      <c r="A74" s="4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21"/>
    </row>
    <row r="75" spans="1:53" s="22" customFormat="1" ht="15" customHeight="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20"/>
      <c r="M75" s="20"/>
      <c r="N75" s="20"/>
      <c r="O75" s="20"/>
      <c r="P75" s="20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21"/>
    </row>
    <row r="76" spans="1:53" s="22" customFormat="1" ht="15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21"/>
    </row>
    <row r="77" spans="1:53" s="22" customFormat="1" ht="15" customHeight="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21"/>
    </row>
    <row r="78" spans="1:53" s="22" customFormat="1" ht="15" customHeight="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21"/>
    </row>
    <row r="79" spans="1:53" s="22" customFormat="1" ht="15" customHeight="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21"/>
    </row>
    <row r="80" spans="1:53" s="22" customFormat="1" ht="15" customHeight="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21"/>
    </row>
    <row r="81" spans="1:53" s="22" customFormat="1" ht="15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21"/>
    </row>
    <row r="82" spans="1:53" s="22" customFormat="1" ht="15" customHeight="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21"/>
    </row>
    <row r="83" spans="1:53" s="22" customFormat="1" ht="15" customHeight="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21"/>
    </row>
    <row r="84" spans="1:53" s="22" customFormat="1" ht="15" customHeight="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21"/>
    </row>
    <row r="85" spans="1:53" s="22" customFormat="1" ht="15" customHeight="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21"/>
    </row>
    <row r="86" spans="1:53" s="22" customFormat="1" ht="15" customHeight="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21"/>
    </row>
    <row r="87" spans="1:53" s="22" customFormat="1" ht="15" customHeight="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21"/>
    </row>
    <row r="88" spans="1:53" s="22" customFormat="1" ht="15" customHeight="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21"/>
    </row>
    <row r="89" spans="1:53" s="22" customFormat="1" ht="15" customHeight="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21"/>
    </row>
    <row r="90" spans="1:53" s="22" customFormat="1" ht="15" customHeight="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21"/>
    </row>
    <row r="91" spans="1:53" s="22" customFormat="1" ht="15" customHeight="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21"/>
    </row>
    <row r="92" spans="1:53" s="22" customFormat="1" ht="15" customHeight="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21"/>
    </row>
    <row r="93" spans="1:53" s="22" customFormat="1" ht="15" customHeight="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21"/>
    </row>
    <row r="94" spans="1:53" s="22" customFormat="1" ht="15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21"/>
    </row>
    <row r="95" spans="1:53" s="22" customFormat="1" ht="15" customHeight="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21"/>
    </row>
    <row r="96" spans="1:53" s="22" customFormat="1" ht="15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21"/>
    </row>
    <row r="97" spans="1:53" s="22" customFormat="1" ht="15" customHeight="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21"/>
    </row>
    <row r="98" spans="1:53" s="22" customFormat="1" ht="15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21"/>
    </row>
    <row r="99" spans="1:53" s="22" customFormat="1" ht="15" customHeight="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21"/>
    </row>
    <row r="100" spans="1:53" s="22" customFormat="1" ht="15" customHeight="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21"/>
    </row>
    <row r="101" spans="1:53" s="22" customFormat="1" ht="15" customHeight="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21"/>
    </row>
    <row r="102" spans="1:53" s="22" customFormat="1" ht="15" customHeight="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21"/>
    </row>
    <row r="103" spans="1:53" s="22" customFormat="1" ht="15" customHeight="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21"/>
    </row>
    <row r="104" spans="1:53" s="22" customFormat="1" ht="15" customHeight="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21"/>
    </row>
    <row r="105" spans="1:53" s="22" customFormat="1" ht="15" customHeight="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21"/>
    </row>
    <row r="106" spans="1:53" s="22" customFormat="1" ht="15" customHeight="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21"/>
    </row>
    <row r="107" spans="1:53" s="22" customFormat="1" ht="15" customHeight="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21"/>
    </row>
    <row r="108" spans="1:53" s="22" customFormat="1" ht="15" customHeight="1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21"/>
    </row>
    <row r="109" spans="1:53" s="22" customFormat="1" ht="15" customHeight="1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21"/>
    </row>
    <row r="110" spans="1:53" s="22" customFormat="1" ht="15" customHeight="1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21"/>
    </row>
    <row r="111" spans="1:53" s="22" customFormat="1" ht="15" customHeigh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21"/>
    </row>
    <row r="112" spans="1:53" s="22" customFormat="1" ht="15" customHeigh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21"/>
    </row>
    <row r="113" spans="1:53" s="22" customFormat="1" ht="15" customHeight="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21"/>
    </row>
    <row r="114" spans="1:53" s="22" customFormat="1" ht="15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21"/>
    </row>
    <row r="115" spans="1:53" s="22" customFormat="1" ht="15" customHeight="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21"/>
    </row>
    <row r="116" spans="1:53" s="22" customFormat="1" ht="15" customHeight="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21"/>
    </row>
    <row r="117" spans="1:53" s="22" customFormat="1" ht="15" customHeight="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21"/>
    </row>
    <row r="118" spans="1:53" s="22" customFormat="1" ht="15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21"/>
    </row>
    <row r="119" spans="1:53" s="22" customFormat="1" ht="15" customHeight="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21"/>
    </row>
    <row r="120" spans="1:53" s="22" customFormat="1" ht="15" customHeigh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21"/>
    </row>
    <row r="121" spans="1:53" s="22" customFormat="1" ht="15" customHeight="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21"/>
    </row>
    <row r="122" spans="1:53" s="22" customFormat="1" ht="15" customHeight="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21"/>
    </row>
    <row r="123" spans="1:53" s="22" customFormat="1" ht="15" customHeight="1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21"/>
    </row>
    <row r="124" spans="1:53" s="22" customFormat="1" ht="15" customHeight="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21"/>
    </row>
    <row r="125" spans="1:53" s="22" customFormat="1" ht="15" customHeight="1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21"/>
    </row>
    <row r="126" spans="1:53" s="22" customFormat="1" ht="15" customHeight="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21"/>
    </row>
    <row r="127" spans="1:53" s="22" customFormat="1" ht="15" customHeight="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21"/>
    </row>
    <row r="128" spans="1:53" s="22" customFormat="1" ht="15" customHeight="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21"/>
    </row>
    <row r="129" spans="1:53" s="22" customFormat="1" ht="15" customHeight="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21"/>
    </row>
    <row r="130" spans="1:53" s="22" customFormat="1" ht="15" customHeight="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21"/>
    </row>
    <row r="131" spans="1:53" s="22" customFormat="1" ht="15" customHeight="1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21"/>
    </row>
    <row r="132" spans="1:53" s="22" customFormat="1" ht="15" customHeight="1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21"/>
    </row>
    <row r="133" spans="1:53" s="22" customFormat="1" ht="15" customHeigh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21"/>
    </row>
    <row r="134" spans="1:53" s="22" customFormat="1" ht="15" customHeight="1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21"/>
    </row>
    <row r="135" spans="1:53" s="22" customFormat="1" ht="15" customHeight="1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21"/>
    </row>
    <row r="136" spans="1:53" s="22" customFormat="1" ht="15" customHeight="1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21"/>
    </row>
    <row r="137" spans="1:53" s="22" customFormat="1" ht="15" customHeight="1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21"/>
    </row>
    <row r="138" spans="1:53" s="22" customFormat="1" ht="15" customHeight="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21"/>
    </row>
    <row r="139" spans="1:53" s="22" customFormat="1" ht="15" customHeight="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21"/>
    </row>
    <row r="140" spans="1:53" s="22" customFormat="1" ht="15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21"/>
    </row>
    <row r="141" spans="1:53" s="22" customFormat="1" ht="15" customHeight="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21"/>
    </row>
    <row r="142" spans="1:53" s="22" customFormat="1" ht="15" customHeight="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21"/>
    </row>
    <row r="143" spans="1:53" s="22" customFormat="1" ht="15" customHeight="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21"/>
    </row>
    <row r="144" spans="1:53" s="22" customFormat="1" ht="15" customHeight="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21"/>
    </row>
    <row r="145" spans="1:53" s="22" customFormat="1" ht="15" customHeight="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21"/>
    </row>
    <row r="146" spans="1:53" s="22" customFormat="1" ht="15" customHeight="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21"/>
    </row>
    <row r="147" spans="1:53" s="22" customFormat="1" ht="15" customHeight="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21"/>
    </row>
    <row r="148" spans="1:53" s="22" customFormat="1" ht="15" customHeight="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21"/>
    </row>
    <row r="149" spans="1:53" s="22" customFormat="1" ht="15" customHeight="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21"/>
    </row>
    <row r="150" spans="1:53" s="22" customFormat="1" ht="15" customHeight="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21"/>
    </row>
    <row r="151" spans="1:53" s="22" customFormat="1" ht="15" customHeigh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21"/>
    </row>
    <row r="152" spans="1:53" s="22" customFormat="1" ht="15" customHeight="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21"/>
    </row>
    <row r="153" spans="1:53" s="22" customFormat="1" ht="15" customHeight="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21"/>
    </row>
    <row r="154" spans="1:53" s="22" customFormat="1" ht="15" customHeight="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21"/>
    </row>
    <row r="155" spans="1:53" s="22" customFormat="1" ht="15" customHeight="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21"/>
    </row>
    <row r="156" spans="1:53" s="22" customFormat="1" ht="15" customHeight="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21"/>
    </row>
    <row r="157" spans="1:53" s="22" customFormat="1" ht="15" customHeight="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21"/>
    </row>
    <row r="158" spans="1:53" s="22" customFormat="1" ht="15" customHeight="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21"/>
    </row>
    <row r="159" spans="1:53" s="22" customFormat="1" ht="15" customHeight="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21"/>
    </row>
    <row r="160" spans="1:53" s="22" customFormat="1" ht="15" customHeight="1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21"/>
    </row>
    <row r="161" spans="1:53" s="22" customFormat="1" ht="15" customHeight="1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21"/>
    </row>
    <row r="162" spans="1:53" s="22" customFormat="1" ht="15" customHeight="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21"/>
    </row>
    <row r="163" spans="1:53" s="22" customFormat="1" ht="15" customHeight="1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21"/>
    </row>
    <row r="164" spans="1:53" s="22" customFormat="1" ht="15" customHeight="1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21"/>
    </row>
    <row r="165" spans="1:53" s="22" customFormat="1" ht="15" customHeight="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21"/>
    </row>
    <row r="166" spans="1:53" s="22" customFormat="1" ht="15" customHeight="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21"/>
    </row>
    <row r="167" spans="1:53" s="22" customFormat="1" ht="15" customHeight="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21"/>
    </row>
    <row r="168" spans="1:53" s="22" customFormat="1" ht="15" customHeight="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21"/>
    </row>
    <row r="169" spans="1:53" s="22" customFormat="1" ht="15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21"/>
    </row>
    <row r="170" spans="1:53" s="22" customFormat="1" ht="15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21"/>
    </row>
    <row r="171" spans="1:53" s="22" customFormat="1" ht="15" customHeight="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21"/>
    </row>
    <row r="172" spans="1:53" s="22" customFormat="1" ht="15" customHeight="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21"/>
    </row>
    <row r="173" spans="1:53" s="22" customFormat="1" ht="15" customHeight="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21"/>
    </row>
    <row r="174" spans="1:53" s="22" customFormat="1" ht="15" customHeigh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21"/>
    </row>
    <row r="175" spans="1:53" s="22" customFormat="1" ht="15" customHeight="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21"/>
    </row>
    <row r="176" spans="1:53" s="22" customFormat="1" ht="15" customHeight="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21"/>
    </row>
    <row r="177" spans="1:53" s="22" customFormat="1" ht="15" customHeight="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21"/>
    </row>
    <row r="178" spans="1:53" s="22" customFormat="1" ht="15" customHeight="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21"/>
    </row>
    <row r="179" spans="1:53" s="22" customFormat="1" ht="15" customHeight="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21"/>
    </row>
    <row r="180" spans="1:53" s="22" customFormat="1" ht="15" customHeight="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21"/>
    </row>
    <row r="181" spans="1:53" s="22" customFormat="1" ht="15" customHeight="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21"/>
    </row>
    <row r="182" spans="1:53" s="22" customFormat="1" ht="15" customHeight="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21"/>
    </row>
    <row r="183" spans="1:53" s="22" customFormat="1" ht="15" customHeight="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21"/>
    </row>
    <row r="184" spans="1:53" s="22" customFormat="1" ht="15" customHeight="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21"/>
    </row>
    <row r="185" spans="1:53" s="22" customFormat="1" ht="15" customHeight="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21"/>
    </row>
    <row r="186" spans="1:53" s="22" customFormat="1" ht="15" customHeight="1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21"/>
    </row>
    <row r="187" spans="1:53" s="22" customFormat="1" ht="15" customHeight="1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21"/>
    </row>
    <row r="188" spans="1:53" s="22" customFormat="1" ht="15" customHeight="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21"/>
    </row>
    <row r="189" spans="1:53" s="22" customFormat="1" ht="15" customHeight="1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21"/>
    </row>
    <row r="190" spans="1:53" s="22" customFormat="1" ht="15" customHeight="1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21"/>
    </row>
    <row r="191" spans="1:53" s="22" customFormat="1" ht="15" customHeight="1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21"/>
    </row>
    <row r="192" spans="1:53" s="22" customFormat="1" ht="15" customHeight="1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21"/>
    </row>
    <row r="193" spans="1:53" s="22" customFormat="1" ht="15" customHeight="1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21"/>
    </row>
    <row r="194" spans="1:53" s="22" customFormat="1" ht="15" customHeight="1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21"/>
    </row>
    <row r="195" spans="1:53" s="22" customFormat="1" ht="15" customHeight="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21"/>
    </row>
    <row r="196" spans="1:53" s="22" customFormat="1" ht="15" customHeight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21"/>
    </row>
    <row r="197" spans="1:53" s="22" customFormat="1" ht="15" customHeigh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21"/>
    </row>
    <row r="198" spans="1:53" s="22" customFormat="1" ht="15" customHeight="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21"/>
    </row>
    <row r="199" spans="1:53" s="22" customFormat="1" ht="15" customHeigh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21"/>
    </row>
    <row r="200" spans="1:53" s="22" customFormat="1" ht="15" customHeight="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21"/>
    </row>
    <row r="201" spans="1:53" s="22" customFormat="1" ht="15" customHeight="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21"/>
    </row>
    <row r="202" spans="1:53" s="22" customFormat="1" ht="15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21"/>
    </row>
    <row r="203" spans="1:53" s="22" customFormat="1" ht="15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21"/>
    </row>
    <row r="204" spans="1:53" s="22" customFormat="1" ht="15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21"/>
    </row>
    <row r="205" spans="1:53" s="22" customFormat="1" ht="15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21"/>
    </row>
    <row r="206" spans="1:53" s="22" customFormat="1" ht="15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21"/>
    </row>
    <row r="207" spans="1:53" s="22" customFormat="1" ht="15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21"/>
    </row>
    <row r="208" spans="1:53" s="22" customFormat="1" ht="15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21"/>
    </row>
    <row r="209" spans="1:53" s="22" customFormat="1" ht="15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21"/>
    </row>
    <row r="210" spans="1:53" s="22" customFormat="1" ht="15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21"/>
    </row>
    <row r="211" spans="1:53" s="22" customFormat="1" ht="15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21"/>
    </row>
    <row r="212" spans="1:53" s="22" customFormat="1" ht="15" customHeight="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21"/>
    </row>
    <row r="213" spans="1:53" s="22" customFormat="1" ht="15" customHeight="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21"/>
    </row>
    <row r="214" spans="1:53" s="22" customFormat="1" ht="15" customHeight="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21"/>
    </row>
    <row r="215" spans="1:53" s="22" customFormat="1" ht="15" customHeight="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21"/>
    </row>
    <row r="216" spans="1:53" s="22" customFormat="1" ht="15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21"/>
    </row>
    <row r="217" spans="1:53" s="22" customFormat="1" ht="15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21"/>
    </row>
    <row r="218" spans="1:53" s="22" customFormat="1" ht="15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21"/>
    </row>
    <row r="219" spans="1:53" s="22" customFormat="1" ht="15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21"/>
    </row>
    <row r="220" spans="1:53" s="22" customFormat="1" ht="15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21"/>
    </row>
    <row r="221" spans="1:53" s="22" customFormat="1" ht="15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21"/>
    </row>
    <row r="222" spans="1:53" s="22" customFormat="1" ht="15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21"/>
    </row>
    <row r="223" spans="1:53" s="22" customFormat="1" ht="15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21"/>
    </row>
    <row r="224" spans="1:53" s="22" customFormat="1" ht="15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21"/>
    </row>
    <row r="225" spans="1:53" s="22" customFormat="1" ht="15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21"/>
    </row>
    <row r="226" spans="1:53" s="22" customFormat="1" ht="15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21"/>
    </row>
    <row r="227" spans="1:53" s="22" customFormat="1" ht="15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21"/>
    </row>
    <row r="228" spans="1:53" s="22" customFormat="1" ht="15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21"/>
    </row>
    <row r="229" spans="1:53" s="22" customFormat="1" ht="15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21"/>
    </row>
    <row r="230" spans="1:53" s="22" customFormat="1" ht="15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21"/>
    </row>
    <row r="231" spans="1:53" s="22" customFormat="1" ht="15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21"/>
    </row>
    <row r="232" spans="1:53" s="22" customFormat="1" ht="15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21"/>
    </row>
    <row r="233" spans="1:53" s="22" customFormat="1" ht="15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21"/>
    </row>
    <row r="234" spans="1:53" s="22" customFormat="1" ht="15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21"/>
    </row>
    <row r="235" spans="1:53" s="22" customFormat="1" ht="15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21"/>
    </row>
    <row r="236" spans="1:53" s="22" customFormat="1" ht="15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21"/>
    </row>
    <row r="237" spans="1:53" s="22" customFormat="1" ht="15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21"/>
    </row>
    <row r="238" spans="1:53" s="22" customFormat="1" ht="15" customHeight="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21"/>
    </row>
    <row r="239" spans="1:53" s="22" customFormat="1" ht="15" customHeight="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21"/>
    </row>
    <row r="240" spans="1:53" s="22" customFormat="1" ht="15" customHeight="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21"/>
    </row>
    <row r="241" spans="1:53" s="22" customFormat="1" ht="15" customHeight="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21"/>
    </row>
    <row r="242" spans="1:53" s="22" customFormat="1" ht="15" customHeight="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21"/>
    </row>
    <row r="243" spans="1:53" s="22" customFormat="1" ht="15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21"/>
    </row>
    <row r="244" spans="1:53" s="22" customFormat="1" ht="15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21"/>
    </row>
    <row r="245" spans="1:53" s="22" customFormat="1" ht="15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21"/>
    </row>
    <row r="246" spans="1:53" s="22" customFormat="1" ht="15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21"/>
    </row>
    <row r="247" spans="1:53" s="22" customFormat="1" ht="15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21"/>
    </row>
    <row r="248" spans="1:53" s="22" customFormat="1" ht="15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21"/>
    </row>
    <row r="249" spans="1:53" s="22" customFormat="1" ht="15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21"/>
    </row>
    <row r="250" spans="1:53" s="22" customFormat="1" ht="15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21"/>
    </row>
    <row r="251" spans="1:53" s="22" customFormat="1" ht="15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21"/>
    </row>
    <row r="252" spans="1:53" s="22" customFormat="1" ht="15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21"/>
    </row>
    <row r="253" spans="1:53" s="22" customFormat="1" ht="15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21"/>
    </row>
    <row r="254" spans="1:53" s="22" customFormat="1" ht="15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21"/>
    </row>
    <row r="255" spans="1:53" s="22" customFormat="1" ht="15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21"/>
    </row>
    <row r="256" spans="1:53" s="22" customFormat="1" ht="15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21"/>
    </row>
    <row r="257" spans="1:53" s="22" customFormat="1" ht="15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21"/>
    </row>
    <row r="258" spans="1:53" s="22" customFormat="1" ht="15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21"/>
    </row>
    <row r="259" spans="1:53" s="22" customFormat="1" ht="15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21"/>
    </row>
    <row r="260" spans="1:53" s="22" customFormat="1" ht="15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21"/>
    </row>
    <row r="261" spans="1:53" s="22" customFormat="1" ht="15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21"/>
    </row>
    <row r="262" spans="1:53" s="22" customFormat="1" ht="15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21"/>
    </row>
    <row r="263" spans="1:53" s="22" customFormat="1" ht="15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21"/>
    </row>
    <row r="264" spans="1:53" s="22" customFormat="1" ht="15" customHeight="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21"/>
    </row>
    <row r="265" spans="1:53" s="22" customFormat="1" ht="15" customHeight="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21"/>
    </row>
    <row r="266" spans="1:53" s="22" customFormat="1" ht="15" customHeight="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21"/>
    </row>
    <row r="267" spans="1:53" s="22" customFormat="1" ht="15" customHeight="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21"/>
    </row>
    <row r="268" spans="1:53" s="22" customFormat="1" ht="15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21"/>
    </row>
    <row r="269" spans="1:53" s="22" customFormat="1" ht="15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21"/>
    </row>
    <row r="270" spans="1:53" s="22" customFormat="1" ht="15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21"/>
    </row>
    <row r="271" spans="1:53" s="22" customFormat="1" ht="15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21"/>
    </row>
    <row r="272" spans="1:53" s="22" customFormat="1" ht="15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21"/>
    </row>
    <row r="273" spans="1:53" s="22" customFormat="1" ht="15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21"/>
    </row>
    <row r="274" spans="1:53" s="22" customFormat="1" ht="15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21"/>
    </row>
    <row r="275" spans="1:53" s="22" customFormat="1" ht="15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21"/>
    </row>
    <row r="276" spans="1:53" s="22" customFormat="1" ht="15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21"/>
    </row>
    <row r="277" spans="1:53" s="22" customFormat="1" ht="15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21"/>
    </row>
    <row r="278" spans="1:53" s="22" customFormat="1" ht="15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21"/>
    </row>
    <row r="279" spans="1:53" s="22" customFormat="1" ht="15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21"/>
    </row>
    <row r="280" spans="1:53" s="22" customFormat="1" ht="15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21"/>
    </row>
    <row r="281" spans="1:53" s="22" customFormat="1" ht="15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21"/>
    </row>
    <row r="282" spans="1:53" s="22" customFormat="1" ht="15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21"/>
    </row>
    <row r="283" spans="1:53" s="22" customFormat="1" ht="15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21"/>
    </row>
    <row r="284" spans="1:53" s="22" customFormat="1" ht="15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21"/>
    </row>
    <row r="285" spans="1:53" s="22" customFormat="1" ht="15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21"/>
    </row>
    <row r="286" spans="1:53" s="22" customFormat="1" ht="15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21"/>
    </row>
    <row r="287" spans="1:53" s="22" customFormat="1" ht="15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21"/>
    </row>
    <row r="288" spans="1:53" s="22" customFormat="1" ht="15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21"/>
    </row>
    <row r="289" spans="1:53" s="22" customFormat="1" ht="15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21"/>
    </row>
    <row r="290" spans="1:53" s="22" customFormat="1" ht="15" customHeight="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21"/>
    </row>
    <row r="291" spans="1:53" s="22" customFormat="1" ht="15" customHeight="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21"/>
    </row>
    <row r="292" spans="1:53" s="22" customFormat="1" ht="15" customHeight="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21"/>
    </row>
    <row r="293" spans="1:53" s="22" customFormat="1" ht="15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21"/>
    </row>
    <row r="294" spans="1:53" s="22" customFormat="1" ht="15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21"/>
    </row>
    <row r="295" spans="1:53" s="22" customFormat="1" ht="15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21"/>
    </row>
    <row r="296" spans="1:53" s="22" customFormat="1" ht="15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21"/>
    </row>
    <row r="297" spans="1:53" s="22" customFormat="1" ht="15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21"/>
    </row>
    <row r="298" spans="1:53" s="22" customFormat="1" ht="15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21"/>
    </row>
    <row r="299" spans="1:53" s="22" customFormat="1" ht="15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21"/>
    </row>
    <row r="300" spans="1:53" s="22" customFormat="1" ht="15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21"/>
    </row>
    <row r="301" spans="1:53" s="22" customFormat="1" ht="15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21"/>
    </row>
    <row r="302" spans="1:53" s="22" customFormat="1" ht="15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21"/>
    </row>
    <row r="303" spans="1:53" s="22" customFormat="1" ht="15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21"/>
    </row>
    <row r="304" spans="1:53" s="22" customFormat="1" ht="15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21"/>
    </row>
    <row r="305" spans="1:53" s="22" customFormat="1" ht="15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21"/>
    </row>
    <row r="306" spans="1:53" s="22" customFormat="1" ht="15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21"/>
    </row>
    <row r="307" spans="1:53" s="22" customFormat="1" ht="15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21"/>
    </row>
    <row r="308" spans="1:53" s="22" customFormat="1" ht="15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21"/>
    </row>
    <row r="309" spans="1:53" s="22" customFormat="1" ht="15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21"/>
    </row>
    <row r="310" spans="1:53" s="22" customFormat="1" ht="15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21"/>
    </row>
    <row r="311" spans="1:53" s="22" customFormat="1" ht="15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21"/>
    </row>
    <row r="312" spans="1:53" s="22" customFormat="1" ht="15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21"/>
    </row>
    <row r="313" spans="1:53" s="22" customFormat="1" ht="15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21"/>
    </row>
    <row r="314" spans="1:53" s="22" customFormat="1" ht="15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21"/>
    </row>
    <row r="315" spans="1:53" s="22" customFormat="1" ht="15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21"/>
    </row>
    <row r="316" spans="1:53" s="22" customFormat="1" ht="15" customHeight="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21"/>
    </row>
    <row r="317" spans="1:53" s="22" customFormat="1" ht="15" customHeight="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21"/>
    </row>
    <row r="318" spans="1:53" s="22" customFormat="1" ht="15" customHeight="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21"/>
    </row>
    <row r="319" spans="1:53" s="22" customFormat="1" ht="15" customHeight="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21"/>
    </row>
    <row r="320" spans="1:53" s="22" customFormat="1" ht="15" customHeight="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21"/>
    </row>
    <row r="321" spans="1:53" s="22" customFormat="1" ht="15" customHeight="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21"/>
    </row>
    <row r="322" spans="1:53" s="22" customFormat="1" ht="15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21"/>
    </row>
    <row r="323" spans="1:53" s="22" customFormat="1" ht="15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21"/>
    </row>
    <row r="324" spans="1:53" s="22" customFormat="1" ht="15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21"/>
    </row>
    <row r="325" spans="1:53" s="22" customFormat="1" ht="15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21"/>
    </row>
    <row r="326" spans="1:53" s="22" customFormat="1" ht="15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21"/>
    </row>
    <row r="327" spans="1:53" s="22" customFormat="1" ht="15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21"/>
    </row>
    <row r="328" spans="1:53" s="22" customFormat="1" ht="15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21"/>
    </row>
    <row r="329" spans="1:53" s="22" customFormat="1" ht="15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21"/>
    </row>
    <row r="330" spans="1:53" s="22" customFormat="1" ht="15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21"/>
    </row>
    <row r="331" spans="1:53" s="22" customFormat="1" ht="15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21"/>
    </row>
    <row r="332" spans="1:53" s="22" customFormat="1" ht="15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21"/>
    </row>
    <row r="333" spans="1:53" s="22" customFormat="1" ht="15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21"/>
    </row>
    <row r="334" spans="1:53" s="22" customFormat="1" ht="15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21"/>
    </row>
    <row r="335" spans="1:53" s="22" customFormat="1" ht="15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21"/>
    </row>
    <row r="336" spans="1:53" s="22" customFormat="1" ht="15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21"/>
    </row>
    <row r="337" spans="1:53" s="22" customFormat="1" ht="15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21"/>
    </row>
    <row r="338" spans="1:53" s="22" customFormat="1" ht="15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21"/>
    </row>
    <row r="339" spans="1:53" s="22" customFormat="1" ht="15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21"/>
    </row>
    <row r="340" spans="1:53" s="22" customFormat="1" ht="15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21"/>
    </row>
    <row r="341" spans="1:53" s="22" customFormat="1" ht="15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21"/>
    </row>
    <row r="342" spans="1:53" s="22" customFormat="1" ht="15" customHeight="1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21"/>
    </row>
    <row r="343" spans="1:53" s="22" customFormat="1" ht="15" customHeight="1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21"/>
    </row>
    <row r="344" spans="1:53" s="22" customFormat="1" ht="15" customHeight="1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21"/>
    </row>
    <row r="345" spans="1:53" s="22" customFormat="1" ht="15" customHeight="1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21"/>
    </row>
    <row r="346" spans="1:53" s="22" customFormat="1" ht="15" customHeight="1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21"/>
    </row>
    <row r="347" spans="1:53" s="22" customFormat="1" ht="15" customHeight="1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21"/>
    </row>
    <row r="348" spans="1:53" s="22" customFormat="1" ht="15" customHeight="1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21"/>
    </row>
    <row r="349" spans="1:53" s="22" customFormat="1" ht="15" customHeight="1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21"/>
    </row>
    <row r="350" spans="1:53" s="22" customFormat="1" ht="15" customHeight="1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21"/>
    </row>
    <row r="351" spans="1:53" s="22" customFormat="1" ht="15" customHeight="1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21"/>
    </row>
    <row r="352" spans="1:53" s="22" customFormat="1" ht="15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21"/>
    </row>
    <row r="353" spans="1:53" s="22" customFormat="1" ht="15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21"/>
    </row>
    <row r="354" spans="1:53" s="22" customFormat="1" ht="15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21"/>
    </row>
    <row r="355" spans="1:53" s="22" customFormat="1" ht="15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21"/>
    </row>
    <row r="356" spans="1:53" s="22" customFormat="1" ht="15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21"/>
    </row>
    <row r="357" spans="1:53" s="22" customFormat="1" ht="15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21"/>
    </row>
    <row r="358" spans="1:53" s="22" customFormat="1" ht="15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21"/>
    </row>
    <row r="359" spans="1:53" s="22" customFormat="1" ht="15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21"/>
    </row>
    <row r="360" spans="1:53" s="22" customFormat="1" ht="15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21"/>
    </row>
    <row r="361" spans="1:53" s="22" customFormat="1" ht="15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21"/>
    </row>
    <row r="362" spans="1:53" s="22" customFormat="1" ht="15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21"/>
    </row>
    <row r="363" spans="1:53" s="22" customFormat="1" ht="15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21"/>
    </row>
    <row r="364" spans="1:53" s="22" customFormat="1" ht="15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21"/>
    </row>
    <row r="365" spans="1:53" s="22" customFormat="1" ht="15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21"/>
    </row>
    <row r="366" spans="1:53" s="22" customFormat="1" ht="15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21"/>
    </row>
    <row r="367" spans="1:53" s="22" customFormat="1" ht="15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21"/>
    </row>
    <row r="368" spans="1:53" s="22" customFormat="1" ht="15" customHeight="1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21"/>
    </row>
    <row r="369" spans="1:53" s="22" customFormat="1" ht="15" customHeight="1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21"/>
    </row>
    <row r="370" spans="1:53" s="22" customFormat="1" ht="15" customHeight="1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21"/>
    </row>
    <row r="371" spans="1:53" s="22" customFormat="1" ht="15" customHeight="1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21"/>
    </row>
    <row r="372" spans="1:53" s="22" customFormat="1" ht="15" customHeight="1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21"/>
    </row>
    <row r="373" spans="1:53" s="22" customFormat="1" ht="15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21"/>
    </row>
    <row r="374" spans="1:53" s="22" customFormat="1" ht="15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21"/>
    </row>
    <row r="375" spans="1:53" s="22" customFormat="1" ht="15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21"/>
    </row>
    <row r="376" spans="1:53" s="22" customFormat="1" ht="15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21"/>
    </row>
    <row r="377" spans="1:53" s="22" customFormat="1" ht="15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21"/>
    </row>
    <row r="378" spans="1:53" s="22" customFormat="1" ht="15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21"/>
    </row>
    <row r="379" spans="1:53" s="22" customFormat="1" ht="15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21"/>
    </row>
    <row r="380" spans="1:53" s="22" customFormat="1" ht="15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21"/>
    </row>
    <row r="381" spans="1:53" s="22" customFormat="1" ht="15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21"/>
    </row>
    <row r="382" spans="1:53" s="22" customFormat="1" ht="15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21"/>
    </row>
    <row r="383" spans="1:53" s="22" customFormat="1" ht="15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21"/>
    </row>
    <row r="384" spans="1:53" s="22" customFormat="1" ht="15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21"/>
    </row>
    <row r="385" spans="1:53" s="22" customFormat="1" ht="15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21"/>
    </row>
    <row r="386" spans="1:53" s="22" customFormat="1" ht="15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21"/>
    </row>
    <row r="387" spans="1:53" s="22" customFormat="1" ht="15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21"/>
    </row>
    <row r="388" spans="1:53" s="22" customFormat="1" ht="15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21"/>
    </row>
    <row r="389" spans="1:53" s="22" customFormat="1" ht="15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21"/>
    </row>
    <row r="390" spans="1:53" s="22" customFormat="1" ht="15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21"/>
    </row>
    <row r="391" spans="1:53" s="22" customFormat="1" ht="15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21"/>
    </row>
    <row r="392" spans="1:53" s="22" customFormat="1" ht="15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21"/>
    </row>
    <row r="393" spans="1:53" s="22" customFormat="1" ht="15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21"/>
    </row>
    <row r="394" spans="1:53" s="22" customFormat="1" ht="15" customHeight="1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21"/>
    </row>
    <row r="395" spans="1:53" s="22" customFormat="1" ht="15" customHeight="1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21"/>
    </row>
    <row r="396" spans="1:53" s="22" customFormat="1" ht="15" customHeight="1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21"/>
    </row>
    <row r="397" spans="1:53" s="22" customFormat="1" ht="15" customHeight="1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21"/>
    </row>
    <row r="398" spans="1:53" s="22" customFormat="1" ht="15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21"/>
    </row>
    <row r="399" spans="1:53" s="22" customFormat="1" ht="15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21"/>
    </row>
    <row r="400" spans="1:53" s="22" customFormat="1" ht="15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21"/>
    </row>
    <row r="401" spans="1:53" s="22" customFormat="1" ht="15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21"/>
    </row>
    <row r="402" spans="1:53" s="22" customFormat="1" ht="15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21"/>
    </row>
    <row r="403" spans="1:53" s="22" customFormat="1" ht="15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21"/>
    </row>
    <row r="404" spans="1:53" s="22" customFormat="1" ht="15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21"/>
    </row>
    <row r="405" spans="1:53" s="22" customFormat="1" ht="15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21"/>
    </row>
    <row r="406" spans="1:53" s="22" customFormat="1" ht="15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21"/>
    </row>
    <row r="407" spans="1:53" s="22" customFormat="1" ht="15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21"/>
    </row>
    <row r="408" spans="1:53" s="22" customFormat="1" ht="15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21"/>
    </row>
    <row r="409" spans="1:53" s="22" customFormat="1" ht="15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21"/>
    </row>
    <row r="410" spans="1:53" s="22" customFormat="1" ht="15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21"/>
    </row>
    <row r="411" spans="1:53" s="22" customFormat="1" ht="15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21"/>
    </row>
    <row r="412" spans="1:53" s="22" customFormat="1" ht="15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21"/>
    </row>
    <row r="413" spans="1:53" s="22" customFormat="1" ht="15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21"/>
    </row>
    <row r="414" spans="1:53" s="22" customFormat="1" ht="15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21"/>
    </row>
    <row r="415" spans="1:53" s="22" customFormat="1" ht="15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21"/>
    </row>
    <row r="416" spans="1:53" s="22" customFormat="1" ht="15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21"/>
    </row>
    <row r="417" spans="1:53" s="22" customFormat="1" ht="15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21"/>
    </row>
    <row r="418" spans="1:53" s="22" customFormat="1" ht="15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21"/>
    </row>
    <row r="419" spans="1:53" s="22" customFormat="1" ht="15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21"/>
    </row>
    <row r="420" spans="1:53" s="22" customFormat="1" ht="15" customHeight="1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21"/>
    </row>
    <row r="421" spans="1:53" s="22" customFormat="1" ht="15" customHeight="1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21"/>
    </row>
    <row r="422" spans="1:53" s="22" customFormat="1" ht="15" customHeight="1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21"/>
    </row>
    <row r="423" spans="1:53" s="22" customFormat="1" ht="15" customHeight="1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21"/>
    </row>
    <row r="424" spans="1:53" s="22" customFormat="1" ht="15" customHeight="1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21"/>
    </row>
    <row r="425" spans="1:53" s="22" customFormat="1" ht="15" customHeight="1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21"/>
    </row>
    <row r="426" spans="1:53" s="22" customFormat="1" ht="15" customHeight="1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21"/>
    </row>
    <row r="427" spans="1:53" s="22" customFormat="1" ht="15" customHeight="1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21"/>
    </row>
    <row r="428" spans="1:53" s="22" customFormat="1" ht="15" customHeight="1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21"/>
    </row>
    <row r="429" spans="1:53" s="22" customFormat="1" ht="15" customHeight="1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21"/>
    </row>
    <row r="430" spans="1:53" s="22" customFormat="1" ht="15" customHeight="1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21"/>
    </row>
    <row r="431" spans="1:53" s="22" customFormat="1" ht="15" customHeight="1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21"/>
    </row>
    <row r="432" spans="1:53" s="22" customFormat="1" ht="15" customHeight="1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21"/>
    </row>
    <row r="433" spans="1:53" s="22" customFormat="1" ht="15" customHeight="1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21"/>
    </row>
    <row r="434" spans="1:53" s="22" customFormat="1" ht="15" customHeight="1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21"/>
    </row>
    <row r="435" spans="1:53" s="22" customFormat="1" ht="15" customHeight="1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21"/>
    </row>
    <row r="436" spans="1:53" s="22" customFormat="1" ht="15" customHeight="1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21"/>
    </row>
    <row r="437" spans="1:53" s="22" customFormat="1" ht="15" customHeight="1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21"/>
    </row>
    <row r="438" spans="1:53" s="22" customFormat="1" ht="15" customHeight="1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21"/>
    </row>
    <row r="439" spans="1:53" s="22" customFormat="1" ht="15" customHeight="1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21"/>
    </row>
    <row r="440" spans="1:53" s="22" customFormat="1" ht="15" customHeight="1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21"/>
    </row>
    <row r="441" spans="1:53" s="22" customFormat="1" ht="15" customHeight="1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21"/>
    </row>
    <row r="442" spans="1:53" s="22" customFormat="1" ht="15" customHeight="1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21"/>
    </row>
    <row r="443" spans="1:53" s="22" customFormat="1" ht="15" customHeight="1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21"/>
    </row>
    <row r="444" spans="1:53" s="22" customFormat="1" ht="15" customHeight="1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21"/>
    </row>
    <row r="445" spans="1:53" s="22" customFormat="1" ht="15" customHeight="1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21"/>
    </row>
    <row r="446" spans="1:53" s="22" customFormat="1" ht="15" customHeight="1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21"/>
    </row>
    <row r="447" spans="1:53" s="22" customFormat="1" ht="15" customHeight="1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21"/>
    </row>
    <row r="448" spans="1:53" s="22" customFormat="1" ht="15" customHeight="1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21"/>
    </row>
    <row r="449" spans="1:53" s="22" customFormat="1" ht="15" customHeight="1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21"/>
    </row>
    <row r="450" spans="1:53" s="22" customFormat="1" ht="15" customHeight="1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21"/>
    </row>
    <row r="451" spans="1:53" s="22" customFormat="1" ht="15" customHeight="1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21"/>
    </row>
    <row r="452" spans="1:53" s="22" customFormat="1" ht="15" customHeight="1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21"/>
    </row>
    <row r="453" spans="1:53" s="22" customFormat="1" ht="15" customHeight="1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21"/>
    </row>
    <row r="454" spans="1:53" s="22" customFormat="1" ht="15" customHeight="1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21"/>
    </row>
    <row r="455" spans="1:53" s="22" customFormat="1" ht="15" customHeight="1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21"/>
    </row>
    <row r="456" spans="1:53" s="22" customFormat="1" ht="15" customHeight="1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21"/>
    </row>
    <row r="457" spans="1:53" s="22" customFormat="1" ht="15" customHeight="1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21"/>
    </row>
    <row r="458" spans="1:53" s="22" customFormat="1" ht="15" customHeight="1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21"/>
    </row>
    <row r="459" spans="1:53" s="22" customFormat="1" ht="15" customHeight="1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21"/>
    </row>
    <row r="460" spans="1:53" s="22" customFormat="1" ht="15" customHeight="1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21"/>
    </row>
    <row r="461" spans="1:53" s="22" customFormat="1" ht="15" customHeight="1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21"/>
    </row>
    <row r="462" spans="1:53" s="22" customFormat="1" ht="15" customHeight="1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21"/>
    </row>
    <row r="463" spans="1:53" s="22" customFormat="1" ht="15" customHeight="1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21"/>
    </row>
    <row r="464" spans="1:53" s="22" customFormat="1" ht="15" customHeight="1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21"/>
    </row>
    <row r="465" spans="1:53" s="22" customFormat="1" ht="15" customHeight="1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21"/>
    </row>
    <row r="466" spans="1:53" s="22" customFormat="1" ht="15" customHeight="1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21"/>
    </row>
    <row r="467" spans="1:53" s="22" customFormat="1" ht="15" customHeight="1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21"/>
    </row>
    <row r="468" spans="1:53" s="22" customFormat="1" ht="15" customHeight="1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21"/>
    </row>
    <row r="469" spans="1:53" s="22" customFormat="1" ht="15" customHeight="1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21"/>
    </row>
    <row r="470" spans="1:53" s="22" customFormat="1" ht="15" customHeight="1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21"/>
    </row>
    <row r="471" spans="1:53" s="22" customFormat="1" ht="15" customHeight="1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21"/>
    </row>
    <row r="472" spans="1:53" s="22" customFormat="1" ht="15" customHeight="1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21"/>
    </row>
    <row r="473" spans="1:53" s="22" customFormat="1" ht="15" customHeight="1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21"/>
    </row>
    <row r="474" spans="1:53" s="22" customFormat="1" ht="15" customHeight="1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21"/>
    </row>
    <row r="475" spans="1:53" s="22" customFormat="1" ht="15" customHeight="1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21"/>
    </row>
    <row r="476" spans="1:53" s="22" customFormat="1" ht="15" customHeight="1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21"/>
    </row>
    <row r="477" spans="1:53" s="22" customFormat="1" ht="15" customHeight="1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21"/>
    </row>
    <row r="478" spans="1:53" s="22" customFormat="1" ht="15" customHeight="1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21"/>
    </row>
    <row r="479" spans="1:53" s="22" customFormat="1" ht="15" customHeight="1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21"/>
    </row>
    <row r="480" spans="1:53" s="22" customFormat="1" ht="15" customHeight="1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21"/>
    </row>
    <row r="481" spans="1:53" s="22" customFormat="1" ht="15" customHeight="1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21"/>
    </row>
    <row r="482" spans="1:53" s="22" customFormat="1" ht="15" customHeight="1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21"/>
    </row>
    <row r="483" spans="1:53" s="22" customFormat="1" ht="15" customHeight="1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21"/>
    </row>
    <row r="484" spans="1:53" s="22" customFormat="1" ht="15" customHeight="1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21"/>
    </row>
    <row r="485" spans="1:53" s="22" customFormat="1" ht="15" customHeight="1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21"/>
    </row>
    <row r="486" spans="1:53" s="22" customFormat="1" ht="15" customHeight="1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21"/>
    </row>
    <row r="487" spans="1:53" s="22" customFormat="1" ht="15" customHeight="1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21"/>
    </row>
    <row r="488" spans="1:53" s="22" customFormat="1" ht="15" customHeight="1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21"/>
    </row>
    <row r="489" spans="1:53" s="22" customFormat="1" ht="15" customHeight="1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21"/>
    </row>
    <row r="490" spans="1:53" s="22" customFormat="1" ht="15" customHeight="1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21"/>
    </row>
    <row r="491" spans="1:53" s="22" customFormat="1" ht="15" customHeight="1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21"/>
    </row>
    <row r="492" spans="1:53" s="22" customFormat="1" ht="15" customHeight="1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21"/>
    </row>
    <row r="493" spans="1:53" s="22" customFormat="1" ht="15" customHeight="1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21"/>
    </row>
    <row r="494" spans="1:53" s="22" customFormat="1" ht="15" customHeight="1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21"/>
    </row>
    <row r="495" spans="1:53" s="22" customFormat="1" ht="15" customHeight="1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21"/>
    </row>
    <row r="496" spans="1:53" s="22" customFormat="1" ht="15" customHeight="1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21"/>
    </row>
    <row r="497" spans="1:53" s="22" customFormat="1" ht="15" customHeight="1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21"/>
    </row>
    <row r="498" spans="1:53" s="22" customFormat="1" ht="15" customHeight="1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21"/>
    </row>
    <row r="499" spans="1:53" s="22" customFormat="1" ht="15" customHeight="1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21"/>
    </row>
    <row r="500" spans="1:53" s="22" customFormat="1" ht="15" customHeight="1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21"/>
    </row>
    <row r="501" spans="1:53" s="22" customFormat="1" ht="15" customHeight="1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21"/>
    </row>
    <row r="502" spans="1:53" s="22" customFormat="1" ht="15" customHeight="1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21"/>
    </row>
    <row r="503" spans="1:53" s="22" customFormat="1" ht="15" customHeight="1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21"/>
    </row>
    <row r="504" spans="1:53" s="22" customFormat="1" ht="15" customHeight="1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21"/>
    </row>
    <row r="505" spans="1:53" s="22" customFormat="1" ht="15" customHeight="1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21"/>
    </row>
    <row r="506" spans="1:53" x14ac:dyDescent="0.3">
      <c r="F506" s="19"/>
      <c r="G506" s="21"/>
      <c r="H506" s="21"/>
      <c r="I506" s="21"/>
      <c r="J506" s="21"/>
      <c r="K506" s="21"/>
      <c r="L506" s="4"/>
      <c r="M506" s="4"/>
      <c r="N506" s="4"/>
      <c r="O506" s="4"/>
      <c r="P506" s="4"/>
      <c r="Q506" s="19"/>
    </row>
    <row r="507" spans="1:53" x14ac:dyDescent="0.3">
      <c r="F507" s="19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19"/>
    </row>
    <row r="508" spans="1:53" x14ac:dyDescent="0.3">
      <c r="K508" s="19"/>
      <c r="L508" s="21"/>
      <c r="M508" s="21"/>
      <c r="N508" s="21"/>
      <c r="O508" s="21"/>
      <c r="P508" s="21"/>
      <c r="Q508" s="19"/>
    </row>
    <row r="509" spans="1:53" x14ac:dyDescent="0.3">
      <c r="K509" s="19"/>
      <c r="L509" s="21"/>
      <c r="M509" s="21"/>
      <c r="N509" s="21"/>
      <c r="O509" s="21"/>
      <c r="P509" s="21"/>
      <c r="Q509" s="19"/>
    </row>
    <row r="510" spans="1:53" x14ac:dyDescent="0.3">
      <c r="K510" s="19"/>
      <c r="L510" s="21"/>
      <c r="M510" s="21"/>
      <c r="N510" s="21"/>
      <c r="O510" s="21"/>
      <c r="P510" s="21"/>
      <c r="Q510" s="19"/>
    </row>
    <row r="511" spans="1:53" x14ac:dyDescent="0.3">
      <c r="K511" s="19"/>
      <c r="L511" s="21"/>
      <c r="M511" s="21"/>
      <c r="N511" s="21"/>
      <c r="O511" s="21"/>
      <c r="P511" s="21"/>
      <c r="Q511" s="19"/>
    </row>
    <row r="512" spans="1:53" x14ac:dyDescent="0.3">
      <c r="K512" s="19"/>
      <c r="L512" s="21"/>
      <c r="M512" s="21"/>
      <c r="N512" s="21"/>
      <c r="O512" s="21"/>
      <c r="P512" s="21"/>
      <c r="Q512" s="19"/>
    </row>
    <row r="513" spans="12:16" x14ac:dyDescent="0.3">
      <c r="L513" s="19"/>
      <c r="M513" s="19"/>
      <c r="N513" s="19"/>
      <c r="O513" s="19"/>
      <c r="P513" s="19"/>
    </row>
    <row r="514" spans="12:16" x14ac:dyDescent="0.3">
      <c r="L514" s="19"/>
      <c r="M514" s="19"/>
    </row>
  </sheetData>
  <mergeCells count="24">
    <mergeCell ref="AB11:AC11"/>
    <mergeCell ref="G10:G11"/>
    <mergeCell ref="A3:R5"/>
    <mergeCell ref="AA7:AF7"/>
    <mergeCell ref="AB8:AC8"/>
    <mergeCell ref="AB9:AC9"/>
    <mergeCell ref="AB10:AC10"/>
    <mergeCell ref="B8:F9"/>
    <mergeCell ref="G8:K9"/>
    <mergeCell ref="L8:P9"/>
    <mergeCell ref="B10:B11"/>
    <mergeCell ref="C10:C11"/>
    <mergeCell ref="D10:D11"/>
    <mergeCell ref="E10:E11"/>
    <mergeCell ref="F10:F11"/>
    <mergeCell ref="N10:N11"/>
    <mergeCell ref="O10:O11"/>
    <mergeCell ref="P10:P11"/>
    <mergeCell ref="H10:H11"/>
    <mergeCell ref="I10:I11"/>
    <mergeCell ref="J10:J11"/>
    <mergeCell ref="K10:K11"/>
    <mergeCell ref="L10:L11"/>
    <mergeCell ref="M10:M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X512"/>
  <sheetViews>
    <sheetView showGridLines="0" workbookViewId="0"/>
  </sheetViews>
  <sheetFormatPr baseColWidth="10" defaultRowHeight="14.4" x14ac:dyDescent="0.3"/>
  <cols>
    <col min="4" max="4" width="7.77734375" customWidth="1"/>
    <col min="5" max="50" width="12.77734375" customWidth="1"/>
  </cols>
  <sheetData>
    <row r="1" spans="1:50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5" customHeight="1" x14ac:dyDescent="0.3">
      <c r="A3" s="164" t="s">
        <v>229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5" customHeight="1" x14ac:dyDescent="0.3">
      <c r="A6" s="1"/>
      <c r="B6" s="1"/>
      <c r="C6" s="1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46"/>
      <c r="AW6" s="146"/>
      <c r="AX6" s="146"/>
    </row>
    <row r="7" spans="1:50" ht="15" customHeight="1" thickBot="1" x14ac:dyDescent="0.35">
      <c r="A7" s="1"/>
      <c r="B7" s="1"/>
      <c r="C7" s="1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61"/>
      <c r="Z7" s="161"/>
      <c r="AA7" s="161"/>
      <c r="AB7" s="161"/>
      <c r="AC7" s="161"/>
      <c r="AD7" s="161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46"/>
      <c r="AW7" s="146"/>
      <c r="AX7" s="146"/>
    </row>
    <row r="8" spans="1:50" ht="15" customHeight="1" x14ac:dyDescent="0.3">
      <c r="A8" s="1"/>
      <c r="B8" s="1"/>
      <c r="C8" s="1"/>
      <c r="D8" s="146"/>
      <c r="E8" s="166" t="s">
        <v>230</v>
      </c>
      <c r="F8" s="167"/>
      <c r="G8" s="167"/>
      <c r="H8" s="167"/>
      <c r="I8" s="167"/>
      <c r="J8" s="166" t="s">
        <v>231</v>
      </c>
      <c r="K8" s="167"/>
      <c r="L8" s="167"/>
      <c r="M8" s="167"/>
      <c r="N8" s="170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61"/>
      <c r="AA8" s="161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46"/>
      <c r="AW8" s="146"/>
      <c r="AX8" s="146"/>
    </row>
    <row r="9" spans="1:50" ht="15" customHeight="1" x14ac:dyDescent="0.3">
      <c r="A9" s="1"/>
      <c r="B9" s="1"/>
      <c r="C9" s="1"/>
      <c r="D9" s="146"/>
      <c r="E9" s="168"/>
      <c r="F9" s="169"/>
      <c r="G9" s="169"/>
      <c r="H9" s="169"/>
      <c r="I9" s="169"/>
      <c r="J9" s="168"/>
      <c r="K9" s="169"/>
      <c r="L9" s="169"/>
      <c r="M9" s="169"/>
      <c r="N9" s="171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65"/>
      <c r="AA9" s="161"/>
      <c r="AB9" s="8"/>
      <c r="AC9" s="146"/>
      <c r="AD9" s="8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</row>
    <row r="10" spans="1:50" ht="15" customHeight="1" x14ac:dyDescent="0.3">
      <c r="A10" s="1"/>
      <c r="B10" s="1"/>
      <c r="C10" s="1"/>
      <c r="D10" s="146"/>
      <c r="E10" s="162" t="s">
        <v>65</v>
      </c>
      <c r="F10" s="157" t="s">
        <v>75</v>
      </c>
      <c r="G10" s="157" t="s">
        <v>78</v>
      </c>
      <c r="H10" s="157" t="s">
        <v>66</v>
      </c>
      <c r="I10" s="157" t="s">
        <v>68</v>
      </c>
      <c r="J10" s="162" t="s">
        <v>65</v>
      </c>
      <c r="K10" s="157" t="s">
        <v>75</v>
      </c>
      <c r="L10" s="157" t="s">
        <v>78</v>
      </c>
      <c r="M10" s="157" t="s">
        <v>66</v>
      </c>
      <c r="N10" s="159" t="s">
        <v>68</v>
      </c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61"/>
      <c r="AA10" s="161"/>
      <c r="AB10" s="9"/>
      <c r="AC10" s="9"/>
      <c r="AD10" s="9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</row>
    <row r="11" spans="1:50" ht="15" customHeight="1" thickBot="1" x14ac:dyDescent="0.35">
      <c r="A11" s="1"/>
      <c r="B11" s="1"/>
      <c r="C11" s="1"/>
      <c r="D11" s="146"/>
      <c r="E11" s="163"/>
      <c r="F11" s="158"/>
      <c r="G11" s="158"/>
      <c r="H11" s="158"/>
      <c r="I11" s="158"/>
      <c r="J11" s="163"/>
      <c r="K11" s="158"/>
      <c r="L11" s="158"/>
      <c r="M11" s="158"/>
      <c r="N11" s="160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61"/>
      <c r="AA11" s="161"/>
      <c r="AB11" s="9"/>
      <c r="AC11" s="9"/>
      <c r="AD11" s="9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</row>
    <row r="12" spans="1:50" ht="30" customHeight="1" x14ac:dyDescent="0.3">
      <c r="A12" s="1"/>
      <c r="B12" s="1"/>
      <c r="C12" s="1"/>
      <c r="D12" s="146"/>
      <c r="E12" s="37" t="s">
        <v>232</v>
      </c>
      <c r="F12" s="38" t="s">
        <v>233</v>
      </c>
      <c r="G12" s="38" t="s">
        <v>70</v>
      </c>
      <c r="H12" s="39" t="s">
        <v>79</v>
      </c>
      <c r="I12" s="38" t="s">
        <v>234</v>
      </c>
      <c r="J12" s="147" t="s">
        <v>252</v>
      </c>
      <c r="K12" s="148" t="s">
        <v>120</v>
      </c>
      <c r="L12" s="148" t="s">
        <v>262</v>
      </c>
      <c r="M12" s="150" t="s">
        <v>79</v>
      </c>
      <c r="N12" s="151" t="s">
        <v>261</v>
      </c>
      <c r="O12" s="20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</row>
    <row r="13" spans="1:50" ht="30" customHeight="1" x14ac:dyDescent="0.3">
      <c r="A13" s="1"/>
      <c r="B13" s="1"/>
      <c r="C13" s="1"/>
      <c r="D13" s="146"/>
      <c r="E13" s="44" t="s">
        <v>235</v>
      </c>
      <c r="F13" s="42" t="s">
        <v>233</v>
      </c>
      <c r="G13" s="42" t="s">
        <v>236</v>
      </c>
      <c r="H13" s="43" t="s">
        <v>99</v>
      </c>
      <c r="I13" s="42" t="s">
        <v>234</v>
      </c>
      <c r="J13" s="147" t="s">
        <v>253</v>
      </c>
      <c r="K13" s="148" t="s">
        <v>188</v>
      </c>
      <c r="L13" s="148" t="s">
        <v>263</v>
      </c>
      <c r="M13" s="150" t="s">
        <v>79</v>
      </c>
      <c r="N13" s="151" t="s">
        <v>186</v>
      </c>
      <c r="O13" s="20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</row>
    <row r="14" spans="1:50" ht="30" customHeight="1" x14ac:dyDescent="0.3">
      <c r="A14" s="1"/>
      <c r="B14" s="1"/>
      <c r="C14" s="1"/>
      <c r="D14" s="146"/>
      <c r="E14" s="30" t="s">
        <v>237</v>
      </c>
      <c r="F14" s="31" t="s">
        <v>233</v>
      </c>
      <c r="G14" s="31" t="s">
        <v>238</v>
      </c>
      <c r="H14" s="32" t="s">
        <v>79</v>
      </c>
      <c r="I14" s="31" t="s">
        <v>234</v>
      </c>
      <c r="J14" s="147" t="s">
        <v>254</v>
      </c>
      <c r="K14" s="148" t="s">
        <v>188</v>
      </c>
      <c r="L14" s="148" t="s">
        <v>264</v>
      </c>
      <c r="M14" s="150" t="s">
        <v>79</v>
      </c>
      <c r="N14" s="151" t="s">
        <v>186</v>
      </c>
      <c r="O14" s="20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</row>
    <row r="15" spans="1:50" ht="30" customHeight="1" x14ac:dyDescent="0.3">
      <c r="A15" s="1"/>
      <c r="B15" s="1"/>
      <c r="C15" s="1"/>
      <c r="D15" s="146"/>
      <c r="E15" s="30" t="s">
        <v>239</v>
      </c>
      <c r="F15" s="31" t="s">
        <v>233</v>
      </c>
      <c r="G15" s="31" t="s">
        <v>240</v>
      </c>
      <c r="H15" s="32" t="s">
        <v>107</v>
      </c>
      <c r="I15" s="31" t="s">
        <v>234</v>
      </c>
      <c r="J15" s="147" t="s">
        <v>255</v>
      </c>
      <c r="K15" s="148" t="s">
        <v>188</v>
      </c>
      <c r="L15" s="148" t="s">
        <v>264</v>
      </c>
      <c r="M15" s="150" t="s">
        <v>79</v>
      </c>
      <c r="N15" s="151" t="s">
        <v>186</v>
      </c>
      <c r="O15" s="20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</row>
    <row r="16" spans="1:50" ht="30" customHeight="1" x14ac:dyDescent="0.3">
      <c r="A16" s="1"/>
      <c r="B16" s="1"/>
      <c r="C16" s="1"/>
      <c r="D16" s="146"/>
      <c r="E16" s="34" t="s">
        <v>241</v>
      </c>
      <c r="F16" s="35" t="s">
        <v>233</v>
      </c>
      <c r="G16" s="35" t="s">
        <v>86</v>
      </c>
      <c r="H16" s="36" t="s">
        <v>79</v>
      </c>
      <c r="I16" s="35" t="s">
        <v>234</v>
      </c>
      <c r="J16" s="25" t="s">
        <v>256</v>
      </c>
      <c r="K16" s="148" t="s">
        <v>188</v>
      </c>
      <c r="L16" s="148" t="s">
        <v>265</v>
      </c>
      <c r="M16" s="150" t="s">
        <v>79</v>
      </c>
      <c r="N16" s="151" t="s">
        <v>186</v>
      </c>
      <c r="O16" s="20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</row>
    <row r="17" spans="1:50" ht="30" customHeight="1" x14ac:dyDescent="0.3">
      <c r="A17" s="1"/>
      <c r="B17" s="1"/>
      <c r="C17" s="1"/>
      <c r="D17" s="146"/>
      <c r="E17" s="27" t="s">
        <v>244</v>
      </c>
      <c r="F17" s="28" t="s">
        <v>233</v>
      </c>
      <c r="G17" s="28" t="s">
        <v>86</v>
      </c>
      <c r="H17" s="29" t="s">
        <v>71</v>
      </c>
      <c r="I17" s="28" t="s">
        <v>234</v>
      </c>
      <c r="J17" s="147" t="s">
        <v>257</v>
      </c>
      <c r="K17" s="148" t="s">
        <v>267</v>
      </c>
      <c r="L17" s="148" t="s">
        <v>269</v>
      </c>
      <c r="M17" s="150" t="s">
        <v>79</v>
      </c>
      <c r="N17" s="151" t="s">
        <v>270</v>
      </c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</row>
    <row r="18" spans="1:50" ht="30" customHeight="1" x14ac:dyDescent="0.3">
      <c r="A18" s="1"/>
      <c r="B18" s="1"/>
      <c r="C18" s="1"/>
      <c r="D18" s="146"/>
      <c r="E18" s="27" t="s">
        <v>266</v>
      </c>
      <c r="F18" s="28" t="s">
        <v>233</v>
      </c>
      <c r="G18" s="28" t="s">
        <v>86</v>
      </c>
      <c r="H18" s="29" t="s">
        <v>79</v>
      </c>
      <c r="I18" s="28" t="s">
        <v>234</v>
      </c>
      <c r="J18" s="147" t="s">
        <v>258</v>
      </c>
      <c r="K18" s="148" t="s">
        <v>138</v>
      </c>
      <c r="L18" s="148" t="s">
        <v>268</v>
      </c>
      <c r="M18" s="150" t="s">
        <v>79</v>
      </c>
      <c r="N18" s="151" t="s">
        <v>271</v>
      </c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</row>
    <row r="19" spans="1:50" ht="30" customHeight="1" x14ac:dyDescent="0.3">
      <c r="A19" s="1"/>
      <c r="B19" s="1"/>
      <c r="C19" s="1"/>
      <c r="D19" s="146"/>
      <c r="E19" s="71" t="s">
        <v>242</v>
      </c>
      <c r="F19" s="68" t="s">
        <v>233</v>
      </c>
      <c r="G19" s="68" t="s">
        <v>243</v>
      </c>
      <c r="H19" s="69" t="s">
        <v>79</v>
      </c>
      <c r="I19" s="68" t="s">
        <v>234</v>
      </c>
      <c r="J19" s="147" t="s">
        <v>259</v>
      </c>
      <c r="K19" s="148" t="s">
        <v>277</v>
      </c>
      <c r="L19" s="148" t="s">
        <v>276</v>
      </c>
      <c r="M19" s="149" t="s">
        <v>79</v>
      </c>
      <c r="N19" s="151" t="s">
        <v>274</v>
      </c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46"/>
      <c r="AW19" s="146"/>
      <c r="AX19" s="146"/>
    </row>
    <row r="20" spans="1:50" ht="30" customHeight="1" x14ac:dyDescent="0.3">
      <c r="A20" s="1"/>
      <c r="B20" s="1"/>
      <c r="C20" s="1"/>
      <c r="D20" s="146"/>
      <c r="E20" s="49" t="s">
        <v>245</v>
      </c>
      <c r="F20" s="50" t="s">
        <v>233</v>
      </c>
      <c r="G20" s="50" t="s">
        <v>94</v>
      </c>
      <c r="H20" s="51" t="s">
        <v>79</v>
      </c>
      <c r="I20" s="50" t="s">
        <v>234</v>
      </c>
      <c r="J20" s="147" t="s">
        <v>260</v>
      </c>
      <c r="K20" s="148" t="s">
        <v>272</v>
      </c>
      <c r="L20" s="148" t="s">
        <v>275</v>
      </c>
      <c r="M20" s="154" t="s">
        <v>273</v>
      </c>
      <c r="N20" s="151" t="s">
        <v>274</v>
      </c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</row>
    <row r="21" spans="1:50" ht="30" customHeight="1" x14ac:dyDescent="0.3">
      <c r="A21" s="1"/>
      <c r="B21" s="1"/>
      <c r="C21" s="1"/>
      <c r="D21" s="146"/>
      <c r="E21" s="72" t="s">
        <v>246</v>
      </c>
      <c r="F21" s="54" t="s">
        <v>233</v>
      </c>
      <c r="G21" s="54" t="s">
        <v>130</v>
      </c>
      <c r="H21" s="56" t="s">
        <v>79</v>
      </c>
      <c r="I21" s="54" t="s">
        <v>234</v>
      </c>
      <c r="J21" s="25"/>
      <c r="K21" s="148"/>
      <c r="L21" s="148"/>
      <c r="M21" s="149"/>
      <c r="N21" s="151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</row>
    <row r="22" spans="1:50" ht="30" customHeight="1" x14ac:dyDescent="0.3">
      <c r="A22" s="1"/>
      <c r="B22" s="1"/>
      <c r="C22" s="1"/>
      <c r="D22" s="146"/>
      <c r="E22" s="62" t="s">
        <v>247</v>
      </c>
      <c r="F22" s="59" t="s">
        <v>233</v>
      </c>
      <c r="G22" s="59" t="s">
        <v>86</v>
      </c>
      <c r="H22" s="63" t="s">
        <v>79</v>
      </c>
      <c r="I22" s="59" t="s">
        <v>234</v>
      </c>
      <c r="J22" s="25"/>
      <c r="K22" s="148"/>
      <c r="L22" s="148"/>
      <c r="M22" s="149"/>
      <c r="N22" s="151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</row>
    <row r="23" spans="1:50" ht="30" customHeight="1" x14ac:dyDescent="0.3">
      <c r="A23" s="1"/>
      <c r="B23" s="1"/>
      <c r="C23" s="1"/>
      <c r="D23" s="146"/>
      <c r="E23" s="62" t="s">
        <v>248</v>
      </c>
      <c r="F23" s="59" t="s">
        <v>233</v>
      </c>
      <c r="G23" s="59" t="s">
        <v>130</v>
      </c>
      <c r="H23" s="63" t="s">
        <v>79</v>
      </c>
      <c r="I23" s="59" t="s">
        <v>234</v>
      </c>
      <c r="J23" s="147"/>
      <c r="K23" s="148"/>
      <c r="L23" s="148"/>
      <c r="M23" s="149"/>
      <c r="N23" s="151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</row>
    <row r="24" spans="1:50" ht="30" customHeight="1" x14ac:dyDescent="0.3">
      <c r="A24" s="1"/>
      <c r="B24" s="1"/>
      <c r="C24" s="1"/>
      <c r="D24" s="146"/>
      <c r="E24" s="64" t="s">
        <v>249</v>
      </c>
      <c r="F24" s="65" t="s">
        <v>110</v>
      </c>
      <c r="G24" s="65" t="s">
        <v>251</v>
      </c>
      <c r="H24" s="66" t="s">
        <v>71</v>
      </c>
      <c r="I24" s="65" t="s">
        <v>234</v>
      </c>
      <c r="J24" s="147"/>
      <c r="K24" s="148"/>
      <c r="L24" s="148"/>
      <c r="M24" s="149"/>
      <c r="N24" s="151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</row>
    <row r="25" spans="1:50" ht="30" customHeight="1" x14ac:dyDescent="0.3">
      <c r="A25" s="1"/>
      <c r="B25" s="1"/>
      <c r="C25" s="1"/>
      <c r="D25" s="146"/>
      <c r="E25" s="153" t="s">
        <v>250</v>
      </c>
      <c r="F25" s="65" t="s">
        <v>110</v>
      </c>
      <c r="G25" s="65" t="s">
        <v>251</v>
      </c>
      <c r="H25" s="66" t="s">
        <v>71</v>
      </c>
      <c r="I25" s="65" t="s">
        <v>234</v>
      </c>
      <c r="J25" s="25"/>
      <c r="K25" s="148"/>
      <c r="L25" s="23"/>
      <c r="M25" s="149"/>
      <c r="N25" s="152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</row>
    <row r="26" spans="1:50" ht="30" customHeight="1" x14ac:dyDescent="0.3">
      <c r="A26" s="1"/>
      <c r="B26" s="1"/>
      <c r="C26" s="1"/>
      <c r="D26" s="146"/>
      <c r="E26" s="25"/>
      <c r="F26" s="148"/>
      <c r="G26" s="148"/>
      <c r="H26" s="149"/>
      <c r="I26" s="148"/>
      <c r="J26" s="25"/>
      <c r="K26" s="148"/>
      <c r="L26" s="23"/>
      <c r="M26" s="23"/>
      <c r="N26" s="152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</row>
    <row r="27" spans="1:50" ht="30" customHeight="1" x14ac:dyDescent="0.3">
      <c r="A27" s="1"/>
      <c r="B27" s="1"/>
      <c r="C27" s="1"/>
      <c r="D27" s="146"/>
      <c r="E27" s="25"/>
      <c r="F27" s="148"/>
      <c r="G27" s="148"/>
      <c r="H27" s="149"/>
      <c r="I27" s="148"/>
      <c r="J27" s="25"/>
      <c r="K27" s="148"/>
      <c r="L27" s="148"/>
      <c r="M27" s="23"/>
      <c r="N27" s="152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</row>
    <row r="28" spans="1:50" ht="30" customHeight="1" x14ac:dyDescent="0.3">
      <c r="A28" s="1"/>
      <c r="B28" s="1"/>
      <c r="C28" s="1"/>
      <c r="D28" s="146"/>
      <c r="E28" s="147"/>
      <c r="F28" s="148"/>
      <c r="G28" s="148"/>
      <c r="H28" s="149"/>
      <c r="I28" s="148"/>
      <c r="J28" s="147"/>
      <c r="K28" s="148"/>
      <c r="L28" s="148"/>
      <c r="M28" s="23"/>
      <c r="N28" s="152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</row>
    <row r="29" spans="1:50" ht="30" customHeight="1" x14ac:dyDescent="0.3">
      <c r="A29" s="1"/>
      <c r="B29" s="1"/>
      <c r="C29" s="1"/>
      <c r="D29" s="146"/>
      <c r="E29" s="147"/>
      <c r="F29" s="148"/>
      <c r="G29" s="148"/>
      <c r="H29" s="149"/>
      <c r="I29" s="148"/>
      <c r="J29" s="147"/>
      <c r="K29" s="148"/>
      <c r="L29" s="148"/>
      <c r="M29" s="149"/>
      <c r="N29" s="152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</row>
    <row r="30" spans="1:50" ht="30" customHeight="1" x14ac:dyDescent="0.3">
      <c r="A30" s="1"/>
      <c r="B30" s="1"/>
      <c r="C30" s="1"/>
      <c r="D30" s="146"/>
      <c r="E30" s="25"/>
      <c r="F30" s="148"/>
      <c r="G30" s="148"/>
      <c r="H30" s="23"/>
      <c r="I30" s="148"/>
      <c r="J30" s="147"/>
      <c r="K30" s="148"/>
      <c r="L30" s="148"/>
      <c r="M30" s="149"/>
      <c r="N30" s="152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</row>
    <row r="31" spans="1:50" ht="30" customHeight="1" x14ac:dyDescent="0.3">
      <c r="A31" s="1"/>
      <c r="B31" s="1"/>
      <c r="C31" s="1"/>
      <c r="D31" s="146"/>
      <c r="E31" s="147"/>
      <c r="F31" s="148"/>
      <c r="G31" s="148"/>
      <c r="H31" s="149"/>
      <c r="I31" s="148"/>
      <c r="J31" s="147"/>
      <c r="K31" s="148"/>
      <c r="L31" s="148"/>
      <c r="M31" s="149"/>
      <c r="N31" s="152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6"/>
      <c r="AU31" s="146"/>
      <c r="AV31" s="146"/>
      <c r="AW31" s="146"/>
      <c r="AX31" s="146"/>
    </row>
    <row r="32" spans="1:50" ht="30" customHeight="1" x14ac:dyDescent="0.3">
      <c r="A32" s="1"/>
      <c r="B32" s="1"/>
      <c r="C32" s="1"/>
      <c r="D32" s="146"/>
      <c r="E32" s="147"/>
      <c r="F32" s="148"/>
      <c r="G32" s="148"/>
      <c r="H32" s="149"/>
      <c r="I32" s="148"/>
      <c r="J32" s="25"/>
      <c r="K32" s="23"/>
      <c r="L32" s="23"/>
      <c r="M32" s="23"/>
      <c r="N32" s="2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46"/>
      <c r="AW32" s="146"/>
      <c r="AX32" s="146"/>
    </row>
    <row r="33" spans="1:50" ht="30" customHeight="1" x14ac:dyDescent="0.3">
      <c r="A33" s="1"/>
      <c r="B33" s="1"/>
      <c r="C33" s="1"/>
      <c r="D33" s="146"/>
      <c r="E33" s="147"/>
      <c r="F33" s="148"/>
      <c r="G33" s="148"/>
      <c r="H33" s="149"/>
      <c r="I33" s="148"/>
      <c r="J33" s="25"/>
      <c r="K33" s="23"/>
      <c r="L33" s="23"/>
      <c r="M33" s="23"/>
      <c r="N33" s="26"/>
      <c r="O33" s="146"/>
      <c r="P33" s="146"/>
      <c r="Q33" s="146"/>
      <c r="R33" s="146"/>
      <c r="S33" s="146"/>
      <c r="T33" s="9"/>
      <c r="U33" s="9"/>
      <c r="V33" s="9"/>
      <c r="W33" s="9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46"/>
      <c r="AX33" s="146"/>
    </row>
    <row r="34" spans="1:50" ht="30" customHeight="1" x14ac:dyDescent="0.3">
      <c r="A34" s="1"/>
      <c r="B34" s="1"/>
      <c r="C34" s="1"/>
      <c r="D34" s="146"/>
      <c r="E34" s="25"/>
      <c r="F34" s="23"/>
      <c r="G34" s="23"/>
      <c r="H34" s="23"/>
      <c r="I34" s="23"/>
      <c r="J34" s="25"/>
      <c r="K34" s="23"/>
      <c r="L34" s="23"/>
      <c r="M34" s="23"/>
      <c r="N34" s="2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6"/>
      <c r="AX34" s="146"/>
    </row>
    <row r="35" spans="1:50" ht="30" customHeight="1" x14ac:dyDescent="0.3">
      <c r="A35" s="1"/>
      <c r="B35" s="1"/>
      <c r="C35" s="1"/>
      <c r="D35" s="20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0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6"/>
      <c r="AU35" s="146"/>
      <c r="AV35" s="146"/>
      <c r="AW35" s="146"/>
      <c r="AX35" s="146"/>
    </row>
    <row r="36" spans="1:50" ht="30" customHeight="1" x14ac:dyDescent="0.3">
      <c r="A36" s="1"/>
      <c r="B36" s="1"/>
      <c r="C36" s="1"/>
      <c r="D36" s="20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0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6"/>
    </row>
    <row r="37" spans="1:50" ht="30" customHeight="1" x14ac:dyDescent="0.3">
      <c r="A37" s="1"/>
      <c r="B37" s="1"/>
      <c r="C37" s="1"/>
      <c r="D37" s="20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0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6"/>
      <c r="AU37" s="146"/>
      <c r="AV37" s="146"/>
      <c r="AW37" s="146"/>
      <c r="AX37" s="146"/>
    </row>
    <row r="38" spans="1:50" ht="30" customHeight="1" x14ac:dyDescent="0.3">
      <c r="A38" s="1"/>
      <c r="B38" s="1"/>
      <c r="C38" s="1"/>
      <c r="D38" s="2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0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46"/>
      <c r="AX38" s="146"/>
    </row>
    <row r="39" spans="1:50" ht="30" customHeight="1" x14ac:dyDescent="0.3">
      <c r="A39" s="1"/>
      <c r="B39" s="1"/>
      <c r="C39" s="1"/>
      <c r="D39" s="146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  <c r="AX39" s="146"/>
    </row>
    <row r="40" spans="1:50" ht="30" customHeight="1" x14ac:dyDescent="0.3">
      <c r="A40" s="1"/>
      <c r="B40" s="1"/>
      <c r="C40" s="1"/>
      <c r="D40" s="146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  <c r="AX40" s="146"/>
    </row>
    <row r="41" spans="1:50" ht="30" customHeight="1" x14ac:dyDescent="0.3">
      <c r="A41" s="1"/>
      <c r="B41" s="1"/>
      <c r="C41" s="1"/>
      <c r="D41" s="146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</row>
    <row r="42" spans="1:50" ht="30" customHeight="1" x14ac:dyDescent="0.3">
      <c r="A42" s="1"/>
      <c r="B42" s="1"/>
      <c r="C42" s="1"/>
      <c r="D42" s="146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46"/>
      <c r="AX42" s="146"/>
    </row>
    <row r="43" spans="1:50" ht="30" customHeight="1" x14ac:dyDescent="0.3">
      <c r="A43" s="1"/>
      <c r="B43" s="1"/>
      <c r="C43" s="1"/>
      <c r="D43" s="146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</row>
    <row r="44" spans="1:50" ht="30" customHeight="1" x14ac:dyDescent="0.3">
      <c r="A44" s="1"/>
      <c r="B44" s="1"/>
      <c r="C44" s="1"/>
      <c r="D44" s="146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46"/>
      <c r="AX44" s="146"/>
    </row>
    <row r="45" spans="1:50" ht="30" customHeight="1" x14ac:dyDescent="0.3">
      <c r="A45" s="1"/>
      <c r="B45" s="1"/>
      <c r="C45" s="1"/>
      <c r="D45" s="146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</row>
    <row r="46" spans="1:50" ht="30" customHeight="1" x14ac:dyDescent="0.3">
      <c r="A46" s="1"/>
      <c r="B46" s="1"/>
      <c r="C46" s="1"/>
      <c r="D46" s="146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</row>
    <row r="47" spans="1:50" ht="30" customHeight="1" x14ac:dyDescent="0.3">
      <c r="A47" s="1"/>
      <c r="B47" s="1"/>
      <c r="C47" s="1"/>
      <c r="D47" s="146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</row>
    <row r="48" spans="1:50" ht="30" customHeight="1" x14ac:dyDescent="0.3">
      <c r="A48" s="1"/>
      <c r="B48" s="1"/>
      <c r="C48" s="1"/>
      <c r="D48" s="146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46"/>
      <c r="AX48" s="146"/>
    </row>
    <row r="49" spans="1:50" ht="30" customHeight="1" x14ac:dyDescent="0.3">
      <c r="A49" s="1"/>
      <c r="B49" s="1"/>
      <c r="C49" s="1"/>
      <c r="D49" s="146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</row>
    <row r="50" spans="1:50" ht="30" customHeight="1" x14ac:dyDescent="0.3">
      <c r="A50" s="1"/>
      <c r="B50" s="1"/>
      <c r="C50" s="1"/>
      <c r="D50" s="146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46"/>
      <c r="AX50" s="146"/>
    </row>
    <row r="51" spans="1:50" ht="15" customHeight="1" x14ac:dyDescent="0.3">
      <c r="A51" s="1"/>
      <c r="B51" s="1"/>
      <c r="C51" s="1"/>
      <c r="D51" s="146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</row>
    <row r="52" spans="1:50" ht="15" customHeight="1" x14ac:dyDescent="0.3">
      <c r="A52" s="1"/>
      <c r="B52" s="1"/>
      <c r="C52" s="1"/>
      <c r="D52" s="146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</row>
    <row r="53" spans="1:50" ht="15" customHeight="1" x14ac:dyDescent="0.3">
      <c r="A53" s="1"/>
      <c r="B53" s="1"/>
      <c r="C53" s="1"/>
      <c r="D53" s="146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</row>
    <row r="54" spans="1:50" ht="15" customHeight="1" x14ac:dyDescent="0.3">
      <c r="A54" s="1"/>
      <c r="B54" s="1"/>
      <c r="C54" s="1"/>
      <c r="D54" s="146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</row>
    <row r="55" spans="1:50" ht="15" customHeight="1" x14ac:dyDescent="0.3">
      <c r="A55" s="1"/>
      <c r="B55" s="1"/>
      <c r="C55" s="1"/>
      <c r="D55" s="14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</row>
    <row r="56" spans="1:50" ht="15" customHeight="1" x14ac:dyDescent="0.3">
      <c r="A56" s="1"/>
      <c r="B56" s="1"/>
      <c r="C56" s="1"/>
      <c r="D56" s="146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46"/>
      <c r="AX56" s="146"/>
    </row>
    <row r="57" spans="1:50" ht="15" customHeight="1" x14ac:dyDescent="0.3">
      <c r="A57" s="1"/>
      <c r="B57" s="1"/>
      <c r="C57" s="1"/>
      <c r="D57" s="146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</row>
    <row r="58" spans="1:50" ht="15" customHeight="1" x14ac:dyDescent="0.3">
      <c r="A58" s="1"/>
      <c r="B58" s="1"/>
      <c r="C58" s="1"/>
      <c r="D58" s="146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46"/>
      <c r="AX58" s="146"/>
    </row>
    <row r="59" spans="1:50" ht="15" customHeight="1" x14ac:dyDescent="0.3">
      <c r="A59" s="1"/>
      <c r="B59" s="1"/>
      <c r="C59" s="1"/>
      <c r="D59" s="146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46"/>
      <c r="AX59" s="146"/>
    </row>
    <row r="60" spans="1:50" ht="15" customHeight="1" x14ac:dyDescent="0.3">
      <c r="A60" s="1"/>
      <c r="B60" s="1"/>
      <c r="C60" s="1"/>
      <c r="D60" s="146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</row>
    <row r="61" spans="1:50" ht="15" customHeight="1" x14ac:dyDescent="0.3">
      <c r="A61" s="1"/>
      <c r="B61" s="1"/>
      <c r="C61" s="1"/>
      <c r="D61" s="146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</row>
    <row r="62" spans="1:50" ht="15" customHeight="1" x14ac:dyDescent="0.3">
      <c r="A62" s="1"/>
      <c r="B62" s="1"/>
      <c r="C62" s="1"/>
      <c r="D62" s="146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20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</row>
    <row r="63" spans="1:50" ht="15" customHeight="1" x14ac:dyDescent="0.3">
      <c r="A63" s="1"/>
      <c r="B63" s="1"/>
      <c r="C63" s="1"/>
      <c r="D63" s="20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20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  <c r="AX63" s="146"/>
    </row>
    <row r="64" spans="1:50" ht="15" customHeight="1" x14ac:dyDescent="0.3">
      <c r="A64" s="1"/>
      <c r="B64" s="1"/>
      <c r="C64" s="1"/>
      <c r="D64" s="20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20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</row>
    <row r="65" spans="1:50" ht="15" customHeight="1" x14ac:dyDescent="0.3">
      <c r="A65" s="1"/>
      <c r="B65" s="1"/>
      <c r="C65" s="1"/>
      <c r="D65" s="20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20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</row>
    <row r="66" spans="1:50" ht="15" customHeight="1" x14ac:dyDescent="0.3">
      <c r="A66" s="1"/>
      <c r="B66" s="1"/>
      <c r="C66" s="1"/>
      <c r="D66" s="20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20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</row>
    <row r="67" spans="1:50" ht="15" customHeight="1" x14ac:dyDescent="0.3">
      <c r="A67" s="1"/>
      <c r="B67" s="1"/>
      <c r="C67" s="1"/>
      <c r="D67" s="20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20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46"/>
      <c r="AX67" s="146"/>
    </row>
    <row r="68" spans="1:50" ht="15" customHeight="1" x14ac:dyDescent="0.3">
      <c r="A68" s="1"/>
      <c r="B68" s="1"/>
      <c r="C68" s="1"/>
      <c r="D68" s="146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  <c r="AP68" s="146"/>
      <c r="AQ68" s="146"/>
      <c r="AR68" s="146"/>
      <c r="AS68" s="146"/>
      <c r="AT68" s="146"/>
      <c r="AU68" s="146"/>
      <c r="AV68" s="146"/>
      <c r="AW68" s="146"/>
      <c r="AX68" s="146"/>
    </row>
    <row r="69" spans="1:50" ht="15" customHeight="1" x14ac:dyDescent="0.3">
      <c r="A69" s="1"/>
      <c r="B69" s="1"/>
      <c r="C69" s="1"/>
      <c r="D69" s="146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46"/>
      <c r="AX69" s="146"/>
    </row>
    <row r="70" spans="1:50" ht="15" customHeight="1" x14ac:dyDescent="0.3">
      <c r="A70" s="1"/>
      <c r="B70" s="1"/>
      <c r="C70" s="1"/>
      <c r="D70" s="146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46"/>
      <c r="AX70" s="146"/>
    </row>
    <row r="71" spans="1:50" ht="15" customHeight="1" x14ac:dyDescent="0.3">
      <c r="A71" s="1"/>
      <c r="B71" s="1"/>
      <c r="C71" s="1"/>
      <c r="D71" s="146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</row>
    <row r="72" spans="1:50" ht="15" customHeight="1" x14ac:dyDescent="0.3">
      <c r="A72" s="1"/>
      <c r="B72" s="1"/>
      <c r="C72" s="1"/>
      <c r="D72" s="146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</row>
    <row r="73" spans="1:50" ht="15" customHeight="1" x14ac:dyDescent="0.3">
      <c r="A73" s="1"/>
      <c r="B73" s="1"/>
      <c r="C73" s="1"/>
      <c r="D73" s="146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6"/>
      <c r="AU73" s="146"/>
      <c r="AV73" s="146"/>
      <c r="AW73" s="146"/>
      <c r="AX73" s="146"/>
    </row>
    <row r="74" spans="1:50" ht="15" customHeight="1" x14ac:dyDescent="0.3">
      <c r="A74" s="1"/>
      <c r="B74" s="1"/>
      <c r="C74" s="1"/>
      <c r="D74" s="146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6"/>
      <c r="AU74" s="146"/>
      <c r="AV74" s="146"/>
      <c r="AW74" s="146"/>
      <c r="AX74" s="146"/>
    </row>
    <row r="75" spans="1:50" ht="15" customHeight="1" x14ac:dyDescent="0.3">
      <c r="A75" s="1"/>
      <c r="B75" s="1"/>
      <c r="C75" s="1"/>
      <c r="D75" s="146"/>
      <c r="E75" s="20"/>
      <c r="F75" s="20"/>
      <c r="G75" s="20"/>
      <c r="H75" s="20"/>
      <c r="I75" s="20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6"/>
      <c r="AU75" s="146"/>
      <c r="AV75" s="146"/>
      <c r="AW75" s="146"/>
      <c r="AX75" s="146"/>
    </row>
    <row r="76" spans="1:50" ht="15" customHeight="1" x14ac:dyDescent="0.3">
      <c r="A76" s="1"/>
      <c r="B76" s="1"/>
      <c r="C76" s="1"/>
      <c r="D76" s="146"/>
      <c r="E76" s="20"/>
      <c r="F76" s="20"/>
      <c r="G76" s="20"/>
      <c r="H76" s="20"/>
      <c r="I76" s="20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6"/>
      <c r="AU76" s="146"/>
      <c r="AV76" s="146"/>
      <c r="AW76" s="146"/>
      <c r="AX76" s="146"/>
    </row>
    <row r="77" spans="1:50" ht="15" customHeight="1" x14ac:dyDescent="0.3">
      <c r="A77" s="1"/>
      <c r="B77" s="1"/>
      <c r="C77" s="1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</row>
    <row r="78" spans="1:50" ht="15" customHeight="1" x14ac:dyDescent="0.3">
      <c r="A78" s="1"/>
      <c r="B78" s="1"/>
      <c r="C78" s="1"/>
      <c r="D78" s="146"/>
      <c r="E78" s="146"/>
      <c r="F78" s="146"/>
      <c r="G78" s="146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6"/>
      <c r="AM78" s="146"/>
      <c r="AN78" s="146"/>
      <c r="AO78" s="146"/>
      <c r="AP78" s="146"/>
      <c r="AQ78" s="146"/>
      <c r="AR78" s="146"/>
      <c r="AS78" s="146"/>
      <c r="AT78" s="146"/>
      <c r="AU78" s="146"/>
      <c r="AV78" s="146"/>
      <c r="AW78" s="146"/>
      <c r="AX78" s="146"/>
    </row>
    <row r="79" spans="1:50" ht="15" customHeight="1" x14ac:dyDescent="0.3">
      <c r="A79" s="1"/>
      <c r="B79" s="1"/>
      <c r="C79" s="1"/>
      <c r="D79" s="146"/>
      <c r="E79" s="146"/>
      <c r="F79" s="146"/>
      <c r="G79" s="14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M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46"/>
      <c r="AX79" s="146"/>
    </row>
    <row r="80" spans="1:50" ht="15" customHeight="1" x14ac:dyDescent="0.3">
      <c r="A80" s="1"/>
      <c r="B80" s="1"/>
      <c r="C80" s="1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</row>
    <row r="81" spans="1:50" ht="15" customHeight="1" x14ac:dyDescent="0.3">
      <c r="A81" s="1"/>
      <c r="B81" s="1"/>
      <c r="C81" s="1"/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</row>
    <row r="82" spans="1:50" ht="15" customHeight="1" x14ac:dyDescent="0.3">
      <c r="A82" s="1"/>
      <c r="B82" s="1"/>
      <c r="C82" s="1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</row>
    <row r="83" spans="1:50" ht="15" customHeight="1" x14ac:dyDescent="0.3">
      <c r="A83" s="1"/>
      <c r="B83" s="1"/>
      <c r="C83" s="1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</row>
    <row r="84" spans="1:50" ht="15" customHeight="1" x14ac:dyDescent="0.3">
      <c r="A84" s="1"/>
      <c r="B84" s="1"/>
      <c r="C84" s="1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46"/>
      <c r="AX84" s="146"/>
    </row>
    <row r="85" spans="1:50" ht="15" customHeight="1" x14ac:dyDescent="0.3">
      <c r="A85" s="1"/>
      <c r="B85" s="1"/>
      <c r="C85" s="1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</row>
    <row r="86" spans="1:50" ht="15" customHeight="1" x14ac:dyDescent="0.3">
      <c r="A86" s="1"/>
      <c r="B86" s="1"/>
      <c r="C86" s="1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</row>
    <row r="87" spans="1:50" ht="15" customHeight="1" x14ac:dyDescent="0.3">
      <c r="A87" s="1"/>
      <c r="B87" s="1"/>
      <c r="C87" s="1"/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46"/>
      <c r="AX87" s="146"/>
    </row>
    <row r="88" spans="1:50" ht="15" customHeight="1" x14ac:dyDescent="0.3">
      <c r="A88" s="1"/>
      <c r="B88" s="1"/>
      <c r="C88" s="1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46"/>
      <c r="AX88" s="146"/>
    </row>
    <row r="89" spans="1:50" ht="15" customHeight="1" x14ac:dyDescent="0.3">
      <c r="A89" s="1"/>
      <c r="B89" s="1"/>
      <c r="C89" s="1"/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146"/>
      <c r="AV89" s="146"/>
      <c r="AW89" s="146"/>
      <c r="AX89" s="146"/>
    </row>
    <row r="90" spans="1:50" ht="15" customHeight="1" x14ac:dyDescent="0.3">
      <c r="A90" s="1"/>
      <c r="B90" s="1"/>
      <c r="C90" s="1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</row>
    <row r="91" spans="1:50" ht="15" customHeight="1" x14ac:dyDescent="0.3">
      <c r="A91" s="1"/>
      <c r="B91" s="1"/>
      <c r="C91" s="1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</row>
    <row r="92" spans="1:50" ht="15" customHeight="1" x14ac:dyDescent="0.3">
      <c r="A92" s="1"/>
      <c r="B92" s="1"/>
      <c r="C92" s="1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</row>
    <row r="93" spans="1:50" ht="15" customHeight="1" x14ac:dyDescent="0.3">
      <c r="A93" s="1"/>
      <c r="B93" s="1"/>
      <c r="C93" s="1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</row>
    <row r="94" spans="1:50" ht="15" customHeight="1" x14ac:dyDescent="0.3">
      <c r="A94" s="1"/>
      <c r="B94" s="1"/>
      <c r="C94" s="1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46"/>
      <c r="AX94" s="146"/>
    </row>
    <row r="95" spans="1:50" ht="15" customHeight="1" x14ac:dyDescent="0.3">
      <c r="A95" s="1"/>
      <c r="B95" s="1"/>
      <c r="C95" s="1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46"/>
      <c r="AX95" s="146"/>
    </row>
    <row r="96" spans="1:50" ht="15" customHeight="1" x14ac:dyDescent="0.3">
      <c r="A96" s="1"/>
      <c r="B96" s="1"/>
      <c r="C96" s="1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</row>
    <row r="97" spans="1:50" ht="15" customHeight="1" x14ac:dyDescent="0.3">
      <c r="A97" s="1"/>
      <c r="B97" s="1"/>
      <c r="C97" s="1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146"/>
      <c r="AV97" s="146"/>
      <c r="AW97" s="146"/>
      <c r="AX97" s="146"/>
    </row>
    <row r="98" spans="1:50" ht="15" customHeight="1" x14ac:dyDescent="0.3">
      <c r="A98" s="1"/>
      <c r="B98" s="1"/>
      <c r="C98" s="1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46"/>
      <c r="AX98" s="146"/>
    </row>
    <row r="99" spans="1:50" ht="15" customHeight="1" x14ac:dyDescent="0.3">
      <c r="A99" s="1"/>
      <c r="B99" s="1"/>
      <c r="C99" s="1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</row>
    <row r="100" spans="1:50" ht="15" customHeight="1" x14ac:dyDescent="0.3">
      <c r="A100" s="1"/>
      <c r="B100" s="1"/>
      <c r="C100" s="1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6"/>
      <c r="AU100" s="146"/>
      <c r="AV100" s="146"/>
      <c r="AW100" s="146"/>
      <c r="AX100" s="146"/>
    </row>
    <row r="101" spans="1:50" ht="15" customHeight="1" x14ac:dyDescent="0.3">
      <c r="A101" s="1"/>
      <c r="B101" s="1"/>
      <c r="C101" s="1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</row>
    <row r="102" spans="1:50" ht="15" customHeight="1" x14ac:dyDescent="0.3">
      <c r="A102" s="1"/>
      <c r="B102" s="1"/>
      <c r="C102" s="1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46"/>
      <c r="AX102" s="146"/>
    </row>
    <row r="103" spans="1:50" ht="15" customHeight="1" x14ac:dyDescent="0.3">
      <c r="A103" s="1"/>
      <c r="B103" s="1"/>
      <c r="C103" s="1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46"/>
      <c r="AX103" s="146"/>
    </row>
    <row r="104" spans="1:50" ht="15" customHeight="1" x14ac:dyDescent="0.3">
      <c r="A104" s="1"/>
      <c r="B104" s="1"/>
      <c r="C104" s="1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</row>
    <row r="105" spans="1:50" ht="15" customHeight="1" x14ac:dyDescent="0.3">
      <c r="A105" s="1"/>
      <c r="B105" s="1"/>
      <c r="C105" s="1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46"/>
      <c r="AX105" s="146"/>
    </row>
    <row r="106" spans="1:50" ht="15" customHeight="1" x14ac:dyDescent="0.3">
      <c r="A106" s="1"/>
      <c r="B106" s="1"/>
      <c r="C106" s="1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146"/>
      <c r="AL106" s="146"/>
      <c r="AM106" s="146"/>
      <c r="AN106" s="146"/>
      <c r="AO106" s="146"/>
      <c r="AP106" s="146"/>
      <c r="AQ106" s="146"/>
      <c r="AR106" s="146"/>
      <c r="AS106" s="146"/>
      <c r="AT106" s="146"/>
      <c r="AU106" s="146"/>
      <c r="AV106" s="146"/>
      <c r="AW106" s="146"/>
      <c r="AX106" s="146"/>
    </row>
    <row r="107" spans="1:50" ht="15" customHeight="1" x14ac:dyDescent="0.3">
      <c r="A107" s="1"/>
      <c r="B107" s="1"/>
      <c r="C107" s="1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  <c r="AA107" s="146"/>
      <c r="AB107" s="146"/>
      <c r="AC107" s="146"/>
      <c r="AD107" s="146"/>
      <c r="AE107" s="146"/>
      <c r="AF107" s="146"/>
      <c r="AG107" s="146"/>
      <c r="AH107" s="146"/>
      <c r="AI107" s="146"/>
      <c r="AJ107" s="146"/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6"/>
      <c r="AU107" s="146"/>
      <c r="AV107" s="146"/>
      <c r="AW107" s="146"/>
      <c r="AX107" s="146"/>
    </row>
    <row r="108" spans="1:50" ht="15" customHeight="1" x14ac:dyDescent="0.3">
      <c r="A108" s="1"/>
      <c r="B108" s="1"/>
      <c r="C108" s="1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6"/>
      <c r="AU108" s="146"/>
      <c r="AV108" s="146"/>
      <c r="AW108" s="146"/>
      <c r="AX108" s="146"/>
    </row>
    <row r="109" spans="1:50" ht="15" customHeight="1" x14ac:dyDescent="0.3">
      <c r="A109" s="1"/>
      <c r="B109" s="1"/>
      <c r="C109" s="1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46"/>
      <c r="AX109" s="146"/>
    </row>
    <row r="110" spans="1:50" ht="15" customHeight="1" x14ac:dyDescent="0.3">
      <c r="A110" s="1"/>
      <c r="B110" s="1"/>
      <c r="C110" s="1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6"/>
      <c r="AU110" s="146"/>
      <c r="AV110" s="146"/>
      <c r="AW110" s="146"/>
      <c r="AX110" s="146"/>
    </row>
    <row r="111" spans="1:50" ht="15" customHeight="1" x14ac:dyDescent="0.3">
      <c r="A111" s="1"/>
      <c r="B111" s="1"/>
      <c r="C111" s="1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146"/>
      <c r="AP111" s="146"/>
      <c r="AQ111" s="146"/>
      <c r="AR111" s="146"/>
      <c r="AS111" s="146"/>
      <c r="AT111" s="146"/>
      <c r="AU111" s="146"/>
      <c r="AV111" s="146"/>
      <c r="AW111" s="146"/>
      <c r="AX111" s="146"/>
    </row>
    <row r="112" spans="1:50" ht="15" customHeight="1" x14ac:dyDescent="0.3">
      <c r="A112" s="1"/>
      <c r="B112" s="1"/>
      <c r="C112" s="1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46"/>
      <c r="AW112" s="146"/>
      <c r="AX112" s="146"/>
    </row>
    <row r="113" spans="1:50" ht="15" customHeight="1" x14ac:dyDescent="0.3">
      <c r="A113" s="1"/>
      <c r="B113" s="1"/>
      <c r="C113" s="1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6"/>
      <c r="AU113" s="146"/>
      <c r="AV113" s="146"/>
      <c r="AW113" s="146"/>
      <c r="AX113" s="146"/>
    </row>
    <row r="114" spans="1:50" ht="15" customHeight="1" x14ac:dyDescent="0.3">
      <c r="A114" s="1"/>
      <c r="B114" s="1"/>
      <c r="C114" s="1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6"/>
      <c r="AU114" s="146"/>
      <c r="AV114" s="146"/>
      <c r="AW114" s="146"/>
      <c r="AX114" s="146"/>
    </row>
    <row r="115" spans="1:50" ht="15" customHeight="1" x14ac:dyDescent="0.3">
      <c r="A115" s="1"/>
      <c r="B115" s="1"/>
      <c r="C115" s="1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46"/>
      <c r="AW115" s="146"/>
      <c r="AX115" s="146"/>
    </row>
    <row r="116" spans="1:50" ht="15" customHeight="1" x14ac:dyDescent="0.3">
      <c r="A116" s="1"/>
      <c r="B116" s="1"/>
      <c r="C116" s="1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6"/>
      <c r="AP116" s="146"/>
      <c r="AQ116" s="146"/>
      <c r="AR116" s="146"/>
      <c r="AS116" s="146"/>
      <c r="AT116" s="146"/>
      <c r="AU116" s="146"/>
      <c r="AV116" s="146"/>
      <c r="AW116" s="146"/>
      <c r="AX116" s="146"/>
    </row>
    <row r="117" spans="1:50" ht="15" customHeight="1" x14ac:dyDescent="0.3">
      <c r="A117" s="1"/>
      <c r="B117" s="1"/>
      <c r="C117" s="1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46"/>
      <c r="AF117" s="146"/>
      <c r="AG117" s="146"/>
      <c r="AH117" s="146"/>
      <c r="AI117" s="146"/>
      <c r="AJ117" s="146"/>
      <c r="AK117" s="146"/>
      <c r="AL117" s="146"/>
      <c r="AM117" s="146"/>
      <c r="AN117" s="146"/>
      <c r="AO117" s="146"/>
      <c r="AP117" s="146"/>
      <c r="AQ117" s="146"/>
      <c r="AR117" s="146"/>
      <c r="AS117" s="146"/>
      <c r="AT117" s="146"/>
      <c r="AU117" s="146"/>
      <c r="AV117" s="146"/>
      <c r="AW117" s="146"/>
      <c r="AX117" s="146"/>
    </row>
    <row r="118" spans="1:50" ht="15" customHeight="1" x14ac:dyDescent="0.3">
      <c r="A118" s="1"/>
      <c r="B118" s="1"/>
      <c r="C118" s="1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  <c r="AA118" s="146"/>
      <c r="AB118" s="146"/>
      <c r="AC118" s="146"/>
      <c r="AD118" s="146"/>
      <c r="AE118" s="146"/>
      <c r="AF118" s="146"/>
      <c r="AG118" s="146"/>
      <c r="AH118" s="146"/>
      <c r="AI118" s="146"/>
      <c r="AJ118" s="146"/>
      <c r="AK118" s="146"/>
      <c r="AL118" s="146"/>
      <c r="AM118" s="146"/>
      <c r="AN118" s="146"/>
      <c r="AO118" s="146"/>
      <c r="AP118" s="146"/>
      <c r="AQ118" s="146"/>
      <c r="AR118" s="146"/>
      <c r="AS118" s="146"/>
      <c r="AT118" s="146"/>
      <c r="AU118" s="146"/>
      <c r="AV118" s="146"/>
      <c r="AW118" s="146"/>
      <c r="AX118" s="146"/>
    </row>
    <row r="119" spans="1:50" ht="15" customHeight="1" x14ac:dyDescent="0.3">
      <c r="A119" s="1"/>
      <c r="B119" s="1"/>
      <c r="C119" s="1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  <c r="AA119" s="146"/>
      <c r="AB119" s="146"/>
      <c r="AC119" s="146"/>
      <c r="AD119" s="146"/>
      <c r="AE119" s="146"/>
      <c r="AF119" s="146"/>
      <c r="AG119" s="146"/>
      <c r="AH119" s="146"/>
      <c r="AI119" s="146"/>
      <c r="AJ119" s="146"/>
      <c r="AK119" s="146"/>
      <c r="AL119" s="146"/>
      <c r="AM119" s="146"/>
      <c r="AN119" s="146"/>
      <c r="AO119" s="146"/>
      <c r="AP119" s="146"/>
      <c r="AQ119" s="146"/>
      <c r="AR119" s="146"/>
      <c r="AS119" s="146"/>
      <c r="AT119" s="146"/>
      <c r="AU119" s="146"/>
      <c r="AV119" s="146"/>
      <c r="AW119" s="146"/>
      <c r="AX119" s="146"/>
    </row>
    <row r="120" spans="1:50" ht="15" customHeight="1" x14ac:dyDescent="0.3">
      <c r="A120" s="1"/>
      <c r="B120" s="1"/>
      <c r="C120" s="1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  <c r="AX120" s="146"/>
    </row>
    <row r="121" spans="1:50" ht="15" customHeight="1" x14ac:dyDescent="0.3">
      <c r="A121" s="1"/>
      <c r="B121" s="1"/>
      <c r="C121" s="1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  <c r="AA121" s="146"/>
      <c r="AB121" s="146"/>
      <c r="AC121" s="146"/>
      <c r="AD121" s="146"/>
      <c r="AE121" s="146"/>
      <c r="AF121" s="146"/>
      <c r="AG121" s="146"/>
      <c r="AH121" s="146"/>
      <c r="AI121" s="146"/>
      <c r="AJ121" s="146"/>
      <c r="AK121" s="146"/>
      <c r="AL121" s="146"/>
      <c r="AM121" s="146"/>
      <c r="AN121" s="146"/>
      <c r="AO121" s="146"/>
      <c r="AP121" s="146"/>
      <c r="AQ121" s="146"/>
      <c r="AR121" s="146"/>
      <c r="AS121" s="146"/>
      <c r="AT121" s="146"/>
      <c r="AU121" s="146"/>
      <c r="AV121" s="146"/>
      <c r="AW121" s="146"/>
      <c r="AX121" s="146"/>
    </row>
    <row r="122" spans="1:50" ht="15" customHeight="1" x14ac:dyDescent="0.3">
      <c r="A122" s="1"/>
      <c r="B122" s="1"/>
      <c r="C122" s="1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  <c r="AA122" s="146"/>
      <c r="AB122" s="146"/>
      <c r="AC122" s="146"/>
      <c r="AD122" s="146"/>
      <c r="AE122" s="146"/>
      <c r="AF122" s="146"/>
      <c r="AG122" s="146"/>
      <c r="AH122" s="146"/>
      <c r="AI122" s="146"/>
      <c r="AJ122" s="146"/>
      <c r="AK122" s="146"/>
      <c r="AL122" s="146"/>
      <c r="AM122" s="146"/>
      <c r="AN122" s="146"/>
      <c r="AO122" s="146"/>
      <c r="AP122" s="146"/>
      <c r="AQ122" s="146"/>
      <c r="AR122" s="146"/>
      <c r="AS122" s="146"/>
      <c r="AT122" s="146"/>
      <c r="AU122" s="146"/>
      <c r="AV122" s="146"/>
      <c r="AW122" s="146"/>
      <c r="AX122" s="146"/>
    </row>
    <row r="123" spans="1:50" ht="15" customHeight="1" x14ac:dyDescent="0.3">
      <c r="A123" s="1"/>
      <c r="B123" s="1"/>
      <c r="C123" s="1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/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6"/>
      <c r="AU123" s="146"/>
      <c r="AV123" s="146"/>
      <c r="AW123" s="146"/>
      <c r="AX123" s="146"/>
    </row>
    <row r="124" spans="1:50" ht="15" customHeight="1" x14ac:dyDescent="0.3">
      <c r="A124" s="1"/>
      <c r="B124" s="1"/>
      <c r="C124" s="1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  <c r="AA124" s="146"/>
      <c r="AB124" s="146"/>
      <c r="AC124" s="146"/>
      <c r="AD124" s="146"/>
      <c r="AE124" s="146"/>
      <c r="AF124" s="146"/>
      <c r="AG124" s="146"/>
      <c r="AH124" s="146"/>
      <c r="AI124" s="146"/>
      <c r="AJ124" s="146"/>
      <c r="AK124" s="146"/>
      <c r="AL124" s="146"/>
      <c r="AM124" s="146"/>
      <c r="AN124" s="146"/>
      <c r="AO124" s="146"/>
      <c r="AP124" s="146"/>
      <c r="AQ124" s="146"/>
      <c r="AR124" s="146"/>
      <c r="AS124" s="146"/>
      <c r="AT124" s="146"/>
      <c r="AU124" s="146"/>
      <c r="AV124" s="146"/>
      <c r="AW124" s="146"/>
      <c r="AX124" s="146"/>
    </row>
    <row r="125" spans="1:50" ht="15" customHeight="1" x14ac:dyDescent="0.3">
      <c r="A125" s="1"/>
      <c r="B125" s="1"/>
      <c r="C125" s="1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  <c r="AA125" s="146"/>
      <c r="AB125" s="146"/>
      <c r="AC125" s="146"/>
      <c r="AD125" s="146"/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6"/>
      <c r="AP125" s="146"/>
      <c r="AQ125" s="146"/>
      <c r="AR125" s="146"/>
      <c r="AS125" s="146"/>
      <c r="AT125" s="146"/>
      <c r="AU125" s="146"/>
      <c r="AV125" s="146"/>
      <c r="AW125" s="146"/>
      <c r="AX125" s="146"/>
    </row>
    <row r="126" spans="1:50" ht="15" customHeight="1" x14ac:dyDescent="0.3">
      <c r="A126" s="1"/>
      <c r="B126" s="1"/>
      <c r="C126" s="1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  <c r="AE126" s="146"/>
      <c r="AF126" s="146"/>
      <c r="AG126" s="146"/>
      <c r="AH126" s="146"/>
      <c r="AI126" s="146"/>
      <c r="AJ126" s="146"/>
      <c r="AK126" s="146"/>
      <c r="AL126" s="146"/>
      <c r="AM126" s="146"/>
      <c r="AN126" s="146"/>
      <c r="AO126" s="146"/>
      <c r="AP126" s="146"/>
      <c r="AQ126" s="146"/>
      <c r="AR126" s="146"/>
      <c r="AS126" s="146"/>
      <c r="AT126" s="146"/>
      <c r="AU126" s="146"/>
      <c r="AV126" s="146"/>
      <c r="AW126" s="146"/>
      <c r="AX126" s="146"/>
    </row>
    <row r="127" spans="1:50" ht="15" customHeight="1" x14ac:dyDescent="0.3">
      <c r="A127" s="1"/>
      <c r="B127" s="1"/>
      <c r="C127" s="1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  <c r="AF127" s="146"/>
      <c r="AG127" s="146"/>
      <c r="AH127" s="146"/>
      <c r="AI127" s="146"/>
      <c r="AJ127" s="146"/>
      <c r="AK127" s="146"/>
      <c r="AL127" s="146"/>
      <c r="AM127" s="146"/>
      <c r="AN127" s="146"/>
      <c r="AO127" s="146"/>
      <c r="AP127" s="146"/>
      <c r="AQ127" s="146"/>
      <c r="AR127" s="146"/>
      <c r="AS127" s="146"/>
      <c r="AT127" s="146"/>
      <c r="AU127" s="146"/>
      <c r="AV127" s="146"/>
      <c r="AW127" s="146"/>
      <c r="AX127" s="146"/>
    </row>
    <row r="128" spans="1:50" ht="15" customHeight="1" x14ac:dyDescent="0.3">
      <c r="A128" s="1"/>
      <c r="B128" s="1"/>
      <c r="C128" s="1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46"/>
      <c r="AW128" s="146"/>
      <c r="AX128" s="146"/>
    </row>
    <row r="129" spans="1:50" ht="15" customHeight="1" x14ac:dyDescent="0.3">
      <c r="A129" s="1"/>
      <c r="B129" s="1"/>
      <c r="C129" s="1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  <c r="AA129" s="146"/>
      <c r="AB129" s="146"/>
      <c r="AC129" s="146"/>
      <c r="AD129" s="146"/>
      <c r="AE129" s="146"/>
      <c r="AF129" s="146"/>
      <c r="AG129" s="146"/>
      <c r="AH129" s="146"/>
      <c r="AI129" s="146"/>
      <c r="AJ129" s="146"/>
      <c r="AK129" s="146"/>
      <c r="AL129" s="146"/>
      <c r="AM129" s="146"/>
      <c r="AN129" s="146"/>
      <c r="AO129" s="146"/>
      <c r="AP129" s="146"/>
      <c r="AQ129" s="146"/>
      <c r="AR129" s="146"/>
      <c r="AS129" s="146"/>
      <c r="AT129" s="146"/>
      <c r="AU129" s="146"/>
      <c r="AV129" s="146"/>
      <c r="AW129" s="146"/>
      <c r="AX129" s="146"/>
    </row>
    <row r="130" spans="1:50" ht="15" customHeight="1" x14ac:dyDescent="0.3">
      <c r="A130" s="1"/>
      <c r="B130" s="1"/>
      <c r="C130" s="1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6"/>
      <c r="AH130" s="146"/>
      <c r="AI130" s="146"/>
      <c r="AJ130" s="146"/>
      <c r="AK130" s="146"/>
      <c r="AL130" s="146"/>
      <c r="AM130" s="146"/>
      <c r="AN130" s="146"/>
      <c r="AO130" s="146"/>
      <c r="AP130" s="146"/>
      <c r="AQ130" s="146"/>
      <c r="AR130" s="146"/>
      <c r="AS130" s="146"/>
      <c r="AT130" s="146"/>
      <c r="AU130" s="146"/>
      <c r="AV130" s="146"/>
      <c r="AW130" s="146"/>
      <c r="AX130" s="146"/>
    </row>
    <row r="131" spans="1:50" ht="15" customHeight="1" x14ac:dyDescent="0.3">
      <c r="A131" s="1"/>
      <c r="B131" s="1"/>
      <c r="C131" s="1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  <c r="AA131" s="146"/>
      <c r="AB131" s="146"/>
      <c r="AC131" s="146"/>
      <c r="AD131" s="146"/>
      <c r="AE131" s="146"/>
      <c r="AF131" s="146"/>
      <c r="AG131" s="146"/>
      <c r="AH131" s="146"/>
      <c r="AI131" s="146"/>
      <c r="AJ131" s="146"/>
      <c r="AK131" s="146"/>
      <c r="AL131" s="146"/>
      <c r="AM131" s="146"/>
      <c r="AN131" s="146"/>
      <c r="AO131" s="146"/>
      <c r="AP131" s="146"/>
      <c r="AQ131" s="146"/>
      <c r="AR131" s="146"/>
      <c r="AS131" s="146"/>
      <c r="AT131" s="146"/>
      <c r="AU131" s="146"/>
      <c r="AV131" s="146"/>
      <c r="AW131" s="146"/>
      <c r="AX131" s="146"/>
    </row>
    <row r="132" spans="1:50" ht="15" customHeight="1" x14ac:dyDescent="0.3">
      <c r="A132" s="1"/>
      <c r="B132" s="1"/>
      <c r="C132" s="1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  <c r="AA132" s="146"/>
      <c r="AB132" s="146"/>
      <c r="AC132" s="146"/>
      <c r="AD132" s="146"/>
      <c r="AE132" s="146"/>
      <c r="AF132" s="146"/>
      <c r="AG132" s="146"/>
      <c r="AH132" s="146"/>
      <c r="AI132" s="146"/>
      <c r="AJ132" s="146"/>
      <c r="AK132" s="146"/>
      <c r="AL132" s="146"/>
      <c r="AM132" s="146"/>
      <c r="AN132" s="146"/>
      <c r="AO132" s="146"/>
      <c r="AP132" s="146"/>
      <c r="AQ132" s="146"/>
      <c r="AR132" s="146"/>
      <c r="AS132" s="146"/>
      <c r="AT132" s="146"/>
      <c r="AU132" s="146"/>
      <c r="AV132" s="146"/>
      <c r="AW132" s="146"/>
      <c r="AX132" s="146"/>
    </row>
    <row r="133" spans="1:50" ht="15" customHeight="1" x14ac:dyDescent="0.3">
      <c r="A133" s="1"/>
      <c r="B133" s="1"/>
      <c r="C133" s="1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6"/>
      <c r="AH133" s="146"/>
      <c r="AI133" s="146"/>
      <c r="AJ133" s="146"/>
      <c r="AK133" s="146"/>
      <c r="AL133" s="146"/>
      <c r="AM133" s="146"/>
      <c r="AN133" s="146"/>
      <c r="AO133" s="146"/>
      <c r="AP133" s="146"/>
      <c r="AQ133" s="146"/>
      <c r="AR133" s="146"/>
      <c r="AS133" s="146"/>
      <c r="AT133" s="146"/>
      <c r="AU133" s="146"/>
      <c r="AV133" s="146"/>
      <c r="AW133" s="146"/>
      <c r="AX133" s="146"/>
    </row>
    <row r="134" spans="1:50" ht="15" customHeight="1" x14ac:dyDescent="0.3">
      <c r="A134" s="1"/>
      <c r="B134" s="1"/>
      <c r="C134" s="1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  <c r="AA134" s="146"/>
      <c r="AB134" s="146"/>
      <c r="AC134" s="146"/>
      <c r="AD134" s="146"/>
      <c r="AE134" s="146"/>
      <c r="AF134" s="146"/>
      <c r="AG134" s="146"/>
      <c r="AH134" s="146"/>
      <c r="AI134" s="146"/>
      <c r="AJ134" s="146"/>
      <c r="AK134" s="146"/>
      <c r="AL134" s="146"/>
      <c r="AM134" s="146"/>
      <c r="AN134" s="146"/>
      <c r="AO134" s="146"/>
      <c r="AP134" s="146"/>
      <c r="AQ134" s="146"/>
      <c r="AR134" s="146"/>
      <c r="AS134" s="146"/>
      <c r="AT134" s="146"/>
      <c r="AU134" s="146"/>
      <c r="AV134" s="146"/>
      <c r="AW134" s="146"/>
      <c r="AX134" s="146"/>
    </row>
    <row r="135" spans="1:50" ht="15" customHeight="1" x14ac:dyDescent="0.3">
      <c r="A135" s="1"/>
      <c r="B135" s="1"/>
      <c r="C135" s="1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  <c r="AA135" s="146"/>
      <c r="AB135" s="146"/>
      <c r="AC135" s="146"/>
      <c r="AD135" s="146"/>
      <c r="AE135" s="146"/>
      <c r="AF135" s="146"/>
      <c r="AG135" s="146"/>
      <c r="AH135" s="146"/>
      <c r="AI135" s="146"/>
      <c r="AJ135" s="146"/>
      <c r="AK135" s="146"/>
      <c r="AL135" s="146"/>
      <c r="AM135" s="146"/>
      <c r="AN135" s="146"/>
      <c r="AO135" s="146"/>
      <c r="AP135" s="146"/>
      <c r="AQ135" s="146"/>
      <c r="AR135" s="146"/>
      <c r="AS135" s="146"/>
      <c r="AT135" s="146"/>
      <c r="AU135" s="146"/>
      <c r="AV135" s="146"/>
      <c r="AW135" s="146"/>
      <c r="AX135" s="146"/>
    </row>
    <row r="136" spans="1:50" ht="15" customHeight="1" x14ac:dyDescent="0.3">
      <c r="A136" s="1"/>
      <c r="B136" s="1"/>
      <c r="C136" s="1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6"/>
      <c r="AH136" s="146"/>
      <c r="AI136" s="146"/>
      <c r="AJ136" s="146"/>
      <c r="AK136" s="146"/>
      <c r="AL136" s="146"/>
      <c r="AM136" s="146"/>
      <c r="AN136" s="146"/>
      <c r="AO136" s="146"/>
      <c r="AP136" s="146"/>
      <c r="AQ136" s="146"/>
      <c r="AR136" s="146"/>
      <c r="AS136" s="146"/>
      <c r="AT136" s="146"/>
      <c r="AU136" s="146"/>
      <c r="AV136" s="146"/>
      <c r="AW136" s="146"/>
      <c r="AX136" s="146"/>
    </row>
    <row r="137" spans="1:50" ht="15" customHeight="1" x14ac:dyDescent="0.3">
      <c r="A137" s="1"/>
      <c r="B137" s="1"/>
      <c r="C137" s="1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  <c r="AA137" s="146"/>
      <c r="AB137" s="146"/>
      <c r="AC137" s="146"/>
      <c r="AD137" s="146"/>
      <c r="AE137" s="146"/>
      <c r="AF137" s="146"/>
      <c r="AG137" s="146"/>
      <c r="AH137" s="146"/>
      <c r="AI137" s="146"/>
      <c r="AJ137" s="146"/>
      <c r="AK137" s="146"/>
      <c r="AL137" s="146"/>
      <c r="AM137" s="146"/>
      <c r="AN137" s="146"/>
      <c r="AO137" s="146"/>
      <c r="AP137" s="146"/>
      <c r="AQ137" s="146"/>
      <c r="AR137" s="146"/>
      <c r="AS137" s="146"/>
      <c r="AT137" s="146"/>
      <c r="AU137" s="146"/>
      <c r="AV137" s="146"/>
      <c r="AW137" s="146"/>
      <c r="AX137" s="146"/>
    </row>
    <row r="138" spans="1:50" ht="15" customHeight="1" x14ac:dyDescent="0.3">
      <c r="A138" s="1"/>
      <c r="B138" s="1"/>
      <c r="C138" s="1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  <c r="AA138" s="146"/>
      <c r="AB138" s="146"/>
      <c r="AC138" s="146"/>
      <c r="AD138" s="146"/>
      <c r="AE138" s="146"/>
      <c r="AF138" s="146"/>
      <c r="AG138" s="146"/>
      <c r="AH138" s="146"/>
      <c r="AI138" s="146"/>
      <c r="AJ138" s="146"/>
      <c r="AK138" s="146"/>
      <c r="AL138" s="146"/>
      <c r="AM138" s="146"/>
      <c r="AN138" s="146"/>
      <c r="AO138" s="146"/>
      <c r="AP138" s="146"/>
      <c r="AQ138" s="146"/>
      <c r="AR138" s="146"/>
      <c r="AS138" s="146"/>
      <c r="AT138" s="146"/>
      <c r="AU138" s="146"/>
      <c r="AV138" s="146"/>
      <c r="AW138" s="146"/>
      <c r="AX138" s="146"/>
    </row>
    <row r="139" spans="1:50" ht="15" customHeight="1" x14ac:dyDescent="0.3">
      <c r="A139" s="1"/>
      <c r="B139" s="1"/>
      <c r="C139" s="1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  <c r="AA139" s="146"/>
      <c r="AB139" s="146"/>
      <c r="AC139" s="146"/>
      <c r="AD139" s="146"/>
      <c r="AE139" s="146"/>
      <c r="AF139" s="146"/>
      <c r="AG139" s="146"/>
      <c r="AH139" s="146"/>
      <c r="AI139" s="146"/>
      <c r="AJ139" s="146"/>
      <c r="AK139" s="146"/>
      <c r="AL139" s="146"/>
      <c r="AM139" s="146"/>
      <c r="AN139" s="146"/>
      <c r="AO139" s="146"/>
      <c r="AP139" s="146"/>
      <c r="AQ139" s="146"/>
      <c r="AR139" s="146"/>
      <c r="AS139" s="146"/>
      <c r="AT139" s="146"/>
      <c r="AU139" s="146"/>
      <c r="AV139" s="146"/>
      <c r="AW139" s="146"/>
      <c r="AX139" s="146"/>
    </row>
    <row r="140" spans="1:50" ht="15" customHeight="1" x14ac:dyDescent="0.3">
      <c r="A140" s="1"/>
      <c r="B140" s="1"/>
      <c r="C140" s="1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  <c r="AA140" s="146"/>
      <c r="AB140" s="146"/>
      <c r="AC140" s="146"/>
      <c r="AD140" s="146"/>
      <c r="AE140" s="146"/>
      <c r="AF140" s="146"/>
      <c r="AG140" s="146"/>
      <c r="AH140" s="146"/>
      <c r="AI140" s="146"/>
      <c r="AJ140" s="146"/>
      <c r="AK140" s="146"/>
      <c r="AL140" s="146"/>
      <c r="AM140" s="146"/>
      <c r="AN140" s="146"/>
      <c r="AO140" s="146"/>
      <c r="AP140" s="146"/>
      <c r="AQ140" s="146"/>
      <c r="AR140" s="146"/>
      <c r="AS140" s="146"/>
      <c r="AT140" s="146"/>
      <c r="AU140" s="146"/>
      <c r="AV140" s="146"/>
      <c r="AW140" s="146"/>
      <c r="AX140" s="146"/>
    </row>
    <row r="141" spans="1:50" ht="15" customHeight="1" x14ac:dyDescent="0.3">
      <c r="A141" s="1"/>
      <c r="B141" s="1"/>
      <c r="C141" s="1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46"/>
      <c r="AE141" s="146"/>
      <c r="AF141" s="146"/>
      <c r="AG141" s="146"/>
      <c r="AH141" s="146"/>
      <c r="AI141" s="146"/>
      <c r="AJ141" s="146"/>
      <c r="AK141" s="146"/>
      <c r="AL141" s="146"/>
      <c r="AM141" s="146"/>
      <c r="AN141" s="146"/>
      <c r="AO141" s="146"/>
      <c r="AP141" s="146"/>
      <c r="AQ141" s="146"/>
      <c r="AR141" s="146"/>
      <c r="AS141" s="146"/>
      <c r="AT141" s="146"/>
      <c r="AU141" s="146"/>
      <c r="AV141" s="146"/>
      <c r="AW141" s="146"/>
      <c r="AX141" s="146"/>
    </row>
    <row r="142" spans="1:50" ht="15" customHeight="1" x14ac:dyDescent="0.3">
      <c r="A142" s="1"/>
      <c r="B142" s="1"/>
      <c r="C142" s="1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  <c r="AA142" s="146"/>
      <c r="AB142" s="146"/>
      <c r="AC142" s="146"/>
      <c r="AD142" s="146"/>
      <c r="AE142" s="146"/>
      <c r="AF142" s="146"/>
      <c r="AG142" s="146"/>
      <c r="AH142" s="146"/>
      <c r="AI142" s="146"/>
      <c r="AJ142" s="146"/>
      <c r="AK142" s="146"/>
      <c r="AL142" s="146"/>
      <c r="AM142" s="146"/>
      <c r="AN142" s="146"/>
      <c r="AO142" s="146"/>
      <c r="AP142" s="146"/>
      <c r="AQ142" s="146"/>
      <c r="AR142" s="146"/>
      <c r="AS142" s="146"/>
      <c r="AT142" s="146"/>
      <c r="AU142" s="146"/>
      <c r="AV142" s="146"/>
      <c r="AW142" s="146"/>
      <c r="AX142" s="146"/>
    </row>
    <row r="143" spans="1:50" ht="15" customHeight="1" x14ac:dyDescent="0.3">
      <c r="A143" s="1"/>
      <c r="B143" s="1"/>
      <c r="C143" s="1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  <c r="AA143" s="146"/>
      <c r="AB143" s="146"/>
      <c r="AC143" s="146"/>
      <c r="AD143" s="146"/>
      <c r="AE143" s="146"/>
      <c r="AF143" s="146"/>
      <c r="AG143" s="146"/>
      <c r="AH143" s="146"/>
      <c r="AI143" s="146"/>
      <c r="AJ143" s="146"/>
      <c r="AK143" s="146"/>
      <c r="AL143" s="146"/>
      <c r="AM143" s="146"/>
      <c r="AN143" s="146"/>
      <c r="AO143" s="146"/>
      <c r="AP143" s="146"/>
      <c r="AQ143" s="146"/>
      <c r="AR143" s="146"/>
      <c r="AS143" s="146"/>
      <c r="AT143" s="146"/>
      <c r="AU143" s="146"/>
      <c r="AV143" s="146"/>
      <c r="AW143" s="146"/>
      <c r="AX143" s="146"/>
    </row>
    <row r="144" spans="1:50" ht="15" customHeight="1" x14ac:dyDescent="0.3">
      <c r="A144" s="1"/>
      <c r="B144" s="1"/>
      <c r="C144" s="1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  <c r="AA144" s="146"/>
      <c r="AB144" s="146"/>
      <c r="AC144" s="146"/>
      <c r="AD144" s="146"/>
      <c r="AE144" s="146"/>
      <c r="AF144" s="146"/>
      <c r="AG144" s="146"/>
      <c r="AH144" s="146"/>
      <c r="AI144" s="146"/>
      <c r="AJ144" s="146"/>
      <c r="AK144" s="146"/>
      <c r="AL144" s="146"/>
      <c r="AM144" s="146"/>
      <c r="AN144" s="146"/>
      <c r="AO144" s="146"/>
      <c r="AP144" s="146"/>
      <c r="AQ144" s="146"/>
      <c r="AR144" s="146"/>
      <c r="AS144" s="146"/>
      <c r="AT144" s="146"/>
      <c r="AU144" s="146"/>
      <c r="AV144" s="146"/>
      <c r="AW144" s="146"/>
      <c r="AX144" s="146"/>
    </row>
    <row r="145" spans="1:50" ht="15" customHeight="1" x14ac:dyDescent="0.3">
      <c r="A145" s="1"/>
      <c r="B145" s="1"/>
      <c r="C145" s="1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  <c r="AA145" s="146"/>
      <c r="AB145" s="146"/>
      <c r="AC145" s="146"/>
      <c r="AD145" s="146"/>
      <c r="AE145" s="146"/>
      <c r="AF145" s="146"/>
      <c r="AG145" s="146"/>
      <c r="AH145" s="146"/>
      <c r="AI145" s="146"/>
      <c r="AJ145" s="146"/>
      <c r="AK145" s="146"/>
      <c r="AL145" s="146"/>
      <c r="AM145" s="146"/>
      <c r="AN145" s="146"/>
      <c r="AO145" s="146"/>
      <c r="AP145" s="146"/>
      <c r="AQ145" s="146"/>
      <c r="AR145" s="146"/>
      <c r="AS145" s="146"/>
      <c r="AT145" s="146"/>
      <c r="AU145" s="146"/>
      <c r="AV145" s="146"/>
      <c r="AW145" s="146"/>
      <c r="AX145" s="146"/>
    </row>
    <row r="146" spans="1:50" ht="15" customHeight="1" x14ac:dyDescent="0.3">
      <c r="A146" s="1"/>
      <c r="B146" s="1"/>
      <c r="C146" s="1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  <c r="AA146" s="146"/>
      <c r="AB146" s="146"/>
      <c r="AC146" s="146"/>
      <c r="AD146" s="146"/>
      <c r="AE146" s="146"/>
      <c r="AF146" s="146"/>
      <c r="AG146" s="146"/>
      <c r="AH146" s="146"/>
      <c r="AI146" s="146"/>
      <c r="AJ146" s="146"/>
      <c r="AK146" s="146"/>
      <c r="AL146" s="146"/>
      <c r="AM146" s="146"/>
      <c r="AN146" s="146"/>
      <c r="AO146" s="146"/>
      <c r="AP146" s="146"/>
      <c r="AQ146" s="146"/>
      <c r="AR146" s="146"/>
      <c r="AS146" s="146"/>
      <c r="AT146" s="146"/>
      <c r="AU146" s="146"/>
      <c r="AV146" s="146"/>
      <c r="AW146" s="146"/>
      <c r="AX146" s="146"/>
    </row>
    <row r="147" spans="1:50" ht="15" customHeight="1" x14ac:dyDescent="0.3">
      <c r="A147" s="1"/>
      <c r="B147" s="1"/>
      <c r="C147" s="1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46"/>
      <c r="AL147" s="146"/>
      <c r="AM147" s="146"/>
      <c r="AN147" s="146"/>
      <c r="AO147" s="146"/>
      <c r="AP147" s="146"/>
      <c r="AQ147" s="146"/>
      <c r="AR147" s="146"/>
      <c r="AS147" s="146"/>
      <c r="AT147" s="146"/>
      <c r="AU147" s="146"/>
      <c r="AV147" s="146"/>
      <c r="AW147" s="146"/>
      <c r="AX147" s="146"/>
    </row>
    <row r="148" spans="1:50" ht="15" customHeight="1" x14ac:dyDescent="0.3">
      <c r="A148" s="1"/>
      <c r="B148" s="1"/>
      <c r="C148" s="1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  <c r="AA148" s="146"/>
      <c r="AB148" s="146"/>
      <c r="AC148" s="146"/>
      <c r="AD148" s="146"/>
      <c r="AE148" s="146"/>
      <c r="AF148" s="146"/>
      <c r="AG148" s="146"/>
      <c r="AH148" s="146"/>
      <c r="AI148" s="146"/>
      <c r="AJ148" s="146"/>
      <c r="AK148" s="146"/>
      <c r="AL148" s="146"/>
      <c r="AM148" s="146"/>
      <c r="AN148" s="146"/>
      <c r="AO148" s="146"/>
      <c r="AP148" s="146"/>
      <c r="AQ148" s="146"/>
      <c r="AR148" s="146"/>
      <c r="AS148" s="146"/>
      <c r="AT148" s="146"/>
      <c r="AU148" s="146"/>
      <c r="AV148" s="146"/>
      <c r="AW148" s="146"/>
      <c r="AX148" s="146"/>
    </row>
    <row r="149" spans="1:50" ht="15" customHeight="1" x14ac:dyDescent="0.3">
      <c r="A149" s="1"/>
      <c r="B149" s="1"/>
      <c r="C149" s="1"/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  <c r="AA149" s="146"/>
      <c r="AB149" s="146"/>
      <c r="AC149" s="146"/>
      <c r="AD149" s="146"/>
      <c r="AE149" s="146"/>
      <c r="AF149" s="146"/>
      <c r="AG149" s="146"/>
      <c r="AH149" s="146"/>
      <c r="AI149" s="146"/>
      <c r="AJ149" s="146"/>
      <c r="AK149" s="146"/>
      <c r="AL149" s="146"/>
      <c r="AM149" s="146"/>
      <c r="AN149" s="146"/>
      <c r="AO149" s="146"/>
      <c r="AP149" s="146"/>
      <c r="AQ149" s="146"/>
      <c r="AR149" s="146"/>
      <c r="AS149" s="146"/>
      <c r="AT149" s="146"/>
      <c r="AU149" s="146"/>
      <c r="AV149" s="146"/>
      <c r="AW149" s="146"/>
      <c r="AX149" s="146"/>
    </row>
    <row r="150" spans="1:50" ht="15" customHeight="1" x14ac:dyDescent="0.3">
      <c r="A150" s="1"/>
      <c r="B150" s="1"/>
      <c r="C150" s="1"/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  <c r="AA150" s="146"/>
      <c r="AB150" s="146"/>
      <c r="AC150" s="146"/>
      <c r="AD150" s="146"/>
      <c r="AE150" s="146"/>
      <c r="AF150" s="146"/>
      <c r="AG150" s="146"/>
      <c r="AH150" s="146"/>
      <c r="AI150" s="146"/>
      <c r="AJ150" s="146"/>
      <c r="AK150" s="146"/>
      <c r="AL150" s="146"/>
      <c r="AM150" s="146"/>
      <c r="AN150" s="146"/>
      <c r="AO150" s="146"/>
      <c r="AP150" s="146"/>
      <c r="AQ150" s="146"/>
      <c r="AR150" s="146"/>
      <c r="AS150" s="146"/>
      <c r="AT150" s="146"/>
      <c r="AU150" s="146"/>
      <c r="AV150" s="146"/>
      <c r="AW150" s="146"/>
      <c r="AX150" s="146"/>
    </row>
    <row r="151" spans="1:50" ht="15" customHeight="1" x14ac:dyDescent="0.3">
      <c r="A151" s="1"/>
      <c r="B151" s="1"/>
      <c r="C151" s="1"/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  <c r="AA151" s="146"/>
      <c r="AB151" s="146"/>
      <c r="AC151" s="146"/>
      <c r="AD151" s="146"/>
      <c r="AE151" s="146"/>
      <c r="AF151" s="146"/>
      <c r="AG151" s="146"/>
      <c r="AH151" s="146"/>
      <c r="AI151" s="146"/>
      <c r="AJ151" s="146"/>
      <c r="AK151" s="146"/>
      <c r="AL151" s="146"/>
      <c r="AM151" s="146"/>
      <c r="AN151" s="146"/>
      <c r="AO151" s="146"/>
      <c r="AP151" s="146"/>
      <c r="AQ151" s="146"/>
      <c r="AR151" s="146"/>
      <c r="AS151" s="146"/>
      <c r="AT151" s="146"/>
      <c r="AU151" s="146"/>
      <c r="AV151" s="146"/>
      <c r="AW151" s="146"/>
      <c r="AX151" s="146"/>
    </row>
    <row r="152" spans="1:50" ht="15" customHeight="1" x14ac:dyDescent="0.3">
      <c r="A152" s="1"/>
      <c r="B152" s="1"/>
      <c r="C152" s="1"/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  <c r="AA152" s="146"/>
      <c r="AB152" s="146"/>
      <c r="AC152" s="146"/>
      <c r="AD152" s="146"/>
      <c r="AE152" s="146"/>
      <c r="AF152" s="146"/>
      <c r="AG152" s="146"/>
      <c r="AH152" s="146"/>
      <c r="AI152" s="146"/>
      <c r="AJ152" s="146"/>
      <c r="AK152" s="146"/>
      <c r="AL152" s="146"/>
      <c r="AM152" s="146"/>
      <c r="AN152" s="146"/>
      <c r="AO152" s="146"/>
      <c r="AP152" s="146"/>
      <c r="AQ152" s="146"/>
      <c r="AR152" s="146"/>
      <c r="AS152" s="146"/>
      <c r="AT152" s="146"/>
      <c r="AU152" s="146"/>
      <c r="AV152" s="146"/>
      <c r="AW152" s="146"/>
      <c r="AX152" s="146"/>
    </row>
    <row r="153" spans="1:50" ht="15" customHeight="1" x14ac:dyDescent="0.3">
      <c r="A153" s="1"/>
      <c r="B153" s="1"/>
      <c r="C153" s="1"/>
      <c r="D153" s="146"/>
      <c r="E153" s="146"/>
      <c r="F153" s="146"/>
      <c r="G153" s="146"/>
      <c r="H153" s="146"/>
      <c r="I153" s="14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  <c r="AA153" s="146"/>
      <c r="AB153" s="146"/>
      <c r="AC153" s="146"/>
      <c r="AD153" s="146"/>
      <c r="AE153" s="146"/>
      <c r="AF153" s="146"/>
      <c r="AG153" s="146"/>
      <c r="AH153" s="146"/>
      <c r="AI153" s="146"/>
      <c r="AJ153" s="146"/>
      <c r="AK153" s="146"/>
      <c r="AL153" s="146"/>
      <c r="AM153" s="146"/>
      <c r="AN153" s="146"/>
      <c r="AO153" s="146"/>
      <c r="AP153" s="146"/>
      <c r="AQ153" s="146"/>
      <c r="AR153" s="146"/>
      <c r="AS153" s="146"/>
      <c r="AT153" s="146"/>
      <c r="AU153" s="146"/>
      <c r="AV153" s="146"/>
      <c r="AW153" s="146"/>
      <c r="AX153" s="146"/>
    </row>
    <row r="154" spans="1:50" ht="15" customHeight="1" x14ac:dyDescent="0.3">
      <c r="A154" s="1"/>
      <c r="B154" s="1"/>
      <c r="C154" s="1"/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  <c r="AA154" s="146"/>
      <c r="AB154" s="146"/>
      <c r="AC154" s="146"/>
      <c r="AD154" s="146"/>
      <c r="AE154" s="146"/>
      <c r="AF154" s="146"/>
      <c r="AG154" s="146"/>
      <c r="AH154" s="146"/>
      <c r="AI154" s="146"/>
      <c r="AJ154" s="146"/>
      <c r="AK154" s="146"/>
      <c r="AL154" s="146"/>
      <c r="AM154" s="146"/>
      <c r="AN154" s="146"/>
      <c r="AO154" s="146"/>
      <c r="AP154" s="146"/>
      <c r="AQ154" s="146"/>
      <c r="AR154" s="146"/>
      <c r="AS154" s="146"/>
      <c r="AT154" s="146"/>
      <c r="AU154" s="146"/>
      <c r="AV154" s="146"/>
      <c r="AW154" s="146"/>
      <c r="AX154" s="146"/>
    </row>
    <row r="155" spans="1:50" ht="15" customHeight="1" x14ac:dyDescent="0.3">
      <c r="A155" s="1"/>
      <c r="B155" s="1"/>
      <c r="C155" s="1"/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  <c r="AA155" s="146"/>
      <c r="AB155" s="146"/>
      <c r="AC155" s="146"/>
      <c r="AD155" s="146"/>
      <c r="AE155" s="146"/>
      <c r="AF155" s="146"/>
      <c r="AG155" s="146"/>
      <c r="AH155" s="146"/>
      <c r="AI155" s="146"/>
      <c r="AJ155" s="146"/>
      <c r="AK155" s="146"/>
      <c r="AL155" s="146"/>
      <c r="AM155" s="146"/>
      <c r="AN155" s="146"/>
      <c r="AO155" s="146"/>
      <c r="AP155" s="146"/>
      <c r="AQ155" s="146"/>
      <c r="AR155" s="146"/>
      <c r="AS155" s="146"/>
      <c r="AT155" s="146"/>
      <c r="AU155" s="146"/>
      <c r="AV155" s="146"/>
      <c r="AW155" s="146"/>
      <c r="AX155" s="146"/>
    </row>
    <row r="156" spans="1:50" ht="15" customHeight="1" x14ac:dyDescent="0.3">
      <c r="A156" s="1"/>
      <c r="B156" s="1"/>
      <c r="C156" s="1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  <c r="AA156" s="146"/>
      <c r="AB156" s="146"/>
      <c r="AC156" s="146"/>
      <c r="AD156" s="146"/>
      <c r="AE156" s="146"/>
      <c r="AF156" s="146"/>
      <c r="AG156" s="146"/>
      <c r="AH156" s="146"/>
      <c r="AI156" s="146"/>
      <c r="AJ156" s="146"/>
      <c r="AK156" s="146"/>
      <c r="AL156" s="146"/>
      <c r="AM156" s="146"/>
      <c r="AN156" s="146"/>
      <c r="AO156" s="146"/>
      <c r="AP156" s="146"/>
      <c r="AQ156" s="146"/>
      <c r="AR156" s="146"/>
      <c r="AS156" s="146"/>
      <c r="AT156" s="146"/>
      <c r="AU156" s="146"/>
      <c r="AV156" s="146"/>
      <c r="AW156" s="146"/>
      <c r="AX156" s="146"/>
    </row>
    <row r="157" spans="1:50" ht="15" customHeight="1" x14ac:dyDescent="0.3">
      <c r="A157" s="1"/>
      <c r="B157" s="1"/>
      <c r="C157" s="1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  <c r="AA157" s="146"/>
      <c r="AB157" s="146"/>
      <c r="AC157" s="146"/>
      <c r="AD157" s="146"/>
      <c r="AE157" s="146"/>
      <c r="AF157" s="146"/>
      <c r="AG157" s="146"/>
      <c r="AH157" s="146"/>
      <c r="AI157" s="146"/>
      <c r="AJ157" s="146"/>
      <c r="AK157" s="146"/>
      <c r="AL157" s="146"/>
      <c r="AM157" s="146"/>
      <c r="AN157" s="146"/>
      <c r="AO157" s="146"/>
      <c r="AP157" s="146"/>
      <c r="AQ157" s="146"/>
      <c r="AR157" s="146"/>
      <c r="AS157" s="146"/>
      <c r="AT157" s="146"/>
      <c r="AU157" s="146"/>
      <c r="AV157" s="146"/>
      <c r="AW157" s="146"/>
      <c r="AX157" s="146"/>
    </row>
    <row r="158" spans="1:50" ht="15" customHeight="1" x14ac:dyDescent="0.3">
      <c r="A158" s="1"/>
      <c r="B158" s="1"/>
      <c r="C158" s="1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  <c r="AA158" s="146"/>
      <c r="AB158" s="146"/>
      <c r="AC158" s="146"/>
      <c r="AD158" s="146"/>
      <c r="AE158" s="146"/>
      <c r="AF158" s="146"/>
      <c r="AG158" s="146"/>
      <c r="AH158" s="146"/>
      <c r="AI158" s="146"/>
      <c r="AJ158" s="146"/>
      <c r="AK158" s="146"/>
      <c r="AL158" s="146"/>
      <c r="AM158" s="146"/>
      <c r="AN158" s="146"/>
      <c r="AO158" s="146"/>
      <c r="AP158" s="146"/>
      <c r="AQ158" s="146"/>
      <c r="AR158" s="146"/>
      <c r="AS158" s="146"/>
      <c r="AT158" s="146"/>
      <c r="AU158" s="146"/>
      <c r="AV158" s="146"/>
      <c r="AW158" s="146"/>
      <c r="AX158" s="146"/>
    </row>
    <row r="159" spans="1:50" ht="15" customHeight="1" x14ac:dyDescent="0.3">
      <c r="A159" s="1"/>
      <c r="B159" s="1"/>
      <c r="C159" s="1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46"/>
      <c r="AW159" s="146"/>
      <c r="AX159" s="146"/>
    </row>
    <row r="160" spans="1:50" ht="15" customHeight="1" x14ac:dyDescent="0.3">
      <c r="A160" s="1"/>
      <c r="B160" s="1"/>
      <c r="C160" s="1"/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  <c r="AA160" s="146"/>
      <c r="AB160" s="146"/>
      <c r="AC160" s="146"/>
      <c r="AD160" s="146"/>
      <c r="AE160" s="146"/>
      <c r="AF160" s="146"/>
      <c r="AG160" s="146"/>
      <c r="AH160" s="146"/>
      <c r="AI160" s="146"/>
      <c r="AJ160" s="146"/>
      <c r="AK160" s="146"/>
      <c r="AL160" s="146"/>
      <c r="AM160" s="146"/>
      <c r="AN160" s="146"/>
      <c r="AO160" s="146"/>
      <c r="AP160" s="146"/>
      <c r="AQ160" s="146"/>
      <c r="AR160" s="146"/>
      <c r="AS160" s="146"/>
      <c r="AT160" s="146"/>
      <c r="AU160" s="146"/>
      <c r="AV160" s="146"/>
      <c r="AW160" s="146"/>
      <c r="AX160" s="146"/>
    </row>
    <row r="161" spans="1:50" ht="15" customHeight="1" x14ac:dyDescent="0.3">
      <c r="A161" s="1"/>
      <c r="B161" s="1"/>
      <c r="C161" s="1"/>
      <c r="D161" s="146"/>
      <c r="E161" s="146"/>
      <c r="F161" s="146"/>
      <c r="G161" s="146"/>
      <c r="H161" s="146"/>
      <c r="I161" s="14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  <c r="AA161" s="146"/>
      <c r="AB161" s="146"/>
      <c r="AC161" s="146"/>
      <c r="AD161" s="146"/>
      <c r="AE161" s="146"/>
      <c r="AF161" s="146"/>
      <c r="AG161" s="146"/>
      <c r="AH161" s="146"/>
      <c r="AI161" s="146"/>
      <c r="AJ161" s="146"/>
      <c r="AK161" s="146"/>
      <c r="AL161" s="146"/>
      <c r="AM161" s="146"/>
      <c r="AN161" s="146"/>
      <c r="AO161" s="146"/>
      <c r="AP161" s="146"/>
      <c r="AQ161" s="146"/>
      <c r="AR161" s="146"/>
      <c r="AS161" s="146"/>
      <c r="AT161" s="146"/>
      <c r="AU161" s="146"/>
      <c r="AV161" s="146"/>
      <c r="AW161" s="146"/>
      <c r="AX161" s="146"/>
    </row>
    <row r="162" spans="1:50" ht="15" customHeight="1" x14ac:dyDescent="0.3">
      <c r="A162" s="1"/>
      <c r="B162" s="1"/>
      <c r="C162" s="1"/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46"/>
      <c r="AE162" s="146"/>
      <c r="AF162" s="146"/>
      <c r="AG162" s="146"/>
      <c r="AH162" s="146"/>
      <c r="AI162" s="146"/>
      <c r="AJ162" s="146"/>
      <c r="AK162" s="146"/>
      <c r="AL162" s="146"/>
      <c r="AM162" s="146"/>
      <c r="AN162" s="146"/>
      <c r="AO162" s="146"/>
      <c r="AP162" s="146"/>
      <c r="AQ162" s="146"/>
      <c r="AR162" s="146"/>
      <c r="AS162" s="146"/>
      <c r="AT162" s="146"/>
      <c r="AU162" s="146"/>
      <c r="AV162" s="146"/>
      <c r="AW162" s="146"/>
      <c r="AX162" s="146"/>
    </row>
    <row r="163" spans="1:50" ht="15" customHeight="1" x14ac:dyDescent="0.3">
      <c r="A163" s="1"/>
      <c r="B163" s="1"/>
      <c r="C163" s="1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  <c r="AA163" s="146"/>
      <c r="AB163" s="146"/>
      <c r="AC163" s="146"/>
      <c r="AD163" s="146"/>
      <c r="AE163" s="146"/>
      <c r="AF163" s="146"/>
      <c r="AG163" s="146"/>
      <c r="AH163" s="146"/>
      <c r="AI163" s="146"/>
      <c r="AJ163" s="146"/>
      <c r="AK163" s="146"/>
      <c r="AL163" s="146"/>
      <c r="AM163" s="146"/>
      <c r="AN163" s="146"/>
      <c r="AO163" s="146"/>
      <c r="AP163" s="146"/>
      <c r="AQ163" s="146"/>
      <c r="AR163" s="146"/>
      <c r="AS163" s="146"/>
      <c r="AT163" s="146"/>
      <c r="AU163" s="146"/>
      <c r="AV163" s="146"/>
      <c r="AW163" s="146"/>
      <c r="AX163" s="146"/>
    </row>
    <row r="164" spans="1:50" ht="15" customHeight="1" x14ac:dyDescent="0.3">
      <c r="A164" s="1"/>
      <c r="B164" s="1"/>
      <c r="C164" s="1"/>
      <c r="D164" s="146"/>
      <c r="E164" s="146"/>
      <c r="F164" s="146"/>
      <c r="G164" s="146"/>
      <c r="H164" s="146"/>
      <c r="I164" s="14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  <c r="AA164" s="146"/>
      <c r="AB164" s="146"/>
      <c r="AC164" s="146"/>
      <c r="AD164" s="146"/>
      <c r="AE164" s="146"/>
      <c r="AF164" s="146"/>
      <c r="AG164" s="146"/>
      <c r="AH164" s="146"/>
      <c r="AI164" s="146"/>
      <c r="AJ164" s="146"/>
      <c r="AK164" s="146"/>
      <c r="AL164" s="146"/>
      <c r="AM164" s="146"/>
      <c r="AN164" s="146"/>
      <c r="AO164" s="146"/>
      <c r="AP164" s="146"/>
      <c r="AQ164" s="146"/>
      <c r="AR164" s="146"/>
      <c r="AS164" s="146"/>
      <c r="AT164" s="146"/>
      <c r="AU164" s="146"/>
      <c r="AV164" s="146"/>
      <c r="AW164" s="146"/>
      <c r="AX164" s="146"/>
    </row>
    <row r="165" spans="1:50" ht="15" customHeight="1" x14ac:dyDescent="0.3">
      <c r="A165" s="1"/>
      <c r="B165" s="1"/>
      <c r="C165" s="1"/>
      <c r="D165" s="146"/>
      <c r="E165" s="146"/>
      <c r="F165" s="146"/>
      <c r="G165" s="146"/>
      <c r="H165" s="146"/>
      <c r="I165" s="14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  <c r="AA165" s="146"/>
      <c r="AB165" s="146"/>
      <c r="AC165" s="146"/>
      <c r="AD165" s="146"/>
      <c r="AE165" s="146"/>
      <c r="AF165" s="146"/>
      <c r="AG165" s="146"/>
      <c r="AH165" s="146"/>
      <c r="AI165" s="146"/>
      <c r="AJ165" s="146"/>
      <c r="AK165" s="146"/>
      <c r="AL165" s="146"/>
      <c r="AM165" s="146"/>
      <c r="AN165" s="146"/>
      <c r="AO165" s="146"/>
      <c r="AP165" s="146"/>
      <c r="AQ165" s="146"/>
      <c r="AR165" s="146"/>
      <c r="AS165" s="146"/>
      <c r="AT165" s="146"/>
      <c r="AU165" s="146"/>
      <c r="AV165" s="146"/>
      <c r="AW165" s="146"/>
      <c r="AX165" s="146"/>
    </row>
    <row r="166" spans="1:50" ht="15" customHeight="1" x14ac:dyDescent="0.3">
      <c r="A166" s="1"/>
      <c r="B166" s="1"/>
      <c r="C166" s="1"/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  <c r="AA166" s="146"/>
      <c r="AB166" s="146"/>
      <c r="AC166" s="146"/>
      <c r="AD166" s="146"/>
      <c r="AE166" s="146"/>
      <c r="AF166" s="146"/>
      <c r="AG166" s="146"/>
      <c r="AH166" s="146"/>
      <c r="AI166" s="146"/>
      <c r="AJ166" s="146"/>
      <c r="AK166" s="146"/>
      <c r="AL166" s="146"/>
      <c r="AM166" s="146"/>
      <c r="AN166" s="146"/>
      <c r="AO166" s="146"/>
      <c r="AP166" s="146"/>
      <c r="AQ166" s="146"/>
      <c r="AR166" s="146"/>
      <c r="AS166" s="146"/>
      <c r="AT166" s="146"/>
      <c r="AU166" s="146"/>
      <c r="AV166" s="146"/>
      <c r="AW166" s="146"/>
      <c r="AX166" s="146"/>
    </row>
    <row r="167" spans="1:50" ht="15" customHeight="1" x14ac:dyDescent="0.3">
      <c r="A167" s="1"/>
      <c r="B167" s="1"/>
      <c r="C167" s="1"/>
      <c r="D167" s="146"/>
      <c r="E167" s="146"/>
      <c r="F167" s="146"/>
      <c r="G167" s="146"/>
      <c r="H167" s="146"/>
      <c r="I167" s="14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  <c r="AA167" s="146"/>
      <c r="AB167" s="146"/>
      <c r="AC167" s="146"/>
      <c r="AD167" s="146"/>
      <c r="AE167" s="146"/>
      <c r="AF167" s="146"/>
      <c r="AG167" s="146"/>
      <c r="AH167" s="146"/>
      <c r="AI167" s="146"/>
      <c r="AJ167" s="146"/>
      <c r="AK167" s="146"/>
      <c r="AL167" s="146"/>
      <c r="AM167" s="146"/>
      <c r="AN167" s="146"/>
      <c r="AO167" s="146"/>
      <c r="AP167" s="146"/>
      <c r="AQ167" s="146"/>
      <c r="AR167" s="146"/>
      <c r="AS167" s="146"/>
      <c r="AT167" s="146"/>
      <c r="AU167" s="146"/>
      <c r="AV167" s="146"/>
      <c r="AW167" s="146"/>
      <c r="AX167" s="146"/>
    </row>
    <row r="168" spans="1:50" ht="15" customHeight="1" x14ac:dyDescent="0.3">
      <c r="A168" s="1"/>
      <c r="B168" s="1"/>
      <c r="C168" s="1"/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  <c r="AA168" s="146"/>
      <c r="AB168" s="146"/>
      <c r="AC168" s="146"/>
      <c r="AD168" s="146"/>
      <c r="AE168" s="146"/>
      <c r="AF168" s="146"/>
      <c r="AG168" s="146"/>
      <c r="AH168" s="146"/>
      <c r="AI168" s="146"/>
      <c r="AJ168" s="146"/>
      <c r="AK168" s="146"/>
      <c r="AL168" s="146"/>
      <c r="AM168" s="146"/>
      <c r="AN168" s="146"/>
      <c r="AO168" s="146"/>
      <c r="AP168" s="146"/>
      <c r="AQ168" s="146"/>
      <c r="AR168" s="146"/>
      <c r="AS168" s="146"/>
      <c r="AT168" s="146"/>
      <c r="AU168" s="146"/>
      <c r="AV168" s="146"/>
      <c r="AW168" s="146"/>
      <c r="AX168" s="146"/>
    </row>
    <row r="169" spans="1:50" ht="15" customHeight="1" x14ac:dyDescent="0.3">
      <c r="A169" s="1"/>
      <c r="B169" s="1"/>
      <c r="C169" s="1"/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46"/>
      <c r="AW169" s="146"/>
      <c r="AX169" s="146"/>
    </row>
    <row r="170" spans="1:50" ht="15" customHeight="1" x14ac:dyDescent="0.3">
      <c r="A170" s="1"/>
      <c r="B170" s="1"/>
      <c r="C170" s="1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/>
      <c r="AG170" s="146"/>
      <c r="AH170" s="146"/>
      <c r="AI170" s="146"/>
      <c r="AJ170" s="146"/>
      <c r="AK170" s="146"/>
      <c r="AL170" s="146"/>
      <c r="AM170" s="146"/>
      <c r="AN170" s="146"/>
      <c r="AO170" s="146"/>
      <c r="AP170" s="146"/>
      <c r="AQ170" s="146"/>
      <c r="AR170" s="146"/>
      <c r="AS170" s="146"/>
      <c r="AT170" s="146"/>
      <c r="AU170" s="146"/>
      <c r="AV170" s="146"/>
      <c r="AW170" s="146"/>
      <c r="AX170" s="146"/>
    </row>
    <row r="171" spans="1:50" ht="15" customHeight="1" x14ac:dyDescent="0.3">
      <c r="A171" s="1"/>
      <c r="B171" s="1"/>
      <c r="C171" s="1"/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  <c r="AA171" s="146"/>
      <c r="AB171" s="146"/>
      <c r="AC171" s="146"/>
      <c r="AD171" s="146"/>
      <c r="AE171" s="146"/>
      <c r="AF171" s="146"/>
      <c r="AG171" s="146"/>
      <c r="AH171" s="146"/>
      <c r="AI171" s="146"/>
      <c r="AJ171" s="146"/>
      <c r="AK171" s="146"/>
      <c r="AL171" s="146"/>
      <c r="AM171" s="146"/>
      <c r="AN171" s="146"/>
      <c r="AO171" s="146"/>
      <c r="AP171" s="146"/>
      <c r="AQ171" s="146"/>
      <c r="AR171" s="146"/>
      <c r="AS171" s="146"/>
      <c r="AT171" s="146"/>
      <c r="AU171" s="146"/>
      <c r="AV171" s="146"/>
      <c r="AW171" s="146"/>
      <c r="AX171" s="146"/>
    </row>
    <row r="172" spans="1:50" ht="15" customHeight="1" x14ac:dyDescent="0.3">
      <c r="A172" s="1"/>
      <c r="B172" s="1"/>
      <c r="C172" s="1"/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  <c r="AA172" s="146"/>
      <c r="AB172" s="146"/>
      <c r="AC172" s="146"/>
      <c r="AD172" s="146"/>
      <c r="AE172" s="146"/>
      <c r="AF172" s="146"/>
      <c r="AG172" s="146"/>
      <c r="AH172" s="146"/>
      <c r="AI172" s="146"/>
      <c r="AJ172" s="146"/>
      <c r="AK172" s="146"/>
      <c r="AL172" s="146"/>
      <c r="AM172" s="146"/>
      <c r="AN172" s="146"/>
      <c r="AO172" s="146"/>
      <c r="AP172" s="146"/>
      <c r="AQ172" s="146"/>
      <c r="AR172" s="146"/>
      <c r="AS172" s="146"/>
      <c r="AT172" s="146"/>
      <c r="AU172" s="146"/>
      <c r="AV172" s="146"/>
      <c r="AW172" s="146"/>
      <c r="AX172" s="146"/>
    </row>
    <row r="173" spans="1:50" ht="15" customHeight="1" x14ac:dyDescent="0.3">
      <c r="A173" s="1"/>
      <c r="B173" s="1"/>
      <c r="C173" s="1"/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  <c r="AA173" s="146"/>
      <c r="AB173" s="146"/>
      <c r="AC173" s="146"/>
      <c r="AD173" s="146"/>
      <c r="AE173" s="146"/>
      <c r="AF173" s="146"/>
      <c r="AG173" s="146"/>
      <c r="AH173" s="146"/>
      <c r="AI173" s="146"/>
      <c r="AJ173" s="146"/>
      <c r="AK173" s="146"/>
      <c r="AL173" s="146"/>
      <c r="AM173" s="146"/>
      <c r="AN173" s="146"/>
      <c r="AO173" s="146"/>
      <c r="AP173" s="146"/>
      <c r="AQ173" s="146"/>
      <c r="AR173" s="146"/>
      <c r="AS173" s="146"/>
      <c r="AT173" s="146"/>
      <c r="AU173" s="146"/>
      <c r="AV173" s="146"/>
      <c r="AW173" s="146"/>
      <c r="AX173" s="146"/>
    </row>
    <row r="174" spans="1:50" ht="15" customHeight="1" x14ac:dyDescent="0.3">
      <c r="A174" s="1"/>
      <c r="B174" s="1"/>
      <c r="C174" s="1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  <c r="AA174" s="146"/>
      <c r="AB174" s="146"/>
      <c r="AC174" s="146"/>
      <c r="AD174" s="146"/>
      <c r="AE174" s="146"/>
      <c r="AF174" s="146"/>
      <c r="AG174" s="146"/>
      <c r="AH174" s="146"/>
      <c r="AI174" s="146"/>
      <c r="AJ174" s="146"/>
      <c r="AK174" s="146"/>
      <c r="AL174" s="146"/>
      <c r="AM174" s="146"/>
      <c r="AN174" s="146"/>
      <c r="AO174" s="146"/>
      <c r="AP174" s="146"/>
      <c r="AQ174" s="146"/>
      <c r="AR174" s="146"/>
      <c r="AS174" s="146"/>
      <c r="AT174" s="146"/>
      <c r="AU174" s="146"/>
      <c r="AV174" s="146"/>
      <c r="AW174" s="146"/>
      <c r="AX174" s="146"/>
    </row>
    <row r="175" spans="1:50" ht="15" customHeight="1" x14ac:dyDescent="0.3">
      <c r="A175" s="1"/>
      <c r="B175" s="1"/>
      <c r="C175" s="1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6"/>
      <c r="AG175" s="146"/>
      <c r="AH175" s="146"/>
      <c r="AI175" s="146"/>
      <c r="AJ175" s="146"/>
      <c r="AK175" s="146"/>
      <c r="AL175" s="146"/>
      <c r="AM175" s="146"/>
      <c r="AN175" s="146"/>
      <c r="AO175" s="146"/>
      <c r="AP175" s="146"/>
      <c r="AQ175" s="146"/>
      <c r="AR175" s="146"/>
      <c r="AS175" s="146"/>
      <c r="AT175" s="146"/>
      <c r="AU175" s="146"/>
      <c r="AV175" s="146"/>
      <c r="AW175" s="146"/>
      <c r="AX175" s="146"/>
    </row>
    <row r="176" spans="1:50" ht="15" customHeight="1" x14ac:dyDescent="0.3">
      <c r="A176" s="1"/>
      <c r="B176" s="1"/>
      <c r="C176" s="1"/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  <c r="AA176" s="146"/>
      <c r="AB176" s="146"/>
      <c r="AC176" s="146"/>
      <c r="AD176" s="146"/>
      <c r="AE176" s="146"/>
      <c r="AF176" s="146"/>
      <c r="AG176" s="146"/>
      <c r="AH176" s="146"/>
      <c r="AI176" s="146"/>
      <c r="AJ176" s="146"/>
      <c r="AK176" s="146"/>
      <c r="AL176" s="146"/>
      <c r="AM176" s="146"/>
      <c r="AN176" s="146"/>
      <c r="AO176" s="146"/>
      <c r="AP176" s="146"/>
      <c r="AQ176" s="146"/>
      <c r="AR176" s="146"/>
      <c r="AS176" s="146"/>
      <c r="AT176" s="146"/>
      <c r="AU176" s="146"/>
      <c r="AV176" s="146"/>
      <c r="AW176" s="146"/>
      <c r="AX176" s="146"/>
    </row>
    <row r="177" spans="1:50" ht="15" customHeight="1" x14ac:dyDescent="0.3">
      <c r="A177" s="1"/>
      <c r="B177" s="1"/>
      <c r="C177" s="1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  <c r="AA177" s="146"/>
      <c r="AB177" s="146"/>
      <c r="AC177" s="146"/>
      <c r="AD177" s="146"/>
      <c r="AE177" s="146"/>
      <c r="AF177" s="146"/>
      <c r="AG177" s="146"/>
      <c r="AH177" s="146"/>
      <c r="AI177" s="146"/>
      <c r="AJ177" s="146"/>
      <c r="AK177" s="146"/>
      <c r="AL177" s="146"/>
      <c r="AM177" s="146"/>
      <c r="AN177" s="146"/>
      <c r="AO177" s="146"/>
      <c r="AP177" s="146"/>
      <c r="AQ177" s="146"/>
      <c r="AR177" s="146"/>
      <c r="AS177" s="146"/>
      <c r="AT177" s="146"/>
      <c r="AU177" s="146"/>
      <c r="AV177" s="146"/>
      <c r="AW177" s="146"/>
      <c r="AX177" s="146"/>
    </row>
    <row r="178" spans="1:50" ht="15" customHeight="1" x14ac:dyDescent="0.3">
      <c r="A178" s="1"/>
      <c r="B178" s="1"/>
      <c r="C178" s="1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  <c r="AA178" s="146"/>
      <c r="AB178" s="146"/>
      <c r="AC178" s="146"/>
      <c r="AD178" s="146"/>
      <c r="AE178" s="146"/>
      <c r="AF178" s="146"/>
      <c r="AG178" s="146"/>
      <c r="AH178" s="146"/>
      <c r="AI178" s="146"/>
      <c r="AJ178" s="146"/>
      <c r="AK178" s="146"/>
      <c r="AL178" s="146"/>
      <c r="AM178" s="146"/>
      <c r="AN178" s="146"/>
      <c r="AO178" s="146"/>
      <c r="AP178" s="146"/>
      <c r="AQ178" s="146"/>
      <c r="AR178" s="146"/>
      <c r="AS178" s="146"/>
      <c r="AT178" s="146"/>
      <c r="AU178" s="146"/>
      <c r="AV178" s="146"/>
      <c r="AW178" s="146"/>
      <c r="AX178" s="146"/>
    </row>
    <row r="179" spans="1:50" ht="15" customHeight="1" x14ac:dyDescent="0.3">
      <c r="A179" s="1"/>
      <c r="B179" s="1"/>
      <c r="C179" s="1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  <c r="AA179" s="146"/>
      <c r="AB179" s="146"/>
      <c r="AC179" s="146"/>
      <c r="AD179" s="146"/>
      <c r="AE179" s="146"/>
      <c r="AF179" s="146"/>
      <c r="AG179" s="146"/>
      <c r="AH179" s="146"/>
      <c r="AI179" s="146"/>
      <c r="AJ179" s="146"/>
      <c r="AK179" s="146"/>
      <c r="AL179" s="146"/>
      <c r="AM179" s="146"/>
      <c r="AN179" s="146"/>
      <c r="AO179" s="146"/>
      <c r="AP179" s="146"/>
      <c r="AQ179" s="146"/>
      <c r="AR179" s="146"/>
      <c r="AS179" s="146"/>
      <c r="AT179" s="146"/>
      <c r="AU179" s="146"/>
      <c r="AV179" s="146"/>
      <c r="AW179" s="146"/>
      <c r="AX179" s="146"/>
    </row>
    <row r="180" spans="1:50" ht="15" customHeight="1" x14ac:dyDescent="0.3">
      <c r="A180" s="1"/>
      <c r="B180" s="1"/>
      <c r="C180" s="1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46"/>
      <c r="AW180" s="146"/>
      <c r="AX180" s="146"/>
    </row>
    <row r="181" spans="1:50" ht="15" customHeight="1" x14ac:dyDescent="0.3">
      <c r="A181" s="1"/>
      <c r="B181" s="1"/>
      <c r="C181" s="1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  <c r="AA181" s="146"/>
      <c r="AB181" s="146"/>
      <c r="AC181" s="146"/>
      <c r="AD181" s="146"/>
      <c r="AE181" s="146"/>
      <c r="AF181" s="146"/>
      <c r="AG181" s="146"/>
      <c r="AH181" s="146"/>
      <c r="AI181" s="146"/>
      <c r="AJ181" s="146"/>
      <c r="AK181" s="146"/>
      <c r="AL181" s="146"/>
      <c r="AM181" s="146"/>
      <c r="AN181" s="146"/>
      <c r="AO181" s="146"/>
      <c r="AP181" s="146"/>
      <c r="AQ181" s="146"/>
      <c r="AR181" s="146"/>
      <c r="AS181" s="146"/>
      <c r="AT181" s="146"/>
      <c r="AU181" s="146"/>
      <c r="AV181" s="146"/>
      <c r="AW181" s="146"/>
      <c r="AX181" s="146"/>
    </row>
    <row r="182" spans="1:50" ht="15" customHeight="1" x14ac:dyDescent="0.3">
      <c r="A182" s="1"/>
      <c r="B182" s="1"/>
      <c r="C182" s="1"/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  <c r="AA182" s="146"/>
      <c r="AB182" s="146"/>
      <c r="AC182" s="146"/>
      <c r="AD182" s="146"/>
      <c r="AE182" s="146"/>
      <c r="AF182" s="146"/>
      <c r="AG182" s="146"/>
      <c r="AH182" s="146"/>
      <c r="AI182" s="146"/>
      <c r="AJ182" s="146"/>
      <c r="AK182" s="146"/>
      <c r="AL182" s="146"/>
      <c r="AM182" s="146"/>
      <c r="AN182" s="146"/>
      <c r="AO182" s="146"/>
      <c r="AP182" s="146"/>
      <c r="AQ182" s="146"/>
      <c r="AR182" s="146"/>
      <c r="AS182" s="146"/>
      <c r="AT182" s="146"/>
      <c r="AU182" s="146"/>
      <c r="AV182" s="146"/>
      <c r="AW182" s="146"/>
      <c r="AX182" s="146"/>
    </row>
    <row r="183" spans="1:50" ht="15" customHeight="1" x14ac:dyDescent="0.3">
      <c r="A183" s="1"/>
      <c r="B183" s="1"/>
      <c r="C183" s="1"/>
      <c r="D183" s="146"/>
      <c r="E183" s="146"/>
      <c r="F183" s="146"/>
      <c r="G183" s="146"/>
      <c r="H183" s="146"/>
      <c r="I183" s="14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  <c r="AA183" s="146"/>
      <c r="AB183" s="146"/>
      <c r="AC183" s="146"/>
      <c r="AD183" s="146"/>
      <c r="AE183" s="146"/>
      <c r="AF183" s="146"/>
      <c r="AG183" s="146"/>
      <c r="AH183" s="146"/>
      <c r="AI183" s="146"/>
      <c r="AJ183" s="146"/>
      <c r="AK183" s="146"/>
      <c r="AL183" s="146"/>
      <c r="AM183" s="146"/>
      <c r="AN183" s="146"/>
      <c r="AO183" s="146"/>
      <c r="AP183" s="146"/>
      <c r="AQ183" s="146"/>
      <c r="AR183" s="146"/>
      <c r="AS183" s="146"/>
      <c r="AT183" s="146"/>
      <c r="AU183" s="146"/>
      <c r="AV183" s="146"/>
      <c r="AW183" s="146"/>
      <c r="AX183" s="146"/>
    </row>
    <row r="184" spans="1:50" ht="15" customHeight="1" x14ac:dyDescent="0.3">
      <c r="A184" s="1"/>
      <c r="B184" s="1"/>
      <c r="C184" s="1"/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  <c r="AA184" s="146"/>
      <c r="AB184" s="146"/>
      <c r="AC184" s="146"/>
      <c r="AD184" s="146"/>
      <c r="AE184" s="146"/>
      <c r="AF184" s="146"/>
      <c r="AG184" s="146"/>
      <c r="AH184" s="146"/>
      <c r="AI184" s="146"/>
      <c r="AJ184" s="146"/>
      <c r="AK184" s="146"/>
      <c r="AL184" s="146"/>
      <c r="AM184" s="146"/>
      <c r="AN184" s="146"/>
      <c r="AO184" s="146"/>
      <c r="AP184" s="146"/>
      <c r="AQ184" s="146"/>
      <c r="AR184" s="146"/>
      <c r="AS184" s="146"/>
      <c r="AT184" s="146"/>
      <c r="AU184" s="146"/>
      <c r="AV184" s="146"/>
      <c r="AW184" s="146"/>
      <c r="AX184" s="146"/>
    </row>
    <row r="185" spans="1:50" ht="15" customHeight="1" x14ac:dyDescent="0.3">
      <c r="A185" s="1"/>
      <c r="B185" s="1"/>
      <c r="C185" s="1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6"/>
      <c r="AE185" s="146"/>
      <c r="AF185" s="146"/>
      <c r="AG185" s="146"/>
      <c r="AH185" s="146"/>
      <c r="AI185" s="146"/>
      <c r="AJ185" s="146"/>
      <c r="AK185" s="146"/>
      <c r="AL185" s="146"/>
      <c r="AM185" s="146"/>
      <c r="AN185" s="146"/>
      <c r="AO185" s="146"/>
      <c r="AP185" s="146"/>
      <c r="AQ185" s="146"/>
      <c r="AR185" s="146"/>
      <c r="AS185" s="146"/>
      <c r="AT185" s="146"/>
      <c r="AU185" s="146"/>
      <c r="AV185" s="146"/>
      <c r="AW185" s="146"/>
      <c r="AX185" s="146"/>
    </row>
    <row r="186" spans="1:50" ht="15" customHeight="1" x14ac:dyDescent="0.3">
      <c r="A186" s="1"/>
      <c r="B186" s="1"/>
      <c r="C186" s="1"/>
      <c r="D186" s="146"/>
      <c r="E186" s="146"/>
      <c r="F186" s="146"/>
      <c r="G186" s="146"/>
      <c r="H186" s="146"/>
      <c r="I186" s="14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  <c r="AA186" s="146"/>
      <c r="AB186" s="146"/>
      <c r="AC186" s="146"/>
      <c r="AD186" s="146"/>
      <c r="AE186" s="146"/>
      <c r="AF186" s="146"/>
      <c r="AG186" s="146"/>
      <c r="AH186" s="146"/>
      <c r="AI186" s="146"/>
      <c r="AJ186" s="146"/>
      <c r="AK186" s="146"/>
      <c r="AL186" s="146"/>
      <c r="AM186" s="146"/>
      <c r="AN186" s="146"/>
      <c r="AO186" s="146"/>
      <c r="AP186" s="146"/>
      <c r="AQ186" s="146"/>
      <c r="AR186" s="146"/>
      <c r="AS186" s="146"/>
      <c r="AT186" s="146"/>
      <c r="AU186" s="146"/>
      <c r="AV186" s="146"/>
      <c r="AW186" s="146"/>
      <c r="AX186" s="146"/>
    </row>
    <row r="187" spans="1:50" ht="15" customHeight="1" x14ac:dyDescent="0.3">
      <c r="A187" s="1"/>
      <c r="B187" s="1"/>
      <c r="C187" s="1"/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  <c r="AA187" s="146"/>
      <c r="AB187" s="146"/>
      <c r="AC187" s="146"/>
      <c r="AD187" s="146"/>
      <c r="AE187" s="146"/>
      <c r="AF187" s="146"/>
      <c r="AG187" s="146"/>
      <c r="AH187" s="146"/>
      <c r="AI187" s="146"/>
      <c r="AJ187" s="146"/>
      <c r="AK187" s="146"/>
      <c r="AL187" s="146"/>
      <c r="AM187" s="146"/>
      <c r="AN187" s="146"/>
      <c r="AO187" s="146"/>
      <c r="AP187" s="146"/>
      <c r="AQ187" s="146"/>
      <c r="AR187" s="146"/>
      <c r="AS187" s="146"/>
      <c r="AT187" s="146"/>
      <c r="AU187" s="146"/>
      <c r="AV187" s="146"/>
      <c r="AW187" s="146"/>
      <c r="AX187" s="146"/>
    </row>
    <row r="188" spans="1:50" ht="15" customHeight="1" x14ac:dyDescent="0.3">
      <c r="A188" s="1"/>
      <c r="B188" s="1"/>
      <c r="C188" s="1"/>
      <c r="D188" s="146"/>
      <c r="E188" s="146"/>
      <c r="F188" s="146"/>
      <c r="G188" s="146"/>
      <c r="H188" s="146"/>
      <c r="I188" s="14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  <c r="AA188" s="146"/>
      <c r="AB188" s="146"/>
      <c r="AC188" s="146"/>
      <c r="AD188" s="146"/>
      <c r="AE188" s="146"/>
      <c r="AF188" s="146"/>
      <c r="AG188" s="146"/>
      <c r="AH188" s="146"/>
      <c r="AI188" s="146"/>
      <c r="AJ188" s="146"/>
      <c r="AK188" s="146"/>
      <c r="AL188" s="146"/>
      <c r="AM188" s="146"/>
      <c r="AN188" s="146"/>
      <c r="AO188" s="146"/>
      <c r="AP188" s="146"/>
      <c r="AQ188" s="146"/>
      <c r="AR188" s="146"/>
      <c r="AS188" s="146"/>
      <c r="AT188" s="146"/>
      <c r="AU188" s="146"/>
      <c r="AV188" s="146"/>
      <c r="AW188" s="146"/>
      <c r="AX188" s="146"/>
    </row>
    <row r="189" spans="1:50" ht="15" customHeight="1" x14ac:dyDescent="0.3">
      <c r="A189" s="1"/>
      <c r="B189" s="1"/>
      <c r="C189" s="1"/>
      <c r="D189" s="146"/>
      <c r="E189" s="146"/>
      <c r="F189" s="146"/>
      <c r="G189" s="146"/>
      <c r="H189" s="146"/>
      <c r="I189" s="14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/>
      <c r="AH189" s="146"/>
      <c r="AI189" s="146"/>
      <c r="AJ189" s="146"/>
      <c r="AK189" s="146"/>
      <c r="AL189" s="146"/>
      <c r="AM189" s="146"/>
      <c r="AN189" s="146"/>
      <c r="AO189" s="146"/>
      <c r="AP189" s="146"/>
      <c r="AQ189" s="146"/>
      <c r="AR189" s="146"/>
      <c r="AS189" s="146"/>
      <c r="AT189" s="146"/>
      <c r="AU189" s="146"/>
      <c r="AV189" s="146"/>
      <c r="AW189" s="146"/>
      <c r="AX189" s="146"/>
    </row>
    <row r="190" spans="1:50" ht="15" customHeight="1" x14ac:dyDescent="0.3">
      <c r="A190" s="1"/>
      <c r="B190" s="1"/>
      <c r="C190" s="1"/>
      <c r="D190" s="146"/>
      <c r="E190" s="146"/>
      <c r="F190" s="146"/>
      <c r="G190" s="146"/>
      <c r="H190" s="146"/>
      <c r="I190" s="14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  <c r="AA190" s="146"/>
      <c r="AB190" s="146"/>
      <c r="AC190" s="146"/>
      <c r="AD190" s="146"/>
      <c r="AE190" s="146"/>
      <c r="AF190" s="146"/>
      <c r="AG190" s="146"/>
      <c r="AH190" s="146"/>
      <c r="AI190" s="146"/>
      <c r="AJ190" s="146"/>
      <c r="AK190" s="146"/>
      <c r="AL190" s="146"/>
      <c r="AM190" s="146"/>
      <c r="AN190" s="146"/>
      <c r="AO190" s="146"/>
      <c r="AP190" s="146"/>
      <c r="AQ190" s="146"/>
      <c r="AR190" s="146"/>
      <c r="AS190" s="146"/>
      <c r="AT190" s="146"/>
      <c r="AU190" s="146"/>
      <c r="AV190" s="146"/>
      <c r="AW190" s="146"/>
      <c r="AX190" s="146"/>
    </row>
    <row r="191" spans="1:50" ht="15" customHeight="1" x14ac:dyDescent="0.3">
      <c r="A191" s="1"/>
      <c r="B191" s="1"/>
      <c r="C191" s="1"/>
      <c r="D191" s="146"/>
      <c r="E191" s="146"/>
      <c r="F191" s="146"/>
      <c r="G191" s="146"/>
      <c r="H191" s="146"/>
      <c r="I191" s="14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  <c r="AA191" s="146"/>
      <c r="AB191" s="146"/>
      <c r="AC191" s="146"/>
      <c r="AD191" s="146"/>
      <c r="AE191" s="146"/>
      <c r="AF191" s="146"/>
      <c r="AG191" s="146"/>
      <c r="AH191" s="146"/>
      <c r="AI191" s="146"/>
      <c r="AJ191" s="146"/>
      <c r="AK191" s="146"/>
      <c r="AL191" s="146"/>
      <c r="AM191" s="146"/>
      <c r="AN191" s="146"/>
      <c r="AO191" s="146"/>
      <c r="AP191" s="146"/>
      <c r="AQ191" s="146"/>
      <c r="AR191" s="146"/>
      <c r="AS191" s="146"/>
      <c r="AT191" s="146"/>
      <c r="AU191" s="146"/>
      <c r="AV191" s="146"/>
      <c r="AW191" s="146"/>
      <c r="AX191" s="146"/>
    </row>
    <row r="192" spans="1:50" ht="15" customHeight="1" x14ac:dyDescent="0.3">
      <c r="A192" s="1"/>
      <c r="B192" s="1"/>
      <c r="C192" s="1"/>
      <c r="D192" s="146"/>
      <c r="E192" s="146"/>
      <c r="F192" s="146"/>
      <c r="G192" s="146"/>
      <c r="H192" s="146"/>
      <c r="I192" s="14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  <c r="AA192" s="146"/>
      <c r="AB192" s="146"/>
      <c r="AC192" s="146"/>
      <c r="AD192" s="146"/>
      <c r="AE192" s="146"/>
      <c r="AF192" s="146"/>
      <c r="AG192" s="146"/>
      <c r="AH192" s="146"/>
      <c r="AI192" s="146"/>
      <c r="AJ192" s="146"/>
      <c r="AK192" s="146"/>
      <c r="AL192" s="146"/>
      <c r="AM192" s="146"/>
      <c r="AN192" s="146"/>
      <c r="AO192" s="146"/>
      <c r="AP192" s="146"/>
      <c r="AQ192" s="146"/>
      <c r="AR192" s="146"/>
      <c r="AS192" s="146"/>
      <c r="AT192" s="146"/>
      <c r="AU192" s="146"/>
      <c r="AV192" s="146"/>
      <c r="AW192" s="146"/>
      <c r="AX192" s="146"/>
    </row>
    <row r="193" spans="1:50" ht="15" customHeight="1" x14ac:dyDescent="0.3">
      <c r="A193" s="1"/>
      <c r="B193" s="1"/>
      <c r="C193" s="1"/>
      <c r="D193" s="146"/>
      <c r="E193" s="146"/>
      <c r="F193" s="146"/>
      <c r="G193" s="1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  <c r="AA193" s="146"/>
      <c r="AB193" s="146"/>
      <c r="AC193" s="146"/>
      <c r="AD193" s="146"/>
      <c r="AE193" s="146"/>
      <c r="AF193" s="146"/>
      <c r="AG193" s="146"/>
      <c r="AH193" s="146"/>
      <c r="AI193" s="146"/>
      <c r="AJ193" s="146"/>
      <c r="AK193" s="146"/>
      <c r="AL193" s="146"/>
      <c r="AM193" s="146"/>
      <c r="AN193" s="146"/>
      <c r="AO193" s="146"/>
      <c r="AP193" s="146"/>
      <c r="AQ193" s="146"/>
      <c r="AR193" s="146"/>
      <c r="AS193" s="146"/>
      <c r="AT193" s="146"/>
      <c r="AU193" s="146"/>
      <c r="AV193" s="146"/>
      <c r="AW193" s="146"/>
      <c r="AX193" s="146"/>
    </row>
    <row r="194" spans="1:50" ht="15" customHeight="1" x14ac:dyDescent="0.3">
      <c r="A194" s="1"/>
      <c r="B194" s="1"/>
      <c r="C194" s="1"/>
      <c r="D194" s="146"/>
      <c r="E194" s="146"/>
      <c r="F194" s="146"/>
      <c r="G194" s="146"/>
      <c r="H194" s="146"/>
      <c r="I194" s="14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  <c r="AA194" s="146"/>
      <c r="AB194" s="146"/>
      <c r="AC194" s="146"/>
      <c r="AD194" s="146"/>
      <c r="AE194" s="146"/>
      <c r="AF194" s="146"/>
      <c r="AG194" s="146"/>
      <c r="AH194" s="146"/>
      <c r="AI194" s="146"/>
      <c r="AJ194" s="146"/>
      <c r="AK194" s="146"/>
      <c r="AL194" s="146"/>
      <c r="AM194" s="146"/>
      <c r="AN194" s="146"/>
      <c r="AO194" s="146"/>
      <c r="AP194" s="146"/>
      <c r="AQ194" s="146"/>
      <c r="AR194" s="146"/>
      <c r="AS194" s="146"/>
      <c r="AT194" s="146"/>
      <c r="AU194" s="146"/>
      <c r="AV194" s="146"/>
      <c r="AW194" s="146"/>
      <c r="AX194" s="146"/>
    </row>
    <row r="195" spans="1:50" ht="15" customHeight="1" x14ac:dyDescent="0.3">
      <c r="A195" s="1"/>
      <c r="B195" s="1"/>
      <c r="C195" s="1"/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  <c r="AA195" s="146"/>
      <c r="AB195" s="146"/>
      <c r="AC195" s="146"/>
      <c r="AD195" s="146"/>
      <c r="AE195" s="146"/>
      <c r="AF195" s="146"/>
      <c r="AG195" s="146"/>
      <c r="AH195" s="146"/>
      <c r="AI195" s="146"/>
      <c r="AJ195" s="146"/>
      <c r="AK195" s="146"/>
      <c r="AL195" s="146"/>
      <c r="AM195" s="146"/>
      <c r="AN195" s="146"/>
      <c r="AO195" s="146"/>
      <c r="AP195" s="146"/>
      <c r="AQ195" s="146"/>
      <c r="AR195" s="146"/>
      <c r="AS195" s="146"/>
      <c r="AT195" s="146"/>
      <c r="AU195" s="146"/>
      <c r="AV195" s="146"/>
      <c r="AW195" s="146"/>
      <c r="AX195" s="146"/>
    </row>
    <row r="196" spans="1:50" ht="15" customHeight="1" x14ac:dyDescent="0.3">
      <c r="A196" s="1"/>
      <c r="B196" s="1"/>
      <c r="C196" s="1"/>
      <c r="D196" s="146"/>
      <c r="E196" s="146"/>
      <c r="F196" s="146"/>
      <c r="G196" s="146"/>
      <c r="H196" s="146"/>
      <c r="I196" s="14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  <c r="AA196" s="146"/>
      <c r="AB196" s="146"/>
      <c r="AC196" s="146"/>
      <c r="AD196" s="146"/>
      <c r="AE196" s="146"/>
      <c r="AF196" s="146"/>
      <c r="AG196" s="146"/>
      <c r="AH196" s="146"/>
      <c r="AI196" s="146"/>
      <c r="AJ196" s="146"/>
      <c r="AK196" s="146"/>
      <c r="AL196" s="146"/>
      <c r="AM196" s="146"/>
      <c r="AN196" s="146"/>
      <c r="AO196" s="146"/>
      <c r="AP196" s="146"/>
      <c r="AQ196" s="146"/>
      <c r="AR196" s="146"/>
      <c r="AS196" s="146"/>
      <c r="AT196" s="146"/>
      <c r="AU196" s="146"/>
      <c r="AV196" s="146"/>
      <c r="AW196" s="146"/>
      <c r="AX196" s="146"/>
    </row>
    <row r="197" spans="1:50" ht="15" customHeight="1" x14ac:dyDescent="0.3">
      <c r="A197" s="1"/>
      <c r="B197" s="1"/>
      <c r="C197" s="1"/>
      <c r="D197" s="146"/>
      <c r="E197" s="146"/>
      <c r="F197" s="146"/>
      <c r="G197" s="146"/>
      <c r="H197" s="146"/>
      <c r="I197" s="14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  <c r="AA197" s="146"/>
      <c r="AB197" s="146"/>
      <c r="AC197" s="146"/>
      <c r="AD197" s="146"/>
      <c r="AE197" s="146"/>
      <c r="AF197" s="146"/>
      <c r="AG197" s="146"/>
      <c r="AH197" s="146"/>
      <c r="AI197" s="146"/>
      <c r="AJ197" s="146"/>
      <c r="AK197" s="146"/>
      <c r="AL197" s="146"/>
      <c r="AM197" s="146"/>
      <c r="AN197" s="146"/>
      <c r="AO197" s="146"/>
      <c r="AP197" s="146"/>
      <c r="AQ197" s="146"/>
      <c r="AR197" s="146"/>
      <c r="AS197" s="146"/>
      <c r="AT197" s="146"/>
      <c r="AU197" s="146"/>
      <c r="AV197" s="146"/>
      <c r="AW197" s="146"/>
      <c r="AX197" s="146"/>
    </row>
    <row r="198" spans="1:50" ht="15" customHeight="1" x14ac:dyDescent="0.3">
      <c r="A198" s="1"/>
      <c r="B198" s="1"/>
      <c r="C198" s="1"/>
      <c r="D198" s="146"/>
      <c r="E198" s="146"/>
      <c r="F198" s="146"/>
      <c r="G198" s="146"/>
      <c r="H198" s="146"/>
      <c r="I198" s="14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  <c r="AA198" s="146"/>
      <c r="AB198" s="146"/>
      <c r="AC198" s="146"/>
      <c r="AD198" s="146"/>
      <c r="AE198" s="146"/>
      <c r="AF198" s="146"/>
      <c r="AG198" s="146"/>
      <c r="AH198" s="146"/>
      <c r="AI198" s="146"/>
      <c r="AJ198" s="146"/>
      <c r="AK198" s="146"/>
      <c r="AL198" s="146"/>
      <c r="AM198" s="146"/>
      <c r="AN198" s="146"/>
      <c r="AO198" s="146"/>
      <c r="AP198" s="146"/>
      <c r="AQ198" s="146"/>
      <c r="AR198" s="146"/>
      <c r="AS198" s="146"/>
      <c r="AT198" s="146"/>
      <c r="AU198" s="146"/>
      <c r="AV198" s="146"/>
      <c r="AW198" s="146"/>
      <c r="AX198" s="146"/>
    </row>
    <row r="199" spans="1:50" ht="15" customHeight="1" x14ac:dyDescent="0.3">
      <c r="A199" s="1"/>
      <c r="B199" s="1"/>
      <c r="C199" s="1"/>
      <c r="D199" s="146"/>
      <c r="E199" s="146"/>
      <c r="F199" s="146"/>
      <c r="G199" s="146"/>
      <c r="H199" s="146"/>
      <c r="I199" s="14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  <c r="AA199" s="146"/>
      <c r="AB199" s="146"/>
      <c r="AC199" s="146"/>
      <c r="AD199" s="146"/>
      <c r="AE199" s="146"/>
      <c r="AF199" s="146"/>
      <c r="AG199" s="146"/>
      <c r="AH199" s="146"/>
      <c r="AI199" s="146"/>
      <c r="AJ199" s="146"/>
      <c r="AK199" s="146"/>
      <c r="AL199" s="146"/>
      <c r="AM199" s="146"/>
      <c r="AN199" s="146"/>
      <c r="AO199" s="146"/>
      <c r="AP199" s="146"/>
      <c r="AQ199" s="146"/>
      <c r="AR199" s="146"/>
      <c r="AS199" s="146"/>
      <c r="AT199" s="146"/>
      <c r="AU199" s="146"/>
      <c r="AV199" s="146"/>
      <c r="AW199" s="146"/>
      <c r="AX199" s="146"/>
    </row>
    <row r="200" spans="1:50" ht="15" customHeight="1" x14ac:dyDescent="0.3">
      <c r="A200" s="1"/>
      <c r="B200" s="1"/>
      <c r="C200" s="1"/>
      <c r="D200" s="146"/>
      <c r="E200" s="146"/>
      <c r="F200" s="146"/>
      <c r="G200" s="146"/>
      <c r="H200" s="146"/>
      <c r="I200" s="14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  <c r="AA200" s="146"/>
      <c r="AB200" s="146"/>
      <c r="AC200" s="146"/>
      <c r="AD200" s="146"/>
      <c r="AE200" s="146"/>
      <c r="AF200" s="146"/>
      <c r="AG200" s="146"/>
      <c r="AH200" s="146"/>
      <c r="AI200" s="146"/>
      <c r="AJ200" s="146"/>
      <c r="AK200" s="146"/>
      <c r="AL200" s="146"/>
      <c r="AM200" s="146"/>
      <c r="AN200" s="146"/>
      <c r="AO200" s="146"/>
      <c r="AP200" s="146"/>
      <c r="AQ200" s="146"/>
      <c r="AR200" s="146"/>
      <c r="AS200" s="146"/>
      <c r="AT200" s="146"/>
      <c r="AU200" s="146"/>
      <c r="AV200" s="146"/>
      <c r="AW200" s="146"/>
      <c r="AX200" s="146"/>
    </row>
    <row r="201" spans="1:50" ht="15" customHeight="1" x14ac:dyDescent="0.3">
      <c r="A201" s="1"/>
      <c r="B201" s="1"/>
      <c r="C201" s="1"/>
      <c r="D201" s="146"/>
      <c r="E201" s="146"/>
      <c r="F201" s="146"/>
      <c r="G201" s="146"/>
      <c r="H201" s="146"/>
      <c r="I201" s="14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  <c r="AA201" s="146"/>
      <c r="AB201" s="146"/>
      <c r="AC201" s="146"/>
      <c r="AD201" s="146"/>
      <c r="AE201" s="146"/>
      <c r="AF201" s="146"/>
      <c r="AG201" s="146"/>
      <c r="AH201" s="146"/>
      <c r="AI201" s="146"/>
      <c r="AJ201" s="146"/>
      <c r="AK201" s="146"/>
      <c r="AL201" s="146"/>
      <c r="AM201" s="146"/>
      <c r="AN201" s="146"/>
      <c r="AO201" s="146"/>
      <c r="AP201" s="146"/>
      <c r="AQ201" s="146"/>
      <c r="AR201" s="146"/>
      <c r="AS201" s="146"/>
      <c r="AT201" s="146"/>
      <c r="AU201" s="146"/>
      <c r="AV201" s="146"/>
      <c r="AW201" s="146"/>
      <c r="AX201" s="146"/>
    </row>
    <row r="202" spans="1:50" ht="15" customHeight="1" x14ac:dyDescent="0.3">
      <c r="A202" s="1"/>
      <c r="B202" s="1"/>
      <c r="C202" s="1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  <c r="AA202" s="146"/>
      <c r="AB202" s="146"/>
      <c r="AC202" s="146"/>
      <c r="AD202" s="146"/>
      <c r="AE202" s="146"/>
      <c r="AF202" s="146"/>
      <c r="AG202" s="146"/>
      <c r="AH202" s="146"/>
      <c r="AI202" s="146"/>
      <c r="AJ202" s="146"/>
      <c r="AK202" s="146"/>
      <c r="AL202" s="146"/>
      <c r="AM202" s="146"/>
      <c r="AN202" s="146"/>
      <c r="AO202" s="146"/>
      <c r="AP202" s="146"/>
      <c r="AQ202" s="146"/>
      <c r="AR202" s="146"/>
      <c r="AS202" s="146"/>
      <c r="AT202" s="146"/>
      <c r="AU202" s="146"/>
      <c r="AV202" s="146"/>
      <c r="AW202" s="146"/>
      <c r="AX202" s="146"/>
    </row>
    <row r="203" spans="1:50" ht="15" customHeight="1" x14ac:dyDescent="0.3">
      <c r="A203" s="1"/>
      <c r="B203" s="1"/>
      <c r="C203" s="1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  <c r="AA203" s="146"/>
      <c r="AB203" s="146"/>
      <c r="AC203" s="146"/>
      <c r="AD203" s="146"/>
      <c r="AE203" s="146"/>
      <c r="AF203" s="146"/>
      <c r="AG203" s="146"/>
      <c r="AH203" s="146"/>
      <c r="AI203" s="146"/>
      <c r="AJ203" s="146"/>
      <c r="AK203" s="146"/>
      <c r="AL203" s="146"/>
      <c r="AM203" s="146"/>
      <c r="AN203" s="146"/>
      <c r="AO203" s="146"/>
      <c r="AP203" s="146"/>
      <c r="AQ203" s="146"/>
      <c r="AR203" s="146"/>
      <c r="AS203" s="146"/>
      <c r="AT203" s="146"/>
      <c r="AU203" s="146"/>
      <c r="AV203" s="146"/>
      <c r="AW203" s="146"/>
      <c r="AX203" s="146"/>
    </row>
    <row r="204" spans="1:50" ht="15" customHeight="1" x14ac:dyDescent="0.3">
      <c r="A204" s="1"/>
      <c r="B204" s="1"/>
      <c r="C204" s="1"/>
      <c r="D204" s="146"/>
      <c r="E204" s="146"/>
      <c r="F204" s="146"/>
      <c r="G204" s="146"/>
      <c r="H204" s="146"/>
      <c r="I204" s="14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  <c r="AA204" s="146"/>
      <c r="AB204" s="146"/>
      <c r="AC204" s="146"/>
      <c r="AD204" s="146"/>
      <c r="AE204" s="146"/>
      <c r="AF204" s="146"/>
      <c r="AG204" s="146"/>
      <c r="AH204" s="146"/>
      <c r="AI204" s="146"/>
      <c r="AJ204" s="146"/>
      <c r="AK204" s="146"/>
      <c r="AL204" s="146"/>
      <c r="AM204" s="146"/>
      <c r="AN204" s="146"/>
      <c r="AO204" s="146"/>
      <c r="AP204" s="146"/>
      <c r="AQ204" s="146"/>
      <c r="AR204" s="146"/>
      <c r="AS204" s="146"/>
      <c r="AT204" s="146"/>
      <c r="AU204" s="146"/>
      <c r="AV204" s="146"/>
      <c r="AW204" s="146"/>
      <c r="AX204" s="146"/>
    </row>
    <row r="205" spans="1:50" ht="15" customHeight="1" x14ac:dyDescent="0.3">
      <c r="A205" s="1"/>
      <c r="B205" s="1"/>
      <c r="C205" s="1"/>
      <c r="D205" s="146"/>
      <c r="E205" s="146"/>
      <c r="F205" s="146"/>
      <c r="G205" s="146"/>
      <c r="H205" s="146"/>
      <c r="I205" s="14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  <c r="AA205" s="146"/>
      <c r="AB205" s="146"/>
      <c r="AC205" s="146"/>
      <c r="AD205" s="146"/>
      <c r="AE205" s="146"/>
      <c r="AF205" s="146"/>
      <c r="AG205" s="146"/>
      <c r="AH205" s="146"/>
      <c r="AI205" s="146"/>
      <c r="AJ205" s="146"/>
      <c r="AK205" s="146"/>
      <c r="AL205" s="146"/>
      <c r="AM205" s="146"/>
      <c r="AN205" s="146"/>
      <c r="AO205" s="146"/>
      <c r="AP205" s="146"/>
      <c r="AQ205" s="146"/>
      <c r="AR205" s="146"/>
      <c r="AS205" s="146"/>
      <c r="AT205" s="146"/>
      <c r="AU205" s="146"/>
      <c r="AV205" s="146"/>
      <c r="AW205" s="146"/>
      <c r="AX205" s="146"/>
    </row>
    <row r="206" spans="1:50" ht="15" customHeight="1" x14ac:dyDescent="0.3">
      <c r="A206" s="1"/>
      <c r="B206" s="1"/>
      <c r="C206" s="1"/>
      <c r="D206" s="146"/>
      <c r="E206" s="146"/>
      <c r="F206" s="146"/>
      <c r="G206" s="146"/>
      <c r="H206" s="146"/>
      <c r="I206" s="14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  <c r="AA206" s="146"/>
      <c r="AB206" s="146"/>
      <c r="AC206" s="146"/>
      <c r="AD206" s="146"/>
      <c r="AE206" s="146"/>
      <c r="AF206" s="146"/>
      <c r="AG206" s="146"/>
      <c r="AH206" s="146"/>
      <c r="AI206" s="146"/>
      <c r="AJ206" s="146"/>
      <c r="AK206" s="146"/>
      <c r="AL206" s="146"/>
      <c r="AM206" s="146"/>
      <c r="AN206" s="146"/>
      <c r="AO206" s="146"/>
      <c r="AP206" s="146"/>
      <c r="AQ206" s="146"/>
      <c r="AR206" s="146"/>
      <c r="AS206" s="146"/>
      <c r="AT206" s="146"/>
      <c r="AU206" s="146"/>
      <c r="AV206" s="146"/>
      <c r="AW206" s="146"/>
      <c r="AX206" s="146"/>
    </row>
    <row r="207" spans="1:50" ht="15" customHeight="1" x14ac:dyDescent="0.3">
      <c r="A207" s="1"/>
      <c r="B207" s="1"/>
      <c r="C207" s="1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146"/>
      <c r="AD207" s="146"/>
      <c r="AE207" s="146"/>
      <c r="AF207" s="146"/>
      <c r="AG207" s="146"/>
      <c r="AH207" s="146"/>
      <c r="AI207" s="146"/>
      <c r="AJ207" s="146"/>
      <c r="AK207" s="146"/>
      <c r="AL207" s="146"/>
      <c r="AM207" s="146"/>
      <c r="AN207" s="146"/>
      <c r="AO207" s="146"/>
      <c r="AP207" s="146"/>
      <c r="AQ207" s="146"/>
      <c r="AR207" s="146"/>
      <c r="AS207" s="146"/>
      <c r="AT207" s="146"/>
      <c r="AU207" s="146"/>
      <c r="AV207" s="146"/>
      <c r="AW207" s="146"/>
      <c r="AX207" s="146"/>
    </row>
    <row r="208" spans="1:50" ht="15" customHeight="1" x14ac:dyDescent="0.3">
      <c r="A208" s="1"/>
      <c r="B208" s="1"/>
      <c r="C208" s="1"/>
      <c r="D208" s="146"/>
      <c r="E208" s="146"/>
      <c r="F208" s="146"/>
      <c r="G208" s="146"/>
      <c r="H208" s="146"/>
      <c r="I208" s="14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  <c r="AA208" s="146"/>
      <c r="AB208" s="146"/>
      <c r="AC208" s="146"/>
      <c r="AD208" s="146"/>
      <c r="AE208" s="146"/>
      <c r="AF208" s="146"/>
      <c r="AG208" s="146"/>
      <c r="AH208" s="146"/>
      <c r="AI208" s="146"/>
      <c r="AJ208" s="146"/>
      <c r="AK208" s="146"/>
      <c r="AL208" s="146"/>
      <c r="AM208" s="146"/>
      <c r="AN208" s="146"/>
      <c r="AO208" s="146"/>
      <c r="AP208" s="146"/>
      <c r="AQ208" s="146"/>
      <c r="AR208" s="146"/>
      <c r="AS208" s="146"/>
      <c r="AT208" s="146"/>
      <c r="AU208" s="146"/>
      <c r="AV208" s="146"/>
      <c r="AW208" s="146"/>
      <c r="AX208" s="146"/>
    </row>
    <row r="209" spans="1:50" ht="15" customHeight="1" x14ac:dyDescent="0.3">
      <c r="A209" s="1"/>
      <c r="B209" s="1"/>
      <c r="C209" s="1"/>
      <c r="D209" s="146"/>
      <c r="E209" s="146"/>
      <c r="F209" s="146"/>
      <c r="G209" s="146"/>
      <c r="H209" s="146"/>
      <c r="I209" s="14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  <c r="AA209" s="146"/>
      <c r="AB209" s="146"/>
      <c r="AC209" s="146"/>
      <c r="AD209" s="146"/>
      <c r="AE209" s="146"/>
      <c r="AF209" s="146"/>
      <c r="AG209" s="146"/>
      <c r="AH209" s="146"/>
      <c r="AI209" s="146"/>
      <c r="AJ209" s="146"/>
      <c r="AK209" s="146"/>
      <c r="AL209" s="146"/>
      <c r="AM209" s="146"/>
      <c r="AN209" s="146"/>
      <c r="AO209" s="146"/>
      <c r="AP209" s="146"/>
      <c r="AQ209" s="146"/>
      <c r="AR209" s="146"/>
      <c r="AS209" s="146"/>
      <c r="AT209" s="146"/>
      <c r="AU209" s="146"/>
      <c r="AV209" s="146"/>
      <c r="AW209" s="146"/>
      <c r="AX209" s="146"/>
    </row>
    <row r="210" spans="1:50" ht="15" customHeight="1" x14ac:dyDescent="0.3">
      <c r="A210" s="1"/>
      <c r="B210" s="1"/>
      <c r="C210" s="1"/>
      <c r="D210" s="146"/>
      <c r="E210" s="146"/>
      <c r="F210" s="146"/>
      <c r="G210" s="146"/>
      <c r="H210" s="146"/>
      <c r="I210" s="14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  <c r="AA210" s="146"/>
      <c r="AB210" s="146"/>
      <c r="AC210" s="146"/>
      <c r="AD210" s="146"/>
      <c r="AE210" s="146"/>
      <c r="AF210" s="146"/>
      <c r="AG210" s="146"/>
      <c r="AH210" s="146"/>
      <c r="AI210" s="146"/>
      <c r="AJ210" s="146"/>
      <c r="AK210" s="146"/>
      <c r="AL210" s="146"/>
      <c r="AM210" s="146"/>
      <c r="AN210" s="146"/>
      <c r="AO210" s="146"/>
      <c r="AP210" s="146"/>
      <c r="AQ210" s="146"/>
      <c r="AR210" s="146"/>
      <c r="AS210" s="146"/>
      <c r="AT210" s="146"/>
      <c r="AU210" s="146"/>
      <c r="AV210" s="146"/>
      <c r="AW210" s="146"/>
      <c r="AX210" s="146"/>
    </row>
    <row r="211" spans="1:50" ht="15" customHeight="1" x14ac:dyDescent="0.3">
      <c r="A211" s="1"/>
      <c r="B211" s="1"/>
      <c r="C211" s="1"/>
      <c r="D211" s="146"/>
      <c r="E211" s="146"/>
      <c r="F211" s="146"/>
      <c r="G211" s="146"/>
      <c r="H211" s="146"/>
      <c r="I211" s="14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  <c r="AA211" s="146"/>
      <c r="AB211" s="146"/>
      <c r="AC211" s="146"/>
      <c r="AD211" s="146"/>
      <c r="AE211" s="146"/>
      <c r="AF211" s="146"/>
      <c r="AG211" s="146"/>
      <c r="AH211" s="146"/>
      <c r="AI211" s="146"/>
      <c r="AJ211" s="146"/>
      <c r="AK211" s="146"/>
      <c r="AL211" s="146"/>
      <c r="AM211" s="146"/>
      <c r="AN211" s="146"/>
      <c r="AO211" s="146"/>
      <c r="AP211" s="146"/>
      <c r="AQ211" s="146"/>
      <c r="AR211" s="146"/>
      <c r="AS211" s="146"/>
      <c r="AT211" s="146"/>
      <c r="AU211" s="146"/>
      <c r="AV211" s="146"/>
      <c r="AW211" s="146"/>
      <c r="AX211" s="146"/>
    </row>
    <row r="212" spans="1:50" ht="15" customHeight="1" x14ac:dyDescent="0.3">
      <c r="A212" s="1"/>
      <c r="B212" s="1"/>
      <c r="C212" s="1"/>
      <c r="D212" s="146"/>
      <c r="E212" s="146"/>
      <c r="F212" s="146"/>
      <c r="G212" s="146"/>
      <c r="H212" s="146"/>
      <c r="I212" s="14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  <c r="AA212" s="146"/>
      <c r="AB212" s="146"/>
      <c r="AC212" s="146"/>
      <c r="AD212" s="146"/>
      <c r="AE212" s="146"/>
      <c r="AF212" s="146"/>
      <c r="AG212" s="146"/>
      <c r="AH212" s="146"/>
      <c r="AI212" s="146"/>
      <c r="AJ212" s="146"/>
      <c r="AK212" s="146"/>
      <c r="AL212" s="146"/>
      <c r="AM212" s="146"/>
      <c r="AN212" s="146"/>
      <c r="AO212" s="146"/>
      <c r="AP212" s="146"/>
      <c r="AQ212" s="146"/>
      <c r="AR212" s="146"/>
      <c r="AS212" s="146"/>
      <c r="AT212" s="146"/>
      <c r="AU212" s="146"/>
      <c r="AV212" s="146"/>
      <c r="AW212" s="146"/>
      <c r="AX212" s="146"/>
    </row>
    <row r="213" spans="1:50" ht="15" customHeight="1" x14ac:dyDescent="0.3">
      <c r="A213" s="1"/>
      <c r="B213" s="1"/>
      <c r="C213" s="1"/>
      <c r="D213" s="146"/>
      <c r="E213" s="146"/>
      <c r="F213" s="146"/>
      <c r="G213" s="146"/>
      <c r="H213" s="146"/>
      <c r="I213" s="14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  <c r="AA213" s="146"/>
      <c r="AB213" s="146"/>
      <c r="AC213" s="146"/>
      <c r="AD213" s="146"/>
      <c r="AE213" s="146"/>
      <c r="AF213" s="146"/>
      <c r="AG213" s="146"/>
      <c r="AH213" s="146"/>
      <c r="AI213" s="146"/>
      <c r="AJ213" s="146"/>
      <c r="AK213" s="146"/>
      <c r="AL213" s="146"/>
      <c r="AM213" s="146"/>
      <c r="AN213" s="146"/>
      <c r="AO213" s="146"/>
      <c r="AP213" s="146"/>
      <c r="AQ213" s="146"/>
      <c r="AR213" s="146"/>
      <c r="AS213" s="146"/>
      <c r="AT213" s="146"/>
      <c r="AU213" s="146"/>
      <c r="AV213" s="146"/>
      <c r="AW213" s="146"/>
      <c r="AX213" s="146"/>
    </row>
    <row r="214" spans="1:50" ht="15" customHeight="1" x14ac:dyDescent="0.3">
      <c r="A214" s="1"/>
      <c r="B214" s="1"/>
      <c r="C214" s="1"/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  <c r="AA214" s="146"/>
      <c r="AB214" s="146"/>
      <c r="AC214" s="146"/>
      <c r="AD214" s="146"/>
      <c r="AE214" s="146"/>
      <c r="AF214" s="146"/>
      <c r="AG214" s="146"/>
      <c r="AH214" s="146"/>
      <c r="AI214" s="146"/>
      <c r="AJ214" s="146"/>
      <c r="AK214" s="146"/>
      <c r="AL214" s="146"/>
      <c r="AM214" s="146"/>
      <c r="AN214" s="146"/>
      <c r="AO214" s="146"/>
      <c r="AP214" s="146"/>
      <c r="AQ214" s="146"/>
      <c r="AR214" s="146"/>
      <c r="AS214" s="146"/>
      <c r="AT214" s="146"/>
      <c r="AU214" s="146"/>
      <c r="AV214" s="146"/>
      <c r="AW214" s="146"/>
      <c r="AX214" s="146"/>
    </row>
    <row r="215" spans="1:50" ht="15" customHeight="1" x14ac:dyDescent="0.3">
      <c r="A215" s="1"/>
      <c r="B215" s="1"/>
      <c r="C215" s="1"/>
      <c r="D215" s="146"/>
      <c r="E215" s="146"/>
      <c r="F215" s="146"/>
      <c r="G215" s="146"/>
      <c r="H215" s="146"/>
      <c r="I215" s="14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  <c r="AA215" s="146"/>
      <c r="AB215" s="146"/>
      <c r="AC215" s="146"/>
      <c r="AD215" s="146"/>
      <c r="AE215" s="146"/>
      <c r="AF215" s="146"/>
      <c r="AG215" s="146"/>
      <c r="AH215" s="146"/>
      <c r="AI215" s="146"/>
      <c r="AJ215" s="146"/>
      <c r="AK215" s="146"/>
      <c r="AL215" s="146"/>
      <c r="AM215" s="146"/>
      <c r="AN215" s="146"/>
      <c r="AO215" s="146"/>
      <c r="AP215" s="146"/>
      <c r="AQ215" s="146"/>
      <c r="AR215" s="146"/>
      <c r="AS215" s="146"/>
      <c r="AT215" s="146"/>
      <c r="AU215" s="146"/>
      <c r="AV215" s="146"/>
      <c r="AW215" s="146"/>
      <c r="AX215" s="146"/>
    </row>
    <row r="216" spans="1:50" ht="15" customHeight="1" x14ac:dyDescent="0.3">
      <c r="A216" s="1"/>
      <c r="B216" s="1"/>
      <c r="C216" s="1"/>
      <c r="D216" s="146"/>
      <c r="E216" s="146"/>
      <c r="F216" s="146"/>
      <c r="G216" s="146"/>
      <c r="H216" s="146"/>
      <c r="I216" s="14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  <c r="AA216" s="146"/>
      <c r="AB216" s="146"/>
      <c r="AC216" s="146"/>
      <c r="AD216" s="146"/>
      <c r="AE216" s="146"/>
      <c r="AF216" s="146"/>
      <c r="AG216" s="146"/>
      <c r="AH216" s="146"/>
      <c r="AI216" s="146"/>
      <c r="AJ216" s="146"/>
      <c r="AK216" s="146"/>
      <c r="AL216" s="146"/>
      <c r="AM216" s="146"/>
      <c r="AN216" s="146"/>
      <c r="AO216" s="146"/>
      <c r="AP216" s="146"/>
      <c r="AQ216" s="146"/>
      <c r="AR216" s="146"/>
      <c r="AS216" s="146"/>
      <c r="AT216" s="146"/>
      <c r="AU216" s="146"/>
      <c r="AV216" s="146"/>
      <c r="AW216" s="146"/>
      <c r="AX216" s="146"/>
    </row>
    <row r="217" spans="1:50" ht="15" customHeight="1" x14ac:dyDescent="0.3">
      <c r="A217" s="1"/>
      <c r="B217" s="1"/>
      <c r="C217" s="1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6"/>
      <c r="AK217" s="146"/>
      <c r="AL217" s="146"/>
      <c r="AM217" s="146"/>
      <c r="AN217" s="146"/>
      <c r="AO217" s="146"/>
      <c r="AP217" s="146"/>
      <c r="AQ217" s="146"/>
      <c r="AR217" s="146"/>
      <c r="AS217" s="146"/>
      <c r="AT217" s="146"/>
      <c r="AU217" s="146"/>
      <c r="AV217" s="146"/>
      <c r="AW217" s="146"/>
      <c r="AX217" s="146"/>
    </row>
    <row r="218" spans="1:50" ht="15" customHeight="1" x14ac:dyDescent="0.3">
      <c r="A218" s="1"/>
      <c r="B218" s="1"/>
      <c r="C218" s="1"/>
      <c r="D218" s="146"/>
      <c r="E218" s="146"/>
      <c r="F218" s="146"/>
      <c r="G218" s="146"/>
      <c r="H218" s="146"/>
      <c r="I218" s="14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  <c r="AA218" s="146"/>
      <c r="AB218" s="146"/>
      <c r="AC218" s="146"/>
      <c r="AD218" s="146"/>
      <c r="AE218" s="146"/>
      <c r="AF218" s="146"/>
      <c r="AG218" s="146"/>
      <c r="AH218" s="146"/>
      <c r="AI218" s="146"/>
      <c r="AJ218" s="146"/>
      <c r="AK218" s="146"/>
      <c r="AL218" s="146"/>
      <c r="AM218" s="146"/>
      <c r="AN218" s="146"/>
      <c r="AO218" s="146"/>
      <c r="AP218" s="146"/>
      <c r="AQ218" s="146"/>
      <c r="AR218" s="146"/>
      <c r="AS218" s="146"/>
      <c r="AT218" s="146"/>
      <c r="AU218" s="146"/>
      <c r="AV218" s="146"/>
      <c r="AW218" s="146"/>
      <c r="AX218" s="146"/>
    </row>
    <row r="219" spans="1:50" ht="15" customHeight="1" x14ac:dyDescent="0.3">
      <c r="A219" s="1"/>
      <c r="B219" s="1"/>
      <c r="C219" s="1"/>
      <c r="D219" s="146"/>
      <c r="E219" s="146"/>
      <c r="F219" s="146"/>
      <c r="G219" s="146"/>
      <c r="H219" s="146"/>
      <c r="I219" s="14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  <c r="AA219" s="146"/>
      <c r="AB219" s="146"/>
      <c r="AC219" s="146"/>
      <c r="AD219" s="146"/>
      <c r="AE219" s="146"/>
      <c r="AF219" s="146"/>
      <c r="AG219" s="146"/>
      <c r="AH219" s="146"/>
      <c r="AI219" s="146"/>
      <c r="AJ219" s="146"/>
      <c r="AK219" s="146"/>
      <c r="AL219" s="146"/>
      <c r="AM219" s="146"/>
      <c r="AN219" s="146"/>
      <c r="AO219" s="146"/>
      <c r="AP219" s="146"/>
      <c r="AQ219" s="146"/>
      <c r="AR219" s="146"/>
      <c r="AS219" s="146"/>
      <c r="AT219" s="146"/>
      <c r="AU219" s="146"/>
      <c r="AV219" s="146"/>
      <c r="AW219" s="146"/>
      <c r="AX219" s="146"/>
    </row>
    <row r="220" spans="1:50" ht="15" customHeight="1" x14ac:dyDescent="0.3">
      <c r="A220" s="1"/>
      <c r="B220" s="1"/>
      <c r="C220" s="1"/>
      <c r="D220" s="146"/>
      <c r="E220" s="146"/>
      <c r="F220" s="146"/>
      <c r="G220" s="146"/>
      <c r="H220" s="146"/>
      <c r="I220" s="14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  <c r="AA220" s="146"/>
      <c r="AB220" s="146"/>
      <c r="AC220" s="146"/>
      <c r="AD220" s="146"/>
      <c r="AE220" s="146"/>
      <c r="AF220" s="146"/>
      <c r="AG220" s="146"/>
      <c r="AH220" s="146"/>
      <c r="AI220" s="146"/>
      <c r="AJ220" s="146"/>
      <c r="AK220" s="146"/>
      <c r="AL220" s="146"/>
      <c r="AM220" s="146"/>
      <c r="AN220" s="146"/>
      <c r="AO220" s="146"/>
      <c r="AP220" s="146"/>
      <c r="AQ220" s="146"/>
      <c r="AR220" s="146"/>
      <c r="AS220" s="146"/>
      <c r="AT220" s="146"/>
      <c r="AU220" s="146"/>
      <c r="AV220" s="146"/>
      <c r="AW220" s="146"/>
      <c r="AX220" s="146"/>
    </row>
    <row r="221" spans="1:50" ht="15" customHeight="1" x14ac:dyDescent="0.3">
      <c r="A221" s="1"/>
      <c r="B221" s="1"/>
      <c r="C221" s="1"/>
      <c r="D221" s="146"/>
      <c r="E221" s="146"/>
      <c r="F221" s="146"/>
      <c r="G221" s="146"/>
      <c r="H221" s="146"/>
      <c r="I221" s="14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  <c r="AA221" s="146"/>
      <c r="AB221" s="146"/>
      <c r="AC221" s="146"/>
      <c r="AD221" s="146"/>
      <c r="AE221" s="146"/>
      <c r="AF221" s="146"/>
      <c r="AG221" s="146"/>
      <c r="AH221" s="146"/>
      <c r="AI221" s="146"/>
      <c r="AJ221" s="146"/>
      <c r="AK221" s="146"/>
      <c r="AL221" s="146"/>
      <c r="AM221" s="146"/>
      <c r="AN221" s="146"/>
      <c r="AO221" s="146"/>
      <c r="AP221" s="146"/>
      <c r="AQ221" s="146"/>
      <c r="AR221" s="146"/>
      <c r="AS221" s="146"/>
      <c r="AT221" s="146"/>
      <c r="AU221" s="146"/>
      <c r="AV221" s="146"/>
      <c r="AW221" s="146"/>
      <c r="AX221" s="146"/>
    </row>
    <row r="222" spans="1:50" ht="15" customHeight="1" x14ac:dyDescent="0.3">
      <c r="A222" s="1"/>
      <c r="B222" s="1"/>
      <c r="C222" s="1"/>
      <c r="D222" s="146"/>
      <c r="E222" s="146"/>
      <c r="F222" s="146"/>
      <c r="G222" s="146"/>
      <c r="H222" s="146"/>
      <c r="I222" s="14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  <c r="AA222" s="146"/>
      <c r="AB222" s="146"/>
      <c r="AC222" s="146"/>
      <c r="AD222" s="146"/>
      <c r="AE222" s="146"/>
      <c r="AF222" s="146"/>
      <c r="AG222" s="146"/>
      <c r="AH222" s="146"/>
      <c r="AI222" s="146"/>
      <c r="AJ222" s="146"/>
      <c r="AK222" s="146"/>
      <c r="AL222" s="146"/>
      <c r="AM222" s="146"/>
      <c r="AN222" s="146"/>
      <c r="AO222" s="146"/>
      <c r="AP222" s="146"/>
      <c r="AQ222" s="146"/>
      <c r="AR222" s="146"/>
      <c r="AS222" s="146"/>
      <c r="AT222" s="146"/>
      <c r="AU222" s="146"/>
      <c r="AV222" s="146"/>
      <c r="AW222" s="146"/>
      <c r="AX222" s="146"/>
    </row>
    <row r="223" spans="1:50" ht="15" customHeight="1" x14ac:dyDescent="0.3">
      <c r="A223" s="1"/>
      <c r="B223" s="1"/>
      <c r="C223" s="1"/>
      <c r="D223" s="146"/>
      <c r="E223" s="146"/>
      <c r="F223" s="146"/>
      <c r="G223" s="14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/>
      <c r="AL223" s="146"/>
      <c r="AM223" s="146"/>
      <c r="AN223" s="146"/>
      <c r="AO223" s="146"/>
      <c r="AP223" s="146"/>
      <c r="AQ223" s="146"/>
      <c r="AR223" s="146"/>
      <c r="AS223" s="146"/>
      <c r="AT223" s="146"/>
      <c r="AU223" s="146"/>
      <c r="AV223" s="146"/>
      <c r="AW223" s="146"/>
      <c r="AX223" s="146"/>
    </row>
    <row r="224" spans="1:50" ht="15" customHeight="1" x14ac:dyDescent="0.3">
      <c r="A224" s="1"/>
      <c r="B224" s="1"/>
      <c r="C224" s="1"/>
      <c r="D224" s="146"/>
      <c r="E224" s="146"/>
      <c r="F224" s="146"/>
      <c r="G224" s="146"/>
      <c r="H224" s="146"/>
      <c r="I224" s="14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6"/>
      <c r="AK224" s="146"/>
      <c r="AL224" s="146"/>
      <c r="AM224" s="146"/>
      <c r="AN224" s="146"/>
      <c r="AO224" s="146"/>
      <c r="AP224" s="146"/>
      <c r="AQ224" s="146"/>
      <c r="AR224" s="146"/>
      <c r="AS224" s="146"/>
      <c r="AT224" s="146"/>
      <c r="AU224" s="146"/>
      <c r="AV224" s="146"/>
      <c r="AW224" s="146"/>
      <c r="AX224" s="146"/>
    </row>
    <row r="225" spans="1:50" ht="15" customHeight="1" x14ac:dyDescent="0.3">
      <c r="A225" s="1"/>
      <c r="B225" s="1"/>
      <c r="C225" s="1"/>
      <c r="D225" s="146"/>
      <c r="E225" s="146"/>
      <c r="F225" s="146"/>
      <c r="G225" s="146"/>
      <c r="H225" s="146"/>
      <c r="I225" s="14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6"/>
      <c r="AK225" s="146"/>
      <c r="AL225" s="146"/>
      <c r="AM225" s="146"/>
      <c r="AN225" s="146"/>
      <c r="AO225" s="146"/>
      <c r="AP225" s="146"/>
      <c r="AQ225" s="146"/>
      <c r="AR225" s="146"/>
      <c r="AS225" s="146"/>
      <c r="AT225" s="146"/>
      <c r="AU225" s="146"/>
      <c r="AV225" s="146"/>
      <c r="AW225" s="146"/>
      <c r="AX225" s="146"/>
    </row>
    <row r="226" spans="1:50" ht="15" customHeight="1" x14ac:dyDescent="0.3">
      <c r="A226" s="1"/>
      <c r="B226" s="1"/>
      <c r="C226" s="1"/>
      <c r="D226" s="146"/>
      <c r="E226" s="146"/>
      <c r="F226" s="146"/>
      <c r="G226" s="146"/>
      <c r="H226" s="146"/>
      <c r="I226" s="14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  <c r="AA226" s="146"/>
      <c r="AB226" s="146"/>
      <c r="AC226" s="146"/>
      <c r="AD226" s="146"/>
      <c r="AE226" s="146"/>
      <c r="AF226" s="146"/>
      <c r="AG226" s="146"/>
      <c r="AH226" s="146"/>
      <c r="AI226" s="146"/>
      <c r="AJ226" s="146"/>
      <c r="AK226" s="146"/>
      <c r="AL226" s="146"/>
      <c r="AM226" s="146"/>
      <c r="AN226" s="146"/>
      <c r="AO226" s="146"/>
      <c r="AP226" s="146"/>
      <c r="AQ226" s="146"/>
      <c r="AR226" s="146"/>
      <c r="AS226" s="146"/>
      <c r="AT226" s="146"/>
      <c r="AU226" s="146"/>
      <c r="AV226" s="146"/>
      <c r="AW226" s="146"/>
      <c r="AX226" s="146"/>
    </row>
    <row r="227" spans="1:50" ht="15" customHeight="1" x14ac:dyDescent="0.3">
      <c r="A227" s="1"/>
      <c r="B227" s="1"/>
      <c r="C227" s="1"/>
      <c r="D227" s="146"/>
      <c r="E227" s="146"/>
      <c r="F227" s="146"/>
      <c r="G227" s="146"/>
      <c r="H227" s="146"/>
      <c r="I227" s="14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  <c r="AA227" s="146"/>
      <c r="AB227" s="146"/>
      <c r="AC227" s="146"/>
      <c r="AD227" s="146"/>
      <c r="AE227" s="146"/>
      <c r="AF227" s="146"/>
      <c r="AG227" s="146"/>
      <c r="AH227" s="146"/>
      <c r="AI227" s="146"/>
      <c r="AJ227" s="146"/>
      <c r="AK227" s="146"/>
      <c r="AL227" s="146"/>
      <c r="AM227" s="146"/>
      <c r="AN227" s="146"/>
      <c r="AO227" s="146"/>
      <c r="AP227" s="146"/>
      <c r="AQ227" s="146"/>
      <c r="AR227" s="146"/>
      <c r="AS227" s="146"/>
      <c r="AT227" s="146"/>
      <c r="AU227" s="146"/>
      <c r="AV227" s="146"/>
      <c r="AW227" s="146"/>
      <c r="AX227" s="146"/>
    </row>
    <row r="228" spans="1:50" ht="15" customHeight="1" x14ac:dyDescent="0.3">
      <c r="A228" s="1"/>
      <c r="B228" s="1"/>
      <c r="C228" s="1"/>
      <c r="D228" s="146"/>
      <c r="E228" s="146"/>
      <c r="F228" s="146"/>
      <c r="G228" s="146"/>
      <c r="H228" s="146"/>
      <c r="I228" s="14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  <c r="AA228" s="146"/>
      <c r="AB228" s="146"/>
      <c r="AC228" s="146"/>
      <c r="AD228" s="146"/>
      <c r="AE228" s="146"/>
      <c r="AF228" s="146"/>
      <c r="AG228" s="146"/>
      <c r="AH228" s="146"/>
      <c r="AI228" s="146"/>
      <c r="AJ228" s="146"/>
      <c r="AK228" s="146"/>
      <c r="AL228" s="146"/>
      <c r="AM228" s="146"/>
      <c r="AN228" s="146"/>
      <c r="AO228" s="146"/>
      <c r="AP228" s="146"/>
      <c r="AQ228" s="146"/>
      <c r="AR228" s="146"/>
      <c r="AS228" s="146"/>
      <c r="AT228" s="146"/>
      <c r="AU228" s="146"/>
      <c r="AV228" s="146"/>
      <c r="AW228" s="146"/>
      <c r="AX228" s="146"/>
    </row>
    <row r="229" spans="1:50" ht="15" customHeight="1" x14ac:dyDescent="0.3">
      <c r="A229" s="1"/>
      <c r="B229" s="1"/>
      <c r="C229" s="1"/>
      <c r="D229" s="146"/>
      <c r="E229" s="146"/>
      <c r="F229" s="146"/>
      <c r="G229" s="146"/>
      <c r="H229" s="146"/>
      <c r="I229" s="14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  <c r="AA229" s="146"/>
      <c r="AB229" s="146"/>
      <c r="AC229" s="146"/>
      <c r="AD229" s="146"/>
      <c r="AE229" s="146"/>
      <c r="AF229" s="146"/>
      <c r="AG229" s="146"/>
      <c r="AH229" s="146"/>
      <c r="AI229" s="146"/>
      <c r="AJ229" s="146"/>
      <c r="AK229" s="146"/>
      <c r="AL229" s="146"/>
      <c r="AM229" s="146"/>
      <c r="AN229" s="146"/>
      <c r="AO229" s="146"/>
      <c r="AP229" s="146"/>
      <c r="AQ229" s="146"/>
      <c r="AR229" s="146"/>
      <c r="AS229" s="146"/>
      <c r="AT229" s="146"/>
      <c r="AU229" s="146"/>
      <c r="AV229" s="146"/>
      <c r="AW229" s="146"/>
      <c r="AX229" s="146"/>
    </row>
    <row r="230" spans="1:50" ht="15" customHeight="1" x14ac:dyDescent="0.3">
      <c r="A230" s="1"/>
      <c r="B230" s="1"/>
      <c r="C230" s="1"/>
      <c r="D230" s="146"/>
      <c r="E230" s="146"/>
      <c r="F230" s="146"/>
      <c r="G230" s="146"/>
      <c r="H230" s="146"/>
      <c r="I230" s="14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  <c r="AA230" s="146"/>
      <c r="AB230" s="146"/>
      <c r="AC230" s="146"/>
      <c r="AD230" s="146"/>
      <c r="AE230" s="146"/>
      <c r="AF230" s="146"/>
      <c r="AG230" s="146"/>
      <c r="AH230" s="146"/>
      <c r="AI230" s="146"/>
      <c r="AJ230" s="146"/>
      <c r="AK230" s="146"/>
      <c r="AL230" s="146"/>
      <c r="AM230" s="146"/>
      <c r="AN230" s="146"/>
      <c r="AO230" s="146"/>
      <c r="AP230" s="146"/>
      <c r="AQ230" s="146"/>
      <c r="AR230" s="146"/>
      <c r="AS230" s="146"/>
      <c r="AT230" s="146"/>
      <c r="AU230" s="146"/>
      <c r="AV230" s="146"/>
      <c r="AW230" s="146"/>
      <c r="AX230" s="146"/>
    </row>
    <row r="231" spans="1:50" ht="15" customHeight="1" x14ac:dyDescent="0.3">
      <c r="A231" s="1"/>
      <c r="B231" s="1"/>
      <c r="C231" s="1"/>
      <c r="D231" s="146"/>
      <c r="E231" s="146"/>
      <c r="F231" s="146"/>
      <c r="G231" s="146"/>
      <c r="H231" s="146"/>
      <c r="I231" s="14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  <c r="AA231" s="146"/>
      <c r="AB231" s="146"/>
      <c r="AC231" s="146"/>
      <c r="AD231" s="146"/>
      <c r="AE231" s="146"/>
      <c r="AF231" s="146"/>
      <c r="AG231" s="146"/>
      <c r="AH231" s="146"/>
      <c r="AI231" s="146"/>
      <c r="AJ231" s="146"/>
      <c r="AK231" s="146"/>
      <c r="AL231" s="146"/>
      <c r="AM231" s="146"/>
      <c r="AN231" s="146"/>
      <c r="AO231" s="146"/>
      <c r="AP231" s="146"/>
      <c r="AQ231" s="146"/>
      <c r="AR231" s="146"/>
      <c r="AS231" s="146"/>
      <c r="AT231" s="146"/>
      <c r="AU231" s="146"/>
      <c r="AV231" s="146"/>
      <c r="AW231" s="146"/>
      <c r="AX231" s="146"/>
    </row>
    <row r="232" spans="1:50" ht="15" customHeight="1" x14ac:dyDescent="0.3">
      <c r="A232" s="1"/>
      <c r="B232" s="1"/>
      <c r="C232" s="1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  <c r="AA232" s="146"/>
      <c r="AB232" s="146"/>
      <c r="AC232" s="146"/>
      <c r="AD232" s="146"/>
      <c r="AE232" s="146"/>
      <c r="AF232" s="146"/>
      <c r="AG232" s="146"/>
      <c r="AH232" s="146"/>
      <c r="AI232" s="146"/>
      <c r="AJ232" s="146"/>
      <c r="AK232" s="146"/>
      <c r="AL232" s="146"/>
      <c r="AM232" s="146"/>
      <c r="AN232" s="146"/>
      <c r="AO232" s="146"/>
      <c r="AP232" s="146"/>
      <c r="AQ232" s="146"/>
      <c r="AR232" s="146"/>
      <c r="AS232" s="146"/>
      <c r="AT232" s="146"/>
      <c r="AU232" s="146"/>
      <c r="AV232" s="146"/>
      <c r="AW232" s="146"/>
      <c r="AX232" s="146"/>
    </row>
    <row r="233" spans="1:50" ht="15" customHeight="1" x14ac:dyDescent="0.3">
      <c r="A233" s="1"/>
      <c r="B233" s="1"/>
      <c r="C233" s="1"/>
      <c r="D233" s="146"/>
      <c r="E233" s="146"/>
      <c r="F233" s="146"/>
      <c r="G233" s="146"/>
      <c r="H233" s="146"/>
      <c r="I233" s="14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/>
      <c r="AL233" s="146"/>
      <c r="AM233" s="146"/>
      <c r="AN233" s="146"/>
      <c r="AO233" s="146"/>
      <c r="AP233" s="146"/>
      <c r="AQ233" s="146"/>
      <c r="AR233" s="146"/>
      <c r="AS233" s="146"/>
      <c r="AT233" s="146"/>
      <c r="AU233" s="146"/>
      <c r="AV233" s="146"/>
      <c r="AW233" s="146"/>
      <c r="AX233" s="146"/>
    </row>
    <row r="234" spans="1:50" ht="15" customHeight="1" x14ac:dyDescent="0.3">
      <c r="A234" s="1"/>
      <c r="B234" s="1"/>
      <c r="C234" s="1"/>
      <c r="D234" s="146"/>
      <c r="E234" s="146"/>
      <c r="F234" s="146"/>
      <c r="G234" s="146"/>
      <c r="H234" s="146"/>
      <c r="I234" s="14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  <c r="AA234" s="146"/>
      <c r="AB234" s="146"/>
      <c r="AC234" s="146"/>
      <c r="AD234" s="146"/>
      <c r="AE234" s="146"/>
      <c r="AF234" s="146"/>
      <c r="AG234" s="146"/>
      <c r="AH234" s="146"/>
      <c r="AI234" s="146"/>
      <c r="AJ234" s="146"/>
      <c r="AK234" s="146"/>
      <c r="AL234" s="146"/>
      <c r="AM234" s="146"/>
      <c r="AN234" s="146"/>
      <c r="AO234" s="146"/>
      <c r="AP234" s="146"/>
      <c r="AQ234" s="146"/>
      <c r="AR234" s="146"/>
      <c r="AS234" s="146"/>
      <c r="AT234" s="146"/>
      <c r="AU234" s="146"/>
      <c r="AV234" s="146"/>
      <c r="AW234" s="146"/>
      <c r="AX234" s="146"/>
    </row>
    <row r="235" spans="1:50" ht="15" customHeight="1" x14ac:dyDescent="0.3">
      <c r="A235" s="1"/>
      <c r="B235" s="1"/>
      <c r="C235" s="1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  <c r="AA235" s="146"/>
      <c r="AB235" s="146"/>
      <c r="AC235" s="146"/>
      <c r="AD235" s="146"/>
      <c r="AE235" s="146"/>
      <c r="AF235" s="146"/>
      <c r="AG235" s="146"/>
      <c r="AH235" s="146"/>
      <c r="AI235" s="146"/>
      <c r="AJ235" s="146"/>
      <c r="AK235" s="146"/>
      <c r="AL235" s="146"/>
      <c r="AM235" s="146"/>
      <c r="AN235" s="146"/>
      <c r="AO235" s="146"/>
      <c r="AP235" s="146"/>
      <c r="AQ235" s="146"/>
      <c r="AR235" s="146"/>
      <c r="AS235" s="146"/>
      <c r="AT235" s="146"/>
      <c r="AU235" s="146"/>
      <c r="AV235" s="146"/>
      <c r="AW235" s="146"/>
      <c r="AX235" s="146"/>
    </row>
    <row r="236" spans="1:50" ht="15" customHeight="1" x14ac:dyDescent="0.3">
      <c r="A236" s="1"/>
      <c r="B236" s="1"/>
      <c r="C236" s="1"/>
      <c r="D236" s="146"/>
      <c r="E236" s="146"/>
      <c r="F236" s="146"/>
      <c r="G236" s="146"/>
      <c r="H236" s="146"/>
      <c r="I236" s="14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  <c r="AA236" s="146"/>
      <c r="AB236" s="146"/>
      <c r="AC236" s="146"/>
      <c r="AD236" s="146"/>
      <c r="AE236" s="146"/>
      <c r="AF236" s="146"/>
      <c r="AG236" s="146"/>
      <c r="AH236" s="146"/>
      <c r="AI236" s="146"/>
      <c r="AJ236" s="146"/>
      <c r="AK236" s="146"/>
      <c r="AL236" s="146"/>
      <c r="AM236" s="146"/>
      <c r="AN236" s="146"/>
      <c r="AO236" s="146"/>
      <c r="AP236" s="146"/>
      <c r="AQ236" s="146"/>
      <c r="AR236" s="146"/>
      <c r="AS236" s="146"/>
      <c r="AT236" s="146"/>
      <c r="AU236" s="146"/>
      <c r="AV236" s="146"/>
      <c r="AW236" s="146"/>
      <c r="AX236" s="146"/>
    </row>
    <row r="237" spans="1:50" ht="15" customHeight="1" x14ac:dyDescent="0.3">
      <c r="A237" s="1"/>
      <c r="B237" s="1"/>
      <c r="C237" s="1"/>
      <c r="D237" s="146"/>
      <c r="E237" s="146"/>
      <c r="F237" s="146"/>
      <c r="G237" s="146"/>
      <c r="H237" s="146"/>
      <c r="I237" s="14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  <c r="AA237" s="146"/>
      <c r="AB237" s="146"/>
      <c r="AC237" s="146"/>
      <c r="AD237" s="146"/>
      <c r="AE237" s="146"/>
      <c r="AF237" s="146"/>
      <c r="AG237" s="146"/>
      <c r="AH237" s="146"/>
      <c r="AI237" s="146"/>
      <c r="AJ237" s="146"/>
      <c r="AK237" s="146"/>
      <c r="AL237" s="146"/>
      <c r="AM237" s="146"/>
      <c r="AN237" s="146"/>
      <c r="AO237" s="146"/>
      <c r="AP237" s="146"/>
      <c r="AQ237" s="146"/>
      <c r="AR237" s="146"/>
      <c r="AS237" s="146"/>
      <c r="AT237" s="146"/>
      <c r="AU237" s="146"/>
      <c r="AV237" s="146"/>
      <c r="AW237" s="146"/>
      <c r="AX237" s="146"/>
    </row>
    <row r="238" spans="1:50" ht="15" customHeight="1" x14ac:dyDescent="0.3">
      <c r="A238" s="1"/>
      <c r="B238" s="1"/>
      <c r="C238" s="1"/>
      <c r="D238" s="146"/>
      <c r="E238" s="146"/>
      <c r="F238" s="146"/>
      <c r="G238" s="146"/>
      <c r="H238" s="146"/>
      <c r="I238" s="14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  <c r="AA238" s="146"/>
      <c r="AB238" s="146"/>
      <c r="AC238" s="146"/>
      <c r="AD238" s="146"/>
      <c r="AE238" s="146"/>
      <c r="AF238" s="146"/>
      <c r="AG238" s="146"/>
      <c r="AH238" s="146"/>
      <c r="AI238" s="146"/>
      <c r="AJ238" s="146"/>
      <c r="AK238" s="146"/>
      <c r="AL238" s="146"/>
      <c r="AM238" s="146"/>
      <c r="AN238" s="146"/>
      <c r="AO238" s="146"/>
      <c r="AP238" s="146"/>
      <c r="AQ238" s="146"/>
      <c r="AR238" s="146"/>
      <c r="AS238" s="146"/>
      <c r="AT238" s="146"/>
      <c r="AU238" s="146"/>
      <c r="AV238" s="146"/>
      <c r="AW238" s="146"/>
      <c r="AX238" s="146"/>
    </row>
    <row r="239" spans="1:50" ht="15" customHeight="1" x14ac:dyDescent="0.3">
      <c r="A239" s="1"/>
      <c r="B239" s="1"/>
      <c r="C239" s="1"/>
      <c r="D239" s="146"/>
      <c r="E239" s="146"/>
      <c r="F239" s="146"/>
      <c r="G239" s="14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146"/>
      <c r="AL239" s="146"/>
      <c r="AM239" s="146"/>
      <c r="AN239" s="146"/>
      <c r="AO239" s="146"/>
      <c r="AP239" s="146"/>
      <c r="AQ239" s="146"/>
      <c r="AR239" s="146"/>
      <c r="AS239" s="146"/>
      <c r="AT239" s="146"/>
      <c r="AU239" s="146"/>
      <c r="AV239" s="146"/>
      <c r="AW239" s="146"/>
      <c r="AX239" s="146"/>
    </row>
    <row r="240" spans="1:50" ht="15" customHeight="1" x14ac:dyDescent="0.3">
      <c r="A240" s="1"/>
      <c r="B240" s="1"/>
      <c r="C240" s="1"/>
      <c r="D240" s="146"/>
      <c r="E240" s="146"/>
      <c r="F240" s="146"/>
      <c r="G240" s="146"/>
      <c r="H240" s="146"/>
      <c r="I240" s="14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  <c r="AA240" s="146"/>
      <c r="AB240" s="146"/>
      <c r="AC240" s="146"/>
      <c r="AD240" s="146"/>
      <c r="AE240" s="146"/>
      <c r="AF240" s="146"/>
      <c r="AG240" s="146"/>
      <c r="AH240" s="146"/>
      <c r="AI240" s="146"/>
      <c r="AJ240" s="146"/>
      <c r="AK240" s="146"/>
      <c r="AL240" s="146"/>
      <c r="AM240" s="146"/>
      <c r="AN240" s="146"/>
      <c r="AO240" s="146"/>
      <c r="AP240" s="146"/>
      <c r="AQ240" s="146"/>
      <c r="AR240" s="146"/>
      <c r="AS240" s="146"/>
      <c r="AT240" s="146"/>
      <c r="AU240" s="146"/>
      <c r="AV240" s="146"/>
      <c r="AW240" s="146"/>
      <c r="AX240" s="146"/>
    </row>
    <row r="241" spans="1:50" ht="15" customHeight="1" x14ac:dyDescent="0.3">
      <c r="A241" s="1"/>
      <c r="B241" s="1"/>
      <c r="C241" s="1"/>
      <c r="D241" s="146"/>
      <c r="E241" s="146"/>
      <c r="F241" s="146"/>
      <c r="G241" s="146"/>
      <c r="H241" s="146"/>
      <c r="I241" s="14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  <c r="AA241" s="146"/>
      <c r="AB241" s="146"/>
      <c r="AC241" s="146"/>
      <c r="AD241" s="146"/>
      <c r="AE241" s="146"/>
      <c r="AF241" s="146"/>
      <c r="AG241" s="146"/>
      <c r="AH241" s="146"/>
      <c r="AI241" s="146"/>
      <c r="AJ241" s="146"/>
      <c r="AK241" s="146"/>
      <c r="AL241" s="146"/>
      <c r="AM241" s="146"/>
      <c r="AN241" s="146"/>
      <c r="AO241" s="146"/>
      <c r="AP241" s="146"/>
      <c r="AQ241" s="146"/>
      <c r="AR241" s="146"/>
      <c r="AS241" s="146"/>
      <c r="AT241" s="146"/>
      <c r="AU241" s="146"/>
      <c r="AV241" s="146"/>
      <c r="AW241" s="146"/>
      <c r="AX241" s="146"/>
    </row>
    <row r="242" spans="1:50" ht="15" customHeight="1" x14ac:dyDescent="0.3">
      <c r="A242" s="1"/>
      <c r="B242" s="1"/>
      <c r="C242" s="1"/>
      <c r="D242" s="146"/>
      <c r="E242" s="146"/>
      <c r="F242" s="146"/>
      <c r="G242" s="146"/>
      <c r="H242" s="146"/>
      <c r="I242" s="14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  <c r="AA242" s="146"/>
      <c r="AB242" s="146"/>
      <c r="AC242" s="146"/>
      <c r="AD242" s="146"/>
      <c r="AE242" s="146"/>
      <c r="AF242" s="146"/>
      <c r="AG242" s="146"/>
      <c r="AH242" s="146"/>
      <c r="AI242" s="146"/>
      <c r="AJ242" s="146"/>
      <c r="AK242" s="146"/>
      <c r="AL242" s="146"/>
      <c r="AM242" s="146"/>
      <c r="AN242" s="146"/>
      <c r="AO242" s="146"/>
      <c r="AP242" s="146"/>
      <c r="AQ242" s="146"/>
      <c r="AR242" s="146"/>
      <c r="AS242" s="146"/>
      <c r="AT242" s="146"/>
      <c r="AU242" s="146"/>
      <c r="AV242" s="146"/>
      <c r="AW242" s="146"/>
      <c r="AX242" s="146"/>
    </row>
    <row r="243" spans="1:50" ht="15" customHeight="1" x14ac:dyDescent="0.3">
      <c r="A243" s="1"/>
      <c r="B243" s="1"/>
      <c r="C243" s="1"/>
      <c r="D243" s="146"/>
      <c r="E243" s="146"/>
      <c r="F243" s="146"/>
      <c r="G243" s="146"/>
      <c r="H243" s="146"/>
      <c r="I243" s="14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  <c r="AA243" s="146"/>
      <c r="AB243" s="146"/>
      <c r="AC243" s="146"/>
      <c r="AD243" s="146"/>
      <c r="AE243" s="146"/>
      <c r="AF243" s="146"/>
      <c r="AG243" s="146"/>
      <c r="AH243" s="146"/>
      <c r="AI243" s="146"/>
      <c r="AJ243" s="146"/>
      <c r="AK243" s="146"/>
      <c r="AL243" s="146"/>
      <c r="AM243" s="146"/>
      <c r="AN243" s="146"/>
      <c r="AO243" s="146"/>
      <c r="AP243" s="146"/>
      <c r="AQ243" s="146"/>
      <c r="AR243" s="146"/>
      <c r="AS243" s="146"/>
      <c r="AT243" s="146"/>
      <c r="AU243" s="146"/>
      <c r="AV243" s="146"/>
      <c r="AW243" s="146"/>
      <c r="AX243" s="146"/>
    </row>
    <row r="244" spans="1:50" ht="15" customHeight="1" x14ac:dyDescent="0.3">
      <c r="A244" s="1"/>
      <c r="B244" s="1"/>
      <c r="C244" s="1"/>
      <c r="D244" s="146"/>
      <c r="E244" s="146"/>
      <c r="F244" s="146"/>
      <c r="G244" s="146"/>
      <c r="H244" s="146"/>
      <c r="I244" s="14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  <c r="AA244" s="146"/>
      <c r="AB244" s="146"/>
      <c r="AC244" s="146"/>
      <c r="AD244" s="146"/>
      <c r="AE244" s="146"/>
      <c r="AF244" s="146"/>
      <c r="AG244" s="146"/>
      <c r="AH244" s="146"/>
      <c r="AI244" s="146"/>
      <c r="AJ244" s="146"/>
      <c r="AK244" s="146"/>
      <c r="AL244" s="146"/>
      <c r="AM244" s="146"/>
      <c r="AN244" s="146"/>
      <c r="AO244" s="146"/>
      <c r="AP244" s="146"/>
      <c r="AQ244" s="146"/>
      <c r="AR244" s="146"/>
      <c r="AS244" s="146"/>
      <c r="AT244" s="146"/>
      <c r="AU244" s="146"/>
      <c r="AV244" s="146"/>
      <c r="AW244" s="146"/>
      <c r="AX244" s="146"/>
    </row>
    <row r="245" spans="1:50" ht="15" customHeight="1" x14ac:dyDescent="0.3">
      <c r="A245" s="1"/>
      <c r="B245" s="1"/>
      <c r="C245" s="1"/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  <c r="AA245" s="146"/>
      <c r="AB245" s="146"/>
      <c r="AC245" s="146"/>
      <c r="AD245" s="146"/>
      <c r="AE245" s="146"/>
      <c r="AF245" s="146"/>
      <c r="AG245" s="146"/>
      <c r="AH245" s="146"/>
      <c r="AI245" s="146"/>
      <c r="AJ245" s="146"/>
      <c r="AK245" s="146"/>
      <c r="AL245" s="146"/>
      <c r="AM245" s="146"/>
      <c r="AN245" s="146"/>
      <c r="AO245" s="146"/>
      <c r="AP245" s="146"/>
      <c r="AQ245" s="146"/>
      <c r="AR245" s="146"/>
      <c r="AS245" s="146"/>
      <c r="AT245" s="146"/>
      <c r="AU245" s="146"/>
      <c r="AV245" s="146"/>
      <c r="AW245" s="146"/>
      <c r="AX245" s="146"/>
    </row>
    <row r="246" spans="1:50" ht="15" customHeight="1" x14ac:dyDescent="0.3">
      <c r="A246" s="1"/>
      <c r="B246" s="1"/>
      <c r="C246" s="1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6"/>
      <c r="AF246" s="146"/>
      <c r="AG246" s="146"/>
      <c r="AH246" s="146"/>
      <c r="AI246" s="146"/>
      <c r="AJ246" s="146"/>
      <c r="AK246" s="146"/>
      <c r="AL246" s="146"/>
      <c r="AM246" s="146"/>
      <c r="AN246" s="146"/>
      <c r="AO246" s="146"/>
      <c r="AP246" s="146"/>
      <c r="AQ246" s="146"/>
      <c r="AR246" s="146"/>
      <c r="AS246" s="146"/>
      <c r="AT246" s="146"/>
      <c r="AU246" s="146"/>
      <c r="AV246" s="146"/>
      <c r="AW246" s="146"/>
      <c r="AX246" s="146"/>
    </row>
    <row r="247" spans="1:50" ht="15" customHeight="1" x14ac:dyDescent="0.3">
      <c r="A247" s="1"/>
      <c r="B247" s="1"/>
      <c r="C247" s="1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/>
      <c r="AL247" s="146"/>
      <c r="AM247" s="146"/>
      <c r="AN247" s="146"/>
      <c r="AO247" s="146"/>
      <c r="AP247" s="146"/>
      <c r="AQ247" s="146"/>
      <c r="AR247" s="146"/>
      <c r="AS247" s="146"/>
      <c r="AT247" s="146"/>
      <c r="AU247" s="146"/>
      <c r="AV247" s="146"/>
      <c r="AW247" s="146"/>
      <c r="AX247" s="146"/>
    </row>
    <row r="248" spans="1:50" ht="15" customHeight="1" x14ac:dyDescent="0.3">
      <c r="A248" s="1"/>
      <c r="B248" s="1"/>
      <c r="C248" s="1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6"/>
      <c r="AF248" s="146"/>
      <c r="AG248" s="146"/>
      <c r="AH248" s="146"/>
      <c r="AI248" s="146"/>
      <c r="AJ248" s="146"/>
      <c r="AK248" s="146"/>
      <c r="AL248" s="146"/>
      <c r="AM248" s="146"/>
      <c r="AN248" s="146"/>
      <c r="AO248" s="146"/>
      <c r="AP248" s="146"/>
      <c r="AQ248" s="146"/>
      <c r="AR248" s="146"/>
      <c r="AS248" s="146"/>
      <c r="AT248" s="146"/>
      <c r="AU248" s="146"/>
      <c r="AV248" s="146"/>
      <c r="AW248" s="146"/>
      <c r="AX248" s="146"/>
    </row>
    <row r="249" spans="1:50" ht="15" customHeight="1" x14ac:dyDescent="0.3">
      <c r="A249" s="1"/>
      <c r="B249" s="1"/>
      <c r="C249" s="1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6"/>
      <c r="AF249" s="146"/>
      <c r="AG249" s="146"/>
      <c r="AH249" s="146"/>
      <c r="AI249" s="146"/>
      <c r="AJ249" s="146"/>
      <c r="AK249" s="146"/>
      <c r="AL249" s="146"/>
      <c r="AM249" s="146"/>
      <c r="AN249" s="146"/>
      <c r="AO249" s="146"/>
      <c r="AP249" s="146"/>
      <c r="AQ249" s="146"/>
      <c r="AR249" s="146"/>
      <c r="AS249" s="146"/>
      <c r="AT249" s="146"/>
      <c r="AU249" s="146"/>
      <c r="AV249" s="146"/>
      <c r="AW249" s="146"/>
      <c r="AX249" s="146"/>
    </row>
    <row r="250" spans="1:50" ht="15" customHeight="1" x14ac:dyDescent="0.3">
      <c r="A250" s="1"/>
      <c r="B250" s="1"/>
      <c r="C250" s="1"/>
      <c r="D250" s="146"/>
      <c r="E250" s="146"/>
      <c r="F250" s="146"/>
      <c r="G250" s="146"/>
      <c r="H250" s="146"/>
      <c r="I250" s="14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  <c r="AA250" s="146"/>
      <c r="AB250" s="146"/>
      <c r="AC250" s="146"/>
      <c r="AD250" s="146"/>
      <c r="AE250" s="146"/>
      <c r="AF250" s="146"/>
      <c r="AG250" s="146"/>
      <c r="AH250" s="146"/>
      <c r="AI250" s="146"/>
      <c r="AJ250" s="146"/>
      <c r="AK250" s="146"/>
      <c r="AL250" s="146"/>
      <c r="AM250" s="146"/>
      <c r="AN250" s="146"/>
      <c r="AO250" s="146"/>
      <c r="AP250" s="146"/>
      <c r="AQ250" s="146"/>
      <c r="AR250" s="146"/>
      <c r="AS250" s="146"/>
      <c r="AT250" s="146"/>
      <c r="AU250" s="146"/>
      <c r="AV250" s="146"/>
      <c r="AW250" s="146"/>
      <c r="AX250" s="146"/>
    </row>
    <row r="251" spans="1:50" ht="15" customHeight="1" x14ac:dyDescent="0.3">
      <c r="A251" s="1"/>
      <c r="B251" s="1"/>
      <c r="C251" s="1"/>
      <c r="D251" s="146"/>
      <c r="E251" s="146"/>
      <c r="F251" s="146"/>
      <c r="G251" s="146"/>
      <c r="H251" s="146"/>
      <c r="I251" s="14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  <c r="AA251" s="146"/>
      <c r="AB251" s="146"/>
      <c r="AC251" s="146"/>
      <c r="AD251" s="146"/>
      <c r="AE251" s="146"/>
      <c r="AF251" s="146"/>
      <c r="AG251" s="146"/>
      <c r="AH251" s="146"/>
      <c r="AI251" s="146"/>
      <c r="AJ251" s="146"/>
      <c r="AK251" s="146"/>
      <c r="AL251" s="146"/>
      <c r="AM251" s="146"/>
      <c r="AN251" s="146"/>
      <c r="AO251" s="146"/>
      <c r="AP251" s="146"/>
      <c r="AQ251" s="146"/>
      <c r="AR251" s="146"/>
      <c r="AS251" s="146"/>
      <c r="AT251" s="146"/>
      <c r="AU251" s="146"/>
      <c r="AV251" s="146"/>
      <c r="AW251" s="146"/>
      <c r="AX251" s="146"/>
    </row>
    <row r="252" spans="1:50" ht="15" customHeight="1" x14ac:dyDescent="0.3">
      <c r="A252" s="1"/>
      <c r="B252" s="1"/>
      <c r="C252" s="1"/>
      <c r="D252" s="146"/>
      <c r="E252" s="146"/>
      <c r="F252" s="146"/>
      <c r="G252" s="146"/>
      <c r="H252" s="146"/>
      <c r="I252" s="14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  <c r="AA252" s="146"/>
      <c r="AB252" s="146"/>
      <c r="AC252" s="146"/>
      <c r="AD252" s="146"/>
      <c r="AE252" s="146"/>
      <c r="AF252" s="146"/>
      <c r="AG252" s="146"/>
      <c r="AH252" s="146"/>
      <c r="AI252" s="146"/>
      <c r="AJ252" s="146"/>
      <c r="AK252" s="146"/>
      <c r="AL252" s="146"/>
      <c r="AM252" s="146"/>
      <c r="AN252" s="146"/>
      <c r="AO252" s="146"/>
      <c r="AP252" s="146"/>
      <c r="AQ252" s="146"/>
      <c r="AR252" s="146"/>
      <c r="AS252" s="146"/>
      <c r="AT252" s="146"/>
      <c r="AU252" s="146"/>
      <c r="AV252" s="146"/>
      <c r="AW252" s="146"/>
      <c r="AX252" s="146"/>
    </row>
    <row r="253" spans="1:50" ht="15" customHeight="1" x14ac:dyDescent="0.3">
      <c r="A253" s="1"/>
      <c r="B253" s="1"/>
      <c r="C253" s="1"/>
      <c r="D253" s="146"/>
      <c r="E253" s="146"/>
      <c r="F253" s="146"/>
      <c r="G253" s="146"/>
      <c r="H253" s="146"/>
      <c r="I253" s="14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  <c r="AA253" s="146"/>
      <c r="AB253" s="146"/>
      <c r="AC253" s="146"/>
      <c r="AD253" s="146"/>
      <c r="AE253" s="146"/>
      <c r="AF253" s="146"/>
      <c r="AG253" s="146"/>
      <c r="AH253" s="146"/>
      <c r="AI253" s="146"/>
      <c r="AJ253" s="146"/>
      <c r="AK253" s="146"/>
      <c r="AL253" s="146"/>
      <c r="AM253" s="146"/>
      <c r="AN253" s="146"/>
      <c r="AO253" s="146"/>
      <c r="AP253" s="146"/>
      <c r="AQ253" s="146"/>
      <c r="AR253" s="146"/>
      <c r="AS253" s="146"/>
      <c r="AT253" s="146"/>
      <c r="AU253" s="146"/>
      <c r="AV253" s="146"/>
      <c r="AW253" s="146"/>
      <c r="AX253" s="146"/>
    </row>
    <row r="254" spans="1:50" ht="15" customHeight="1" x14ac:dyDescent="0.3">
      <c r="A254" s="1"/>
      <c r="B254" s="1"/>
      <c r="C254" s="1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6"/>
      <c r="AF254" s="146"/>
      <c r="AG254" s="146"/>
      <c r="AH254" s="146"/>
      <c r="AI254" s="146"/>
      <c r="AJ254" s="146"/>
      <c r="AK254" s="146"/>
      <c r="AL254" s="146"/>
      <c r="AM254" s="146"/>
      <c r="AN254" s="146"/>
      <c r="AO254" s="146"/>
      <c r="AP254" s="146"/>
      <c r="AQ254" s="146"/>
      <c r="AR254" s="146"/>
      <c r="AS254" s="146"/>
      <c r="AT254" s="146"/>
      <c r="AU254" s="146"/>
      <c r="AV254" s="146"/>
      <c r="AW254" s="146"/>
      <c r="AX254" s="146"/>
    </row>
    <row r="255" spans="1:50" ht="15" customHeight="1" x14ac:dyDescent="0.3">
      <c r="A255" s="1"/>
      <c r="B255" s="1"/>
      <c r="C255" s="1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6"/>
      <c r="AF255" s="146"/>
      <c r="AG255" s="146"/>
      <c r="AH255" s="146"/>
      <c r="AI255" s="146"/>
      <c r="AJ255" s="146"/>
      <c r="AK255" s="146"/>
      <c r="AL255" s="146"/>
      <c r="AM255" s="146"/>
      <c r="AN255" s="146"/>
      <c r="AO255" s="146"/>
      <c r="AP255" s="146"/>
      <c r="AQ255" s="146"/>
      <c r="AR255" s="146"/>
      <c r="AS255" s="146"/>
      <c r="AT255" s="146"/>
      <c r="AU255" s="146"/>
      <c r="AV255" s="146"/>
      <c r="AW255" s="146"/>
      <c r="AX255" s="146"/>
    </row>
    <row r="256" spans="1:50" ht="15" customHeight="1" x14ac:dyDescent="0.3">
      <c r="A256" s="1"/>
      <c r="B256" s="1"/>
      <c r="C256" s="1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  <c r="AA256" s="146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46"/>
      <c r="AL256" s="146"/>
      <c r="AM256" s="146"/>
      <c r="AN256" s="146"/>
      <c r="AO256" s="146"/>
      <c r="AP256" s="146"/>
      <c r="AQ256" s="146"/>
      <c r="AR256" s="146"/>
      <c r="AS256" s="146"/>
      <c r="AT256" s="146"/>
      <c r="AU256" s="146"/>
      <c r="AV256" s="146"/>
      <c r="AW256" s="146"/>
      <c r="AX256" s="146"/>
    </row>
    <row r="257" spans="1:50" ht="15" customHeight="1" x14ac:dyDescent="0.3">
      <c r="A257" s="1"/>
      <c r="B257" s="1"/>
      <c r="C257" s="1"/>
      <c r="D257" s="146"/>
      <c r="E257" s="146"/>
      <c r="F257" s="146"/>
      <c r="G257" s="146"/>
      <c r="H257" s="146"/>
      <c r="I257" s="14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  <c r="AA257" s="146"/>
      <c r="AB257" s="146"/>
      <c r="AC257" s="146"/>
      <c r="AD257" s="146"/>
      <c r="AE257" s="146"/>
      <c r="AF257" s="146"/>
      <c r="AG257" s="146"/>
      <c r="AH257" s="146"/>
      <c r="AI257" s="146"/>
      <c r="AJ257" s="146"/>
      <c r="AK257" s="146"/>
      <c r="AL257" s="146"/>
      <c r="AM257" s="146"/>
      <c r="AN257" s="146"/>
      <c r="AO257" s="146"/>
      <c r="AP257" s="146"/>
      <c r="AQ257" s="146"/>
      <c r="AR257" s="146"/>
      <c r="AS257" s="146"/>
      <c r="AT257" s="146"/>
      <c r="AU257" s="146"/>
      <c r="AV257" s="146"/>
      <c r="AW257" s="146"/>
      <c r="AX257" s="146"/>
    </row>
    <row r="258" spans="1:50" ht="15" customHeight="1" x14ac:dyDescent="0.3">
      <c r="A258" s="1"/>
      <c r="B258" s="1"/>
      <c r="C258" s="1"/>
      <c r="D258" s="146"/>
      <c r="E258" s="146"/>
      <c r="F258" s="146"/>
      <c r="G258" s="146"/>
      <c r="H258" s="146"/>
      <c r="I258" s="14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  <c r="AA258" s="146"/>
      <c r="AB258" s="146"/>
      <c r="AC258" s="146"/>
      <c r="AD258" s="146"/>
      <c r="AE258" s="146"/>
      <c r="AF258" s="146"/>
      <c r="AG258" s="146"/>
      <c r="AH258" s="146"/>
      <c r="AI258" s="146"/>
      <c r="AJ258" s="146"/>
      <c r="AK258" s="146"/>
      <c r="AL258" s="146"/>
      <c r="AM258" s="146"/>
      <c r="AN258" s="146"/>
      <c r="AO258" s="146"/>
      <c r="AP258" s="146"/>
      <c r="AQ258" s="146"/>
      <c r="AR258" s="146"/>
      <c r="AS258" s="146"/>
      <c r="AT258" s="146"/>
      <c r="AU258" s="146"/>
      <c r="AV258" s="146"/>
      <c r="AW258" s="146"/>
      <c r="AX258" s="146"/>
    </row>
    <row r="259" spans="1:50" ht="15" customHeight="1" x14ac:dyDescent="0.3">
      <c r="A259" s="1"/>
      <c r="B259" s="1"/>
      <c r="C259" s="1"/>
      <c r="D259" s="146"/>
      <c r="E259" s="146"/>
      <c r="F259" s="146"/>
      <c r="G259" s="146"/>
      <c r="H259" s="146"/>
      <c r="I259" s="14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  <c r="AA259" s="146"/>
      <c r="AB259" s="146"/>
      <c r="AC259" s="146"/>
      <c r="AD259" s="146"/>
      <c r="AE259" s="146"/>
      <c r="AF259" s="146"/>
      <c r="AG259" s="146"/>
      <c r="AH259" s="146"/>
      <c r="AI259" s="146"/>
      <c r="AJ259" s="146"/>
      <c r="AK259" s="146"/>
      <c r="AL259" s="146"/>
      <c r="AM259" s="146"/>
      <c r="AN259" s="146"/>
      <c r="AO259" s="146"/>
      <c r="AP259" s="146"/>
      <c r="AQ259" s="146"/>
      <c r="AR259" s="146"/>
      <c r="AS259" s="146"/>
      <c r="AT259" s="146"/>
      <c r="AU259" s="146"/>
      <c r="AV259" s="146"/>
      <c r="AW259" s="146"/>
      <c r="AX259" s="146"/>
    </row>
    <row r="260" spans="1:50" ht="15" customHeight="1" x14ac:dyDescent="0.3">
      <c r="A260" s="1"/>
      <c r="B260" s="1"/>
      <c r="C260" s="1"/>
      <c r="D260" s="146"/>
      <c r="E260" s="146"/>
      <c r="F260" s="146"/>
      <c r="G260" s="146"/>
      <c r="H260" s="146"/>
      <c r="I260" s="14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  <c r="AA260" s="146"/>
      <c r="AB260" s="146"/>
      <c r="AC260" s="146"/>
      <c r="AD260" s="146"/>
      <c r="AE260" s="146"/>
      <c r="AF260" s="146"/>
      <c r="AG260" s="146"/>
      <c r="AH260" s="146"/>
      <c r="AI260" s="146"/>
      <c r="AJ260" s="146"/>
      <c r="AK260" s="146"/>
      <c r="AL260" s="146"/>
      <c r="AM260" s="146"/>
      <c r="AN260" s="146"/>
      <c r="AO260" s="146"/>
      <c r="AP260" s="146"/>
      <c r="AQ260" s="146"/>
      <c r="AR260" s="146"/>
      <c r="AS260" s="146"/>
      <c r="AT260" s="146"/>
      <c r="AU260" s="146"/>
      <c r="AV260" s="146"/>
      <c r="AW260" s="146"/>
      <c r="AX260" s="146"/>
    </row>
    <row r="261" spans="1:50" ht="15" customHeight="1" x14ac:dyDescent="0.3">
      <c r="A261" s="1"/>
      <c r="B261" s="1"/>
      <c r="C261" s="1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  <c r="AA261" s="146"/>
      <c r="AB261" s="146"/>
      <c r="AC261" s="146"/>
      <c r="AD261" s="146"/>
      <c r="AE261" s="146"/>
      <c r="AF261" s="146"/>
      <c r="AG261" s="146"/>
      <c r="AH261" s="146"/>
      <c r="AI261" s="146"/>
      <c r="AJ261" s="146"/>
      <c r="AK261" s="146"/>
      <c r="AL261" s="146"/>
      <c r="AM261" s="146"/>
      <c r="AN261" s="146"/>
      <c r="AO261" s="146"/>
      <c r="AP261" s="146"/>
      <c r="AQ261" s="146"/>
      <c r="AR261" s="146"/>
      <c r="AS261" s="146"/>
      <c r="AT261" s="146"/>
      <c r="AU261" s="146"/>
      <c r="AV261" s="146"/>
      <c r="AW261" s="146"/>
      <c r="AX261" s="146"/>
    </row>
    <row r="262" spans="1:50" ht="15" customHeight="1" x14ac:dyDescent="0.3">
      <c r="A262" s="1"/>
      <c r="B262" s="1"/>
      <c r="C262" s="1"/>
      <c r="D262" s="146"/>
      <c r="E262" s="146"/>
      <c r="F262" s="146"/>
      <c r="G262" s="146"/>
      <c r="H262" s="146"/>
      <c r="I262" s="14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  <c r="AA262" s="146"/>
      <c r="AB262" s="146"/>
      <c r="AC262" s="146"/>
      <c r="AD262" s="146"/>
      <c r="AE262" s="146"/>
      <c r="AF262" s="146"/>
      <c r="AG262" s="146"/>
      <c r="AH262" s="146"/>
      <c r="AI262" s="146"/>
      <c r="AJ262" s="146"/>
      <c r="AK262" s="146"/>
      <c r="AL262" s="146"/>
      <c r="AM262" s="146"/>
      <c r="AN262" s="146"/>
      <c r="AO262" s="146"/>
      <c r="AP262" s="146"/>
      <c r="AQ262" s="146"/>
      <c r="AR262" s="146"/>
      <c r="AS262" s="146"/>
      <c r="AT262" s="146"/>
      <c r="AU262" s="146"/>
      <c r="AV262" s="146"/>
      <c r="AW262" s="146"/>
      <c r="AX262" s="146"/>
    </row>
    <row r="263" spans="1:50" ht="15" customHeight="1" x14ac:dyDescent="0.3">
      <c r="A263" s="1"/>
      <c r="B263" s="1"/>
      <c r="C263" s="1"/>
      <c r="D263" s="146"/>
      <c r="E263" s="146"/>
      <c r="F263" s="146"/>
      <c r="G263" s="146"/>
      <c r="H263" s="146"/>
      <c r="I263" s="14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  <c r="AA263" s="146"/>
      <c r="AB263" s="146"/>
      <c r="AC263" s="146"/>
      <c r="AD263" s="146"/>
      <c r="AE263" s="146"/>
      <c r="AF263" s="146"/>
      <c r="AG263" s="146"/>
      <c r="AH263" s="146"/>
      <c r="AI263" s="146"/>
      <c r="AJ263" s="146"/>
      <c r="AK263" s="146"/>
      <c r="AL263" s="146"/>
      <c r="AM263" s="146"/>
      <c r="AN263" s="146"/>
      <c r="AO263" s="146"/>
      <c r="AP263" s="146"/>
      <c r="AQ263" s="146"/>
      <c r="AR263" s="146"/>
      <c r="AS263" s="146"/>
      <c r="AT263" s="146"/>
      <c r="AU263" s="146"/>
      <c r="AV263" s="146"/>
      <c r="AW263" s="146"/>
      <c r="AX263" s="146"/>
    </row>
    <row r="264" spans="1:50" ht="15" customHeight="1" x14ac:dyDescent="0.3">
      <c r="A264" s="1"/>
      <c r="B264" s="1"/>
      <c r="C264" s="1"/>
      <c r="D264" s="146"/>
      <c r="E264" s="146"/>
      <c r="F264" s="146"/>
      <c r="G264" s="146"/>
      <c r="H264" s="146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  <c r="AA264" s="146"/>
      <c r="AB264" s="146"/>
      <c r="AC264" s="146"/>
      <c r="AD264" s="146"/>
      <c r="AE264" s="146"/>
      <c r="AF264" s="146"/>
      <c r="AG264" s="146"/>
      <c r="AH264" s="146"/>
      <c r="AI264" s="146"/>
      <c r="AJ264" s="146"/>
      <c r="AK264" s="146"/>
      <c r="AL264" s="146"/>
      <c r="AM264" s="146"/>
      <c r="AN264" s="146"/>
      <c r="AO264" s="146"/>
      <c r="AP264" s="146"/>
      <c r="AQ264" s="146"/>
      <c r="AR264" s="146"/>
      <c r="AS264" s="146"/>
      <c r="AT264" s="146"/>
      <c r="AU264" s="146"/>
      <c r="AV264" s="146"/>
      <c r="AW264" s="146"/>
      <c r="AX264" s="146"/>
    </row>
    <row r="265" spans="1:50" ht="15" customHeight="1" x14ac:dyDescent="0.3">
      <c r="A265" s="1"/>
      <c r="B265" s="1"/>
      <c r="C265" s="1"/>
      <c r="D265" s="146"/>
      <c r="E265" s="146"/>
      <c r="F265" s="146"/>
      <c r="G265" s="146"/>
      <c r="H265" s="146"/>
      <c r="I265" s="14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  <c r="AA265" s="146"/>
      <c r="AB265" s="146"/>
      <c r="AC265" s="146"/>
      <c r="AD265" s="146"/>
      <c r="AE265" s="146"/>
      <c r="AF265" s="146"/>
      <c r="AG265" s="146"/>
      <c r="AH265" s="146"/>
      <c r="AI265" s="146"/>
      <c r="AJ265" s="146"/>
      <c r="AK265" s="146"/>
      <c r="AL265" s="146"/>
      <c r="AM265" s="146"/>
      <c r="AN265" s="146"/>
      <c r="AO265" s="146"/>
      <c r="AP265" s="146"/>
      <c r="AQ265" s="146"/>
      <c r="AR265" s="146"/>
      <c r="AS265" s="146"/>
      <c r="AT265" s="146"/>
      <c r="AU265" s="146"/>
      <c r="AV265" s="146"/>
      <c r="AW265" s="146"/>
      <c r="AX265" s="146"/>
    </row>
    <row r="266" spans="1:50" ht="15" customHeight="1" x14ac:dyDescent="0.3">
      <c r="A266" s="1"/>
      <c r="B266" s="1"/>
      <c r="C266" s="1"/>
      <c r="D266" s="146"/>
      <c r="E266" s="146"/>
      <c r="F266" s="146"/>
      <c r="G266" s="146"/>
      <c r="H266" s="146"/>
      <c r="I266" s="14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  <c r="AA266" s="146"/>
      <c r="AB266" s="146"/>
      <c r="AC266" s="146"/>
      <c r="AD266" s="146"/>
      <c r="AE266" s="146"/>
      <c r="AF266" s="146"/>
      <c r="AG266" s="146"/>
      <c r="AH266" s="146"/>
      <c r="AI266" s="146"/>
      <c r="AJ266" s="146"/>
      <c r="AK266" s="146"/>
      <c r="AL266" s="146"/>
      <c r="AM266" s="146"/>
      <c r="AN266" s="146"/>
      <c r="AO266" s="146"/>
      <c r="AP266" s="146"/>
      <c r="AQ266" s="146"/>
      <c r="AR266" s="146"/>
      <c r="AS266" s="146"/>
      <c r="AT266" s="146"/>
      <c r="AU266" s="146"/>
      <c r="AV266" s="146"/>
      <c r="AW266" s="146"/>
      <c r="AX266" s="146"/>
    </row>
    <row r="267" spans="1:50" ht="15" customHeight="1" x14ac:dyDescent="0.3">
      <c r="A267" s="1"/>
      <c r="B267" s="1"/>
      <c r="C267" s="1"/>
      <c r="D267" s="146"/>
      <c r="E267" s="146"/>
      <c r="F267" s="146"/>
      <c r="G267" s="146"/>
      <c r="H267" s="146"/>
      <c r="I267" s="14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  <c r="AA267" s="146"/>
      <c r="AB267" s="146"/>
      <c r="AC267" s="146"/>
      <c r="AD267" s="146"/>
      <c r="AE267" s="146"/>
      <c r="AF267" s="146"/>
      <c r="AG267" s="146"/>
      <c r="AH267" s="146"/>
      <c r="AI267" s="146"/>
      <c r="AJ267" s="146"/>
      <c r="AK267" s="146"/>
      <c r="AL267" s="146"/>
      <c r="AM267" s="146"/>
      <c r="AN267" s="146"/>
      <c r="AO267" s="146"/>
      <c r="AP267" s="146"/>
      <c r="AQ267" s="146"/>
      <c r="AR267" s="146"/>
      <c r="AS267" s="146"/>
      <c r="AT267" s="146"/>
      <c r="AU267" s="146"/>
      <c r="AV267" s="146"/>
      <c r="AW267" s="146"/>
      <c r="AX267" s="146"/>
    </row>
    <row r="268" spans="1:50" ht="15" customHeight="1" x14ac:dyDescent="0.3">
      <c r="A268" s="1"/>
      <c r="B268" s="1"/>
      <c r="C268" s="1"/>
      <c r="D268" s="146"/>
      <c r="E268" s="146"/>
      <c r="F268" s="146"/>
      <c r="G268" s="146"/>
      <c r="H268" s="146"/>
      <c r="I268" s="14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46"/>
      <c r="AW268" s="146"/>
      <c r="AX268" s="146"/>
    </row>
    <row r="269" spans="1:50" ht="15" customHeight="1" x14ac:dyDescent="0.3">
      <c r="A269" s="1"/>
      <c r="B269" s="1"/>
      <c r="C269" s="1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6"/>
      <c r="AF269" s="146"/>
      <c r="AG269" s="146"/>
      <c r="AH269" s="146"/>
      <c r="AI269" s="146"/>
      <c r="AJ269" s="146"/>
      <c r="AK269" s="146"/>
      <c r="AL269" s="146"/>
      <c r="AM269" s="146"/>
      <c r="AN269" s="146"/>
      <c r="AO269" s="146"/>
      <c r="AP269" s="146"/>
      <c r="AQ269" s="146"/>
      <c r="AR269" s="146"/>
      <c r="AS269" s="146"/>
      <c r="AT269" s="146"/>
      <c r="AU269" s="146"/>
      <c r="AV269" s="146"/>
      <c r="AW269" s="146"/>
      <c r="AX269" s="146"/>
    </row>
    <row r="270" spans="1:50" ht="15" customHeight="1" x14ac:dyDescent="0.3">
      <c r="A270" s="1"/>
      <c r="B270" s="1"/>
      <c r="C270" s="1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6"/>
      <c r="AF270" s="146"/>
      <c r="AG270" s="146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/>
      <c r="AU270" s="146"/>
      <c r="AV270" s="146"/>
      <c r="AW270" s="146"/>
      <c r="AX270" s="146"/>
    </row>
    <row r="271" spans="1:50" ht="15" customHeight="1" x14ac:dyDescent="0.3">
      <c r="A271" s="1"/>
      <c r="B271" s="1"/>
      <c r="C271" s="1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6"/>
      <c r="AF271" s="146"/>
      <c r="AG271" s="146"/>
      <c r="AH271" s="146"/>
      <c r="AI271" s="146"/>
      <c r="AJ271" s="146"/>
      <c r="AK271" s="146"/>
      <c r="AL271" s="146"/>
      <c r="AM271" s="146"/>
      <c r="AN271" s="146"/>
      <c r="AO271" s="146"/>
      <c r="AP271" s="146"/>
      <c r="AQ271" s="146"/>
      <c r="AR271" s="146"/>
      <c r="AS271" s="146"/>
      <c r="AT271" s="146"/>
      <c r="AU271" s="146"/>
      <c r="AV271" s="146"/>
      <c r="AW271" s="146"/>
      <c r="AX271" s="146"/>
    </row>
    <row r="272" spans="1:50" ht="15" customHeight="1" x14ac:dyDescent="0.3">
      <c r="A272" s="1"/>
      <c r="B272" s="1"/>
      <c r="C272" s="1"/>
      <c r="D272" s="146"/>
      <c r="E272" s="146"/>
      <c r="F272" s="146"/>
      <c r="G272" s="146"/>
      <c r="H272" s="146"/>
      <c r="I272" s="14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  <c r="AA272" s="146"/>
      <c r="AB272" s="146"/>
      <c r="AC272" s="146"/>
      <c r="AD272" s="146"/>
      <c r="AE272" s="146"/>
      <c r="AF272" s="146"/>
      <c r="AG272" s="146"/>
      <c r="AH272" s="146"/>
      <c r="AI272" s="146"/>
      <c r="AJ272" s="146"/>
      <c r="AK272" s="146"/>
      <c r="AL272" s="146"/>
      <c r="AM272" s="146"/>
      <c r="AN272" s="146"/>
      <c r="AO272" s="146"/>
      <c r="AP272" s="146"/>
      <c r="AQ272" s="146"/>
      <c r="AR272" s="146"/>
      <c r="AS272" s="146"/>
      <c r="AT272" s="146"/>
      <c r="AU272" s="146"/>
      <c r="AV272" s="146"/>
      <c r="AW272" s="146"/>
      <c r="AX272" s="146"/>
    </row>
    <row r="273" spans="1:50" ht="15" customHeight="1" x14ac:dyDescent="0.3">
      <c r="A273" s="1"/>
      <c r="B273" s="1"/>
      <c r="C273" s="1"/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  <c r="AA273" s="146"/>
      <c r="AB273" s="146"/>
      <c r="AC273" s="146"/>
      <c r="AD273" s="146"/>
      <c r="AE273" s="146"/>
      <c r="AF273" s="146"/>
      <c r="AG273" s="146"/>
      <c r="AH273" s="146"/>
      <c r="AI273" s="146"/>
      <c r="AJ273" s="146"/>
      <c r="AK273" s="146"/>
      <c r="AL273" s="146"/>
      <c r="AM273" s="146"/>
      <c r="AN273" s="146"/>
      <c r="AO273" s="146"/>
      <c r="AP273" s="146"/>
      <c r="AQ273" s="146"/>
      <c r="AR273" s="146"/>
      <c r="AS273" s="146"/>
      <c r="AT273" s="146"/>
      <c r="AU273" s="146"/>
      <c r="AV273" s="146"/>
      <c r="AW273" s="146"/>
      <c r="AX273" s="146"/>
    </row>
    <row r="274" spans="1:50" ht="15" customHeight="1" x14ac:dyDescent="0.3">
      <c r="A274" s="1"/>
      <c r="B274" s="1"/>
      <c r="C274" s="1"/>
      <c r="D274" s="146"/>
      <c r="E274" s="146"/>
      <c r="F274" s="146"/>
      <c r="G274" s="146"/>
      <c r="H274" s="146"/>
      <c r="I274" s="14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  <c r="AA274" s="146"/>
      <c r="AB274" s="146"/>
      <c r="AC274" s="146"/>
      <c r="AD274" s="146"/>
      <c r="AE274" s="146"/>
      <c r="AF274" s="146"/>
      <c r="AG274" s="146"/>
      <c r="AH274" s="146"/>
      <c r="AI274" s="146"/>
      <c r="AJ274" s="146"/>
      <c r="AK274" s="146"/>
      <c r="AL274" s="146"/>
      <c r="AM274" s="146"/>
      <c r="AN274" s="146"/>
      <c r="AO274" s="146"/>
      <c r="AP274" s="146"/>
      <c r="AQ274" s="146"/>
      <c r="AR274" s="146"/>
      <c r="AS274" s="146"/>
      <c r="AT274" s="146"/>
      <c r="AU274" s="146"/>
      <c r="AV274" s="146"/>
      <c r="AW274" s="146"/>
      <c r="AX274" s="146"/>
    </row>
    <row r="275" spans="1:50" ht="15" customHeight="1" x14ac:dyDescent="0.3">
      <c r="A275" s="1"/>
      <c r="B275" s="1"/>
      <c r="C275" s="1"/>
      <c r="D275" s="146"/>
      <c r="E275" s="146"/>
      <c r="F275" s="146"/>
      <c r="G275" s="146"/>
      <c r="H275" s="146"/>
      <c r="I275" s="14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  <c r="AA275" s="146"/>
      <c r="AB275" s="146"/>
      <c r="AC275" s="146"/>
      <c r="AD275" s="146"/>
      <c r="AE275" s="146"/>
      <c r="AF275" s="146"/>
      <c r="AG275" s="146"/>
      <c r="AH275" s="146"/>
      <c r="AI275" s="146"/>
      <c r="AJ275" s="146"/>
      <c r="AK275" s="146"/>
      <c r="AL275" s="146"/>
      <c r="AM275" s="146"/>
      <c r="AN275" s="146"/>
      <c r="AO275" s="146"/>
      <c r="AP275" s="146"/>
      <c r="AQ275" s="146"/>
      <c r="AR275" s="146"/>
      <c r="AS275" s="146"/>
      <c r="AT275" s="146"/>
      <c r="AU275" s="146"/>
      <c r="AV275" s="146"/>
      <c r="AW275" s="146"/>
      <c r="AX275" s="146"/>
    </row>
    <row r="276" spans="1:50" ht="15" customHeight="1" x14ac:dyDescent="0.3">
      <c r="A276" s="1"/>
      <c r="B276" s="1"/>
      <c r="C276" s="1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6"/>
      <c r="AF276" s="146"/>
      <c r="AG276" s="146"/>
      <c r="AH276" s="146"/>
      <c r="AI276" s="146"/>
      <c r="AJ276" s="146"/>
      <c r="AK276" s="146"/>
      <c r="AL276" s="146"/>
      <c r="AM276" s="146"/>
      <c r="AN276" s="146"/>
      <c r="AO276" s="146"/>
      <c r="AP276" s="146"/>
      <c r="AQ276" s="146"/>
      <c r="AR276" s="146"/>
      <c r="AS276" s="146"/>
      <c r="AT276" s="146"/>
      <c r="AU276" s="146"/>
      <c r="AV276" s="146"/>
      <c r="AW276" s="146"/>
      <c r="AX276" s="146"/>
    </row>
    <row r="277" spans="1:50" ht="15" customHeight="1" x14ac:dyDescent="0.3">
      <c r="A277" s="1"/>
      <c r="B277" s="1"/>
      <c r="C277" s="1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6"/>
      <c r="AF277" s="146"/>
      <c r="AG277" s="146"/>
      <c r="AH277" s="146"/>
      <c r="AI277" s="146"/>
      <c r="AJ277" s="146"/>
      <c r="AK277" s="146"/>
      <c r="AL277" s="146"/>
      <c r="AM277" s="146"/>
      <c r="AN277" s="146"/>
      <c r="AO277" s="146"/>
      <c r="AP277" s="146"/>
      <c r="AQ277" s="146"/>
      <c r="AR277" s="146"/>
      <c r="AS277" s="146"/>
      <c r="AT277" s="146"/>
      <c r="AU277" s="146"/>
      <c r="AV277" s="146"/>
      <c r="AW277" s="146"/>
      <c r="AX277" s="146"/>
    </row>
    <row r="278" spans="1:50" ht="15" customHeight="1" x14ac:dyDescent="0.3">
      <c r="A278" s="1"/>
      <c r="B278" s="1"/>
      <c r="C278" s="1"/>
      <c r="D278" s="146"/>
      <c r="E278" s="146"/>
      <c r="F278" s="146"/>
      <c r="G278" s="146"/>
      <c r="H278" s="146"/>
      <c r="I278" s="14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  <c r="AA278" s="146"/>
      <c r="AB278" s="146"/>
      <c r="AC278" s="146"/>
      <c r="AD278" s="146"/>
      <c r="AE278" s="146"/>
      <c r="AF278" s="146"/>
      <c r="AG278" s="146"/>
      <c r="AH278" s="146"/>
      <c r="AI278" s="146"/>
      <c r="AJ278" s="146"/>
      <c r="AK278" s="146"/>
      <c r="AL278" s="146"/>
      <c r="AM278" s="146"/>
      <c r="AN278" s="146"/>
      <c r="AO278" s="146"/>
      <c r="AP278" s="146"/>
      <c r="AQ278" s="146"/>
      <c r="AR278" s="146"/>
      <c r="AS278" s="146"/>
      <c r="AT278" s="146"/>
      <c r="AU278" s="146"/>
      <c r="AV278" s="146"/>
      <c r="AW278" s="146"/>
      <c r="AX278" s="146"/>
    </row>
    <row r="279" spans="1:50" ht="15" customHeight="1" x14ac:dyDescent="0.3">
      <c r="A279" s="1"/>
      <c r="B279" s="1"/>
      <c r="C279" s="1"/>
      <c r="D279" s="146"/>
      <c r="E279" s="146"/>
      <c r="F279" s="146"/>
      <c r="G279" s="146"/>
      <c r="H279" s="146"/>
      <c r="I279" s="14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  <c r="AA279" s="146"/>
      <c r="AB279" s="146"/>
      <c r="AC279" s="146"/>
      <c r="AD279" s="146"/>
      <c r="AE279" s="146"/>
      <c r="AF279" s="146"/>
      <c r="AG279" s="146"/>
      <c r="AH279" s="146"/>
      <c r="AI279" s="146"/>
      <c r="AJ279" s="146"/>
      <c r="AK279" s="146"/>
      <c r="AL279" s="146"/>
      <c r="AM279" s="146"/>
      <c r="AN279" s="146"/>
      <c r="AO279" s="146"/>
      <c r="AP279" s="146"/>
      <c r="AQ279" s="146"/>
      <c r="AR279" s="146"/>
      <c r="AS279" s="146"/>
      <c r="AT279" s="146"/>
      <c r="AU279" s="146"/>
      <c r="AV279" s="146"/>
      <c r="AW279" s="146"/>
      <c r="AX279" s="146"/>
    </row>
    <row r="280" spans="1:50" ht="15" customHeight="1" x14ac:dyDescent="0.3">
      <c r="A280" s="1"/>
      <c r="B280" s="1"/>
      <c r="C280" s="1"/>
      <c r="D280" s="146"/>
      <c r="E280" s="146"/>
      <c r="F280" s="146"/>
      <c r="G280" s="146"/>
      <c r="H280" s="146"/>
      <c r="I280" s="14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  <c r="AA280" s="146"/>
      <c r="AB280" s="146"/>
      <c r="AC280" s="146"/>
      <c r="AD280" s="146"/>
      <c r="AE280" s="146"/>
      <c r="AF280" s="146"/>
      <c r="AG280" s="146"/>
      <c r="AH280" s="146"/>
      <c r="AI280" s="146"/>
      <c r="AJ280" s="146"/>
      <c r="AK280" s="146"/>
      <c r="AL280" s="146"/>
      <c r="AM280" s="146"/>
      <c r="AN280" s="146"/>
      <c r="AO280" s="146"/>
      <c r="AP280" s="146"/>
      <c r="AQ280" s="146"/>
      <c r="AR280" s="146"/>
      <c r="AS280" s="146"/>
      <c r="AT280" s="146"/>
      <c r="AU280" s="146"/>
      <c r="AV280" s="146"/>
      <c r="AW280" s="146"/>
      <c r="AX280" s="146"/>
    </row>
    <row r="281" spans="1:50" ht="15" customHeight="1" x14ac:dyDescent="0.3">
      <c r="A281" s="1"/>
      <c r="B281" s="1"/>
      <c r="C281" s="1"/>
      <c r="D281" s="146"/>
      <c r="E281" s="146"/>
      <c r="F281" s="146"/>
      <c r="G281" s="146"/>
      <c r="H281" s="146"/>
      <c r="I281" s="14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  <c r="AA281" s="146"/>
      <c r="AB281" s="146"/>
      <c r="AC281" s="146"/>
      <c r="AD281" s="146"/>
      <c r="AE281" s="146"/>
      <c r="AF281" s="146"/>
      <c r="AG281" s="146"/>
      <c r="AH281" s="146"/>
      <c r="AI281" s="146"/>
      <c r="AJ281" s="146"/>
      <c r="AK281" s="146"/>
      <c r="AL281" s="146"/>
      <c r="AM281" s="146"/>
      <c r="AN281" s="146"/>
      <c r="AO281" s="146"/>
      <c r="AP281" s="146"/>
      <c r="AQ281" s="146"/>
      <c r="AR281" s="146"/>
      <c r="AS281" s="146"/>
      <c r="AT281" s="146"/>
      <c r="AU281" s="146"/>
      <c r="AV281" s="146"/>
      <c r="AW281" s="146"/>
      <c r="AX281" s="146"/>
    </row>
    <row r="282" spans="1:50" ht="15" customHeight="1" x14ac:dyDescent="0.3">
      <c r="A282" s="1"/>
      <c r="B282" s="1"/>
      <c r="C282" s="1"/>
      <c r="D282" s="146"/>
      <c r="E282" s="146"/>
      <c r="F282" s="146"/>
      <c r="G282" s="146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  <c r="AA282" s="146"/>
      <c r="AB282" s="146"/>
      <c r="AC282" s="146"/>
      <c r="AD282" s="146"/>
      <c r="AE282" s="146"/>
      <c r="AF282" s="146"/>
      <c r="AG282" s="146"/>
      <c r="AH282" s="146"/>
      <c r="AI282" s="146"/>
      <c r="AJ282" s="146"/>
      <c r="AK282" s="146"/>
      <c r="AL282" s="146"/>
      <c r="AM282" s="146"/>
      <c r="AN282" s="146"/>
      <c r="AO282" s="146"/>
      <c r="AP282" s="146"/>
      <c r="AQ282" s="146"/>
      <c r="AR282" s="146"/>
      <c r="AS282" s="146"/>
      <c r="AT282" s="146"/>
      <c r="AU282" s="146"/>
      <c r="AV282" s="146"/>
      <c r="AW282" s="146"/>
      <c r="AX282" s="146"/>
    </row>
    <row r="283" spans="1:50" ht="15" customHeight="1" x14ac:dyDescent="0.3">
      <c r="A283" s="1"/>
      <c r="B283" s="1"/>
      <c r="C283" s="1"/>
      <c r="D283" s="146"/>
      <c r="E283" s="146"/>
      <c r="F283" s="146"/>
      <c r="G283" s="146"/>
      <c r="H283" s="146"/>
      <c r="I283" s="14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  <c r="AA283" s="146"/>
      <c r="AB283" s="146"/>
      <c r="AC283" s="146"/>
      <c r="AD283" s="146"/>
      <c r="AE283" s="146"/>
      <c r="AF283" s="146"/>
      <c r="AG283" s="146"/>
      <c r="AH283" s="146"/>
      <c r="AI283" s="146"/>
      <c r="AJ283" s="146"/>
      <c r="AK283" s="146"/>
      <c r="AL283" s="146"/>
      <c r="AM283" s="146"/>
      <c r="AN283" s="146"/>
      <c r="AO283" s="146"/>
      <c r="AP283" s="146"/>
      <c r="AQ283" s="146"/>
      <c r="AR283" s="146"/>
      <c r="AS283" s="146"/>
      <c r="AT283" s="146"/>
      <c r="AU283" s="146"/>
      <c r="AV283" s="146"/>
      <c r="AW283" s="146"/>
      <c r="AX283" s="146"/>
    </row>
    <row r="284" spans="1:50" ht="15" customHeight="1" x14ac:dyDescent="0.3">
      <c r="A284" s="1"/>
      <c r="B284" s="1"/>
      <c r="C284" s="1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46"/>
      <c r="AL284" s="146"/>
      <c r="AM284" s="146"/>
      <c r="AN284" s="146"/>
      <c r="AO284" s="146"/>
      <c r="AP284" s="146"/>
      <c r="AQ284" s="146"/>
      <c r="AR284" s="146"/>
      <c r="AS284" s="146"/>
      <c r="AT284" s="146"/>
      <c r="AU284" s="146"/>
      <c r="AV284" s="146"/>
      <c r="AW284" s="146"/>
      <c r="AX284" s="146"/>
    </row>
    <row r="285" spans="1:50" ht="15" customHeight="1" x14ac:dyDescent="0.3">
      <c r="A285" s="1"/>
      <c r="B285" s="1"/>
      <c r="C285" s="1"/>
      <c r="D285" s="146"/>
      <c r="E285" s="146"/>
      <c r="F285" s="146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46"/>
      <c r="AL285" s="146"/>
      <c r="AM285" s="146"/>
      <c r="AN285" s="146"/>
      <c r="AO285" s="146"/>
      <c r="AP285" s="146"/>
      <c r="AQ285" s="146"/>
      <c r="AR285" s="146"/>
      <c r="AS285" s="146"/>
      <c r="AT285" s="146"/>
      <c r="AU285" s="146"/>
      <c r="AV285" s="146"/>
      <c r="AW285" s="146"/>
      <c r="AX285" s="146"/>
    </row>
    <row r="286" spans="1:50" ht="15" customHeight="1" x14ac:dyDescent="0.3">
      <c r="A286" s="1"/>
      <c r="B286" s="1"/>
      <c r="C286" s="1"/>
      <c r="D286" s="146"/>
      <c r="E286" s="146"/>
      <c r="F286" s="146"/>
      <c r="G286" s="146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46"/>
      <c r="AL286" s="146"/>
      <c r="AM286" s="146"/>
      <c r="AN286" s="146"/>
      <c r="AO286" s="146"/>
      <c r="AP286" s="146"/>
      <c r="AQ286" s="146"/>
      <c r="AR286" s="146"/>
      <c r="AS286" s="146"/>
      <c r="AT286" s="146"/>
      <c r="AU286" s="146"/>
      <c r="AV286" s="146"/>
      <c r="AW286" s="146"/>
      <c r="AX286" s="146"/>
    </row>
    <row r="287" spans="1:50" ht="15" customHeight="1" x14ac:dyDescent="0.3">
      <c r="A287" s="1"/>
      <c r="B287" s="1"/>
      <c r="C287" s="1"/>
      <c r="D287" s="146"/>
      <c r="E287" s="146"/>
      <c r="F287" s="146"/>
      <c r="G287" s="146"/>
      <c r="H287" s="146"/>
      <c r="I287" s="14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  <c r="AA287" s="146"/>
      <c r="AB287" s="146"/>
      <c r="AC287" s="146"/>
      <c r="AD287" s="146"/>
      <c r="AE287" s="146"/>
      <c r="AF287" s="146"/>
      <c r="AG287" s="146"/>
      <c r="AH287" s="146"/>
      <c r="AI287" s="146"/>
      <c r="AJ287" s="146"/>
      <c r="AK287" s="146"/>
      <c r="AL287" s="146"/>
      <c r="AM287" s="146"/>
      <c r="AN287" s="146"/>
      <c r="AO287" s="146"/>
      <c r="AP287" s="146"/>
      <c r="AQ287" s="146"/>
      <c r="AR287" s="146"/>
      <c r="AS287" s="146"/>
      <c r="AT287" s="146"/>
      <c r="AU287" s="146"/>
      <c r="AV287" s="146"/>
      <c r="AW287" s="146"/>
      <c r="AX287" s="146"/>
    </row>
    <row r="288" spans="1:50" ht="15" customHeight="1" x14ac:dyDescent="0.3">
      <c r="A288" s="1"/>
      <c r="B288" s="1"/>
      <c r="C288" s="1"/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  <c r="AA288" s="146"/>
      <c r="AB288" s="146"/>
      <c r="AC288" s="146"/>
      <c r="AD288" s="146"/>
      <c r="AE288" s="146"/>
      <c r="AF288" s="146"/>
      <c r="AG288" s="146"/>
      <c r="AH288" s="146"/>
      <c r="AI288" s="146"/>
      <c r="AJ288" s="146"/>
      <c r="AK288" s="146"/>
      <c r="AL288" s="146"/>
      <c r="AM288" s="146"/>
      <c r="AN288" s="146"/>
      <c r="AO288" s="146"/>
      <c r="AP288" s="146"/>
      <c r="AQ288" s="146"/>
      <c r="AR288" s="146"/>
      <c r="AS288" s="146"/>
      <c r="AT288" s="146"/>
      <c r="AU288" s="146"/>
      <c r="AV288" s="146"/>
      <c r="AW288" s="146"/>
      <c r="AX288" s="146"/>
    </row>
    <row r="289" spans="1:50" ht="15" customHeight="1" x14ac:dyDescent="0.3">
      <c r="A289" s="1"/>
      <c r="B289" s="1"/>
      <c r="C289" s="1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  <c r="AA289" s="146"/>
      <c r="AB289" s="146"/>
      <c r="AC289" s="146"/>
      <c r="AD289" s="146"/>
      <c r="AE289" s="146"/>
      <c r="AF289" s="146"/>
      <c r="AG289" s="146"/>
      <c r="AH289" s="146"/>
      <c r="AI289" s="146"/>
      <c r="AJ289" s="146"/>
      <c r="AK289" s="146"/>
      <c r="AL289" s="146"/>
      <c r="AM289" s="146"/>
      <c r="AN289" s="146"/>
      <c r="AO289" s="146"/>
      <c r="AP289" s="146"/>
      <c r="AQ289" s="146"/>
      <c r="AR289" s="146"/>
      <c r="AS289" s="146"/>
      <c r="AT289" s="146"/>
      <c r="AU289" s="146"/>
      <c r="AV289" s="146"/>
      <c r="AW289" s="146"/>
      <c r="AX289" s="146"/>
    </row>
    <row r="290" spans="1:50" ht="15" customHeight="1" x14ac:dyDescent="0.3">
      <c r="A290" s="1"/>
      <c r="B290" s="1"/>
      <c r="C290" s="1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  <c r="AA290" s="146"/>
      <c r="AB290" s="146"/>
      <c r="AC290" s="146"/>
      <c r="AD290" s="146"/>
      <c r="AE290" s="146"/>
      <c r="AF290" s="146"/>
      <c r="AG290" s="146"/>
      <c r="AH290" s="146"/>
      <c r="AI290" s="146"/>
      <c r="AJ290" s="146"/>
      <c r="AK290" s="146"/>
      <c r="AL290" s="146"/>
      <c r="AM290" s="146"/>
      <c r="AN290" s="146"/>
      <c r="AO290" s="146"/>
      <c r="AP290" s="146"/>
      <c r="AQ290" s="146"/>
      <c r="AR290" s="146"/>
      <c r="AS290" s="146"/>
      <c r="AT290" s="146"/>
      <c r="AU290" s="146"/>
      <c r="AV290" s="146"/>
      <c r="AW290" s="146"/>
      <c r="AX290" s="146"/>
    </row>
    <row r="291" spans="1:50" ht="15" customHeight="1" x14ac:dyDescent="0.3">
      <c r="A291" s="1"/>
      <c r="B291" s="1"/>
      <c r="C291" s="1"/>
      <c r="D291" s="146"/>
      <c r="E291" s="146"/>
      <c r="F291" s="146"/>
      <c r="G291" s="146"/>
      <c r="H291" s="146"/>
      <c r="I291" s="14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  <c r="AA291" s="146"/>
      <c r="AB291" s="146"/>
      <c r="AC291" s="146"/>
      <c r="AD291" s="146"/>
      <c r="AE291" s="146"/>
      <c r="AF291" s="146"/>
      <c r="AG291" s="146"/>
      <c r="AH291" s="146"/>
      <c r="AI291" s="146"/>
      <c r="AJ291" s="146"/>
      <c r="AK291" s="146"/>
      <c r="AL291" s="146"/>
      <c r="AM291" s="146"/>
      <c r="AN291" s="146"/>
      <c r="AO291" s="146"/>
      <c r="AP291" s="146"/>
      <c r="AQ291" s="146"/>
      <c r="AR291" s="146"/>
      <c r="AS291" s="146"/>
      <c r="AT291" s="146"/>
      <c r="AU291" s="146"/>
      <c r="AV291" s="146"/>
      <c r="AW291" s="146"/>
      <c r="AX291" s="146"/>
    </row>
    <row r="292" spans="1:50" ht="15" customHeight="1" x14ac:dyDescent="0.3">
      <c r="A292" s="1"/>
      <c r="B292" s="1"/>
      <c r="C292" s="1"/>
      <c r="D292" s="146"/>
      <c r="E292" s="146"/>
      <c r="F292" s="146"/>
      <c r="G292" s="146"/>
      <c r="H292" s="146"/>
      <c r="I292" s="14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  <c r="AA292" s="146"/>
      <c r="AB292" s="146"/>
      <c r="AC292" s="146"/>
      <c r="AD292" s="146"/>
      <c r="AE292" s="146"/>
      <c r="AF292" s="146"/>
      <c r="AG292" s="146"/>
      <c r="AH292" s="146"/>
      <c r="AI292" s="146"/>
      <c r="AJ292" s="146"/>
      <c r="AK292" s="146"/>
      <c r="AL292" s="146"/>
      <c r="AM292" s="146"/>
      <c r="AN292" s="146"/>
      <c r="AO292" s="146"/>
      <c r="AP292" s="146"/>
      <c r="AQ292" s="146"/>
      <c r="AR292" s="146"/>
      <c r="AS292" s="146"/>
      <c r="AT292" s="146"/>
      <c r="AU292" s="146"/>
      <c r="AV292" s="146"/>
      <c r="AW292" s="146"/>
      <c r="AX292" s="146"/>
    </row>
    <row r="293" spans="1:50" ht="15" customHeight="1" x14ac:dyDescent="0.3">
      <c r="A293" s="1"/>
      <c r="B293" s="1"/>
      <c r="C293" s="1"/>
      <c r="D293" s="146"/>
      <c r="E293" s="146"/>
      <c r="F293" s="146"/>
      <c r="G293" s="146"/>
      <c r="H293" s="146"/>
      <c r="I293" s="14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  <c r="AA293" s="146"/>
      <c r="AB293" s="146"/>
      <c r="AC293" s="146"/>
      <c r="AD293" s="146"/>
      <c r="AE293" s="146"/>
      <c r="AF293" s="146"/>
      <c r="AG293" s="146"/>
      <c r="AH293" s="146"/>
      <c r="AI293" s="146"/>
      <c r="AJ293" s="146"/>
      <c r="AK293" s="146"/>
      <c r="AL293" s="146"/>
      <c r="AM293" s="146"/>
      <c r="AN293" s="146"/>
      <c r="AO293" s="146"/>
      <c r="AP293" s="146"/>
      <c r="AQ293" s="146"/>
      <c r="AR293" s="146"/>
      <c r="AS293" s="146"/>
      <c r="AT293" s="146"/>
      <c r="AU293" s="146"/>
      <c r="AV293" s="146"/>
      <c r="AW293" s="146"/>
      <c r="AX293" s="146"/>
    </row>
    <row r="294" spans="1:50" ht="15" customHeight="1" x14ac:dyDescent="0.3">
      <c r="A294" s="1"/>
      <c r="B294" s="1"/>
      <c r="C294" s="1"/>
      <c r="D294" s="146"/>
      <c r="E294" s="146"/>
      <c r="F294" s="146"/>
      <c r="G294" s="146"/>
      <c r="H294" s="146"/>
      <c r="I294" s="14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  <c r="AA294" s="146"/>
      <c r="AB294" s="146"/>
      <c r="AC294" s="146"/>
      <c r="AD294" s="146"/>
      <c r="AE294" s="146"/>
      <c r="AF294" s="146"/>
      <c r="AG294" s="146"/>
      <c r="AH294" s="146"/>
      <c r="AI294" s="146"/>
      <c r="AJ294" s="146"/>
      <c r="AK294" s="146"/>
      <c r="AL294" s="146"/>
      <c r="AM294" s="146"/>
      <c r="AN294" s="146"/>
      <c r="AO294" s="146"/>
      <c r="AP294" s="146"/>
      <c r="AQ294" s="146"/>
      <c r="AR294" s="146"/>
      <c r="AS294" s="146"/>
      <c r="AT294" s="146"/>
      <c r="AU294" s="146"/>
      <c r="AV294" s="146"/>
      <c r="AW294" s="146"/>
      <c r="AX294" s="146"/>
    </row>
    <row r="295" spans="1:50" ht="15" customHeight="1" x14ac:dyDescent="0.3">
      <c r="A295" s="1"/>
      <c r="B295" s="1"/>
      <c r="C295" s="1"/>
      <c r="D295" s="146"/>
      <c r="E295" s="146"/>
      <c r="F295" s="146"/>
      <c r="G295" s="146"/>
      <c r="H295" s="146"/>
      <c r="I295" s="14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  <c r="AA295" s="146"/>
      <c r="AB295" s="146"/>
      <c r="AC295" s="146"/>
      <c r="AD295" s="146"/>
      <c r="AE295" s="146"/>
      <c r="AF295" s="146"/>
      <c r="AG295" s="146"/>
      <c r="AH295" s="146"/>
      <c r="AI295" s="146"/>
      <c r="AJ295" s="146"/>
      <c r="AK295" s="146"/>
      <c r="AL295" s="146"/>
      <c r="AM295" s="146"/>
      <c r="AN295" s="146"/>
      <c r="AO295" s="146"/>
      <c r="AP295" s="146"/>
      <c r="AQ295" s="146"/>
      <c r="AR295" s="146"/>
      <c r="AS295" s="146"/>
      <c r="AT295" s="146"/>
      <c r="AU295" s="146"/>
      <c r="AV295" s="146"/>
      <c r="AW295" s="146"/>
      <c r="AX295" s="146"/>
    </row>
    <row r="296" spans="1:50" ht="15" customHeight="1" x14ac:dyDescent="0.3">
      <c r="A296" s="1"/>
      <c r="B296" s="1"/>
      <c r="C296" s="1"/>
      <c r="D296" s="146"/>
      <c r="E296" s="146"/>
      <c r="F296" s="146"/>
      <c r="G296" s="146"/>
      <c r="H296" s="146"/>
      <c r="I296" s="14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  <c r="AA296" s="146"/>
      <c r="AB296" s="146"/>
      <c r="AC296" s="146"/>
      <c r="AD296" s="146"/>
      <c r="AE296" s="146"/>
      <c r="AF296" s="146"/>
      <c r="AG296" s="146"/>
      <c r="AH296" s="146"/>
      <c r="AI296" s="146"/>
      <c r="AJ296" s="146"/>
      <c r="AK296" s="146"/>
      <c r="AL296" s="146"/>
      <c r="AM296" s="146"/>
      <c r="AN296" s="146"/>
      <c r="AO296" s="146"/>
      <c r="AP296" s="146"/>
      <c r="AQ296" s="146"/>
      <c r="AR296" s="146"/>
      <c r="AS296" s="146"/>
      <c r="AT296" s="146"/>
      <c r="AU296" s="146"/>
      <c r="AV296" s="146"/>
      <c r="AW296" s="146"/>
      <c r="AX296" s="146"/>
    </row>
    <row r="297" spans="1:50" ht="15" customHeight="1" x14ac:dyDescent="0.3">
      <c r="A297" s="1"/>
      <c r="B297" s="1"/>
      <c r="C297" s="1"/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  <c r="AA297" s="146"/>
      <c r="AB297" s="146"/>
      <c r="AC297" s="146"/>
      <c r="AD297" s="146"/>
      <c r="AE297" s="146"/>
      <c r="AF297" s="146"/>
      <c r="AG297" s="146"/>
      <c r="AH297" s="146"/>
      <c r="AI297" s="146"/>
      <c r="AJ297" s="146"/>
      <c r="AK297" s="146"/>
      <c r="AL297" s="146"/>
      <c r="AM297" s="146"/>
      <c r="AN297" s="146"/>
      <c r="AO297" s="146"/>
      <c r="AP297" s="146"/>
      <c r="AQ297" s="146"/>
      <c r="AR297" s="146"/>
      <c r="AS297" s="146"/>
      <c r="AT297" s="146"/>
      <c r="AU297" s="146"/>
      <c r="AV297" s="146"/>
      <c r="AW297" s="146"/>
      <c r="AX297" s="146"/>
    </row>
    <row r="298" spans="1:50" ht="15" customHeight="1" x14ac:dyDescent="0.3">
      <c r="A298" s="1"/>
      <c r="B298" s="1"/>
      <c r="C298" s="1"/>
      <c r="D298" s="146"/>
      <c r="E298" s="146"/>
      <c r="F298" s="146"/>
      <c r="G298" s="146"/>
      <c r="H298" s="146"/>
      <c r="I298" s="14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  <c r="AA298" s="146"/>
      <c r="AB298" s="146"/>
      <c r="AC298" s="146"/>
      <c r="AD298" s="146"/>
      <c r="AE298" s="146"/>
      <c r="AF298" s="146"/>
      <c r="AG298" s="146"/>
      <c r="AH298" s="146"/>
      <c r="AI298" s="146"/>
      <c r="AJ298" s="146"/>
      <c r="AK298" s="146"/>
      <c r="AL298" s="146"/>
      <c r="AM298" s="146"/>
      <c r="AN298" s="146"/>
      <c r="AO298" s="146"/>
      <c r="AP298" s="146"/>
      <c r="AQ298" s="146"/>
      <c r="AR298" s="146"/>
      <c r="AS298" s="146"/>
      <c r="AT298" s="146"/>
      <c r="AU298" s="146"/>
      <c r="AV298" s="146"/>
      <c r="AW298" s="146"/>
      <c r="AX298" s="146"/>
    </row>
    <row r="299" spans="1:50" ht="15" customHeight="1" x14ac:dyDescent="0.3">
      <c r="A299" s="1"/>
      <c r="B299" s="1"/>
      <c r="C299" s="1"/>
      <c r="D299" s="146"/>
      <c r="E299" s="146"/>
      <c r="F299" s="146"/>
      <c r="G299" s="146"/>
      <c r="H299" s="146"/>
      <c r="I299" s="14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  <c r="AA299" s="146"/>
      <c r="AB299" s="146"/>
      <c r="AC299" s="146"/>
      <c r="AD299" s="146"/>
      <c r="AE299" s="146"/>
      <c r="AF299" s="146"/>
      <c r="AG299" s="146"/>
      <c r="AH299" s="146"/>
      <c r="AI299" s="146"/>
      <c r="AJ299" s="146"/>
      <c r="AK299" s="146"/>
      <c r="AL299" s="146"/>
      <c r="AM299" s="146"/>
      <c r="AN299" s="146"/>
      <c r="AO299" s="146"/>
      <c r="AP299" s="146"/>
      <c r="AQ299" s="146"/>
      <c r="AR299" s="146"/>
      <c r="AS299" s="146"/>
      <c r="AT299" s="146"/>
      <c r="AU299" s="146"/>
      <c r="AV299" s="146"/>
      <c r="AW299" s="146"/>
      <c r="AX299" s="146"/>
    </row>
    <row r="300" spans="1:50" ht="15" customHeight="1" x14ac:dyDescent="0.3">
      <c r="A300" s="1"/>
      <c r="B300" s="1"/>
      <c r="C300" s="1"/>
      <c r="D300" s="146"/>
      <c r="E300" s="146"/>
      <c r="F300" s="146"/>
      <c r="G300" s="146"/>
      <c r="H300" s="146"/>
      <c r="I300" s="14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  <c r="AA300" s="146"/>
      <c r="AB300" s="146"/>
      <c r="AC300" s="146"/>
      <c r="AD300" s="146"/>
      <c r="AE300" s="146"/>
      <c r="AF300" s="146"/>
      <c r="AG300" s="146"/>
      <c r="AH300" s="146"/>
      <c r="AI300" s="146"/>
      <c r="AJ300" s="146"/>
      <c r="AK300" s="146"/>
      <c r="AL300" s="146"/>
      <c r="AM300" s="146"/>
      <c r="AN300" s="146"/>
      <c r="AO300" s="146"/>
      <c r="AP300" s="146"/>
      <c r="AQ300" s="146"/>
      <c r="AR300" s="146"/>
      <c r="AS300" s="146"/>
      <c r="AT300" s="146"/>
      <c r="AU300" s="146"/>
      <c r="AV300" s="146"/>
      <c r="AW300" s="146"/>
      <c r="AX300" s="146"/>
    </row>
    <row r="301" spans="1:50" ht="15" customHeight="1" x14ac:dyDescent="0.3">
      <c r="A301" s="1"/>
      <c r="B301" s="1"/>
      <c r="C301" s="1"/>
      <c r="D301" s="146"/>
      <c r="E301" s="146"/>
      <c r="F301" s="146"/>
      <c r="G301" s="146"/>
      <c r="H301" s="146"/>
      <c r="I301" s="14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  <c r="AA301" s="146"/>
      <c r="AB301" s="146"/>
      <c r="AC301" s="146"/>
      <c r="AD301" s="146"/>
      <c r="AE301" s="146"/>
      <c r="AF301" s="146"/>
      <c r="AG301" s="146"/>
      <c r="AH301" s="146"/>
      <c r="AI301" s="146"/>
      <c r="AJ301" s="146"/>
      <c r="AK301" s="146"/>
      <c r="AL301" s="146"/>
      <c r="AM301" s="146"/>
      <c r="AN301" s="146"/>
      <c r="AO301" s="146"/>
      <c r="AP301" s="146"/>
      <c r="AQ301" s="146"/>
      <c r="AR301" s="146"/>
      <c r="AS301" s="146"/>
      <c r="AT301" s="146"/>
      <c r="AU301" s="146"/>
      <c r="AV301" s="146"/>
      <c r="AW301" s="146"/>
      <c r="AX301" s="146"/>
    </row>
    <row r="302" spans="1:50" ht="15" customHeight="1" x14ac:dyDescent="0.3">
      <c r="A302" s="1"/>
      <c r="B302" s="1"/>
      <c r="C302" s="1"/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  <c r="AA302" s="146"/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146"/>
      <c r="AL302" s="146"/>
      <c r="AM302" s="146"/>
      <c r="AN302" s="146"/>
      <c r="AO302" s="146"/>
      <c r="AP302" s="146"/>
      <c r="AQ302" s="146"/>
      <c r="AR302" s="146"/>
      <c r="AS302" s="146"/>
      <c r="AT302" s="146"/>
      <c r="AU302" s="146"/>
      <c r="AV302" s="146"/>
      <c r="AW302" s="146"/>
      <c r="AX302" s="146"/>
    </row>
    <row r="303" spans="1:50" ht="15" customHeight="1" x14ac:dyDescent="0.3">
      <c r="A303" s="1"/>
      <c r="B303" s="1"/>
      <c r="C303" s="1"/>
      <c r="D303" s="146"/>
      <c r="E303" s="146"/>
      <c r="F303" s="146"/>
      <c r="G303" s="146"/>
      <c r="H303" s="146"/>
      <c r="I303" s="14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  <c r="AA303" s="146"/>
      <c r="AB303" s="146"/>
      <c r="AC303" s="146"/>
      <c r="AD303" s="146"/>
      <c r="AE303" s="146"/>
      <c r="AF303" s="146"/>
      <c r="AG303" s="146"/>
      <c r="AH303" s="146"/>
      <c r="AI303" s="146"/>
      <c r="AJ303" s="146"/>
      <c r="AK303" s="146"/>
      <c r="AL303" s="146"/>
      <c r="AM303" s="146"/>
      <c r="AN303" s="146"/>
      <c r="AO303" s="146"/>
      <c r="AP303" s="146"/>
      <c r="AQ303" s="146"/>
      <c r="AR303" s="146"/>
      <c r="AS303" s="146"/>
      <c r="AT303" s="146"/>
      <c r="AU303" s="146"/>
      <c r="AV303" s="146"/>
      <c r="AW303" s="146"/>
      <c r="AX303" s="146"/>
    </row>
    <row r="304" spans="1:50" ht="15" customHeight="1" x14ac:dyDescent="0.3">
      <c r="A304" s="1"/>
      <c r="B304" s="1"/>
      <c r="C304" s="1"/>
      <c r="D304" s="146"/>
      <c r="E304" s="146"/>
      <c r="F304" s="146"/>
      <c r="G304" s="146"/>
      <c r="H304" s="146"/>
      <c r="I304" s="14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  <c r="AA304" s="146"/>
      <c r="AB304" s="146"/>
      <c r="AC304" s="146"/>
      <c r="AD304" s="146"/>
      <c r="AE304" s="146"/>
      <c r="AF304" s="146"/>
      <c r="AG304" s="146"/>
      <c r="AH304" s="146"/>
      <c r="AI304" s="146"/>
      <c r="AJ304" s="146"/>
      <c r="AK304" s="146"/>
      <c r="AL304" s="146"/>
      <c r="AM304" s="146"/>
      <c r="AN304" s="146"/>
      <c r="AO304" s="146"/>
      <c r="AP304" s="146"/>
      <c r="AQ304" s="146"/>
      <c r="AR304" s="146"/>
      <c r="AS304" s="146"/>
      <c r="AT304" s="146"/>
      <c r="AU304" s="146"/>
      <c r="AV304" s="146"/>
      <c r="AW304" s="146"/>
      <c r="AX304" s="146"/>
    </row>
    <row r="305" spans="1:50" ht="15" customHeight="1" x14ac:dyDescent="0.3">
      <c r="A305" s="1"/>
      <c r="B305" s="1"/>
      <c r="C305" s="1"/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  <c r="AA305" s="146"/>
      <c r="AB305" s="146"/>
      <c r="AC305" s="146"/>
      <c r="AD305" s="146"/>
      <c r="AE305" s="146"/>
      <c r="AF305" s="146"/>
      <c r="AG305" s="146"/>
      <c r="AH305" s="146"/>
      <c r="AI305" s="146"/>
      <c r="AJ305" s="146"/>
      <c r="AK305" s="146"/>
      <c r="AL305" s="146"/>
      <c r="AM305" s="146"/>
      <c r="AN305" s="146"/>
      <c r="AO305" s="146"/>
      <c r="AP305" s="146"/>
      <c r="AQ305" s="146"/>
      <c r="AR305" s="146"/>
      <c r="AS305" s="146"/>
      <c r="AT305" s="146"/>
      <c r="AU305" s="146"/>
      <c r="AV305" s="146"/>
      <c r="AW305" s="146"/>
      <c r="AX305" s="146"/>
    </row>
    <row r="306" spans="1:50" ht="15" customHeight="1" x14ac:dyDescent="0.3">
      <c r="A306" s="1"/>
      <c r="B306" s="1"/>
      <c r="C306" s="1"/>
      <c r="D306" s="146"/>
      <c r="E306" s="146"/>
      <c r="F306" s="146"/>
      <c r="G306" s="146"/>
      <c r="H306" s="146"/>
      <c r="I306" s="14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  <c r="AA306" s="146"/>
      <c r="AB306" s="146"/>
      <c r="AC306" s="146"/>
      <c r="AD306" s="146"/>
      <c r="AE306" s="146"/>
      <c r="AF306" s="146"/>
      <c r="AG306" s="146"/>
      <c r="AH306" s="146"/>
      <c r="AI306" s="146"/>
      <c r="AJ306" s="146"/>
      <c r="AK306" s="146"/>
      <c r="AL306" s="146"/>
      <c r="AM306" s="146"/>
      <c r="AN306" s="146"/>
      <c r="AO306" s="146"/>
      <c r="AP306" s="146"/>
      <c r="AQ306" s="146"/>
      <c r="AR306" s="146"/>
      <c r="AS306" s="146"/>
      <c r="AT306" s="146"/>
      <c r="AU306" s="146"/>
      <c r="AV306" s="146"/>
      <c r="AW306" s="146"/>
      <c r="AX306" s="146"/>
    </row>
    <row r="307" spans="1:50" ht="15" customHeight="1" x14ac:dyDescent="0.3">
      <c r="A307" s="1"/>
      <c r="B307" s="1"/>
      <c r="C307" s="1"/>
      <c r="D307" s="146"/>
      <c r="E307" s="146"/>
      <c r="F307" s="146"/>
      <c r="G307" s="146"/>
      <c r="H307" s="146"/>
      <c r="I307" s="14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  <c r="AA307" s="146"/>
      <c r="AB307" s="146"/>
      <c r="AC307" s="146"/>
      <c r="AD307" s="146"/>
      <c r="AE307" s="146"/>
      <c r="AF307" s="146"/>
      <c r="AG307" s="146"/>
      <c r="AH307" s="146"/>
      <c r="AI307" s="146"/>
      <c r="AJ307" s="146"/>
      <c r="AK307" s="146"/>
      <c r="AL307" s="146"/>
      <c r="AM307" s="146"/>
      <c r="AN307" s="146"/>
      <c r="AO307" s="146"/>
      <c r="AP307" s="146"/>
      <c r="AQ307" s="146"/>
      <c r="AR307" s="146"/>
      <c r="AS307" s="146"/>
      <c r="AT307" s="146"/>
      <c r="AU307" s="146"/>
      <c r="AV307" s="146"/>
      <c r="AW307" s="146"/>
      <c r="AX307" s="146"/>
    </row>
    <row r="308" spans="1:50" ht="15" customHeight="1" x14ac:dyDescent="0.3">
      <c r="A308" s="1"/>
      <c r="B308" s="1"/>
      <c r="C308" s="1"/>
      <c r="D308" s="146"/>
      <c r="E308" s="146"/>
      <c r="F308" s="146"/>
      <c r="G308" s="146"/>
      <c r="H308" s="146"/>
      <c r="I308" s="14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  <c r="AA308" s="146"/>
      <c r="AB308" s="146"/>
      <c r="AC308" s="146"/>
      <c r="AD308" s="146"/>
      <c r="AE308" s="146"/>
      <c r="AF308" s="146"/>
      <c r="AG308" s="146"/>
      <c r="AH308" s="146"/>
      <c r="AI308" s="146"/>
      <c r="AJ308" s="146"/>
      <c r="AK308" s="146"/>
      <c r="AL308" s="146"/>
      <c r="AM308" s="146"/>
      <c r="AN308" s="146"/>
      <c r="AO308" s="146"/>
      <c r="AP308" s="146"/>
      <c r="AQ308" s="146"/>
      <c r="AR308" s="146"/>
      <c r="AS308" s="146"/>
      <c r="AT308" s="146"/>
      <c r="AU308" s="146"/>
      <c r="AV308" s="146"/>
      <c r="AW308" s="146"/>
      <c r="AX308" s="146"/>
    </row>
    <row r="309" spans="1:50" ht="15" customHeight="1" x14ac:dyDescent="0.3">
      <c r="A309" s="1"/>
      <c r="B309" s="1"/>
      <c r="C309" s="1"/>
      <c r="D309" s="146"/>
      <c r="E309" s="146"/>
      <c r="F309" s="146"/>
      <c r="G309" s="146"/>
      <c r="H309" s="146"/>
      <c r="I309" s="14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  <c r="AA309" s="146"/>
      <c r="AB309" s="146"/>
      <c r="AC309" s="146"/>
      <c r="AD309" s="146"/>
      <c r="AE309" s="146"/>
      <c r="AF309" s="146"/>
      <c r="AG309" s="146"/>
      <c r="AH309" s="146"/>
      <c r="AI309" s="146"/>
      <c r="AJ309" s="146"/>
      <c r="AK309" s="146"/>
      <c r="AL309" s="146"/>
      <c r="AM309" s="146"/>
      <c r="AN309" s="146"/>
      <c r="AO309" s="146"/>
      <c r="AP309" s="146"/>
      <c r="AQ309" s="146"/>
      <c r="AR309" s="146"/>
      <c r="AS309" s="146"/>
      <c r="AT309" s="146"/>
      <c r="AU309" s="146"/>
      <c r="AV309" s="146"/>
      <c r="AW309" s="146"/>
      <c r="AX309" s="146"/>
    </row>
    <row r="310" spans="1:50" ht="15" customHeight="1" x14ac:dyDescent="0.3">
      <c r="A310" s="1"/>
      <c r="B310" s="1"/>
      <c r="C310" s="1"/>
      <c r="D310" s="146"/>
      <c r="E310" s="146"/>
      <c r="F310" s="146"/>
      <c r="G310" s="146"/>
      <c r="H310" s="146"/>
      <c r="I310" s="14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  <c r="AA310" s="146"/>
      <c r="AB310" s="146"/>
      <c r="AC310" s="146"/>
      <c r="AD310" s="146"/>
      <c r="AE310" s="146"/>
      <c r="AF310" s="146"/>
      <c r="AG310" s="146"/>
      <c r="AH310" s="146"/>
      <c r="AI310" s="146"/>
      <c r="AJ310" s="146"/>
      <c r="AK310" s="146"/>
      <c r="AL310" s="146"/>
      <c r="AM310" s="146"/>
      <c r="AN310" s="146"/>
      <c r="AO310" s="146"/>
      <c r="AP310" s="146"/>
      <c r="AQ310" s="146"/>
      <c r="AR310" s="146"/>
      <c r="AS310" s="146"/>
      <c r="AT310" s="146"/>
      <c r="AU310" s="146"/>
      <c r="AV310" s="146"/>
      <c r="AW310" s="146"/>
      <c r="AX310" s="146"/>
    </row>
    <row r="311" spans="1:50" ht="15" customHeight="1" x14ac:dyDescent="0.3">
      <c r="A311" s="1"/>
      <c r="B311" s="1"/>
      <c r="C311" s="1"/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  <c r="AA311" s="146"/>
      <c r="AB311" s="146"/>
      <c r="AC311" s="146"/>
      <c r="AD311" s="146"/>
      <c r="AE311" s="146"/>
      <c r="AF311" s="146"/>
      <c r="AG311" s="146"/>
      <c r="AH311" s="146"/>
      <c r="AI311" s="146"/>
      <c r="AJ311" s="146"/>
      <c r="AK311" s="146"/>
      <c r="AL311" s="146"/>
      <c r="AM311" s="146"/>
      <c r="AN311" s="146"/>
      <c r="AO311" s="146"/>
      <c r="AP311" s="146"/>
      <c r="AQ311" s="146"/>
      <c r="AR311" s="146"/>
      <c r="AS311" s="146"/>
      <c r="AT311" s="146"/>
      <c r="AU311" s="146"/>
      <c r="AV311" s="146"/>
      <c r="AW311" s="146"/>
      <c r="AX311" s="146"/>
    </row>
    <row r="312" spans="1:50" ht="15" customHeight="1" x14ac:dyDescent="0.3">
      <c r="A312" s="1"/>
      <c r="B312" s="1"/>
      <c r="C312" s="1"/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  <c r="AA312" s="146"/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146"/>
      <c r="AL312" s="146"/>
      <c r="AM312" s="146"/>
      <c r="AN312" s="146"/>
      <c r="AO312" s="146"/>
      <c r="AP312" s="146"/>
      <c r="AQ312" s="146"/>
      <c r="AR312" s="146"/>
      <c r="AS312" s="146"/>
      <c r="AT312" s="146"/>
      <c r="AU312" s="146"/>
      <c r="AV312" s="146"/>
      <c r="AW312" s="146"/>
      <c r="AX312" s="146"/>
    </row>
    <row r="313" spans="1:50" ht="15" customHeight="1" x14ac:dyDescent="0.3">
      <c r="A313" s="1"/>
      <c r="B313" s="1"/>
      <c r="C313" s="1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  <c r="AA313" s="146"/>
      <c r="AB313" s="146"/>
      <c r="AC313" s="146"/>
      <c r="AD313" s="146"/>
      <c r="AE313" s="146"/>
      <c r="AF313" s="146"/>
      <c r="AG313" s="146"/>
      <c r="AH313" s="146"/>
      <c r="AI313" s="146"/>
      <c r="AJ313" s="146"/>
      <c r="AK313" s="146"/>
      <c r="AL313" s="146"/>
      <c r="AM313" s="146"/>
      <c r="AN313" s="146"/>
      <c r="AO313" s="146"/>
      <c r="AP313" s="146"/>
      <c r="AQ313" s="146"/>
      <c r="AR313" s="146"/>
      <c r="AS313" s="146"/>
      <c r="AT313" s="146"/>
      <c r="AU313" s="146"/>
      <c r="AV313" s="146"/>
      <c r="AW313" s="146"/>
      <c r="AX313" s="146"/>
    </row>
    <row r="314" spans="1:50" ht="15" customHeight="1" x14ac:dyDescent="0.3">
      <c r="A314" s="1"/>
      <c r="B314" s="1"/>
      <c r="C314" s="1"/>
      <c r="D314" s="146"/>
      <c r="E314" s="146"/>
      <c r="F314" s="146"/>
      <c r="G314" s="146"/>
      <c r="H314" s="146"/>
      <c r="I314" s="14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  <c r="AA314" s="146"/>
      <c r="AB314" s="146"/>
      <c r="AC314" s="146"/>
      <c r="AD314" s="146"/>
      <c r="AE314" s="146"/>
      <c r="AF314" s="146"/>
      <c r="AG314" s="146"/>
      <c r="AH314" s="146"/>
      <c r="AI314" s="146"/>
      <c r="AJ314" s="146"/>
      <c r="AK314" s="146"/>
      <c r="AL314" s="146"/>
      <c r="AM314" s="146"/>
      <c r="AN314" s="146"/>
      <c r="AO314" s="146"/>
      <c r="AP314" s="146"/>
      <c r="AQ314" s="146"/>
      <c r="AR314" s="146"/>
      <c r="AS314" s="146"/>
      <c r="AT314" s="146"/>
      <c r="AU314" s="146"/>
      <c r="AV314" s="146"/>
      <c r="AW314" s="146"/>
      <c r="AX314" s="146"/>
    </row>
    <row r="315" spans="1:50" ht="15" customHeight="1" x14ac:dyDescent="0.3">
      <c r="A315" s="1"/>
      <c r="B315" s="1"/>
      <c r="C315" s="1"/>
      <c r="D315" s="146"/>
      <c r="E315" s="146"/>
      <c r="F315" s="146"/>
      <c r="G315" s="146"/>
      <c r="H315" s="146"/>
      <c r="I315" s="14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  <c r="AA315" s="146"/>
      <c r="AB315" s="146"/>
      <c r="AC315" s="146"/>
      <c r="AD315" s="146"/>
      <c r="AE315" s="146"/>
      <c r="AF315" s="146"/>
      <c r="AG315" s="146"/>
      <c r="AH315" s="146"/>
      <c r="AI315" s="146"/>
      <c r="AJ315" s="146"/>
      <c r="AK315" s="146"/>
      <c r="AL315" s="146"/>
      <c r="AM315" s="146"/>
      <c r="AN315" s="146"/>
      <c r="AO315" s="146"/>
      <c r="AP315" s="146"/>
      <c r="AQ315" s="146"/>
      <c r="AR315" s="146"/>
      <c r="AS315" s="146"/>
      <c r="AT315" s="146"/>
      <c r="AU315" s="146"/>
      <c r="AV315" s="146"/>
      <c r="AW315" s="146"/>
      <c r="AX315" s="146"/>
    </row>
    <row r="316" spans="1:50" ht="15" customHeight="1" x14ac:dyDescent="0.3">
      <c r="A316" s="1"/>
      <c r="B316" s="1"/>
      <c r="C316" s="1"/>
      <c r="D316" s="146"/>
      <c r="E316" s="146"/>
      <c r="F316" s="146"/>
      <c r="G316" s="146"/>
      <c r="H316" s="146"/>
      <c r="I316" s="14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  <c r="AA316" s="146"/>
      <c r="AB316" s="146"/>
      <c r="AC316" s="146"/>
      <c r="AD316" s="146"/>
      <c r="AE316" s="146"/>
      <c r="AF316" s="146"/>
      <c r="AG316" s="146"/>
      <c r="AH316" s="146"/>
      <c r="AI316" s="146"/>
      <c r="AJ316" s="146"/>
      <c r="AK316" s="146"/>
      <c r="AL316" s="146"/>
      <c r="AM316" s="146"/>
      <c r="AN316" s="146"/>
      <c r="AO316" s="146"/>
      <c r="AP316" s="146"/>
      <c r="AQ316" s="146"/>
      <c r="AR316" s="146"/>
      <c r="AS316" s="146"/>
      <c r="AT316" s="146"/>
      <c r="AU316" s="146"/>
      <c r="AV316" s="146"/>
      <c r="AW316" s="146"/>
      <c r="AX316" s="146"/>
    </row>
    <row r="317" spans="1:50" ht="15" customHeight="1" x14ac:dyDescent="0.3">
      <c r="A317" s="1"/>
      <c r="B317" s="1"/>
      <c r="C317" s="1"/>
      <c r="D317" s="146"/>
      <c r="E317" s="146"/>
      <c r="F317" s="146"/>
      <c r="G317" s="146"/>
      <c r="H317" s="146"/>
      <c r="I317" s="14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  <c r="AA317" s="146"/>
      <c r="AB317" s="146"/>
      <c r="AC317" s="146"/>
      <c r="AD317" s="146"/>
      <c r="AE317" s="146"/>
      <c r="AF317" s="146"/>
      <c r="AG317" s="146"/>
      <c r="AH317" s="146"/>
      <c r="AI317" s="146"/>
      <c r="AJ317" s="146"/>
      <c r="AK317" s="146"/>
      <c r="AL317" s="146"/>
      <c r="AM317" s="146"/>
      <c r="AN317" s="146"/>
      <c r="AO317" s="146"/>
      <c r="AP317" s="146"/>
      <c r="AQ317" s="146"/>
      <c r="AR317" s="146"/>
      <c r="AS317" s="146"/>
      <c r="AT317" s="146"/>
      <c r="AU317" s="146"/>
      <c r="AV317" s="146"/>
      <c r="AW317" s="146"/>
      <c r="AX317" s="146"/>
    </row>
    <row r="318" spans="1:50" ht="15" customHeight="1" x14ac:dyDescent="0.3">
      <c r="A318" s="1"/>
      <c r="B318" s="1"/>
      <c r="C318" s="1"/>
      <c r="D318" s="146"/>
      <c r="E318" s="146"/>
      <c r="F318" s="146"/>
      <c r="G318" s="146"/>
      <c r="H318" s="146"/>
      <c r="I318" s="14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  <c r="AA318" s="146"/>
      <c r="AB318" s="146"/>
      <c r="AC318" s="146"/>
      <c r="AD318" s="146"/>
      <c r="AE318" s="146"/>
      <c r="AF318" s="146"/>
      <c r="AG318" s="146"/>
      <c r="AH318" s="146"/>
      <c r="AI318" s="146"/>
      <c r="AJ318" s="146"/>
      <c r="AK318" s="146"/>
      <c r="AL318" s="146"/>
      <c r="AM318" s="146"/>
      <c r="AN318" s="146"/>
      <c r="AO318" s="146"/>
      <c r="AP318" s="146"/>
      <c r="AQ318" s="146"/>
      <c r="AR318" s="146"/>
      <c r="AS318" s="146"/>
      <c r="AT318" s="146"/>
      <c r="AU318" s="146"/>
      <c r="AV318" s="146"/>
      <c r="AW318" s="146"/>
      <c r="AX318" s="146"/>
    </row>
    <row r="319" spans="1:50" ht="15" customHeight="1" x14ac:dyDescent="0.3">
      <c r="A319" s="1"/>
      <c r="B319" s="1"/>
      <c r="C319" s="1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  <c r="AA319" s="146"/>
      <c r="AB319" s="146"/>
      <c r="AC319" s="146"/>
      <c r="AD319" s="146"/>
      <c r="AE319" s="146"/>
      <c r="AF319" s="146"/>
      <c r="AG319" s="146"/>
      <c r="AH319" s="146"/>
      <c r="AI319" s="146"/>
      <c r="AJ319" s="146"/>
      <c r="AK319" s="146"/>
      <c r="AL319" s="146"/>
      <c r="AM319" s="146"/>
      <c r="AN319" s="146"/>
      <c r="AO319" s="146"/>
      <c r="AP319" s="146"/>
      <c r="AQ319" s="146"/>
      <c r="AR319" s="146"/>
      <c r="AS319" s="146"/>
      <c r="AT319" s="146"/>
      <c r="AU319" s="146"/>
      <c r="AV319" s="146"/>
      <c r="AW319" s="146"/>
      <c r="AX319" s="146"/>
    </row>
    <row r="320" spans="1:50" ht="15" customHeight="1" x14ac:dyDescent="0.3">
      <c r="A320" s="1"/>
      <c r="B320" s="1"/>
      <c r="C320" s="1"/>
      <c r="D320" s="146"/>
      <c r="E320" s="146"/>
      <c r="F320" s="146"/>
      <c r="G320" s="146"/>
      <c r="H320" s="146"/>
      <c r="I320" s="14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  <c r="AA320" s="146"/>
      <c r="AB320" s="146"/>
      <c r="AC320" s="146"/>
      <c r="AD320" s="146"/>
      <c r="AE320" s="146"/>
      <c r="AF320" s="146"/>
      <c r="AG320" s="146"/>
      <c r="AH320" s="146"/>
      <c r="AI320" s="146"/>
      <c r="AJ320" s="146"/>
      <c r="AK320" s="146"/>
      <c r="AL320" s="146"/>
      <c r="AM320" s="146"/>
      <c r="AN320" s="146"/>
      <c r="AO320" s="146"/>
      <c r="AP320" s="146"/>
      <c r="AQ320" s="146"/>
      <c r="AR320" s="146"/>
      <c r="AS320" s="146"/>
      <c r="AT320" s="146"/>
      <c r="AU320" s="146"/>
      <c r="AV320" s="146"/>
      <c r="AW320" s="146"/>
      <c r="AX320" s="146"/>
    </row>
    <row r="321" spans="1:50" ht="15" customHeight="1" x14ac:dyDescent="0.3">
      <c r="A321" s="1"/>
      <c r="B321" s="1"/>
      <c r="C321" s="1"/>
      <c r="D321" s="146"/>
      <c r="E321" s="146"/>
      <c r="F321" s="146"/>
      <c r="G321" s="146"/>
      <c r="H321" s="146"/>
      <c r="I321" s="14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  <c r="AA321" s="146"/>
      <c r="AB321" s="146"/>
      <c r="AC321" s="146"/>
      <c r="AD321" s="146"/>
      <c r="AE321" s="146"/>
      <c r="AF321" s="146"/>
      <c r="AG321" s="146"/>
      <c r="AH321" s="146"/>
      <c r="AI321" s="146"/>
      <c r="AJ321" s="146"/>
      <c r="AK321" s="146"/>
      <c r="AL321" s="146"/>
      <c r="AM321" s="146"/>
      <c r="AN321" s="146"/>
      <c r="AO321" s="146"/>
      <c r="AP321" s="146"/>
      <c r="AQ321" s="146"/>
      <c r="AR321" s="146"/>
      <c r="AS321" s="146"/>
      <c r="AT321" s="146"/>
      <c r="AU321" s="146"/>
      <c r="AV321" s="146"/>
      <c r="AW321" s="146"/>
      <c r="AX321" s="146"/>
    </row>
    <row r="322" spans="1:50" ht="15" customHeight="1" x14ac:dyDescent="0.3">
      <c r="A322" s="1"/>
      <c r="B322" s="1"/>
      <c r="C322" s="1"/>
      <c r="D322" s="146"/>
      <c r="E322" s="146"/>
      <c r="F322" s="146"/>
      <c r="G322" s="146"/>
      <c r="H322" s="146"/>
      <c r="I322" s="14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  <c r="AA322" s="146"/>
      <c r="AB322" s="146"/>
      <c r="AC322" s="146"/>
      <c r="AD322" s="146"/>
      <c r="AE322" s="146"/>
      <c r="AF322" s="146"/>
      <c r="AG322" s="146"/>
      <c r="AH322" s="146"/>
      <c r="AI322" s="146"/>
      <c r="AJ322" s="146"/>
      <c r="AK322" s="146"/>
      <c r="AL322" s="146"/>
      <c r="AM322" s="146"/>
      <c r="AN322" s="146"/>
      <c r="AO322" s="146"/>
      <c r="AP322" s="146"/>
      <c r="AQ322" s="146"/>
      <c r="AR322" s="146"/>
      <c r="AS322" s="146"/>
      <c r="AT322" s="146"/>
      <c r="AU322" s="146"/>
      <c r="AV322" s="146"/>
      <c r="AW322" s="146"/>
      <c r="AX322" s="146"/>
    </row>
    <row r="323" spans="1:50" ht="15" customHeight="1" x14ac:dyDescent="0.3">
      <c r="A323" s="1"/>
      <c r="B323" s="1"/>
      <c r="C323" s="1"/>
      <c r="D323" s="146"/>
      <c r="E323" s="146"/>
      <c r="F323" s="146"/>
      <c r="G323" s="146"/>
      <c r="H323" s="146"/>
      <c r="I323" s="14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  <c r="AA323" s="146"/>
      <c r="AB323" s="146"/>
      <c r="AC323" s="146"/>
      <c r="AD323" s="146"/>
      <c r="AE323" s="146"/>
      <c r="AF323" s="146"/>
      <c r="AG323" s="146"/>
      <c r="AH323" s="146"/>
      <c r="AI323" s="146"/>
      <c r="AJ323" s="146"/>
      <c r="AK323" s="146"/>
      <c r="AL323" s="146"/>
      <c r="AM323" s="146"/>
      <c r="AN323" s="146"/>
      <c r="AO323" s="146"/>
      <c r="AP323" s="146"/>
      <c r="AQ323" s="146"/>
      <c r="AR323" s="146"/>
      <c r="AS323" s="146"/>
      <c r="AT323" s="146"/>
      <c r="AU323" s="146"/>
      <c r="AV323" s="146"/>
      <c r="AW323" s="146"/>
      <c r="AX323" s="146"/>
    </row>
    <row r="324" spans="1:50" ht="15" customHeight="1" x14ac:dyDescent="0.3">
      <c r="A324" s="1"/>
      <c r="B324" s="1"/>
      <c r="C324" s="1"/>
      <c r="D324" s="146"/>
      <c r="E324" s="146"/>
      <c r="F324" s="146"/>
      <c r="G324" s="146"/>
      <c r="H324" s="146"/>
      <c r="I324" s="14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  <c r="AA324" s="146"/>
      <c r="AB324" s="146"/>
      <c r="AC324" s="146"/>
      <c r="AD324" s="146"/>
      <c r="AE324" s="146"/>
      <c r="AF324" s="146"/>
      <c r="AG324" s="146"/>
      <c r="AH324" s="146"/>
      <c r="AI324" s="146"/>
      <c r="AJ324" s="146"/>
      <c r="AK324" s="146"/>
      <c r="AL324" s="146"/>
      <c r="AM324" s="146"/>
      <c r="AN324" s="146"/>
      <c r="AO324" s="146"/>
      <c r="AP324" s="146"/>
      <c r="AQ324" s="146"/>
      <c r="AR324" s="146"/>
      <c r="AS324" s="146"/>
      <c r="AT324" s="146"/>
      <c r="AU324" s="146"/>
      <c r="AV324" s="146"/>
      <c r="AW324" s="146"/>
      <c r="AX324" s="146"/>
    </row>
    <row r="325" spans="1:50" ht="15" customHeight="1" x14ac:dyDescent="0.3">
      <c r="A325" s="1"/>
      <c r="B325" s="1"/>
      <c r="C325" s="1"/>
      <c r="D325" s="146"/>
      <c r="E325" s="146"/>
      <c r="F325" s="146"/>
      <c r="G325" s="146"/>
      <c r="H325" s="146"/>
      <c r="I325" s="14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  <c r="AA325" s="146"/>
      <c r="AB325" s="146"/>
      <c r="AC325" s="146"/>
      <c r="AD325" s="146"/>
      <c r="AE325" s="146"/>
      <c r="AF325" s="146"/>
      <c r="AG325" s="146"/>
      <c r="AH325" s="146"/>
      <c r="AI325" s="146"/>
      <c r="AJ325" s="146"/>
      <c r="AK325" s="146"/>
      <c r="AL325" s="146"/>
      <c r="AM325" s="146"/>
      <c r="AN325" s="146"/>
      <c r="AO325" s="146"/>
      <c r="AP325" s="146"/>
      <c r="AQ325" s="146"/>
      <c r="AR325" s="146"/>
      <c r="AS325" s="146"/>
      <c r="AT325" s="146"/>
      <c r="AU325" s="146"/>
      <c r="AV325" s="146"/>
      <c r="AW325" s="146"/>
      <c r="AX325" s="146"/>
    </row>
    <row r="326" spans="1:50" ht="15" customHeight="1" x14ac:dyDescent="0.3">
      <c r="A326" s="1"/>
      <c r="B326" s="1"/>
      <c r="C326" s="1"/>
      <c r="D326" s="146"/>
      <c r="E326" s="146"/>
      <c r="F326" s="146"/>
      <c r="G326" s="146"/>
      <c r="H326" s="146"/>
      <c r="I326" s="14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  <c r="AA326" s="146"/>
      <c r="AB326" s="146"/>
      <c r="AC326" s="146"/>
      <c r="AD326" s="146"/>
      <c r="AE326" s="146"/>
      <c r="AF326" s="146"/>
      <c r="AG326" s="146"/>
      <c r="AH326" s="146"/>
      <c r="AI326" s="146"/>
      <c r="AJ326" s="146"/>
      <c r="AK326" s="146"/>
      <c r="AL326" s="146"/>
      <c r="AM326" s="146"/>
      <c r="AN326" s="146"/>
      <c r="AO326" s="146"/>
      <c r="AP326" s="146"/>
      <c r="AQ326" s="146"/>
      <c r="AR326" s="146"/>
      <c r="AS326" s="146"/>
      <c r="AT326" s="146"/>
      <c r="AU326" s="146"/>
      <c r="AV326" s="146"/>
      <c r="AW326" s="146"/>
      <c r="AX326" s="146"/>
    </row>
    <row r="327" spans="1:50" ht="15" customHeight="1" x14ac:dyDescent="0.3">
      <c r="A327" s="1"/>
      <c r="B327" s="1"/>
      <c r="C327" s="1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/>
      <c r="AB327" s="146"/>
      <c r="AC327" s="146"/>
      <c r="AD327" s="146"/>
      <c r="AE327" s="146"/>
      <c r="AF327" s="146"/>
      <c r="AG327" s="146"/>
      <c r="AH327" s="146"/>
      <c r="AI327" s="146"/>
      <c r="AJ327" s="146"/>
      <c r="AK327" s="146"/>
      <c r="AL327" s="146"/>
      <c r="AM327" s="146"/>
      <c r="AN327" s="146"/>
      <c r="AO327" s="146"/>
      <c r="AP327" s="146"/>
      <c r="AQ327" s="146"/>
      <c r="AR327" s="146"/>
      <c r="AS327" s="146"/>
      <c r="AT327" s="146"/>
      <c r="AU327" s="146"/>
      <c r="AV327" s="146"/>
      <c r="AW327" s="146"/>
      <c r="AX327" s="146"/>
    </row>
    <row r="328" spans="1:50" ht="15" customHeight="1" x14ac:dyDescent="0.3">
      <c r="A328" s="1"/>
      <c r="B328" s="1"/>
      <c r="C328" s="1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/>
      <c r="AB328" s="146"/>
      <c r="AC328" s="146"/>
      <c r="AD328" s="146"/>
      <c r="AE328" s="146"/>
      <c r="AF328" s="146"/>
      <c r="AG328" s="146"/>
      <c r="AH328" s="146"/>
      <c r="AI328" s="146"/>
      <c r="AJ328" s="146"/>
      <c r="AK328" s="146"/>
      <c r="AL328" s="146"/>
      <c r="AM328" s="146"/>
      <c r="AN328" s="146"/>
      <c r="AO328" s="146"/>
      <c r="AP328" s="146"/>
      <c r="AQ328" s="146"/>
      <c r="AR328" s="146"/>
      <c r="AS328" s="146"/>
      <c r="AT328" s="146"/>
      <c r="AU328" s="146"/>
      <c r="AV328" s="146"/>
      <c r="AW328" s="146"/>
      <c r="AX328" s="146"/>
    </row>
    <row r="329" spans="1:50" ht="15" customHeight="1" x14ac:dyDescent="0.3">
      <c r="A329" s="1"/>
      <c r="B329" s="1"/>
      <c r="C329" s="1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/>
      <c r="AB329" s="146"/>
      <c r="AC329" s="146"/>
      <c r="AD329" s="146"/>
      <c r="AE329" s="146"/>
      <c r="AF329" s="146"/>
      <c r="AG329" s="146"/>
      <c r="AH329" s="146"/>
      <c r="AI329" s="146"/>
      <c r="AJ329" s="146"/>
      <c r="AK329" s="146"/>
      <c r="AL329" s="146"/>
      <c r="AM329" s="146"/>
      <c r="AN329" s="146"/>
      <c r="AO329" s="146"/>
      <c r="AP329" s="146"/>
      <c r="AQ329" s="146"/>
      <c r="AR329" s="146"/>
      <c r="AS329" s="146"/>
      <c r="AT329" s="146"/>
      <c r="AU329" s="146"/>
      <c r="AV329" s="146"/>
      <c r="AW329" s="146"/>
      <c r="AX329" s="146"/>
    </row>
    <row r="330" spans="1:50" ht="15" customHeight="1" x14ac:dyDescent="0.3">
      <c r="A330" s="1"/>
      <c r="B330" s="1"/>
      <c r="C330" s="1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/>
      <c r="AB330" s="146"/>
      <c r="AC330" s="146"/>
      <c r="AD330" s="146"/>
      <c r="AE330" s="146"/>
      <c r="AF330" s="146"/>
      <c r="AG330" s="146"/>
      <c r="AH330" s="146"/>
      <c r="AI330" s="146"/>
      <c r="AJ330" s="146"/>
      <c r="AK330" s="146"/>
      <c r="AL330" s="146"/>
      <c r="AM330" s="146"/>
      <c r="AN330" s="146"/>
      <c r="AO330" s="146"/>
      <c r="AP330" s="146"/>
      <c r="AQ330" s="146"/>
      <c r="AR330" s="146"/>
      <c r="AS330" s="146"/>
      <c r="AT330" s="146"/>
      <c r="AU330" s="146"/>
      <c r="AV330" s="146"/>
      <c r="AW330" s="146"/>
      <c r="AX330" s="146"/>
    </row>
    <row r="331" spans="1:50" ht="15" customHeight="1" x14ac:dyDescent="0.3">
      <c r="A331" s="1"/>
      <c r="B331" s="1"/>
      <c r="C331" s="1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/>
      <c r="AB331" s="146"/>
      <c r="AC331" s="146"/>
      <c r="AD331" s="146"/>
      <c r="AE331" s="146"/>
      <c r="AF331" s="146"/>
      <c r="AG331" s="146"/>
      <c r="AH331" s="146"/>
      <c r="AI331" s="146"/>
      <c r="AJ331" s="146"/>
      <c r="AK331" s="146"/>
      <c r="AL331" s="146"/>
      <c r="AM331" s="146"/>
      <c r="AN331" s="146"/>
      <c r="AO331" s="146"/>
      <c r="AP331" s="146"/>
      <c r="AQ331" s="146"/>
      <c r="AR331" s="146"/>
      <c r="AS331" s="146"/>
      <c r="AT331" s="146"/>
      <c r="AU331" s="146"/>
      <c r="AV331" s="146"/>
      <c r="AW331" s="146"/>
      <c r="AX331" s="146"/>
    </row>
    <row r="332" spans="1:50" ht="15" customHeight="1" x14ac:dyDescent="0.3">
      <c r="A332" s="1"/>
      <c r="B332" s="1"/>
      <c r="C332" s="1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/>
      <c r="AB332" s="146"/>
      <c r="AC332" s="146"/>
      <c r="AD332" s="146"/>
      <c r="AE332" s="146"/>
      <c r="AF332" s="146"/>
      <c r="AG332" s="146"/>
      <c r="AH332" s="146"/>
      <c r="AI332" s="146"/>
      <c r="AJ332" s="146"/>
      <c r="AK332" s="146"/>
      <c r="AL332" s="146"/>
      <c r="AM332" s="146"/>
      <c r="AN332" s="146"/>
      <c r="AO332" s="146"/>
      <c r="AP332" s="146"/>
      <c r="AQ332" s="146"/>
      <c r="AR332" s="146"/>
      <c r="AS332" s="146"/>
      <c r="AT332" s="146"/>
      <c r="AU332" s="146"/>
      <c r="AV332" s="146"/>
      <c r="AW332" s="146"/>
      <c r="AX332" s="146"/>
    </row>
    <row r="333" spans="1:50" ht="15" customHeight="1" x14ac:dyDescent="0.3">
      <c r="A333" s="1"/>
      <c r="B333" s="1"/>
      <c r="C333" s="1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/>
      <c r="AB333" s="146"/>
      <c r="AC333" s="146"/>
      <c r="AD333" s="146"/>
      <c r="AE333" s="146"/>
      <c r="AF333" s="146"/>
      <c r="AG333" s="146"/>
      <c r="AH333" s="146"/>
      <c r="AI333" s="146"/>
      <c r="AJ333" s="146"/>
      <c r="AK333" s="146"/>
      <c r="AL333" s="146"/>
      <c r="AM333" s="146"/>
      <c r="AN333" s="146"/>
      <c r="AO333" s="146"/>
      <c r="AP333" s="146"/>
      <c r="AQ333" s="146"/>
      <c r="AR333" s="146"/>
      <c r="AS333" s="146"/>
      <c r="AT333" s="146"/>
      <c r="AU333" s="146"/>
      <c r="AV333" s="146"/>
      <c r="AW333" s="146"/>
      <c r="AX333" s="146"/>
    </row>
    <row r="334" spans="1:50" ht="15" customHeight="1" x14ac:dyDescent="0.3">
      <c r="A334" s="1"/>
      <c r="B334" s="1"/>
      <c r="C334" s="1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6"/>
      <c r="AD334" s="146"/>
      <c r="AE334" s="146"/>
      <c r="AF334" s="146"/>
      <c r="AG334" s="146"/>
      <c r="AH334" s="146"/>
      <c r="AI334" s="146"/>
      <c r="AJ334" s="146"/>
      <c r="AK334" s="146"/>
      <c r="AL334" s="146"/>
      <c r="AM334" s="146"/>
      <c r="AN334" s="146"/>
      <c r="AO334" s="146"/>
      <c r="AP334" s="146"/>
      <c r="AQ334" s="146"/>
      <c r="AR334" s="146"/>
      <c r="AS334" s="146"/>
      <c r="AT334" s="146"/>
      <c r="AU334" s="146"/>
      <c r="AV334" s="146"/>
      <c r="AW334" s="146"/>
      <c r="AX334" s="146"/>
    </row>
    <row r="335" spans="1:50" ht="15" customHeight="1" x14ac:dyDescent="0.3">
      <c r="A335" s="1"/>
      <c r="B335" s="1"/>
      <c r="C335" s="1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46"/>
      <c r="AD335" s="146"/>
      <c r="AE335" s="146"/>
      <c r="AF335" s="146"/>
      <c r="AG335" s="146"/>
      <c r="AH335" s="146"/>
      <c r="AI335" s="146"/>
      <c r="AJ335" s="146"/>
      <c r="AK335" s="146"/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46"/>
      <c r="AW335" s="146"/>
      <c r="AX335" s="146"/>
    </row>
    <row r="336" spans="1:50" ht="15" customHeight="1" x14ac:dyDescent="0.3">
      <c r="A336" s="1"/>
      <c r="B336" s="1"/>
      <c r="C336" s="1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46"/>
      <c r="AD336" s="146"/>
      <c r="AE336" s="146"/>
      <c r="AF336" s="146"/>
      <c r="AG336" s="146"/>
      <c r="AH336" s="146"/>
      <c r="AI336" s="146"/>
      <c r="AJ336" s="146"/>
      <c r="AK336" s="146"/>
      <c r="AL336" s="146"/>
      <c r="AM336" s="146"/>
      <c r="AN336" s="146"/>
      <c r="AO336" s="146"/>
      <c r="AP336" s="146"/>
      <c r="AQ336" s="146"/>
      <c r="AR336" s="146"/>
      <c r="AS336" s="146"/>
      <c r="AT336" s="146"/>
      <c r="AU336" s="146"/>
      <c r="AV336" s="146"/>
      <c r="AW336" s="146"/>
      <c r="AX336" s="146"/>
    </row>
    <row r="337" spans="1:50" ht="15" customHeight="1" x14ac:dyDescent="0.3">
      <c r="A337" s="1"/>
      <c r="B337" s="1"/>
      <c r="C337" s="1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46"/>
      <c r="AD337" s="146"/>
      <c r="AE337" s="146"/>
      <c r="AF337" s="146"/>
      <c r="AG337" s="146"/>
      <c r="AH337" s="146"/>
      <c r="AI337" s="146"/>
      <c r="AJ337" s="146"/>
      <c r="AK337" s="146"/>
      <c r="AL337" s="146"/>
      <c r="AM337" s="146"/>
      <c r="AN337" s="146"/>
      <c r="AO337" s="146"/>
      <c r="AP337" s="146"/>
      <c r="AQ337" s="146"/>
      <c r="AR337" s="146"/>
      <c r="AS337" s="146"/>
      <c r="AT337" s="146"/>
      <c r="AU337" s="146"/>
      <c r="AV337" s="146"/>
      <c r="AW337" s="146"/>
      <c r="AX337" s="146"/>
    </row>
    <row r="338" spans="1:50" ht="15" customHeight="1" x14ac:dyDescent="0.3">
      <c r="A338" s="1"/>
      <c r="B338" s="1"/>
      <c r="C338" s="1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46"/>
      <c r="AD338" s="146"/>
      <c r="AE338" s="146"/>
      <c r="AF338" s="146"/>
      <c r="AG338" s="146"/>
      <c r="AH338" s="146"/>
      <c r="AI338" s="146"/>
      <c r="AJ338" s="146"/>
      <c r="AK338" s="146"/>
      <c r="AL338" s="146"/>
      <c r="AM338" s="146"/>
      <c r="AN338" s="146"/>
      <c r="AO338" s="146"/>
      <c r="AP338" s="146"/>
      <c r="AQ338" s="146"/>
      <c r="AR338" s="146"/>
      <c r="AS338" s="146"/>
      <c r="AT338" s="146"/>
      <c r="AU338" s="146"/>
      <c r="AV338" s="146"/>
      <c r="AW338" s="146"/>
      <c r="AX338" s="146"/>
    </row>
    <row r="339" spans="1:50" ht="15" customHeight="1" x14ac:dyDescent="0.3">
      <c r="A339" s="1"/>
      <c r="B339" s="1"/>
      <c r="C339" s="1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46"/>
      <c r="AD339" s="146"/>
      <c r="AE339" s="146"/>
      <c r="AF339" s="146"/>
      <c r="AG339" s="146"/>
      <c r="AH339" s="146"/>
      <c r="AI339" s="146"/>
      <c r="AJ339" s="146"/>
      <c r="AK339" s="146"/>
      <c r="AL339" s="146"/>
      <c r="AM339" s="146"/>
      <c r="AN339" s="146"/>
      <c r="AO339" s="146"/>
      <c r="AP339" s="146"/>
      <c r="AQ339" s="146"/>
      <c r="AR339" s="146"/>
      <c r="AS339" s="146"/>
      <c r="AT339" s="146"/>
      <c r="AU339" s="146"/>
      <c r="AV339" s="146"/>
      <c r="AW339" s="146"/>
      <c r="AX339" s="146"/>
    </row>
    <row r="340" spans="1:50" ht="15" customHeight="1" x14ac:dyDescent="0.3">
      <c r="A340" s="1"/>
      <c r="B340" s="1"/>
      <c r="C340" s="1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46"/>
      <c r="AD340" s="146"/>
      <c r="AE340" s="146"/>
      <c r="AF340" s="146"/>
      <c r="AG340" s="146"/>
      <c r="AH340" s="146"/>
      <c r="AI340" s="146"/>
      <c r="AJ340" s="146"/>
      <c r="AK340" s="146"/>
      <c r="AL340" s="146"/>
      <c r="AM340" s="146"/>
      <c r="AN340" s="146"/>
      <c r="AO340" s="146"/>
      <c r="AP340" s="146"/>
      <c r="AQ340" s="146"/>
      <c r="AR340" s="146"/>
      <c r="AS340" s="146"/>
      <c r="AT340" s="146"/>
      <c r="AU340" s="146"/>
      <c r="AV340" s="146"/>
      <c r="AW340" s="146"/>
      <c r="AX340" s="146"/>
    </row>
    <row r="341" spans="1:50" ht="15" customHeight="1" x14ac:dyDescent="0.3">
      <c r="A341" s="1"/>
      <c r="B341" s="1"/>
      <c r="C341" s="1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46"/>
      <c r="AD341" s="146"/>
      <c r="AE341" s="146"/>
      <c r="AF341" s="146"/>
      <c r="AG341" s="146"/>
      <c r="AH341" s="146"/>
      <c r="AI341" s="146"/>
      <c r="AJ341" s="146"/>
      <c r="AK341" s="146"/>
      <c r="AL341" s="146"/>
      <c r="AM341" s="146"/>
      <c r="AN341" s="146"/>
      <c r="AO341" s="146"/>
      <c r="AP341" s="146"/>
      <c r="AQ341" s="146"/>
      <c r="AR341" s="146"/>
      <c r="AS341" s="146"/>
      <c r="AT341" s="146"/>
      <c r="AU341" s="146"/>
      <c r="AV341" s="146"/>
      <c r="AW341" s="146"/>
      <c r="AX341" s="146"/>
    </row>
    <row r="342" spans="1:50" ht="15" customHeight="1" x14ac:dyDescent="0.3">
      <c r="A342" s="1"/>
      <c r="B342" s="1"/>
      <c r="C342" s="1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6"/>
      <c r="AD342" s="146"/>
      <c r="AE342" s="146"/>
      <c r="AF342" s="146"/>
      <c r="AG342" s="146"/>
      <c r="AH342" s="146"/>
      <c r="AI342" s="146"/>
      <c r="AJ342" s="146"/>
      <c r="AK342" s="146"/>
      <c r="AL342" s="146"/>
      <c r="AM342" s="146"/>
      <c r="AN342" s="146"/>
      <c r="AO342" s="146"/>
      <c r="AP342" s="146"/>
      <c r="AQ342" s="146"/>
      <c r="AR342" s="146"/>
      <c r="AS342" s="146"/>
      <c r="AT342" s="146"/>
      <c r="AU342" s="146"/>
      <c r="AV342" s="146"/>
      <c r="AW342" s="146"/>
      <c r="AX342" s="146"/>
    </row>
    <row r="343" spans="1:50" ht="15" customHeight="1" x14ac:dyDescent="0.3">
      <c r="A343" s="1"/>
      <c r="B343" s="1"/>
      <c r="C343" s="1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/>
      <c r="AB343" s="146"/>
      <c r="AC343" s="146"/>
      <c r="AD343" s="146"/>
      <c r="AE343" s="146"/>
      <c r="AF343" s="146"/>
      <c r="AG343" s="146"/>
      <c r="AH343" s="146"/>
      <c r="AI343" s="146"/>
      <c r="AJ343" s="146"/>
      <c r="AK343" s="146"/>
      <c r="AL343" s="146"/>
      <c r="AM343" s="146"/>
      <c r="AN343" s="146"/>
      <c r="AO343" s="146"/>
      <c r="AP343" s="146"/>
      <c r="AQ343" s="146"/>
      <c r="AR343" s="146"/>
      <c r="AS343" s="146"/>
      <c r="AT343" s="146"/>
      <c r="AU343" s="146"/>
      <c r="AV343" s="146"/>
      <c r="AW343" s="146"/>
      <c r="AX343" s="146"/>
    </row>
    <row r="344" spans="1:50" ht="15" customHeight="1" x14ac:dyDescent="0.3">
      <c r="A344" s="1"/>
      <c r="B344" s="1"/>
      <c r="C344" s="1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/>
      <c r="AB344" s="146"/>
      <c r="AC344" s="146"/>
      <c r="AD344" s="146"/>
      <c r="AE344" s="146"/>
      <c r="AF344" s="146"/>
      <c r="AG344" s="146"/>
      <c r="AH344" s="146"/>
      <c r="AI344" s="146"/>
      <c r="AJ344" s="146"/>
      <c r="AK344" s="146"/>
      <c r="AL344" s="146"/>
      <c r="AM344" s="146"/>
      <c r="AN344" s="146"/>
      <c r="AO344" s="146"/>
      <c r="AP344" s="146"/>
      <c r="AQ344" s="146"/>
      <c r="AR344" s="146"/>
      <c r="AS344" s="146"/>
      <c r="AT344" s="146"/>
      <c r="AU344" s="146"/>
      <c r="AV344" s="146"/>
      <c r="AW344" s="146"/>
      <c r="AX344" s="146"/>
    </row>
    <row r="345" spans="1:50" ht="15" customHeight="1" x14ac:dyDescent="0.3">
      <c r="A345" s="1"/>
      <c r="B345" s="1"/>
      <c r="C345" s="1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/>
      <c r="AB345" s="146"/>
      <c r="AC345" s="146"/>
      <c r="AD345" s="146"/>
      <c r="AE345" s="146"/>
      <c r="AF345" s="146"/>
      <c r="AG345" s="146"/>
      <c r="AH345" s="146"/>
      <c r="AI345" s="146"/>
      <c r="AJ345" s="146"/>
      <c r="AK345" s="146"/>
      <c r="AL345" s="146"/>
      <c r="AM345" s="146"/>
      <c r="AN345" s="146"/>
      <c r="AO345" s="146"/>
      <c r="AP345" s="146"/>
      <c r="AQ345" s="146"/>
      <c r="AR345" s="146"/>
      <c r="AS345" s="146"/>
      <c r="AT345" s="146"/>
      <c r="AU345" s="146"/>
      <c r="AV345" s="146"/>
      <c r="AW345" s="146"/>
      <c r="AX345" s="146"/>
    </row>
    <row r="346" spans="1:50" ht="15" customHeight="1" x14ac:dyDescent="0.3">
      <c r="A346" s="1"/>
      <c r="B346" s="1"/>
      <c r="C346" s="1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46"/>
      <c r="AD346" s="146"/>
      <c r="AE346" s="146"/>
      <c r="AF346" s="146"/>
      <c r="AG346" s="146"/>
      <c r="AH346" s="146"/>
      <c r="AI346" s="146"/>
      <c r="AJ346" s="146"/>
      <c r="AK346" s="146"/>
      <c r="AL346" s="146"/>
      <c r="AM346" s="146"/>
      <c r="AN346" s="146"/>
      <c r="AO346" s="146"/>
      <c r="AP346" s="146"/>
      <c r="AQ346" s="146"/>
      <c r="AR346" s="146"/>
      <c r="AS346" s="146"/>
      <c r="AT346" s="146"/>
      <c r="AU346" s="146"/>
      <c r="AV346" s="146"/>
      <c r="AW346" s="146"/>
      <c r="AX346" s="146"/>
    </row>
    <row r="347" spans="1:50" ht="15" customHeight="1" x14ac:dyDescent="0.3">
      <c r="A347" s="1"/>
      <c r="B347" s="1"/>
      <c r="C347" s="1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/>
      <c r="AB347" s="146"/>
      <c r="AC347" s="146"/>
      <c r="AD347" s="146"/>
      <c r="AE347" s="146"/>
      <c r="AF347" s="146"/>
      <c r="AG347" s="146"/>
      <c r="AH347" s="146"/>
      <c r="AI347" s="146"/>
      <c r="AJ347" s="146"/>
      <c r="AK347" s="146"/>
      <c r="AL347" s="146"/>
      <c r="AM347" s="146"/>
      <c r="AN347" s="146"/>
      <c r="AO347" s="146"/>
      <c r="AP347" s="146"/>
      <c r="AQ347" s="146"/>
      <c r="AR347" s="146"/>
      <c r="AS347" s="146"/>
      <c r="AT347" s="146"/>
      <c r="AU347" s="146"/>
      <c r="AV347" s="146"/>
      <c r="AW347" s="146"/>
      <c r="AX347" s="146"/>
    </row>
    <row r="348" spans="1:50" ht="15" customHeight="1" x14ac:dyDescent="0.3">
      <c r="A348" s="1"/>
      <c r="B348" s="1"/>
      <c r="C348" s="1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/>
      <c r="AB348" s="146"/>
      <c r="AC348" s="146"/>
      <c r="AD348" s="146"/>
      <c r="AE348" s="146"/>
      <c r="AF348" s="146"/>
      <c r="AG348" s="146"/>
      <c r="AH348" s="146"/>
      <c r="AI348" s="146"/>
      <c r="AJ348" s="146"/>
      <c r="AK348" s="146"/>
      <c r="AL348" s="146"/>
      <c r="AM348" s="146"/>
      <c r="AN348" s="146"/>
      <c r="AO348" s="146"/>
      <c r="AP348" s="146"/>
      <c r="AQ348" s="146"/>
      <c r="AR348" s="146"/>
      <c r="AS348" s="146"/>
      <c r="AT348" s="146"/>
      <c r="AU348" s="146"/>
      <c r="AV348" s="146"/>
      <c r="AW348" s="146"/>
      <c r="AX348" s="146"/>
    </row>
    <row r="349" spans="1:50" ht="15" customHeight="1" x14ac:dyDescent="0.3">
      <c r="A349" s="1"/>
      <c r="B349" s="1"/>
      <c r="C349" s="1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/>
      <c r="AB349" s="146"/>
      <c r="AC349" s="146"/>
      <c r="AD349" s="146"/>
      <c r="AE349" s="146"/>
      <c r="AF349" s="146"/>
      <c r="AG349" s="146"/>
      <c r="AH349" s="146"/>
      <c r="AI349" s="146"/>
      <c r="AJ349" s="146"/>
      <c r="AK349" s="146"/>
      <c r="AL349" s="146"/>
      <c r="AM349" s="146"/>
      <c r="AN349" s="146"/>
      <c r="AO349" s="146"/>
      <c r="AP349" s="146"/>
      <c r="AQ349" s="146"/>
      <c r="AR349" s="146"/>
      <c r="AS349" s="146"/>
      <c r="AT349" s="146"/>
      <c r="AU349" s="146"/>
      <c r="AV349" s="146"/>
      <c r="AW349" s="146"/>
      <c r="AX349" s="146"/>
    </row>
    <row r="350" spans="1:50" ht="15" customHeight="1" x14ac:dyDescent="0.3">
      <c r="A350" s="1"/>
      <c r="B350" s="1"/>
      <c r="C350" s="1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46"/>
      <c r="AD350" s="146"/>
      <c r="AE350" s="146"/>
      <c r="AF350" s="146"/>
      <c r="AG350" s="146"/>
      <c r="AH350" s="146"/>
      <c r="AI350" s="146"/>
      <c r="AJ350" s="146"/>
      <c r="AK350" s="146"/>
      <c r="AL350" s="146"/>
      <c r="AM350" s="146"/>
      <c r="AN350" s="146"/>
      <c r="AO350" s="146"/>
      <c r="AP350" s="146"/>
      <c r="AQ350" s="146"/>
      <c r="AR350" s="146"/>
      <c r="AS350" s="146"/>
      <c r="AT350" s="146"/>
      <c r="AU350" s="146"/>
      <c r="AV350" s="146"/>
      <c r="AW350" s="146"/>
      <c r="AX350" s="146"/>
    </row>
    <row r="351" spans="1:50" ht="15" customHeight="1" x14ac:dyDescent="0.3">
      <c r="A351" s="1"/>
      <c r="B351" s="1"/>
      <c r="C351" s="1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46"/>
      <c r="AD351" s="146"/>
      <c r="AE351" s="146"/>
      <c r="AF351" s="146"/>
      <c r="AG351" s="146"/>
      <c r="AH351" s="146"/>
      <c r="AI351" s="146"/>
      <c r="AJ351" s="146"/>
      <c r="AK351" s="146"/>
      <c r="AL351" s="146"/>
      <c r="AM351" s="146"/>
      <c r="AN351" s="146"/>
      <c r="AO351" s="146"/>
      <c r="AP351" s="146"/>
      <c r="AQ351" s="146"/>
      <c r="AR351" s="146"/>
      <c r="AS351" s="146"/>
      <c r="AT351" s="146"/>
      <c r="AU351" s="146"/>
      <c r="AV351" s="146"/>
      <c r="AW351" s="146"/>
      <c r="AX351" s="146"/>
    </row>
    <row r="352" spans="1:50" ht="15" customHeight="1" x14ac:dyDescent="0.3">
      <c r="A352" s="1"/>
      <c r="B352" s="1"/>
      <c r="C352" s="1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6"/>
      <c r="AD352" s="146"/>
      <c r="AE352" s="146"/>
      <c r="AF352" s="146"/>
      <c r="AG352" s="146"/>
      <c r="AH352" s="146"/>
      <c r="AI352" s="146"/>
      <c r="AJ352" s="146"/>
      <c r="AK352" s="146"/>
      <c r="AL352" s="146"/>
      <c r="AM352" s="146"/>
      <c r="AN352" s="146"/>
      <c r="AO352" s="146"/>
      <c r="AP352" s="146"/>
      <c r="AQ352" s="146"/>
      <c r="AR352" s="146"/>
      <c r="AS352" s="146"/>
      <c r="AT352" s="146"/>
      <c r="AU352" s="146"/>
      <c r="AV352" s="146"/>
      <c r="AW352" s="146"/>
      <c r="AX352" s="146"/>
    </row>
    <row r="353" spans="1:50" ht="15" customHeight="1" x14ac:dyDescent="0.3">
      <c r="A353" s="1"/>
      <c r="B353" s="1"/>
      <c r="C353" s="1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46"/>
      <c r="AD353" s="146"/>
      <c r="AE353" s="146"/>
      <c r="AF353" s="146"/>
      <c r="AG353" s="146"/>
      <c r="AH353" s="146"/>
      <c r="AI353" s="146"/>
      <c r="AJ353" s="146"/>
      <c r="AK353" s="146"/>
      <c r="AL353" s="146"/>
      <c r="AM353" s="146"/>
      <c r="AN353" s="146"/>
      <c r="AO353" s="146"/>
      <c r="AP353" s="146"/>
      <c r="AQ353" s="146"/>
      <c r="AR353" s="146"/>
      <c r="AS353" s="146"/>
      <c r="AT353" s="146"/>
      <c r="AU353" s="146"/>
      <c r="AV353" s="146"/>
      <c r="AW353" s="146"/>
      <c r="AX353" s="146"/>
    </row>
    <row r="354" spans="1:50" ht="15" customHeight="1" x14ac:dyDescent="0.3">
      <c r="A354" s="1"/>
      <c r="B354" s="1"/>
      <c r="C354" s="1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46"/>
      <c r="AD354" s="146"/>
      <c r="AE354" s="146"/>
      <c r="AF354" s="146"/>
      <c r="AG354" s="146"/>
      <c r="AH354" s="146"/>
      <c r="AI354" s="146"/>
      <c r="AJ354" s="146"/>
      <c r="AK354" s="146"/>
      <c r="AL354" s="146"/>
      <c r="AM354" s="146"/>
      <c r="AN354" s="146"/>
      <c r="AO354" s="146"/>
      <c r="AP354" s="146"/>
      <c r="AQ354" s="146"/>
      <c r="AR354" s="146"/>
      <c r="AS354" s="146"/>
      <c r="AT354" s="146"/>
      <c r="AU354" s="146"/>
      <c r="AV354" s="146"/>
      <c r="AW354" s="146"/>
      <c r="AX354" s="146"/>
    </row>
    <row r="355" spans="1:50" ht="15" customHeight="1" x14ac:dyDescent="0.3">
      <c r="A355" s="1"/>
      <c r="B355" s="1"/>
      <c r="C355" s="1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6"/>
      <c r="AD355" s="146"/>
      <c r="AE355" s="146"/>
      <c r="AF355" s="146"/>
      <c r="AG355" s="146"/>
      <c r="AH355" s="146"/>
      <c r="AI355" s="146"/>
      <c r="AJ355" s="146"/>
      <c r="AK355" s="146"/>
      <c r="AL355" s="146"/>
      <c r="AM355" s="146"/>
      <c r="AN355" s="146"/>
      <c r="AO355" s="146"/>
      <c r="AP355" s="146"/>
      <c r="AQ355" s="146"/>
      <c r="AR355" s="146"/>
      <c r="AS355" s="146"/>
      <c r="AT355" s="146"/>
      <c r="AU355" s="146"/>
      <c r="AV355" s="146"/>
      <c r="AW355" s="146"/>
      <c r="AX355" s="146"/>
    </row>
    <row r="356" spans="1:50" ht="15" customHeight="1" x14ac:dyDescent="0.3">
      <c r="A356" s="1"/>
      <c r="B356" s="1"/>
      <c r="C356" s="1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  <c r="AA356" s="146"/>
      <c r="AB356" s="146"/>
      <c r="AC356" s="146"/>
      <c r="AD356" s="146"/>
      <c r="AE356" s="146"/>
      <c r="AF356" s="146"/>
      <c r="AG356" s="146"/>
      <c r="AH356" s="146"/>
      <c r="AI356" s="146"/>
      <c r="AJ356" s="146"/>
      <c r="AK356" s="146"/>
      <c r="AL356" s="146"/>
      <c r="AM356" s="146"/>
      <c r="AN356" s="146"/>
      <c r="AO356" s="146"/>
      <c r="AP356" s="146"/>
      <c r="AQ356" s="146"/>
      <c r="AR356" s="146"/>
      <c r="AS356" s="146"/>
      <c r="AT356" s="146"/>
      <c r="AU356" s="146"/>
      <c r="AV356" s="146"/>
      <c r="AW356" s="146"/>
      <c r="AX356" s="146"/>
    </row>
    <row r="357" spans="1:50" ht="15" customHeight="1" x14ac:dyDescent="0.3">
      <c r="A357" s="1"/>
      <c r="B357" s="1"/>
      <c r="C357" s="1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  <c r="AA357" s="146"/>
      <c r="AB357" s="146"/>
      <c r="AC357" s="146"/>
      <c r="AD357" s="146"/>
      <c r="AE357" s="146"/>
      <c r="AF357" s="146"/>
      <c r="AG357" s="146"/>
      <c r="AH357" s="146"/>
      <c r="AI357" s="146"/>
      <c r="AJ357" s="146"/>
      <c r="AK357" s="146"/>
      <c r="AL357" s="146"/>
      <c r="AM357" s="146"/>
      <c r="AN357" s="146"/>
      <c r="AO357" s="146"/>
      <c r="AP357" s="146"/>
      <c r="AQ357" s="146"/>
      <c r="AR357" s="146"/>
      <c r="AS357" s="146"/>
      <c r="AT357" s="146"/>
      <c r="AU357" s="146"/>
      <c r="AV357" s="146"/>
      <c r="AW357" s="146"/>
      <c r="AX357" s="146"/>
    </row>
    <row r="358" spans="1:50" ht="15" customHeight="1" x14ac:dyDescent="0.3">
      <c r="A358" s="1"/>
      <c r="B358" s="1"/>
      <c r="C358" s="1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  <c r="AA358" s="146"/>
      <c r="AB358" s="146"/>
      <c r="AC358" s="146"/>
      <c r="AD358" s="146"/>
      <c r="AE358" s="146"/>
      <c r="AF358" s="146"/>
      <c r="AG358" s="146"/>
      <c r="AH358" s="146"/>
      <c r="AI358" s="146"/>
      <c r="AJ358" s="146"/>
      <c r="AK358" s="146"/>
      <c r="AL358" s="146"/>
      <c r="AM358" s="146"/>
      <c r="AN358" s="146"/>
      <c r="AO358" s="146"/>
      <c r="AP358" s="146"/>
      <c r="AQ358" s="146"/>
      <c r="AR358" s="146"/>
      <c r="AS358" s="146"/>
      <c r="AT358" s="146"/>
      <c r="AU358" s="146"/>
      <c r="AV358" s="146"/>
      <c r="AW358" s="146"/>
      <c r="AX358" s="146"/>
    </row>
    <row r="359" spans="1:50" ht="15" customHeight="1" x14ac:dyDescent="0.3">
      <c r="A359" s="1"/>
      <c r="B359" s="1"/>
      <c r="C359" s="1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  <c r="AA359" s="146"/>
      <c r="AB359" s="146"/>
      <c r="AC359" s="146"/>
      <c r="AD359" s="146"/>
      <c r="AE359" s="146"/>
      <c r="AF359" s="146"/>
      <c r="AG359" s="146"/>
      <c r="AH359" s="146"/>
      <c r="AI359" s="146"/>
      <c r="AJ359" s="146"/>
      <c r="AK359" s="146"/>
      <c r="AL359" s="146"/>
      <c r="AM359" s="146"/>
      <c r="AN359" s="146"/>
      <c r="AO359" s="146"/>
      <c r="AP359" s="146"/>
      <c r="AQ359" s="146"/>
      <c r="AR359" s="146"/>
      <c r="AS359" s="146"/>
      <c r="AT359" s="146"/>
      <c r="AU359" s="146"/>
      <c r="AV359" s="146"/>
      <c r="AW359" s="146"/>
      <c r="AX359" s="146"/>
    </row>
    <row r="360" spans="1:50" ht="15" customHeight="1" x14ac:dyDescent="0.3">
      <c r="A360" s="1"/>
      <c r="B360" s="1"/>
      <c r="C360" s="1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  <c r="AA360" s="146"/>
      <c r="AB360" s="146"/>
      <c r="AC360" s="146"/>
      <c r="AD360" s="146"/>
      <c r="AE360" s="146"/>
      <c r="AF360" s="146"/>
      <c r="AG360" s="146"/>
      <c r="AH360" s="146"/>
      <c r="AI360" s="146"/>
      <c r="AJ360" s="146"/>
      <c r="AK360" s="146"/>
      <c r="AL360" s="146"/>
      <c r="AM360" s="146"/>
      <c r="AN360" s="146"/>
      <c r="AO360" s="146"/>
      <c r="AP360" s="146"/>
      <c r="AQ360" s="146"/>
      <c r="AR360" s="146"/>
      <c r="AS360" s="146"/>
      <c r="AT360" s="146"/>
      <c r="AU360" s="146"/>
      <c r="AV360" s="146"/>
      <c r="AW360" s="146"/>
      <c r="AX360" s="146"/>
    </row>
    <row r="361" spans="1:50" ht="15" customHeight="1" x14ac:dyDescent="0.3">
      <c r="A361" s="1"/>
      <c r="B361" s="1"/>
      <c r="C361" s="1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  <c r="AA361" s="146"/>
      <c r="AB361" s="146"/>
      <c r="AC361" s="146"/>
      <c r="AD361" s="146"/>
      <c r="AE361" s="146"/>
      <c r="AF361" s="146"/>
      <c r="AG361" s="146"/>
      <c r="AH361" s="146"/>
      <c r="AI361" s="146"/>
      <c r="AJ361" s="146"/>
      <c r="AK361" s="146"/>
      <c r="AL361" s="146"/>
      <c r="AM361" s="146"/>
      <c r="AN361" s="146"/>
      <c r="AO361" s="146"/>
      <c r="AP361" s="146"/>
      <c r="AQ361" s="146"/>
      <c r="AR361" s="146"/>
      <c r="AS361" s="146"/>
      <c r="AT361" s="146"/>
      <c r="AU361" s="146"/>
      <c r="AV361" s="146"/>
      <c r="AW361" s="146"/>
      <c r="AX361" s="146"/>
    </row>
    <row r="362" spans="1:50" ht="15" customHeight="1" x14ac:dyDescent="0.3">
      <c r="A362" s="1"/>
      <c r="B362" s="1"/>
      <c r="C362" s="1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  <c r="AA362" s="146"/>
      <c r="AB362" s="146"/>
      <c r="AC362" s="146"/>
      <c r="AD362" s="146"/>
      <c r="AE362" s="146"/>
      <c r="AF362" s="146"/>
      <c r="AG362" s="146"/>
      <c r="AH362" s="146"/>
      <c r="AI362" s="146"/>
      <c r="AJ362" s="146"/>
      <c r="AK362" s="146"/>
      <c r="AL362" s="146"/>
      <c r="AM362" s="146"/>
      <c r="AN362" s="146"/>
      <c r="AO362" s="146"/>
      <c r="AP362" s="146"/>
      <c r="AQ362" s="146"/>
      <c r="AR362" s="146"/>
      <c r="AS362" s="146"/>
      <c r="AT362" s="146"/>
      <c r="AU362" s="146"/>
      <c r="AV362" s="146"/>
      <c r="AW362" s="146"/>
      <c r="AX362" s="146"/>
    </row>
    <row r="363" spans="1:50" ht="15" customHeight="1" x14ac:dyDescent="0.3">
      <c r="A363" s="1"/>
      <c r="B363" s="1"/>
      <c r="C363" s="1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  <c r="AA363" s="146"/>
      <c r="AB363" s="146"/>
      <c r="AC363" s="146"/>
      <c r="AD363" s="146"/>
      <c r="AE363" s="146"/>
      <c r="AF363" s="146"/>
      <c r="AG363" s="146"/>
      <c r="AH363" s="146"/>
      <c r="AI363" s="146"/>
      <c r="AJ363" s="146"/>
      <c r="AK363" s="146"/>
      <c r="AL363" s="146"/>
      <c r="AM363" s="146"/>
      <c r="AN363" s="146"/>
      <c r="AO363" s="146"/>
      <c r="AP363" s="146"/>
      <c r="AQ363" s="146"/>
      <c r="AR363" s="146"/>
      <c r="AS363" s="146"/>
      <c r="AT363" s="146"/>
      <c r="AU363" s="146"/>
      <c r="AV363" s="146"/>
      <c r="AW363" s="146"/>
      <c r="AX363" s="146"/>
    </row>
    <row r="364" spans="1:50" ht="15" customHeight="1" x14ac:dyDescent="0.3">
      <c r="A364" s="1"/>
      <c r="B364" s="1"/>
      <c r="C364" s="1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  <c r="AA364" s="146"/>
      <c r="AB364" s="146"/>
      <c r="AC364" s="146"/>
      <c r="AD364" s="146"/>
      <c r="AE364" s="146"/>
      <c r="AF364" s="146"/>
      <c r="AG364" s="146"/>
      <c r="AH364" s="146"/>
      <c r="AI364" s="146"/>
      <c r="AJ364" s="146"/>
      <c r="AK364" s="146"/>
      <c r="AL364" s="146"/>
      <c r="AM364" s="146"/>
      <c r="AN364" s="146"/>
      <c r="AO364" s="146"/>
      <c r="AP364" s="146"/>
      <c r="AQ364" s="146"/>
      <c r="AR364" s="146"/>
      <c r="AS364" s="146"/>
      <c r="AT364" s="146"/>
      <c r="AU364" s="146"/>
      <c r="AV364" s="146"/>
      <c r="AW364" s="146"/>
      <c r="AX364" s="146"/>
    </row>
    <row r="365" spans="1:50" ht="15" customHeight="1" x14ac:dyDescent="0.3">
      <c r="A365" s="1"/>
      <c r="B365" s="1"/>
      <c r="C365" s="1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  <c r="AA365" s="146"/>
      <c r="AB365" s="146"/>
      <c r="AC365" s="146"/>
      <c r="AD365" s="146"/>
      <c r="AE365" s="146"/>
      <c r="AF365" s="146"/>
      <c r="AG365" s="146"/>
      <c r="AH365" s="146"/>
      <c r="AI365" s="146"/>
      <c r="AJ365" s="146"/>
      <c r="AK365" s="146"/>
      <c r="AL365" s="146"/>
      <c r="AM365" s="146"/>
      <c r="AN365" s="146"/>
      <c r="AO365" s="146"/>
      <c r="AP365" s="146"/>
      <c r="AQ365" s="146"/>
      <c r="AR365" s="146"/>
      <c r="AS365" s="146"/>
      <c r="AT365" s="146"/>
      <c r="AU365" s="146"/>
      <c r="AV365" s="146"/>
      <c r="AW365" s="146"/>
      <c r="AX365" s="146"/>
    </row>
    <row r="366" spans="1:50" ht="15" customHeight="1" x14ac:dyDescent="0.3">
      <c r="A366" s="1"/>
      <c r="B366" s="1"/>
      <c r="C366" s="1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  <c r="AA366" s="146"/>
      <c r="AB366" s="146"/>
      <c r="AC366" s="146"/>
      <c r="AD366" s="146"/>
      <c r="AE366" s="146"/>
      <c r="AF366" s="146"/>
      <c r="AG366" s="146"/>
      <c r="AH366" s="146"/>
      <c r="AI366" s="146"/>
      <c r="AJ366" s="146"/>
      <c r="AK366" s="146"/>
      <c r="AL366" s="146"/>
      <c r="AM366" s="146"/>
      <c r="AN366" s="146"/>
      <c r="AO366" s="146"/>
      <c r="AP366" s="146"/>
      <c r="AQ366" s="146"/>
      <c r="AR366" s="146"/>
      <c r="AS366" s="146"/>
      <c r="AT366" s="146"/>
      <c r="AU366" s="146"/>
      <c r="AV366" s="146"/>
      <c r="AW366" s="146"/>
      <c r="AX366" s="146"/>
    </row>
    <row r="367" spans="1:50" ht="15" customHeight="1" x14ac:dyDescent="0.3">
      <c r="A367" s="1"/>
      <c r="B367" s="1"/>
      <c r="C367" s="1"/>
      <c r="D367" s="146"/>
      <c r="E367" s="146"/>
      <c r="F367" s="146"/>
      <c r="G367" s="146"/>
      <c r="H367" s="146"/>
      <c r="I367" s="14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  <c r="AA367" s="146"/>
      <c r="AB367" s="146"/>
      <c r="AC367" s="146"/>
      <c r="AD367" s="146"/>
      <c r="AE367" s="146"/>
      <c r="AF367" s="146"/>
      <c r="AG367" s="146"/>
      <c r="AH367" s="146"/>
      <c r="AI367" s="146"/>
      <c r="AJ367" s="146"/>
      <c r="AK367" s="146"/>
      <c r="AL367" s="146"/>
      <c r="AM367" s="146"/>
      <c r="AN367" s="146"/>
      <c r="AO367" s="146"/>
      <c r="AP367" s="146"/>
      <c r="AQ367" s="146"/>
      <c r="AR367" s="146"/>
      <c r="AS367" s="146"/>
      <c r="AT367" s="146"/>
      <c r="AU367" s="146"/>
      <c r="AV367" s="146"/>
      <c r="AW367" s="146"/>
      <c r="AX367" s="146"/>
    </row>
    <row r="368" spans="1:50" ht="15" customHeight="1" x14ac:dyDescent="0.3">
      <c r="A368" s="1"/>
      <c r="B368" s="1"/>
      <c r="C368" s="1"/>
      <c r="D368" s="146"/>
      <c r="E368" s="146"/>
      <c r="F368" s="146"/>
      <c r="G368" s="146"/>
      <c r="H368" s="146"/>
      <c r="I368" s="14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  <c r="AA368" s="146"/>
      <c r="AB368" s="146"/>
      <c r="AC368" s="146"/>
      <c r="AD368" s="146"/>
      <c r="AE368" s="146"/>
      <c r="AF368" s="146"/>
      <c r="AG368" s="146"/>
      <c r="AH368" s="146"/>
      <c r="AI368" s="146"/>
      <c r="AJ368" s="146"/>
      <c r="AK368" s="146"/>
      <c r="AL368" s="146"/>
      <c r="AM368" s="146"/>
      <c r="AN368" s="146"/>
      <c r="AO368" s="146"/>
      <c r="AP368" s="146"/>
      <c r="AQ368" s="146"/>
      <c r="AR368" s="146"/>
      <c r="AS368" s="146"/>
      <c r="AT368" s="146"/>
      <c r="AU368" s="146"/>
      <c r="AV368" s="146"/>
      <c r="AW368" s="146"/>
      <c r="AX368" s="146"/>
    </row>
    <row r="369" spans="1:50" ht="15" customHeight="1" x14ac:dyDescent="0.3">
      <c r="A369" s="1"/>
      <c r="B369" s="1"/>
      <c r="C369" s="1"/>
      <c r="D369" s="146"/>
      <c r="E369" s="146"/>
      <c r="F369" s="146"/>
      <c r="G369" s="146"/>
      <c r="H369" s="146"/>
      <c r="I369" s="14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  <c r="AA369" s="146"/>
      <c r="AB369" s="146"/>
      <c r="AC369" s="146"/>
      <c r="AD369" s="146"/>
      <c r="AE369" s="146"/>
      <c r="AF369" s="146"/>
      <c r="AG369" s="146"/>
      <c r="AH369" s="146"/>
      <c r="AI369" s="146"/>
      <c r="AJ369" s="146"/>
      <c r="AK369" s="146"/>
      <c r="AL369" s="146"/>
      <c r="AM369" s="146"/>
      <c r="AN369" s="146"/>
      <c r="AO369" s="146"/>
      <c r="AP369" s="146"/>
      <c r="AQ369" s="146"/>
      <c r="AR369" s="146"/>
      <c r="AS369" s="146"/>
      <c r="AT369" s="146"/>
      <c r="AU369" s="146"/>
      <c r="AV369" s="146"/>
      <c r="AW369" s="146"/>
      <c r="AX369" s="146"/>
    </row>
    <row r="370" spans="1:50" ht="15" customHeight="1" x14ac:dyDescent="0.3">
      <c r="A370" s="1"/>
      <c r="B370" s="1"/>
      <c r="C370" s="1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  <c r="AA370" s="146"/>
      <c r="AB370" s="146"/>
      <c r="AC370" s="146"/>
      <c r="AD370" s="146"/>
      <c r="AE370" s="146"/>
      <c r="AF370" s="146"/>
      <c r="AG370" s="146"/>
      <c r="AH370" s="146"/>
      <c r="AI370" s="146"/>
      <c r="AJ370" s="146"/>
      <c r="AK370" s="146"/>
      <c r="AL370" s="146"/>
      <c r="AM370" s="146"/>
      <c r="AN370" s="146"/>
      <c r="AO370" s="146"/>
      <c r="AP370" s="146"/>
      <c r="AQ370" s="146"/>
      <c r="AR370" s="146"/>
      <c r="AS370" s="146"/>
      <c r="AT370" s="146"/>
      <c r="AU370" s="146"/>
      <c r="AV370" s="146"/>
      <c r="AW370" s="146"/>
      <c r="AX370" s="146"/>
    </row>
    <row r="371" spans="1:50" ht="15" customHeight="1" x14ac:dyDescent="0.3">
      <c r="A371" s="1"/>
      <c r="B371" s="1"/>
      <c r="C371" s="1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  <c r="AA371" s="146"/>
      <c r="AB371" s="146"/>
      <c r="AC371" s="146"/>
      <c r="AD371" s="146"/>
      <c r="AE371" s="146"/>
      <c r="AF371" s="146"/>
      <c r="AG371" s="146"/>
      <c r="AH371" s="146"/>
      <c r="AI371" s="146"/>
      <c r="AJ371" s="146"/>
      <c r="AK371" s="146"/>
      <c r="AL371" s="146"/>
      <c r="AM371" s="146"/>
      <c r="AN371" s="146"/>
      <c r="AO371" s="146"/>
      <c r="AP371" s="146"/>
      <c r="AQ371" s="146"/>
      <c r="AR371" s="146"/>
      <c r="AS371" s="146"/>
      <c r="AT371" s="146"/>
      <c r="AU371" s="146"/>
      <c r="AV371" s="146"/>
      <c r="AW371" s="146"/>
      <c r="AX371" s="146"/>
    </row>
    <row r="372" spans="1:50" ht="15" customHeight="1" x14ac:dyDescent="0.3">
      <c r="A372" s="1"/>
      <c r="B372" s="1"/>
      <c r="C372" s="1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  <c r="AA372" s="146"/>
      <c r="AB372" s="146"/>
      <c r="AC372" s="146"/>
      <c r="AD372" s="146"/>
      <c r="AE372" s="146"/>
      <c r="AF372" s="146"/>
      <c r="AG372" s="146"/>
      <c r="AH372" s="146"/>
      <c r="AI372" s="146"/>
      <c r="AJ372" s="146"/>
      <c r="AK372" s="146"/>
      <c r="AL372" s="146"/>
      <c r="AM372" s="146"/>
      <c r="AN372" s="146"/>
      <c r="AO372" s="146"/>
      <c r="AP372" s="146"/>
      <c r="AQ372" s="146"/>
      <c r="AR372" s="146"/>
      <c r="AS372" s="146"/>
      <c r="AT372" s="146"/>
      <c r="AU372" s="146"/>
      <c r="AV372" s="146"/>
      <c r="AW372" s="146"/>
      <c r="AX372" s="146"/>
    </row>
    <row r="373" spans="1:50" ht="15" customHeight="1" x14ac:dyDescent="0.3">
      <c r="A373" s="1"/>
      <c r="B373" s="1"/>
      <c r="C373" s="1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  <c r="AA373" s="146"/>
      <c r="AB373" s="146"/>
      <c r="AC373" s="146"/>
      <c r="AD373" s="146"/>
      <c r="AE373" s="146"/>
      <c r="AF373" s="146"/>
      <c r="AG373" s="146"/>
      <c r="AH373" s="146"/>
      <c r="AI373" s="146"/>
      <c r="AJ373" s="146"/>
      <c r="AK373" s="146"/>
      <c r="AL373" s="146"/>
      <c r="AM373" s="146"/>
      <c r="AN373" s="146"/>
      <c r="AO373" s="146"/>
      <c r="AP373" s="146"/>
      <c r="AQ373" s="146"/>
      <c r="AR373" s="146"/>
      <c r="AS373" s="146"/>
      <c r="AT373" s="146"/>
      <c r="AU373" s="146"/>
      <c r="AV373" s="146"/>
      <c r="AW373" s="146"/>
      <c r="AX373" s="146"/>
    </row>
    <row r="374" spans="1:50" ht="15" customHeight="1" x14ac:dyDescent="0.3">
      <c r="A374" s="1"/>
      <c r="B374" s="1"/>
      <c r="C374" s="1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  <c r="AA374" s="146"/>
      <c r="AB374" s="146"/>
      <c r="AC374" s="146"/>
      <c r="AD374" s="146"/>
      <c r="AE374" s="146"/>
      <c r="AF374" s="146"/>
      <c r="AG374" s="146"/>
      <c r="AH374" s="146"/>
      <c r="AI374" s="146"/>
      <c r="AJ374" s="146"/>
      <c r="AK374" s="146"/>
      <c r="AL374" s="146"/>
      <c r="AM374" s="146"/>
      <c r="AN374" s="146"/>
      <c r="AO374" s="146"/>
      <c r="AP374" s="146"/>
      <c r="AQ374" s="146"/>
      <c r="AR374" s="146"/>
      <c r="AS374" s="146"/>
      <c r="AT374" s="146"/>
      <c r="AU374" s="146"/>
      <c r="AV374" s="146"/>
      <c r="AW374" s="146"/>
      <c r="AX374" s="146"/>
    </row>
    <row r="375" spans="1:50" ht="15" customHeight="1" x14ac:dyDescent="0.3">
      <c r="A375" s="1"/>
      <c r="B375" s="1"/>
      <c r="C375" s="1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  <c r="AA375" s="146"/>
      <c r="AB375" s="146"/>
      <c r="AC375" s="146"/>
      <c r="AD375" s="146"/>
      <c r="AE375" s="146"/>
      <c r="AF375" s="146"/>
      <c r="AG375" s="146"/>
      <c r="AH375" s="146"/>
      <c r="AI375" s="146"/>
      <c r="AJ375" s="146"/>
      <c r="AK375" s="146"/>
      <c r="AL375" s="146"/>
      <c r="AM375" s="146"/>
      <c r="AN375" s="146"/>
      <c r="AO375" s="146"/>
      <c r="AP375" s="146"/>
      <c r="AQ375" s="146"/>
      <c r="AR375" s="146"/>
      <c r="AS375" s="146"/>
      <c r="AT375" s="146"/>
      <c r="AU375" s="146"/>
      <c r="AV375" s="146"/>
      <c r="AW375" s="146"/>
      <c r="AX375" s="146"/>
    </row>
    <row r="376" spans="1:50" ht="15" customHeight="1" x14ac:dyDescent="0.3">
      <c r="A376" s="1"/>
      <c r="B376" s="1"/>
      <c r="C376" s="1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  <c r="AA376" s="146"/>
      <c r="AB376" s="146"/>
      <c r="AC376" s="146"/>
      <c r="AD376" s="146"/>
      <c r="AE376" s="146"/>
      <c r="AF376" s="146"/>
      <c r="AG376" s="146"/>
      <c r="AH376" s="146"/>
      <c r="AI376" s="146"/>
      <c r="AJ376" s="146"/>
      <c r="AK376" s="146"/>
      <c r="AL376" s="146"/>
      <c r="AM376" s="146"/>
      <c r="AN376" s="146"/>
      <c r="AO376" s="146"/>
      <c r="AP376" s="146"/>
      <c r="AQ376" s="146"/>
      <c r="AR376" s="146"/>
      <c r="AS376" s="146"/>
      <c r="AT376" s="146"/>
      <c r="AU376" s="146"/>
      <c r="AV376" s="146"/>
      <c r="AW376" s="146"/>
      <c r="AX376" s="146"/>
    </row>
    <row r="377" spans="1:50" ht="15" customHeight="1" x14ac:dyDescent="0.3">
      <c r="A377" s="1"/>
      <c r="B377" s="1"/>
      <c r="C377" s="1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  <c r="AA377" s="146"/>
      <c r="AB377" s="146"/>
      <c r="AC377" s="146"/>
      <c r="AD377" s="146"/>
      <c r="AE377" s="146"/>
      <c r="AF377" s="146"/>
      <c r="AG377" s="146"/>
      <c r="AH377" s="146"/>
      <c r="AI377" s="146"/>
      <c r="AJ377" s="146"/>
      <c r="AK377" s="146"/>
      <c r="AL377" s="146"/>
      <c r="AM377" s="146"/>
      <c r="AN377" s="146"/>
      <c r="AO377" s="146"/>
      <c r="AP377" s="146"/>
      <c r="AQ377" s="146"/>
      <c r="AR377" s="146"/>
      <c r="AS377" s="146"/>
      <c r="AT377" s="146"/>
      <c r="AU377" s="146"/>
      <c r="AV377" s="146"/>
      <c r="AW377" s="146"/>
      <c r="AX377" s="146"/>
    </row>
    <row r="378" spans="1:50" ht="15" customHeight="1" x14ac:dyDescent="0.3">
      <c r="A378" s="1"/>
      <c r="B378" s="1"/>
      <c r="C378" s="1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  <c r="AA378" s="146"/>
      <c r="AB378" s="146"/>
      <c r="AC378" s="146"/>
      <c r="AD378" s="146"/>
      <c r="AE378" s="146"/>
      <c r="AF378" s="146"/>
      <c r="AG378" s="146"/>
      <c r="AH378" s="146"/>
      <c r="AI378" s="146"/>
      <c r="AJ378" s="146"/>
      <c r="AK378" s="146"/>
      <c r="AL378" s="146"/>
      <c r="AM378" s="146"/>
      <c r="AN378" s="146"/>
      <c r="AO378" s="146"/>
      <c r="AP378" s="146"/>
      <c r="AQ378" s="146"/>
      <c r="AR378" s="146"/>
      <c r="AS378" s="146"/>
      <c r="AT378" s="146"/>
      <c r="AU378" s="146"/>
      <c r="AV378" s="146"/>
      <c r="AW378" s="146"/>
      <c r="AX378" s="146"/>
    </row>
    <row r="379" spans="1:50" ht="15" customHeight="1" x14ac:dyDescent="0.3">
      <c r="A379" s="1"/>
      <c r="B379" s="1"/>
      <c r="C379" s="1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  <c r="AA379" s="146"/>
      <c r="AB379" s="146"/>
      <c r="AC379" s="146"/>
      <c r="AD379" s="146"/>
      <c r="AE379" s="146"/>
      <c r="AF379" s="146"/>
      <c r="AG379" s="146"/>
      <c r="AH379" s="146"/>
      <c r="AI379" s="146"/>
      <c r="AJ379" s="146"/>
      <c r="AK379" s="146"/>
      <c r="AL379" s="146"/>
      <c r="AM379" s="146"/>
      <c r="AN379" s="146"/>
      <c r="AO379" s="146"/>
      <c r="AP379" s="146"/>
      <c r="AQ379" s="146"/>
      <c r="AR379" s="146"/>
      <c r="AS379" s="146"/>
      <c r="AT379" s="146"/>
      <c r="AU379" s="146"/>
      <c r="AV379" s="146"/>
      <c r="AW379" s="146"/>
      <c r="AX379" s="146"/>
    </row>
    <row r="380" spans="1:50" ht="15" customHeight="1" x14ac:dyDescent="0.3">
      <c r="A380" s="1"/>
      <c r="B380" s="1"/>
      <c r="C380" s="1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  <c r="AA380" s="146"/>
      <c r="AB380" s="146"/>
      <c r="AC380" s="146"/>
      <c r="AD380" s="146"/>
      <c r="AE380" s="146"/>
      <c r="AF380" s="146"/>
      <c r="AG380" s="146"/>
      <c r="AH380" s="146"/>
      <c r="AI380" s="146"/>
      <c r="AJ380" s="146"/>
      <c r="AK380" s="146"/>
      <c r="AL380" s="146"/>
      <c r="AM380" s="146"/>
      <c r="AN380" s="146"/>
      <c r="AO380" s="146"/>
      <c r="AP380" s="146"/>
      <c r="AQ380" s="146"/>
      <c r="AR380" s="146"/>
      <c r="AS380" s="146"/>
      <c r="AT380" s="146"/>
      <c r="AU380" s="146"/>
      <c r="AV380" s="146"/>
      <c r="AW380" s="146"/>
      <c r="AX380" s="146"/>
    </row>
    <row r="381" spans="1:50" ht="15" customHeight="1" x14ac:dyDescent="0.3">
      <c r="A381" s="1"/>
      <c r="B381" s="1"/>
      <c r="C381" s="1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  <c r="AA381" s="146"/>
      <c r="AB381" s="146"/>
      <c r="AC381" s="146"/>
      <c r="AD381" s="146"/>
      <c r="AE381" s="146"/>
      <c r="AF381" s="146"/>
      <c r="AG381" s="146"/>
      <c r="AH381" s="146"/>
      <c r="AI381" s="146"/>
      <c r="AJ381" s="146"/>
      <c r="AK381" s="146"/>
      <c r="AL381" s="146"/>
      <c r="AM381" s="146"/>
      <c r="AN381" s="146"/>
      <c r="AO381" s="146"/>
      <c r="AP381" s="146"/>
      <c r="AQ381" s="146"/>
      <c r="AR381" s="146"/>
      <c r="AS381" s="146"/>
      <c r="AT381" s="146"/>
      <c r="AU381" s="146"/>
      <c r="AV381" s="146"/>
      <c r="AW381" s="146"/>
      <c r="AX381" s="146"/>
    </row>
    <row r="382" spans="1:50" ht="15" customHeight="1" x14ac:dyDescent="0.3">
      <c r="A382" s="1"/>
      <c r="B382" s="1"/>
      <c r="C382" s="1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  <c r="AA382" s="146"/>
      <c r="AB382" s="146"/>
      <c r="AC382" s="146"/>
      <c r="AD382" s="146"/>
      <c r="AE382" s="146"/>
      <c r="AF382" s="146"/>
      <c r="AG382" s="146"/>
      <c r="AH382" s="146"/>
      <c r="AI382" s="146"/>
      <c r="AJ382" s="146"/>
      <c r="AK382" s="146"/>
      <c r="AL382" s="146"/>
      <c r="AM382" s="146"/>
      <c r="AN382" s="146"/>
      <c r="AO382" s="146"/>
      <c r="AP382" s="146"/>
      <c r="AQ382" s="146"/>
      <c r="AR382" s="146"/>
      <c r="AS382" s="146"/>
      <c r="AT382" s="146"/>
      <c r="AU382" s="146"/>
      <c r="AV382" s="146"/>
      <c r="AW382" s="146"/>
      <c r="AX382" s="146"/>
    </row>
    <row r="383" spans="1:50" ht="15" customHeight="1" x14ac:dyDescent="0.3">
      <c r="A383" s="1"/>
      <c r="B383" s="1"/>
      <c r="C383" s="1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  <c r="AA383" s="146"/>
      <c r="AB383" s="146"/>
      <c r="AC383" s="146"/>
      <c r="AD383" s="146"/>
      <c r="AE383" s="146"/>
      <c r="AF383" s="146"/>
      <c r="AG383" s="146"/>
      <c r="AH383" s="146"/>
      <c r="AI383" s="146"/>
      <c r="AJ383" s="146"/>
      <c r="AK383" s="146"/>
      <c r="AL383" s="146"/>
      <c r="AM383" s="146"/>
      <c r="AN383" s="146"/>
      <c r="AO383" s="146"/>
      <c r="AP383" s="146"/>
      <c r="AQ383" s="146"/>
      <c r="AR383" s="146"/>
      <c r="AS383" s="146"/>
      <c r="AT383" s="146"/>
      <c r="AU383" s="146"/>
      <c r="AV383" s="146"/>
      <c r="AW383" s="146"/>
      <c r="AX383" s="146"/>
    </row>
    <row r="384" spans="1:50" ht="15" customHeight="1" x14ac:dyDescent="0.3">
      <c r="A384" s="1"/>
      <c r="B384" s="1"/>
      <c r="C384" s="1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  <c r="AA384" s="146"/>
      <c r="AB384" s="146"/>
      <c r="AC384" s="146"/>
      <c r="AD384" s="146"/>
      <c r="AE384" s="146"/>
      <c r="AF384" s="146"/>
      <c r="AG384" s="146"/>
      <c r="AH384" s="146"/>
      <c r="AI384" s="146"/>
      <c r="AJ384" s="146"/>
      <c r="AK384" s="146"/>
      <c r="AL384" s="146"/>
      <c r="AM384" s="146"/>
      <c r="AN384" s="146"/>
      <c r="AO384" s="146"/>
      <c r="AP384" s="146"/>
      <c r="AQ384" s="146"/>
      <c r="AR384" s="146"/>
      <c r="AS384" s="146"/>
      <c r="AT384" s="146"/>
      <c r="AU384" s="146"/>
      <c r="AV384" s="146"/>
      <c r="AW384" s="146"/>
      <c r="AX384" s="146"/>
    </row>
    <row r="385" spans="1:50" ht="15" customHeight="1" x14ac:dyDescent="0.3">
      <c r="A385" s="1"/>
      <c r="B385" s="1"/>
      <c r="C385" s="1"/>
      <c r="D385" s="146"/>
      <c r="E385" s="146"/>
      <c r="F385" s="146"/>
      <c r="G385" s="146"/>
      <c r="H385" s="146"/>
      <c r="I385" s="14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  <c r="AA385" s="146"/>
      <c r="AB385" s="146"/>
      <c r="AC385" s="146"/>
      <c r="AD385" s="146"/>
      <c r="AE385" s="146"/>
      <c r="AF385" s="146"/>
      <c r="AG385" s="146"/>
      <c r="AH385" s="146"/>
      <c r="AI385" s="146"/>
      <c r="AJ385" s="146"/>
      <c r="AK385" s="146"/>
      <c r="AL385" s="146"/>
      <c r="AM385" s="146"/>
      <c r="AN385" s="146"/>
      <c r="AO385" s="146"/>
      <c r="AP385" s="146"/>
      <c r="AQ385" s="146"/>
      <c r="AR385" s="146"/>
      <c r="AS385" s="146"/>
      <c r="AT385" s="146"/>
      <c r="AU385" s="146"/>
      <c r="AV385" s="146"/>
      <c r="AW385" s="146"/>
      <c r="AX385" s="146"/>
    </row>
    <row r="386" spans="1:50" ht="15" customHeight="1" x14ac:dyDescent="0.3">
      <c r="A386" s="1"/>
      <c r="B386" s="1"/>
      <c r="C386" s="1"/>
      <c r="D386" s="146"/>
      <c r="E386" s="146"/>
      <c r="F386" s="146"/>
      <c r="G386" s="146"/>
      <c r="H386" s="146"/>
      <c r="I386" s="14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  <c r="AA386" s="146"/>
      <c r="AB386" s="146"/>
      <c r="AC386" s="146"/>
      <c r="AD386" s="146"/>
      <c r="AE386" s="146"/>
      <c r="AF386" s="146"/>
      <c r="AG386" s="146"/>
      <c r="AH386" s="146"/>
      <c r="AI386" s="146"/>
      <c r="AJ386" s="146"/>
      <c r="AK386" s="146"/>
      <c r="AL386" s="146"/>
      <c r="AM386" s="146"/>
      <c r="AN386" s="146"/>
      <c r="AO386" s="146"/>
      <c r="AP386" s="146"/>
      <c r="AQ386" s="146"/>
      <c r="AR386" s="146"/>
      <c r="AS386" s="146"/>
      <c r="AT386" s="146"/>
      <c r="AU386" s="146"/>
      <c r="AV386" s="146"/>
      <c r="AW386" s="146"/>
      <c r="AX386" s="146"/>
    </row>
    <row r="387" spans="1:50" ht="15" customHeight="1" x14ac:dyDescent="0.3">
      <c r="A387" s="1"/>
      <c r="B387" s="1"/>
      <c r="C387" s="1"/>
      <c r="D387" s="146"/>
      <c r="E387" s="146"/>
      <c r="F387" s="146"/>
      <c r="G387" s="146"/>
      <c r="H387" s="146"/>
      <c r="I387" s="14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  <c r="AA387" s="146"/>
      <c r="AB387" s="146"/>
      <c r="AC387" s="146"/>
      <c r="AD387" s="146"/>
      <c r="AE387" s="146"/>
      <c r="AF387" s="146"/>
      <c r="AG387" s="146"/>
      <c r="AH387" s="146"/>
      <c r="AI387" s="146"/>
      <c r="AJ387" s="146"/>
      <c r="AK387" s="146"/>
      <c r="AL387" s="146"/>
      <c r="AM387" s="146"/>
      <c r="AN387" s="146"/>
      <c r="AO387" s="146"/>
      <c r="AP387" s="146"/>
      <c r="AQ387" s="146"/>
      <c r="AR387" s="146"/>
      <c r="AS387" s="146"/>
      <c r="AT387" s="146"/>
      <c r="AU387" s="146"/>
      <c r="AV387" s="146"/>
      <c r="AW387" s="146"/>
      <c r="AX387" s="146"/>
    </row>
    <row r="388" spans="1:50" ht="15" customHeight="1" x14ac:dyDescent="0.3">
      <c r="A388" s="1"/>
      <c r="B388" s="1"/>
      <c r="C388" s="1"/>
      <c r="D388" s="146"/>
      <c r="E388" s="146"/>
      <c r="F388" s="146"/>
      <c r="G388" s="146"/>
      <c r="H388" s="146"/>
      <c r="I388" s="14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  <c r="AA388" s="146"/>
      <c r="AB388" s="146"/>
      <c r="AC388" s="146"/>
      <c r="AD388" s="146"/>
      <c r="AE388" s="146"/>
      <c r="AF388" s="146"/>
      <c r="AG388" s="146"/>
      <c r="AH388" s="146"/>
      <c r="AI388" s="146"/>
      <c r="AJ388" s="146"/>
      <c r="AK388" s="146"/>
      <c r="AL388" s="146"/>
      <c r="AM388" s="146"/>
      <c r="AN388" s="146"/>
      <c r="AO388" s="146"/>
      <c r="AP388" s="146"/>
      <c r="AQ388" s="146"/>
      <c r="AR388" s="146"/>
      <c r="AS388" s="146"/>
      <c r="AT388" s="146"/>
      <c r="AU388" s="146"/>
      <c r="AV388" s="146"/>
      <c r="AW388" s="146"/>
      <c r="AX388" s="146"/>
    </row>
    <row r="389" spans="1:50" ht="15" customHeight="1" x14ac:dyDescent="0.3">
      <c r="A389" s="1"/>
      <c r="B389" s="1"/>
      <c r="C389" s="1"/>
      <c r="D389" s="146"/>
      <c r="E389" s="146"/>
      <c r="F389" s="146"/>
      <c r="G389" s="146"/>
      <c r="H389" s="146"/>
      <c r="I389" s="14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  <c r="AA389" s="146"/>
      <c r="AB389" s="146"/>
      <c r="AC389" s="146"/>
      <c r="AD389" s="146"/>
      <c r="AE389" s="146"/>
      <c r="AF389" s="146"/>
      <c r="AG389" s="146"/>
      <c r="AH389" s="146"/>
      <c r="AI389" s="146"/>
      <c r="AJ389" s="146"/>
      <c r="AK389" s="146"/>
      <c r="AL389" s="146"/>
      <c r="AM389" s="146"/>
      <c r="AN389" s="146"/>
      <c r="AO389" s="146"/>
      <c r="AP389" s="146"/>
      <c r="AQ389" s="146"/>
      <c r="AR389" s="146"/>
      <c r="AS389" s="146"/>
      <c r="AT389" s="146"/>
      <c r="AU389" s="146"/>
      <c r="AV389" s="146"/>
      <c r="AW389" s="146"/>
      <c r="AX389" s="146"/>
    </row>
    <row r="390" spans="1:50" ht="15" customHeight="1" x14ac:dyDescent="0.3">
      <c r="A390" s="1"/>
      <c r="B390" s="1"/>
      <c r="C390" s="1"/>
      <c r="D390" s="146"/>
      <c r="E390" s="146"/>
      <c r="F390" s="146"/>
      <c r="G390" s="146"/>
      <c r="H390" s="146"/>
      <c r="I390" s="14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  <c r="AA390" s="146"/>
      <c r="AB390" s="146"/>
      <c r="AC390" s="146"/>
      <c r="AD390" s="146"/>
      <c r="AE390" s="146"/>
      <c r="AF390" s="146"/>
      <c r="AG390" s="146"/>
      <c r="AH390" s="146"/>
      <c r="AI390" s="146"/>
      <c r="AJ390" s="146"/>
      <c r="AK390" s="146"/>
      <c r="AL390" s="146"/>
      <c r="AM390" s="146"/>
      <c r="AN390" s="146"/>
      <c r="AO390" s="146"/>
      <c r="AP390" s="146"/>
      <c r="AQ390" s="146"/>
      <c r="AR390" s="146"/>
      <c r="AS390" s="146"/>
      <c r="AT390" s="146"/>
      <c r="AU390" s="146"/>
      <c r="AV390" s="146"/>
      <c r="AW390" s="146"/>
      <c r="AX390" s="146"/>
    </row>
    <row r="391" spans="1:50" ht="15" customHeight="1" x14ac:dyDescent="0.3">
      <c r="A391" s="1"/>
      <c r="B391" s="1"/>
      <c r="C391" s="1"/>
      <c r="D391" s="146"/>
      <c r="E391" s="146"/>
      <c r="F391" s="146"/>
      <c r="G391" s="146"/>
      <c r="H391" s="146"/>
      <c r="I391" s="14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  <c r="AA391" s="146"/>
      <c r="AB391" s="146"/>
      <c r="AC391" s="146"/>
      <c r="AD391" s="146"/>
      <c r="AE391" s="146"/>
      <c r="AF391" s="146"/>
      <c r="AG391" s="146"/>
      <c r="AH391" s="146"/>
      <c r="AI391" s="146"/>
      <c r="AJ391" s="146"/>
      <c r="AK391" s="146"/>
      <c r="AL391" s="146"/>
      <c r="AM391" s="146"/>
      <c r="AN391" s="146"/>
      <c r="AO391" s="146"/>
      <c r="AP391" s="146"/>
      <c r="AQ391" s="146"/>
      <c r="AR391" s="146"/>
      <c r="AS391" s="146"/>
      <c r="AT391" s="146"/>
      <c r="AU391" s="146"/>
      <c r="AV391" s="146"/>
      <c r="AW391" s="146"/>
      <c r="AX391" s="146"/>
    </row>
    <row r="392" spans="1:50" ht="15" customHeight="1" x14ac:dyDescent="0.3">
      <c r="A392" s="1"/>
      <c r="B392" s="1"/>
      <c r="C392" s="1"/>
      <c r="D392" s="146"/>
      <c r="E392" s="146"/>
      <c r="F392" s="146"/>
      <c r="G392" s="146"/>
      <c r="H392" s="146"/>
      <c r="I392" s="14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  <c r="AA392" s="146"/>
      <c r="AB392" s="146"/>
      <c r="AC392" s="146"/>
      <c r="AD392" s="146"/>
      <c r="AE392" s="146"/>
      <c r="AF392" s="146"/>
      <c r="AG392" s="146"/>
      <c r="AH392" s="146"/>
      <c r="AI392" s="146"/>
      <c r="AJ392" s="146"/>
      <c r="AK392" s="146"/>
      <c r="AL392" s="146"/>
      <c r="AM392" s="146"/>
      <c r="AN392" s="146"/>
      <c r="AO392" s="146"/>
      <c r="AP392" s="146"/>
      <c r="AQ392" s="146"/>
      <c r="AR392" s="146"/>
      <c r="AS392" s="146"/>
      <c r="AT392" s="146"/>
      <c r="AU392" s="146"/>
      <c r="AV392" s="146"/>
      <c r="AW392" s="146"/>
      <c r="AX392" s="146"/>
    </row>
    <row r="393" spans="1:50" ht="15" customHeight="1" x14ac:dyDescent="0.3">
      <c r="A393" s="1"/>
      <c r="B393" s="1"/>
      <c r="C393" s="1"/>
      <c r="D393" s="146"/>
      <c r="E393" s="146"/>
      <c r="F393" s="146"/>
      <c r="G393" s="146"/>
      <c r="H393" s="146"/>
      <c r="I393" s="14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  <c r="AA393" s="146"/>
      <c r="AB393" s="146"/>
      <c r="AC393" s="146"/>
      <c r="AD393" s="146"/>
      <c r="AE393" s="146"/>
      <c r="AF393" s="146"/>
      <c r="AG393" s="146"/>
      <c r="AH393" s="146"/>
      <c r="AI393" s="146"/>
      <c r="AJ393" s="146"/>
      <c r="AK393" s="146"/>
      <c r="AL393" s="146"/>
      <c r="AM393" s="146"/>
      <c r="AN393" s="146"/>
      <c r="AO393" s="146"/>
      <c r="AP393" s="146"/>
      <c r="AQ393" s="146"/>
      <c r="AR393" s="146"/>
      <c r="AS393" s="146"/>
      <c r="AT393" s="146"/>
      <c r="AU393" s="146"/>
      <c r="AV393" s="146"/>
      <c r="AW393" s="146"/>
      <c r="AX393" s="146"/>
    </row>
    <row r="394" spans="1:50" ht="15" customHeight="1" x14ac:dyDescent="0.3">
      <c r="A394" s="1"/>
      <c r="B394" s="1"/>
      <c r="C394" s="1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  <c r="AA394" s="146"/>
      <c r="AB394" s="146"/>
      <c r="AC394" s="146"/>
      <c r="AD394" s="146"/>
      <c r="AE394" s="146"/>
      <c r="AF394" s="146"/>
      <c r="AG394" s="146"/>
      <c r="AH394" s="146"/>
      <c r="AI394" s="146"/>
      <c r="AJ394" s="146"/>
      <c r="AK394" s="146"/>
      <c r="AL394" s="146"/>
      <c r="AM394" s="146"/>
      <c r="AN394" s="146"/>
      <c r="AO394" s="146"/>
      <c r="AP394" s="146"/>
      <c r="AQ394" s="146"/>
      <c r="AR394" s="146"/>
      <c r="AS394" s="146"/>
      <c r="AT394" s="146"/>
      <c r="AU394" s="146"/>
      <c r="AV394" s="146"/>
      <c r="AW394" s="146"/>
      <c r="AX394" s="146"/>
    </row>
    <row r="395" spans="1:50" ht="15" customHeight="1" x14ac:dyDescent="0.3">
      <c r="A395" s="1"/>
      <c r="B395" s="1"/>
      <c r="C395" s="1"/>
      <c r="D395" s="146"/>
      <c r="E395" s="146"/>
      <c r="F395" s="146"/>
      <c r="G395" s="146"/>
      <c r="H395" s="146"/>
      <c r="I395" s="14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  <c r="AA395" s="146"/>
      <c r="AB395" s="146"/>
      <c r="AC395" s="146"/>
      <c r="AD395" s="146"/>
      <c r="AE395" s="146"/>
      <c r="AF395" s="146"/>
      <c r="AG395" s="146"/>
      <c r="AH395" s="146"/>
      <c r="AI395" s="146"/>
      <c r="AJ395" s="146"/>
      <c r="AK395" s="146"/>
      <c r="AL395" s="146"/>
      <c r="AM395" s="146"/>
      <c r="AN395" s="146"/>
      <c r="AO395" s="146"/>
      <c r="AP395" s="146"/>
      <c r="AQ395" s="146"/>
      <c r="AR395" s="146"/>
      <c r="AS395" s="146"/>
      <c r="AT395" s="146"/>
      <c r="AU395" s="146"/>
      <c r="AV395" s="146"/>
      <c r="AW395" s="146"/>
      <c r="AX395" s="146"/>
    </row>
    <row r="396" spans="1:50" ht="15" customHeight="1" x14ac:dyDescent="0.3">
      <c r="A396" s="1"/>
      <c r="B396" s="1"/>
      <c r="C396" s="1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  <c r="AA396" s="146"/>
      <c r="AB396" s="146"/>
      <c r="AC396" s="146"/>
      <c r="AD396" s="146"/>
      <c r="AE396" s="146"/>
      <c r="AF396" s="146"/>
      <c r="AG396" s="146"/>
      <c r="AH396" s="146"/>
      <c r="AI396" s="146"/>
      <c r="AJ396" s="146"/>
      <c r="AK396" s="146"/>
      <c r="AL396" s="146"/>
      <c r="AM396" s="146"/>
      <c r="AN396" s="146"/>
      <c r="AO396" s="146"/>
      <c r="AP396" s="146"/>
      <c r="AQ396" s="146"/>
      <c r="AR396" s="146"/>
      <c r="AS396" s="146"/>
      <c r="AT396" s="146"/>
      <c r="AU396" s="146"/>
      <c r="AV396" s="146"/>
      <c r="AW396" s="146"/>
      <c r="AX396" s="146"/>
    </row>
    <row r="397" spans="1:50" ht="15" customHeight="1" x14ac:dyDescent="0.3">
      <c r="A397" s="1"/>
      <c r="B397" s="1"/>
      <c r="C397" s="1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  <c r="AA397" s="146"/>
      <c r="AB397" s="146"/>
      <c r="AC397" s="146"/>
      <c r="AD397" s="146"/>
      <c r="AE397" s="146"/>
      <c r="AF397" s="146"/>
      <c r="AG397" s="146"/>
      <c r="AH397" s="146"/>
      <c r="AI397" s="146"/>
      <c r="AJ397" s="146"/>
      <c r="AK397" s="146"/>
      <c r="AL397" s="146"/>
      <c r="AM397" s="146"/>
      <c r="AN397" s="146"/>
      <c r="AO397" s="146"/>
      <c r="AP397" s="146"/>
      <c r="AQ397" s="146"/>
      <c r="AR397" s="146"/>
      <c r="AS397" s="146"/>
      <c r="AT397" s="146"/>
      <c r="AU397" s="146"/>
      <c r="AV397" s="146"/>
      <c r="AW397" s="146"/>
      <c r="AX397" s="146"/>
    </row>
    <row r="398" spans="1:50" ht="15" customHeight="1" x14ac:dyDescent="0.3">
      <c r="A398" s="1"/>
      <c r="B398" s="1"/>
      <c r="C398" s="1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  <c r="AA398" s="146"/>
      <c r="AB398" s="146"/>
      <c r="AC398" s="146"/>
      <c r="AD398" s="146"/>
      <c r="AE398" s="146"/>
      <c r="AF398" s="146"/>
      <c r="AG398" s="146"/>
      <c r="AH398" s="146"/>
      <c r="AI398" s="146"/>
      <c r="AJ398" s="146"/>
      <c r="AK398" s="146"/>
      <c r="AL398" s="146"/>
      <c r="AM398" s="146"/>
      <c r="AN398" s="146"/>
      <c r="AO398" s="146"/>
      <c r="AP398" s="146"/>
      <c r="AQ398" s="146"/>
      <c r="AR398" s="146"/>
      <c r="AS398" s="146"/>
      <c r="AT398" s="146"/>
      <c r="AU398" s="146"/>
      <c r="AV398" s="146"/>
      <c r="AW398" s="146"/>
      <c r="AX398" s="146"/>
    </row>
    <row r="399" spans="1:50" ht="15" customHeight="1" x14ac:dyDescent="0.3">
      <c r="A399" s="1"/>
      <c r="B399" s="1"/>
      <c r="C399" s="1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  <c r="AA399" s="146"/>
      <c r="AB399" s="146"/>
      <c r="AC399" s="146"/>
      <c r="AD399" s="146"/>
      <c r="AE399" s="146"/>
      <c r="AF399" s="146"/>
      <c r="AG399" s="146"/>
      <c r="AH399" s="146"/>
      <c r="AI399" s="146"/>
      <c r="AJ399" s="146"/>
      <c r="AK399" s="146"/>
      <c r="AL399" s="146"/>
      <c r="AM399" s="146"/>
      <c r="AN399" s="146"/>
      <c r="AO399" s="146"/>
      <c r="AP399" s="146"/>
      <c r="AQ399" s="146"/>
      <c r="AR399" s="146"/>
      <c r="AS399" s="146"/>
      <c r="AT399" s="146"/>
      <c r="AU399" s="146"/>
      <c r="AV399" s="146"/>
      <c r="AW399" s="146"/>
      <c r="AX399" s="146"/>
    </row>
    <row r="400" spans="1:50" ht="15" customHeight="1" x14ac:dyDescent="0.3">
      <c r="A400" s="1"/>
      <c r="B400" s="1"/>
      <c r="C400" s="1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  <c r="AA400" s="146"/>
      <c r="AB400" s="146"/>
      <c r="AC400" s="146"/>
      <c r="AD400" s="146"/>
      <c r="AE400" s="146"/>
      <c r="AF400" s="146"/>
      <c r="AG400" s="146"/>
      <c r="AH400" s="146"/>
      <c r="AI400" s="146"/>
      <c r="AJ400" s="146"/>
      <c r="AK400" s="146"/>
      <c r="AL400" s="146"/>
      <c r="AM400" s="146"/>
      <c r="AN400" s="146"/>
      <c r="AO400" s="146"/>
      <c r="AP400" s="146"/>
      <c r="AQ400" s="146"/>
      <c r="AR400" s="146"/>
      <c r="AS400" s="146"/>
      <c r="AT400" s="146"/>
      <c r="AU400" s="146"/>
      <c r="AV400" s="146"/>
      <c r="AW400" s="146"/>
      <c r="AX400" s="146"/>
    </row>
    <row r="401" spans="1:50" ht="15" customHeight="1" x14ac:dyDescent="0.3">
      <c r="A401" s="1"/>
      <c r="B401" s="1"/>
      <c r="C401" s="1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  <c r="AA401" s="146"/>
      <c r="AB401" s="146"/>
      <c r="AC401" s="146"/>
      <c r="AD401" s="146"/>
      <c r="AE401" s="146"/>
      <c r="AF401" s="146"/>
      <c r="AG401" s="146"/>
      <c r="AH401" s="146"/>
      <c r="AI401" s="146"/>
      <c r="AJ401" s="146"/>
      <c r="AK401" s="146"/>
      <c r="AL401" s="146"/>
      <c r="AM401" s="146"/>
      <c r="AN401" s="146"/>
      <c r="AO401" s="146"/>
      <c r="AP401" s="146"/>
      <c r="AQ401" s="146"/>
      <c r="AR401" s="146"/>
      <c r="AS401" s="146"/>
      <c r="AT401" s="146"/>
      <c r="AU401" s="146"/>
      <c r="AV401" s="146"/>
      <c r="AW401" s="146"/>
      <c r="AX401" s="146"/>
    </row>
    <row r="402" spans="1:50" ht="15" customHeight="1" x14ac:dyDescent="0.3">
      <c r="A402" s="1"/>
      <c r="B402" s="1"/>
      <c r="C402" s="1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  <c r="AA402" s="146"/>
      <c r="AB402" s="146"/>
      <c r="AC402" s="146"/>
      <c r="AD402" s="146"/>
      <c r="AE402" s="146"/>
      <c r="AF402" s="146"/>
      <c r="AG402" s="146"/>
      <c r="AH402" s="146"/>
      <c r="AI402" s="146"/>
      <c r="AJ402" s="146"/>
      <c r="AK402" s="146"/>
      <c r="AL402" s="146"/>
      <c r="AM402" s="146"/>
      <c r="AN402" s="146"/>
      <c r="AO402" s="146"/>
      <c r="AP402" s="146"/>
      <c r="AQ402" s="146"/>
      <c r="AR402" s="146"/>
      <c r="AS402" s="146"/>
      <c r="AT402" s="146"/>
      <c r="AU402" s="146"/>
      <c r="AV402" s="146"/>
      <c r="AW402" s="146"/>
      <c r="AX402" s="146"/>
    </row>
    <row r="403" spans="1:50" ht="15" customHeight="1" x14ac:dyDescent="0.3">
      <c r="A403" s="1"/>
      <c r="B403" s="1"/>
      <c r="C403" s="1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  <c r="AA403" s="146"/>
      <c r="AB403" s="146"/>
      <c r="AC403" s="146"/>
      <c r="AD403" s="146"/>
      <c r="AE403" s="146"/>
      <c r="AF403" s="146"/>
      <c r="AG403" s="146"/>
      <c r="AH403" s="146"/>
      <c r="AI403" s="146"/>
      <c r="AJ403" s="146"/>
      <c r="AK403" s="146"/>
      <c r="AL403" s="146"/>
      <c r="AM403" s="146"/>
      <c r="AN403" s="146"/>
      <c r="AO403" s="146"/>
      <c r="AP403" s="146"/>
      <c r="AQ403" s="146"/>
      <c r="AR403" s="146"/>
      <c r="AS403" s="146"/>
      <c r="AT403" s="146"/>
      <c r="AU403" s="146"/>
      <c r="AV403" s="146"/>
      <c r="AW403" s="146"/>
      <c r="AX403" s="146"/>
    </row>
    <row r="404" spans="1:50" ht="15" customHeight="1" x14ac:dyDescent="0.3">
      <c r="A404" s="1"/>
      <c r="B404" s="1"/>
      <c r="C404" s="1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  <c r="AA404" s="146"/>
      <c r="AB404" s="146"/>
      <c r="AC404" s="146"/>
      <c r="AD404" s="146"/>
      <c r="AE404" s="146"/>
      <c r="AF404" s="146"/>
      <c r="AG404" s="146"/>
      <c r="AH404" s="146"/>
      <c r="AI404" s="146"/>
      <c r="AJ404" s="146"/>
      <c r="AK404" s="146"/>
      <c r="AL404" s="146"/>
      <c r="AM404" s="146"/>
      <c r="AN404" s="146"/>
      <c r="AO404" s="146"/>
      <c r="AP404" s="146"/>
      <c r="AQ404" s="146"/>
      <c r="AR404" s="146"/>
      <c r="AS404" s="146"/>
      <c r="AT404" s="146"/>
      <c r="AU404" s="146"/>
      <c r="AV404" s="146"/>
      <c r="AW404" s="146"/>
      <c r="AX404" s="146"/>
    </row>
    <row r="405" spans="1:50" ht="15" customHeight="1" x14ac:dyDescent="0.3">
      <c r="A405" s="1"/>
      <c r="B405" s="1"/>
      <c r="C405" s="1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  <c r="AA405" s="146"/>
      <c r="AB405" s="146"/>
      <c r="AC405" s="146"/>
      <c r="AD405" s="146"/>
      <c r="AE405" s="146"/>
      <c r="AF405" s="146"/>
      <c r="AG405" s="146"/>
      <c r="AH405" s="146"/>
      <c r="AI405" s="146"/>
      <c r="AJ405" s="146"/>
      <c r="AK405" s="146"/>
      <c r="AL405" s="146"/>
      <c r="AM405" s="146"/>
      <c r="AN405" s="146"/>
      <c r="AO405" s="146"/>
      <c r="AP405" s="146"/>
      <c r="AQ405" s="146"/>
      <c r="AR405" s="146"/>
      <c r="AS405" s="146"/>
      <c r="AT405" s="146"/>
      <c r="AU405" s="146"/>
      <c r="AV405" s="146"/>
      <c r="AW405" s="146"/>
      <c r="AX405" s="146"/>
    </row>
    <row r="406" spans="1:50" ht="15" customHeight="1" x14ac:dyDescent="0.3">
      <c r="A406" s="1"/>
      <c r="B406" s="1"/>
      <c r="C406" s="1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  <c r="AA406" s="146"/>
      <c r="AB406" s="146"/>
      <c r="AC406" s="146"/>
      <c r="AD406" s="146"/>
      <c r="AE406" s="146"/>
      <c r="AF406" s="146"/>
      <c r="AG406" s="146"/>
      <c r="AH406" s="146"/>
      <c r="AI406" s="146"/>
      <c r="AJ406" s="146"/>
      <c r="AK406" s="146"/>
      <c r="AL406" s="146"/>
      <c r="AM406" s="146"/>
      <c r="AN406" s="146"/>
      <c r="AO406" s="146"/>
      <c r="AP406" s="146"/>
      <c r="AQ406" s="146"/>
      <c r="AR406" s="146"/>
      <c r="AS406" s="146"/>
      <c r="AT406" s="146"/>
      <c r="AU406" s="146"/>
      <c r="AV406" s="146"/>
      <c r="AW406" s="146"/>
      <c r="AX406" s="146"/>
    </row>
    <row r="407" spans="1:50" ht="15" customHeight="1" x14ac:dyDescent="0.3">
      <c r="A407" s="1"/>
      <c r="B407" s="1"/>
      <c r="C407" s="1"/>
      <c r="D407" s="146"/>
      <c r="E407" s="146"/>
      <c r="F407" s="146"/>
      <c r="G407" s="146"/>
      <c r="H407" s="146"/>
      <c r="I407" s="14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  <c r="AA407" s="146"/>
      <c r="AB407" s="146"/>
      <c r="AC407" s="146"/>
      <c r="AD407" s="146"/>
      <c r="AE407" s="146"/>
      <c r="AF407" s="146"/>
      <c r="AG407" s="146"/>
      <c r="AH407" s="146"/>
      <c r="AI407" s="146"/>
      <c r="AJ407" s="146"/>
      <c r="AK407" s="146"/>
      <c r="AL407" s="146"/>
      <c r="AM407" s="146"/>
      <c r="AN407" s="146"/>
      <c r="AO407" s="146"/>
      <c r="AP407" s="146"/>
      <c r="AQ407" s="146"/>
      <c r="AR407" s="146"/>
      <c r="AS407" s="146"/>
      <c r="AT407" s="146"/>
      <c r="AU407" s="146"/>
      <c r="AV407" s="146"/>
      <c r="AW407" s="146"/>
      <c r="AX407" s="146"/>
    </row>
    <row r="408" spans="1:50" ht="15" customHeight="1" x14ac:dyDescent="0.3">
      <c r="A408" s="1"/>
      <c r="B408" s="1"/>
      <c r="C408" s="1"/>
      <c r="D408" s="146"/>
      <c r="E408" s="146"/>
      <c r="F408" s="146"/>
      <c r="G408" s="146"/>
      <c r="H408" s="146"/>
      <c r="I408" s="14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  <c r="AA408" s="146"/>
      <c r="AB408" s="146"/>
      <c r="AC408" s="146"/>
      <c r="AD408" s="146"/>
      <c r="AE408" s="146"/>
      <c r="AF408" s="146"/>
      <c r="AG408" s="146"/>
      <c r="AH408" s="146"/>
      <c r="AI408" s="146"/>
      <c r="AJ408" s="146"/>
      <c r="AK408" s="146"/>
      <c r="AL408" s="146"/>
      <c r="AM408" s="146"/>
      <c r="AN408" s="146"/>
      <c r="AO408" s="146"/>
      <c r="AP408" s="146"/>
      <c r="AQ408" s="146"/>
      <c r="AR408" s="146"/>
      <c r="AS408" s="146"/>
      <c r="AT408" s="146"/>
      <c r="AU408" s="146"/>
      <c r="AV408" s="146"/>
      <c r="AW408" s="146"/>
      <c r="AX408" s="146"/>
    </row>
    <row r="409" spans="1:50" ht="15" customHeight="1" x14ac:dyDescent="0.3">
      <c r="A409" s="1"/>
      <c r="B409" s="1"/>
      <c r="C409" s="1"/>
      <c r="D409" s="146"/>
      <c r="E409" s="146"/>
      <c r="F409" s="146"/>
      <c r="G409" s="146"/>
      <c r="H409" s="146"/>
      <c r="I409" s="14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  <c r="AA409" s="146"/>
      <c r="AB409" s="146"/>
      <c r="AC409" s="146"/>
      <c r="AD409" s="146"/>
      <c r="AE409" s="146"/>
      <c r="AF409" s="146"/>
      <c r="AG409" s="146"/>
      <c r="AH409" s="146"/>
      <c r="AI409" s="146"/>
      <c r="AJ409" s="146"/>
      <c r="AK409" s="146"/>
      <c r="AL409" s="146"/>
      <c r="AM409" s="146"/>
      <c r="AN409" s="146"/>
      <c r="AO409" s="146"/>
      <c r="AP409" s="146"/>
      <c r="AQ409" s="146"/>
      <c r="AR409" s="146"/>
      <c r="AS409" s="146"/>
      <c r="AT409" s="146"/>
      <c r="AU409" s="146"/>
      <c r="AV409" s="146"/>
      <c r="AW409" s="146"/>
      <c r="AX409" s="146"/>
    </row>
    <row r="410" spans="1:50" ht="15" customHeight="1" x14ac:dyDescent="0.3">
      <c r="A410" s="1"/>
      <c r="B410" s="1"/>
      <c r="C410" s="1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  <c r="AA410" s="146"/>
      <c r="AB410" s="146"/>
      <c r="AC410" s="146"/>
      <c r="AD410" s="146"/>
      <c r="AE410" s="146"/>
      <c r="AF410" s="146"/>
      <c r="AG410" s="146"/>
      <c r="AH410" s="146"/>
      <c r="AI410" s="146"/>
      <c r="AJ410" s="146"/>
      <c r="AK410" s="146"/>
      <c r="AL410" s="146"/>
      <c r="AM410" s="146"/>
      <c r="AN410" s="146"/>
      <c r="AO410" s="146"/>
      <c r="AP410" s="146"/>
      <c r="AQ410" s="146"/>
      <c r="AR410" s="146"/>
      <c r="AS410" s="146"/>
      <c r="AT410" s="146"/>
      <c r="AU410" s="146"/>
      <c r="AV410" s="146"/>
      <c r="AW410" s="146"/>
      <c r="AX410" s="146"/>
    </row>
    <row r="411" spans="1:50" ht="15" customHeight="1" x14ac:dyDescent="0.3">
      <c r="A411" s="1"/>
      <c r="B411" s="1"/>
      <c r="C411" s="1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  <c r="AA411" s="146"/>
      <c r="AB411" s="146"/>
      <c r="AC411" s="146"/>
      <c r="AD411" s="146"/>
      <c r="AE411" s="146"/>
      <c r="AF411" s="146"/>
      <c r="AG411" s="146"/>
      <c r="AH411" s="146"/>
      <c r="AI411" s="146"/>
      <c r="AJ411" s="146"/>
      <c r="AK411" s="146"/>
      <c r="AL411" s="146"/>
      <c r="AM411" s="146"/>
      <c r="AN411" s="146"/>
      <c r="AO411" s="146"/>
      <c r="AP411" s="146"/>
      <c r="AQ411" s="146"/>
      <c r="AR411" s="146"/>
      <c r="AS411" s="146"/>
      <c r="AT411" s="146"/>
      <c r="AU411" s="146"/>
      <c r="AV411" s="146"/>
      <c r="AW411" s="146"/>
      <c r="AX411" s="146"/>
    </row>
    <row r="412" spans="1:50" ht="15" customHeight="1" x14ac:dyDescent="0.3">
      <c r="A412" s="1"/>
      <c r="B412" s="1"/>
      <c r="C412" s="1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  <c r="AA412" s="146"/>
      <c r="AB412" s="146"/>
      <c r="AC412" s="146"/>
      <c r="AD412" s="146"/>
      <c r="AE412" s="146"/>
      <c r="AF412" s="146"/>
      <c r="AG412" s="146"/>
      <c r="AH412" s="146"/>
      <c r="AI412" s="146"/>
      <c r="AJ412" s="146"/>
      <c r="AK412" s="146"/>
      <c r="AL412" s="146"/>
      <c r="AM412" s="146"/>
      <c r="AN412" s="146"/>
      <c r="AO412" s="146"/>
      <c r="AP412" s="146"/>
      <c r="AQ412" s="146"/>
      <c r="AR412" s="146"/>
      <c r="AS412" s="146"/>
      <c r="AT412" s="146"/>
      <c r="AU412" s="146"/>
      <c r="AV412" s="146"/>
      <c r="AW412" s="146"/>
      <c r="AX412" s="146"/>
    </row>
    <row r="413" spans="1:50" ht="15" customHeight="1" x14ac:dyDescent="0.3">
      <c r="A413" s="1"/>
      <c r="B413" s="1"/>
      <c r="C413" s="1"/>
      <c r="D413" s="146"/>
      <c r="E413" s="146"/>
      <c r="F413" s="146"/>
      <c r="G413" s="146"/>
      <c r="H413" s="146"/>
      <c r="I413" s="14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  <c r="AA413" s="146"/>
      <c r="AB413" s="146"/>
      <c r="AC413" s="146"/>
      <c r="AD413" s="146"/>
      <c r="AE413" s="146"/>
      <c r="AF413" s="146"/>
      <c r="AG413" s="146"/>
      <c r="AH413" s="146"/>
      <c r="AI413" s="146"/>
      <c r="AJ413" s="146"/>
      <c r="AK413" s="146"/>
      <c r="AL413" s="146"/>
      <c r="AM413" s="146"/>
      <c r="AN413" s="146"/>
      <c r="AO413" s="146"/>
      <c r="AP413" s="146"/>
      <c r="AQ413" s="146"/>
      <c r="AR413" s="146"/>
      <c r="AS413" s="146"/>
      <c r="AT413" s="146"/>
      <c r="AU413" s="146"/>
      <c r="AV413" s="146"/>
      <c r="AW413" s="146"/>
      <c r="AX413" s="146"/>
    </row>
    <row r="414" spans="1:50" ht="15" customHeight="1" x14ac:dyDescent="0.3">
      <c r="A414" s="1"/>
      <c r="B414" s="1"/>
      <c r="C414" s="1"/>
      <c r="D414" s="146"/>
      <c r="E414" s="146"/>
      <c r="F414" s="146"/>
      <c r="G414" s="146"/>
      <c r="H414" s="146"/>
      <c r="I414" s="14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  <c r="AA414" s="146"/>
      <c r="AB414" s="146"/>
      <c r="AC414" s="146"/>
      <c r="AD414" s="146"/>
      <c r="AE414" s="146"/>
      <c r="AF414" s="146"/>
      <c r="AG414" s="146"/>
      <c r="AH414" s="146"/>
      <c r="AI414" s="146"/>
      <c r="AJ414" s="146"/>
      <c r="AK414" s="146"/>
      <c r="AL414" s="146"/>
      <c r="AM414" s="146"/>
      <c r="AN414" s="146"/>
      <c r="AO414" s="146"/>
      <c r="AP414" s="146"/>
      <c r="AQ414" s="146"/>
      <c r="AR414" s="146"/>
      <c r="AS414" s="146"/>
      <c r="AT414" s="146"/>
      <c r="AU414" s="146"/>
      <c r="AV414" s="146"/>
      <c r="AW414" s="146"/>
      <c r="AX414" s="146"/>
    </row>
    <row r="415" spans="1:50" ht="15" customHeight="1" x14ac:dyDescent="0.3">
      <c r="A415" s="1"/>
      <c r="B415" s="1"/>
      <c r="C415" s="1"/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  <c r="AA415" s="146"/>
      <c r="AB415" s="146"/>
      <c r="AC415" s="146"/>
      <c r="AD415" s="146"/>
      <c r="AE415" s="146"/>
      <c r="AF415" s="146"/>
      <c r="AG415" s="146"/>
      <c r="AH415" s="146"/>
      <c r="AI415" s="146"/>
      <c r="AJ415" s="146"/>
      <c r="AK415" s="146"/>
      <c r="AL415" s="146"/>
      <c r="AM415" s="146"/>
      <c r="AN415" s="146"/>
      <c r="AO415" s="146"/>
      <c r="AP415" s="146"/>
      <c r="AQ415" s="146"/>
      <c r="AR415" s="146"/>
      <c r="AS415" s="146"/>
      <c r="AT415" s="146"/>
      <c r="AU415" s="146"/>
      <c r="AV415" s="146"/>
      <c r="AW415" s="146"/>
      <c r="AX415" s="146"/>
    </row>
    <row r="416" spans="1:50" ht="15" customHeight="1" x14ac:dyDescent="0.3">
      <c r="A416" s="1"/>
      <c r="B416" s="1"/>
      <c r="C416" s="1"/>
      <c r="D416" s="146"/>
      <c r="E416" s="146"/>
      <c r="F416" s="146"/>
      <c r="G416" s="146"/>
      <c r="H416" s="146"/>
      <c r="I416" s="14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  <c r="AA416" s="146"/>
      <c r="AB416" s="146"/>
      <c r="AC416" s="146"/>
      <c r="AD416" s="146"/>
      <c r="AE416" s="146"/>
      <c r="AF416" s="146"/>
      <c r="AG416" s="146"/>
      <c r="AH416" s="146"/>
      <c r="AI416" s="146"/>
      <c r="AJ416" s="146"/>
      <c r="AK416" s="146"/>
      <c r="AL416" s="146"/>
      <c r="AM416" s="146"/>
      <c r="AN416" s="146"/>
      <c r="AO416" s="146"/>
      <c r="AP416" s="146"/>
      <c r="AQ416" s="146"/>
      <c r="AR416" s="146"/>
      <c r="AS416" s="146"/>
      <c r="AT416" s="146"/>
      <c r="AU416" s="146"/>
      <c r="AV416" s="146"/>
      <c r="AW416" s="146"/>
      <c r="AX416" s="146"/>
    </row>
    <row r="417" spans="1:50" ht="15" customHeight="1" x14ac:dyDescent="0.3">
      <c r="A417" s="1"/>
      <c r="B417" s="1"/>
      <c r="C417" s="1"/>
      <c r="D417" s="146"/>
      <c r="E417" s="146"/>
      <c r="F417" s="146"/>
      <c r="G417" s="146"/>
      <c r="H417" s="146"/>
      <c r="I417" s="14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  <c r="AA417" s="146"/>
      <c r="AB417" s="146"/>
      <c r="AC417" s="146"/>
      <c r="AD417" s="146"/>
      <c r="AE417" s="146"/>
      <c r="AF417" s="146"/>
      <c r="AG417" s="146"/>
      <c r="AH417" s="146"/>
      <c r="AI417" s="146"/>
      <c r="AJ417" s="146"/>
      <c r="AK417" s="146"/>
      <c r="AL417" s="146"/>
      <c r="AM417" s="146"/>
      <c r="AN417" s="146"/>
      <c r="AO417" s="146"/>
      <c r="AP417" s="146"/>
      <c r="AQ417" s="146"/>
      <c r="AR417" s="146"/>
      <c r="AS417" s="146"/>
      <c r="AT417" s="146"/>
      <c r="AU417" s="146"/>
      <c r="AV417" s="146"/>
      <c r="AW417" s="146"/>
      <c r="AX417" s="146"/>
    </row>
    <row r="418" spans="1:50" ht="15" customHeight="1" x14ac:dyDescent="0.3">
      <c r="A418" s="1"/>
      <c r="B418" s="1"/>
      <c r="C418" s="1"/>
      <c r="D418" s="146"/>
      <c r="E418" s="146"/>
      <c r="F418" s="146"/>
      <c r="G418" s="146"/>
      <c r="H418" s="146"/>
      <c r="I418" s="14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  <c r="AA418" s="146"/>
      <c r="AB418" s="146"/>
      <c r="AC418" s="146"/>
      <c r="AD418" s="146"/>
      <c r="AE418" s="146"/>
      <c r="AF418" s="146"/>
      <c r="AG418" s="146"/>
      <c r="AH418" s="146"/>
      <c r="AI418" s="146"/>
      <c r="AJ418" s="146"/>
      <c r="AK418" s="146"/>
      <c r="AL418" s="146"/>
      <c r="AM418" s="146"/>
      <c r="AN418" s="146"/>
      <c r="AO418" s="146"/>
      <c r="AP418" s="146"/>
      <c r="AQ418" s="146"/>
      <c r="AR418" s="146"/>
      <c r="AS418" s="146"/>
      <c r="AT418" s="146"/>
      <c r="AU418" s="146"/>
      <c r="AV418" s="146"/>
      <c r="AW418" s="146"/>
      <c r="AX418" s="146"/>
    </row>
    <row r="419" spans="1:50" ht="15" customHeight="1" x14ac:dyDescent="0.3">
      <c r="A419" s="1"/>
      <c r="B419" s="1"/>
      <c r="C419" s="1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  <c r="AA419" s="146"/>
      <c r="AB419" s="146"/>
      <c r="AC419" s="146"/>
      <c r="AD419" s="146"/>
      <c r="AE419" s="146"/>
      <c r="AF419" s="146"/>
      <c r="AG419" s="146"/>
      <c r="AH419" s="146"/>
      <c r="AI419" s="146"/>
      <c r="AJ419" s="146"/>
      <c r="AK419" s="146"/>
      <c r="AL419" s="146"/>
      <c r="AM419" s="146"/>
      <c r="AN419" s="146"/>
      <c r="AO419" s="146"/>
      <c r="AP419" s="146"/>
      <c r="AQ419" s="146"/>
      <c r="AR419" s="146"/>
      <c r="AS419" s="146"/>
      <c r="AT419" s="146"/>
      <c r="AU419" s="146"/>
      <c r="AV419" s="146"/>
      <c r="AW419" s="146"/>
      <c r="AX419" s="146"/>
    </row>
    <row r="420" spans="1:50" ht="15" customHeight="1" x14ac:dyDescent="0.3">
      <c r="A420" s="1"/>
      <c r="B420" s="1"/>
      <c r="C420" s="1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  <c r="AA420" s="146"/>
      <c r="AB420" s="146"/>
      <c r="AC420" s="146"/>
      <c r="AD420" s="146"/>
      <c r="AE420" s="146"/>
      <c r="AF420" s="146"/>
      <c r="AG420" s="146"/>
      <c r="AH420" s="146"/>
      <c r="AI420" s="146"/>
      <c r="AJ420" s="146"/>
      <c r="AK420" s="146"/>
      <c r="AL420" s="146"/>
      <c r="AM420" s="146"/>
      <c r="AN420" s="146"/>
      <c r="AO420" s="146"/>
      <c r="AP420" s="146"/>
      <c r="AQ420" s="146"/>
      <c r="AR420" s="146"/>
      <c r="AS420" s="146"/>
      <c r="AT420" s="146"/>
      <c r="AU420" s="146"/>
      <c r="AV420" s="146"/>
      <c r="AW420" s="146"/>
      <c r="AX420" s="146"/>
    </row>
    <row r="421" spans="1:50" ht="15" customHeight="1" x14ac:dyDescent="0.3">
      <c r="A421" s="1"/>
      <c r="B421" s="1"/>
      <c r="C421" s="1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  <c r="AA421" s="146"/>
      <c r="AB421" s="146"/>
      <c r="AC421" s="146"/>
      <c r="AD421" s="146"/>
      <c r="AE421" s="146"/>
      <c r="AF421" s="146"/>
      <c r="AG421" s="146"/>
      <c r="AH421" s="146"/>
      <c r="AI421" s="146"/>
      <c r="AJ421" s="146"/>
      <c r="AK421" s="146"/>
      <c r="AL421" s="146"/>
      <c r="AM421" s="146"/>
      <c r="AN421" s="146"/>
      <c r="AO421" s="146"/>
      <c r="AP421" s="146"/>
      <c r="AQ421" s="146"/>
      <c r="AR421" s="146"/>
      <c r="AS421" s="146"/>
      <c r="AT421" s="146"/>
      <c r="AU421" s="146"/>
      <c r="AV421" s="146"/>
      <c r="AW421" s="146"/>
      <c r="AX421" s="146"/>
    </row>
    <row r="422" spans="1:50" ht="15" customHeight="1" x14ac:dyDescent="0.3">
      <c r="A422" s="1"/>
      <c r="B422" s="1"/>
      <c r="C422" s="1"/>
      <c r="D422" s="146"/>
      <c r="E422" s="146"/>
      <c r="F422" s="146"/>
      <c r="G422" s="146"/>
      <c r="H422" s="146"/>
      <c r="I422" s="14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  <c r="AA422" s="146"/>
      <c r="AB422" s="146"/>
      <c r="AC422" s="146"/>
      <c r="AD422" s="146"/>
      <c r="AE422" s="146"/>
      <c r="AF422" s="146"/>
      <c r="AG422" s="146"/>
      <c r="AH422" s="146"/>
      <c r="AI422" s="146"/>
      <c r="AJ422" s="146"/>
      <c r="AK422" s="146"/>
      <c r="AL422" s="146"/>
      <c r="AM422" s="146"/>
      <c r="AN422" s="146"/>
      <c r="AO422" s="146"/>
      <c r="AP422" s="146"/>
      <c r="AQ422" s="146"/>
      <c r="AR422" s="146"/>
      <c r="AS422" s="146"/>
      <c r="AT422" s="146"/>
      <c r="AU422" s="146"/>
      <c r="AV422" s="146"/>
      <c r="AW422" s="146"/>
      <c r="AX422" s="146"/>
    </row>
    <row r="423" spans="1:50" ht="15" customHeight="1" x14ac:dyDescent="0.3">
      <c r="A423" s="1"/>
      <c r="B423" s="1"/>
      <c r="C423" s="1"/>
      <c r="D423" s="146"/>
      <c r="E423" s="146"/>
      <c r="F423" s="146"/>
      <c r="G423" s="146"/>
      <c r="H423" s="146"/>
      <c r="I423" s="14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  <c r="AA423" s="146"/>
      <c r="AB423" s="146"/>
      <c r="AC423" s="146"/>
      <c r="AD423" s="146"/>
      <c r="AE423" s="146"/>
      <c r="AF423" s="146"/>
      <c r="AG423" s="146"/>
      <c r="AH423" s="146"/>
      <c r="AI423" s="146"/>
      <c r="AJ423" s="146"/>
      <c r="AK423" s="146"/>
      <c r="AL423" s="146"/>
      <c r="AM423" s="146"/>
      <c r="AN423" s="146"/>
      <c r="AO423" s="146"/>
      <c r="AP423" s="146"/>
      <c r="AQ423" s="146"/>
      <c r="AR423" s="146"/>
      <c r="AS423" s="146"/>
      <c r="AT423" s="146"/>
      <c r="AU423" s="146"/>
      <c r="AV423" s="146"/>
      <c r="AW423" s="146"/>
      <c r="AX423" s="146"/>
    </row>
    <row r="424" spans="1:50" ht="15" customHeight="1" x14ac:dyDescent="0.3">
      <c r="A424" s="1"/>
      <c r="B424" s="1"/>
      <c r="C424" s="1"/>
      <c r="D424" s="146"/>
      <c r="E424" s="146"/>
      <c r="F424" s="146"/>
      <c r="G424" s="146"/>
      <c r="H424" s="146"/>
      <c r="I424" s="14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  <c r="AA424" s="146"/>
      <c r="AB424" s="146"/>
      <c r="AC424" s="146"/>
      <c r="AD424" s="146"/>
      <c r="AE424" s="146"/>
      <c r="AF424" s="146"/>
      <c r="AG424" s="146"/>
      <c r="AH424" s="146"/>
      <c r="AI424" s="146"/>
      <c r="AJ424" s="146"/>
      <c r="AK424" s="146"/>
      <c r="AL424" s="146"/>
      <c r="AM424" s="146"/>
      <c r="AN424" s="146"/>
      <c r="AO424" s="146"/>
      <c r="AP424" s="146"/>
      <c r="AQ424" s="146"/>
      <c r="AR424" s="146"/>
      <c r="AS424" s="146"/>
      <c r="AT424" s="146"/>
      <c r="AU424" s="146"/>
      <c r="AV424" s="146"/>
      <c r="AW424" s="146"/>
      <c r="AX424" s="146"/>
    </row>
    <row r="425" spans="1:50" ht="15" customHeight="1" x14ac:dyDescent="0.3">
      <c r="A425" s="1"/>
      <c r="B425" s="1"/>
      <c r="C425" s="1"/>
      <c r="D425" s="146"/>
      <c r="E425" s="146"/>
      <c r="F425" s="146"/>
      <c r="G425" s="146"/>
      <c r="H425" s="146"/>
      <c r="I425" s="14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  <c r="AA425" s="146"/>
      <c r="AB425" s="146"/>
      <c r="AC425" s="146"/>
      <c r="AD425" s="146"/>
      <c r="AE425" s="146"/>
      <c r="AF425" s="146"/>
      <c r="AG425" s="146"/>
      <c r="AH425" s="146"/>
      <c r="AI425" s="146"/>
      <c r="AJ425" s="146"/>
      <c r="AK425" s="146"/>
      <c r="AL425" s="146"/>
      <c r="AM425" s="146"/>
      <c r="AN425" s="146"/>
      <c r="AO425" s="146"/>
      <c r="AP425" s="146"/>
      <c r="AQ425" s="146"/>
      <c r="AR425" s="146"/>
      <c r="AS425" s="146"/>
      <c r="AT425" s="146"/>
      <c r="AU425" s="146"/>
      <c r="AV425" s="146"/>
      <c r="AW425" s="146"/>
      <c r="AX425" s="146"/>
    </row>
    <row r="426" spans="1:50" ht="15" customHeight="1" x14ac:dyDescent="0.3">
      <c r="A426" s="1"/>
      <c r="B426" s="1"/>
      <c r="C426" s="1"/>
      <c r="D426" s="146"/>
      <c r="E426" s="146"/>
      <c r="F426" s="146"/>
      <c r="G426" s="146"/>
      <c r="H426" s="146"/>
      <c r="I426" s="14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  <c r="AA426" s="146"/>
      <c r="AB426" s="146"/>
      <c r="AC426" s="146"/>
      <c r="AD426" s="146"/>
      <c r="AE426" s="146"/>
      <c r="AF426" s="146"/>
      <c r="AG426" s="146"/>
      <c r="AH426" s="146"/>
      <c r="AI426" s="146"/>
      <c r="AJ426" s="146"/>
      <c r="AK426" s="146"/>
      <c r="AL426" s="146"/>
      <c r="AM426" s="146"/>
      <c r="AN426" s="146"/>
      <c r="AO426" s="146"/>
      <c r="AP426" s="146"/>
      <c r="AQ426" s="146"/>
      <c r="AR426" s="146"/>
      <c r="AS426" s="146"/>
      <c r="AT426" s="146"/>
      <c r="AU426" s="146"/>
      <c r="AV426" s="146"/>
      <c r="AW426" s="146"/>
      <c r="AX426" s="146"/>
    </row>
    <row r="427" spans="1:50" ht="15" customHeight="1" x14ac:dyDescent="0.3">
      <c r="A427" s="1"/>
      <c r="B427" s="1"/>
      <c r="C427" s="1"/>
      <c r="D427" s="146"/>
      <c r="E427" s="146"/>
      <c r="F427" s="146"/>
      <c r="G427" s="146"/>
      <c r="H427" s="146"/>
      <c r="I427" s="14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  <c r="AA427" s="146"/>
      <c r="AB427" s="146"/>
      <c r="AC427" s="146"/>
      <c r="AD427" s="146"/>
      <c r="AE427" s="146"/>
      <c r="AF427" s="146"/>
      <c r="AG427" s="146"/>
      <c r="AH427" s="146"/>
      <c r="AI427" s="146"/>
      <c r="AJ427" s="146"/>
      <c r="AK427" s="146"/>
      <c r="AL427" s="146"/>
      <c r="AM427" s="146"/>
      <c r="AN427" s="146"/>
      <c r="AO427" s="146"/>
      <c r="AP427" s="146"/>
      <c r="AQ427" s="146"/>
      <c r="AR427" s="146"/>
      <c r="AS427" s="146"/>
      <c r="AT427" s="146"/>
      <c r="AU427" s="146"/>
      <c r="AV427" s="146"/>
      <c r="AW427" s="146"/>
      <c r="AX427" s="146"/>
    </row>
    <row r="428" spans="1:50" ht="15" customHeight="1" x14ac:dyDescent="0.3">
      <c r="A428" s="1"/>
      <c r="B428" s="1"/>
      <c r="C428" s="1"/>
      <c r="D428" s="146"/>
      <c r="E428" s="146"/>
      <c r="F428" s="146"/>
      <c r="G428" s="146"/>
      <c r="H428" s="146"/>
      <c r="I428" s="14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  <c r="AA428" s="146"/>
      <c r="AB428" s="146"/>
      <c r="AC428" s="146"/>
      <c r="AD428" s="146"/>
      <c r="AE428" s="146"/>
      <c r="AF428" s="146"/>
      <c r="AG428" s="146"/>
      <c r="AH428" s="146"/>
      <c r="AI428" s="146"/>
      <c r="AJ428" s="146"/>
      <c r="AK428" s="146"/>
      <c r="AL428" s="146"/>
      <c r="AM428" s="146"/>
      <c r="AN428" s="146"/>
      <c r="AO428" s="146"/>
      <c r="AP428" s="146"/>
      <c r="AQ428" s="146"/>
      <c r="AR428" s="146"/>
      <c r="AS428" s="146"/>
      <c r="AT428" s="146"/>
      <c r="AU428" s="146"/>
      <c r="AV428" s="146"/>
      <c r="AW428" s="146"/>
      <c r="AX428" s="146"/>
    </row>
    <row r="429" spans="1:50" ht="15" customHeight="1" x14ac:dyDescent="0.3">
      <c r="A429" s="1"/>
      <c r="B429" s="1"/>
      <c r="C429" s="1"/>
      <c r="D429" s="146"/>
      <c r="E429" s="146"/>
      <c r="F429" s="146"/>
      <c r="G429" s="146"/>
      <c r="H429" s="146"/>
      <c r="I429" s="14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  <c r="AA429" s="146"/>
      <c r="AB429" s="146"/>
      <c r="AC429" s="146"/>
      <c r="AD429" s="146"/>
      <c r="AE429" s="146"/>
      <c r="AF429" s="146"/>
      <c r="AG429" s="146"/>
      <c r="AH429" s="146"/>
      <c r="AI429" s="146"/>
      <c r="AJ429" s="146"/>
      <c r="AK429" s="146"/>
      <c r="AL429" s="146"/>
      <c r="AM429" s="146"/>
      <c r="AN429" s="146"/>
      <c r="AO429" s="146"/>
      <c r="AP429" s="146"/>
      <c r="AQ429" s="146"/>
      <c r="AR429" s="146"/>
      <c r="AS429" s="146"/>
      <c r="AT429" s="146"/>
      <c r="AU429" s="146"/>
      <c r="AV429" s="146"/>
      <c r="AW429" s="146"/>
      <c r="AX429" s="146"/>
    </row>
    <row r="430" spans="1:50" ht="15" customHeight="1" x14ac:dyDescent="0.3">
      <c r="A430" s="1"/>
      <c r="B430" s="1"/>
      <c r="C430" s="1"/>
      <c r="D430" s="146"/>
      <c r="E430" s="146"/>
      <c r="F430" s="146"/>
      <c r="G430" s="146"/>
      <c r="H430" s="146"/>
      <c r="I430" s="14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  <c r="AA430" s="146"/>
      <c r="AB430" s="146"/>
      <c r="AC430" s="146"/>
      <c r="AD430" s="146"/>
      <c r="AE430" s="146"/>
      <c r="AF430" s="146"/>
      <c r="AG430" s="146"/>
      <c r="AH430" s="146"/>
      <c r="AI430" s="146"/>
      <c r="AJ430" s="146"/>
      <c r="AK430" s="146"/>
      <c r="AL430" s="146"/>
      <c r="AM430" s="146"/>
      <c r="AN430" s="146"/>
      <c r="AO430" s="146"/>
      <c r="AP430" s="146"/>
      <c r="AQ430" s="146"/>
      <c r="AR430" s="146"/>
      <c r="AS430" s="146"/>
      <c r="AT430" s="146"/>
      <c r="AU430" s="146"/>
      <c r="AV430" s="146"/>
      <c r="AW430" s="146"/>
      <c r="AX430" s="146"/>
    </row>
    <row r="431" spans="1:50" ht="15" customHeight="1" x14ac:dyDescent="0.3">
      <c r="A431" s="1"/>
      <c r="B431" s="1"/>
      <c r="C431" s="1"/>
      <c r="D431" s="146"/>
      <c r="E431" s="146"/>
      <c r="F431" s="146"/>
      <c r="G431" s="146"/>
      <c r="H431" s="146"/>
      <c r="I431" s="14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  <c r="AA431" s="146"/>
      <c r="AB431" s="146"/>
      <c r="AC431" s="146"/>
      <c r="AD431" s="146"/>
      <c r="AE431" s="146"/>
      <c r="AF431" s="146"/>
      <c r="AG431" s="146"/>
      <c r="AH431" s="146"/>
      <c r="AI431" s="146"/>
      <c r="AJ431" s="146"/>
      <c r="AK431" s="146"/>
      <c r="AL431" s="146"/>
      <c r="AM431" s="146"/>
      <c r="AN431" s="146"/>
      <c r="AO431" s="146"/>
      <c r="AP431" s="146"/>
      <c r="AQ431" s="146"/>
      <c r="AR431" s="146"/>
      <c r="AS431" s="146"/>
      <c r="AT431" s="146"/>
      <c r="AU431" s="146"/>
      <c r="AV431" s="146"/>
      <c r="AW431" s="146"/>
      <c r="AX431" s="146"/>
    </row>
    <row r="432" spans="1:50" ht="15" customHeight="1" x14ac:dyDescent="0.3">
      <c r="A432" s="1"/>
      <c r="B432" s="1"/>
      <c r="C432" s="1"/>
      <c r="D432" s="146"/>
      <c r="E432" s="146"/>
      <c r="F432" s="146"/>
      <c r="G432" s="146"/>
      <c r="H432" s="146"/>
      <c r="I432" s="14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  <c r="AA432" s="146"/>
      <c r="AB432" s="146"/>
      <c r="AC432" s="146"/>
      <c r="AD432" s="146"/>
      <c r="AE432" s="146"/>
      <c r="AF432" s="146"/>
      <c r="AG432" s="146"/>
      <c r="AH432" s="146"/>
      <c r="AI432" s="146"/>
      <c r="AJ432" s="146"/>
      <c r="AK432" s="146"/>
      <c r="AL432" s="146"/>
      <c r="AM432" s="146"/>
      <c r="AN432" s="146"/>
      <c r="AO432" s="146"/>
      <c r="AP432" s="146"/>
      <c r="AQ432" s="146"/>
      <c r="AR432" s="146"/>
      <c r="AS432" s="146"/>
      <c r="AT432" s="146"/>
      <c r="AU432" s="146"/>
      <c r="AV432" s="146"/>
      <c r="AW432" s="146"/>
      <c r="AX432" s="146"/>
    </row>
    <row r="433" spans="1:50" ht="15" customHeight="1" x14ac:dyDescent="0.3">
      <c r="A433" s="1"/>
      <c r="B433" s="1"/>
      <c r="C433" s="1"/>
      <c r="D433" s="146"/>
      <c r="E433" s="146"/>
      <c r="F433" s="146"/>
      <c r="G433" s="146"/>
      <c r="H433" s="146"/>
      <c r="I433" s="14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  <c r="AA433" s="146"/>
      <c r="AB433" s="146"/>
      <c r="AC433" s="146"/>
      <c r="AD433" s="146"/>
      <c r="AE433" s="146"/>
      <c r="AF433" s="146"/>
      <c r="AG433" s="146"/>
      <c r="AH433" s="146"/>
      <c r="AI433" s="146"/>
      <c r="AJ433" s="146"/>
      <c r="AK433" s="146"/>
      <c r="AL433" s="146"/>
      <c r="AM433" s="146"/>
      <c r="AN433" s="146"/>
      <c r="AO433" s="146"/>
      <c r="AP433" s="146"/>
      <c r="AQ433" s="146"/>
      <c r="AR433" s="146"/>
      <c r="AS433" s="146"/>
      <c r="AT433" s="146"/>
      <c r="AU433" s="146"/>
      <c r="AV433" s="146"/>
      <c r="AW433" s="146"/>
      <c r="AX433" s="146"/>
    </row>
    <row r="434" spans="1:50" ht="15" customHeight="1" x14ac:dyDescent="0.3">
      <c r="A434" s="1"/>
      <c r="B434" s="1"/>
      <c r="C434" s="1"/>
      <c r="D434" s="146"/>
      <c r="E434" s="146"/>
      <c r="F434" s="146"/>
      <c r="G434" s="146"/>
      <c r="H434" s="146"/>
      <c r="I434" s="14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  <c r="AA434" s="146"/>
      <c r="AB434" s="146"/>
      <c r="AC434" s="146"/>
      <c r="AD434" s="146"/>
      <c r="AE434" s="146"/>
      <c r="AF434" s="146"/>
      <c r="AG434" s="146"/>
      <c r="AH434" s="146"/>
      <c r="AI434" s="146"/>
      <c r="AJ434" s="146"/>
      <c r="AK434" s="146"/>
      <c r="AL434" s="146"/>
      <c r="AM434" s="146"/>
      <c r="AN434" s="146"/>
      <c r="AO434" s="146"/>
      <c r="AP434" s="146"/>
      <c r="AQ434" s="146"/>
      <c r="AR434" s="146"/>
      <c r="AS434" s="146"/>
      <c r="AT434" s="146"/>
      <c r="AU434" s="146"/>
      <c r="AV434" s="146"/>
      <c r="AW434" s="146"/>
      <c r="AX434" s="146"/>
    </row>
    <row r="435" spans="1:50" ht="15" customHeight="1" x14ac:dyDescent="0.3">
      <c r="A435" s="1"/>
      <c r="B435" s="1"/>
      <c r="C435" s="1"/>
      <c r="D435" s="146"/>
      <c r="E435" s="146"/>
      <c r="F435" s="146"/>
      <c r="G435" s="146"/>
      <c r="H435" s="146"/>
      <c r="I435" s="14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  <c r="AA435" s="146"/>
      <c r="AB435" s="146"/>
      <c r="AC435" s="146"/>
      <c r="AD435" s="146"/>
      <c r="AE435" s="146"/>
      <c r="AF435" s="146"/>
      <c r="AG435" s="146"/>
      <c r="AH435" s="146"/>
      <c r="AI435" s="146"/>
      <c r="AJ435" s="146"/>
      <c r="AK435" s="146"/>
      <c r="AL435" s="146"/>
      <c r="AM435" s="146"/>
      <c r="AN435" s="146"/>
      <c r="AO435" s="146"/>
      <c r="AP435" s="146"/>
      <c r="AQ435" s="146"/>
      <c r="AR435" s="146"/>
      <c r="AS435" s="146"/>
      <c r="AT435" s="146"/>
      <c r="AU435" s="146"/>
      <c r="AV435" s="146"/>
      <c r="AW435" s="146"/>
      <c r="AX435" s="146"/>
    </row>
    <row r="436" spans="1:50" ht="15" customHeight="1" x14ac:dyDescent="0.3">
      <c r="A436" s="1"/>
      <c r="B436" s="1"/>
      <c r="C436" s="1"/>
      <c r="D436" s="146"/>
      <c r="E436" s="146"/>
      <c r="F436" s="146"/>
      <c r="G436" s="146"/>
      <c r="H436" s="146"/>
      <c r="I436" s="14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  <c r="AA436" s="146"/>
      <c r="AB436" s="146"/>
      <c r="AC436" s="146"/>
      <c r="AD436" s="146"/>
      <c r="AE436" s="146"/>
      <c r="AF436" s="146"/>
      <c r="AG436" s="146"/>
      <c r="AH436" s="146"/>
      <c r="AI436" s="146"/>
      <c r="AJ436" s="146"/>
      <c r="AK436" s="146"/>
      <c r="AL436" s="146"/>
      <c r="AM436" s="146"/>
      <c r="AN436" s="146"/>
      <c r="AO436" s="146"/>
      <c r="AP436" s="146"/>
      <c r="AQ436" s="146"/>
      <c r="AR436" s="146"/>
      <c r="AS436" s="146"/>
      <c r="AT436" s="146"/>
      <c r="AU436" s="146"/>
      <c r="AV436" s="146"/>
      <c r="AW436" s="146"/>
      <c r="AX436" s="146"/>
    </row>
    <row r="437" spans="1:50" ht="15" customHeight="1" x14ac:dyDescent="0.3">
      <c r="A437" s="1"/>
      <c r="B437" s="1"/>
      <c r="C437" s="1"/>
      <c r="D437" s="146"/>
      <c r="E437" s="146"/>
      <c r="F437" s="146"/>
      <c r="G437" s="146"/>
      <c r="H437" s="146"/>
      <c r="I437" s="14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  <c r="AA437" s="146"/>
      <c r="AB437" s="146"/>
      <c r="AC437" s="146"/>
      <c r="AD437" s="146"/>
      <c r="AE437" s="146"/>
      <c r="AF437" s="146"/>
      <c r="AG437" s="146"/>
      <c r="AH437" s="146"/>
      <c r="AI437" s="146"/>
      <c r="AJ437" s="146"/>
      <c r="AK437" s="146"/>
      <c r="AL437" s="146"/>
      <c r="AM437" s="146"/>
      <c r="AN437" s="146"/>
      <c r="AO437" s="146"/>
      <c r="AP437" s="146"/>
      <c r="AQ437" s="146"/>
      <c r="AR437" s="146"/>
      <c r="AS437" s="146"/>
      <c r="AT437" s="146"/>
      <c r="AU437" s="146"/>
      <c r="AV437" s="146"/>
      <c r="AW437" s="146"/>
      <c r="AX437" s="146"/>
    </row>
    <row r="438" spans="1:50" ht="15" customHeight="1" x14ac:dyDescent="0.3">
      <c r="A438" s="1"/>
      <c r="B438" s="1"/>
      <c r="C438" s="1"/>
      <c r="D438" s="146"/>
      <c r="E438" s="146"/>
      <c r="F438" s="146"/>
      <c r="G438" s="146"/>
      <c r="H438" s="146"/>
      <c r="I438" s="14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  <c r="AA438" s="146"/>
      <c r="AB438" s="146"/>
      <c r="AC438" s="146"/>
      <c r="AD438" s="146"/>
      <c r="AE438" s="146"/>
      <c r="AF438" s="146"/>
      <c r="AG438" s="146"/>
      <c r="AH438" s="146"/>
      <c r="AI438" s="146"/>
      <c r="AJ438" s="146"/>
      <c r="AK438" s="146"/>
      <c r="AL438" s="146"/>
      <c r="AM438" s="146"/>
      <c r="AN438" s="146"/>
      <c r="AO438" s="146"/>
      <c r="AP438" s="146"/>
      <c r="AQ438" s="146"/>
      <c r="AR438" s="146"/>
      <c r="AS438" s="146"/>
      <c r="AT438" s="146"/>
      <c r="AU438" s="146"/>
      <c r="AV438" s="146"/>
      <c r="AW438" s="146"/>
      <c r="AX438" s="146"/>
    </row>
    <row r="439" spans="1:50" ht="15" customHeight="1" x14ac:dyDescent="0.3">
      <c r="A439" s="1"/>
      <c r="B439" s="1"/>
      <c r="C439" s="1"/>
      <c r="D439" s="146"/>
      <c r="E439" s="146"/>
      <c r="F439" s="146"/>
      <c r="G439" s="146"/>
      <c r="H439" s="146"/>
      <c r="I439" s="14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  <c r="AA439" s="146"/>
      <c r="AB439" s="146"/>
      <c r="AC439" s="146"/>
      <c r="AD439" s="146"/>
      <c r="AE439" s="146"/>
      <c r="AF439" s="146"/>
      <c r="AG439" s="146"/>
      <c r="AH439" s="146"/>
      <c r="AI439" s="146"/>
      <c r="AJ439" s="146"/>
      <c r="AK439" s="146"/>
      <c r="AL439" s="146"/>
      <c r="AM439" s="146"/>
      <c r="AN439" s="146"/>
      <c r="AO439" s="146"/>
      <c r="AP439" s="146"/>
      <c r="AQ439" s="146"/>
      <c r="AR439" s="146"/>
      <c r="AS439" s="146"/>
      <c r="AT439" s="146"/>
      <c r="AU439" s="146"/>
      <c r="AV439" s="146"/>
      <c r="AW439" s="146"/>
      <c r="AX439" s="146"/>
    </row>
    <row r="440" spans="1:50" ht="15" customHeight="1" x14ac:dyDescent="0.3">
      <c r="A440" s="1"/>
      <c r="B440" s="1"/>
      <c r="C440" s="1"/>
      <c r="D440" s="146"/>
      <c r="E440" s="146"/>
      <c r="F440" s="146"/>
      <c r="G440" s="146"/>
      <c r="H440" s="146"/>
      <c r="I440" s="14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  <c r="AA440" s="146"/>
      <c r="AB440" s="146"/>
      <c r="AC440" s="146"/>
      <c r="AD440" s="146"/>
      <c r="AE440" s="146"/>
      <c r="AF440" s="146"/>
      <c r="AG440" s="146"/>
      <c r="AH440" s="146"/>
      <c r="AI440" s="146"/>
      <c r="AJ440" s="146"/>
      <c r="AK440" s="146"/>
      <c r="AL440" s="146"/>
      <c r="AM440" s="146"/>
      <c r="AN440" s="146"/>
      <c r="AO440" s="146"/>
      <c r="AP440" s="146"/>
      <c r="AQ440" s="146"/>
      <c r="AR440" s="146"/>
      <c r="AS440" s="146"/>
      <c r="AT440" s="146"/>
      <c r="AU440" s="146"/>
      <c r="AV440" s="146"/>
      <c r="AW440" s="146"/>
      <c r="AX440" s="146"/>
    </row>
    <row r="441" spans="1:50" ht="15" customHeight="1" x14ac:dyDescent="0.3">
      <c r="A441" s="1"/>
      <c r="B441" s="1"/>
      <c r="C441" s="1"/>
      <c r="D441" s="146"/>
      <c r="E441" s="146"/>
      <c r="F441" s="146"/>
      <c r="G441" s="146"/>
      <c r="H441" s="146"/>
      <c r="I441" s="14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  <c r="AA441" s="146"/>
      <c r="AB441" s="146"/>
      <c r="AC441" s="146"/>
      <c r="AD441" s="146"/>
      <c r="AE441" s="146"/>
      <c r="AF441" s="146"/>
      <c r="AG441" s="146"/>
      <c r="AH441" s="146"/>
      <c r="AI441" s="146"/>
      <c r="AJ441" s="146"/>
      <c r="AK441" s="146"/>
      <c r="AL441" s="146"/>
      <c r="AM441" s="146"/>
      <c r="AN441" s="146"/>
      <c r="AO441" s="146"/>
      <c r="AP441" s="146"/>
      <c r="AQ441" s="146"/>
      <c r="AR441" s="146"/>
      <c r="AS441" s="146"/>
      <c r="AT441" s="146"/>
      <c r="AU441" s="146"/>
      <c r="AV441" s="146"/>
      <c r="AW441" s="146"/>
      <c r="AX441" s="146"/>
    </row>
    <row r="442" spans="1:50" ht="15" customHeight="1" x14ac:dyDescent="0.3">
      <c r="A442" s="1"/>
      <c r="B442" s="1"/>
      <c r="C442" s="1"/>
      <c r="D442" s="146"/>
      <c r="E442" s="146"/>
      <c r="F442" s="146"/>
      <c r="G442" s="146"/>
      <c r="H442" s="146"/>
      <c r="I442" s="14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  <c r="AA442" s="146"/>
      <c r="AB442" s="146"/>
      <c r="AC442" s="146"/>
      <c r="AD442" s="146"/>
      <c r="AE442" s="146"/>
      <c r="AF442" s="146"/>
      <c r="AG442" s="146"/>
      <c r="AH442" s="146"/>
      <c r="AI442" s="146"/>
      <c r="AJ442" s="146"/>
      <c r="AK442" s="146"/>
      <c r="AL442" s="146"/>
      <c r="AM442" s="146"/>
      <c r="AN442" s="146"/>
      <c r="AO442" s="146"/>
      <c r="AP442" s="146"/>
      <c r="AQ442" s="146"/>
      <c r="AR442" s="146"/>
      <c r="AS442" s="146"/>
      <c r="AT442" s="146"/>
      <c r="AU442" s="146"/>
      <c r="AV442" s="146"/>
      <c r="AW442" s="146"/>
      <c r="AX442" s="146"/>
    </row>
    <row r="443" spans="1:50" ht="15" customHeight="1" x14ac:dyDescent="0.3">
      <c r="A443" s="1"/>
      <c r="B443" s="1"/>
      <c r="C443" s="1"/>
      <c r="D443" s="146"/>
      <c r="E443" s="146"/>
      <c r="F443" s="146"/>
      <c r="G443" s="146"/>
      <c r="H443" s="146"/>
      <c r="I443" s="14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  <c r="AA443" s="146"/>
      <c r="AB443" s="146"/>
      <c r="AC443" s="146"/>
      <c r="AD443" s="146"/>
      <c r="AE443" s="146"/>
      <c r="AF443" s="146"/>
      <c r="AG443" s="146"/>
      <c r="AH443" s="146"/>
      <c r="AI443" s="146"/>
      <c r="AJ443" s="146"/>
      <c r="AK443" s="146"/>
      <c r="AL443" s="146"/>
      <c r="AM443" s="146"/>
      <c r="AN443" s="146"/>
      <c r="AO443" s="146"/>
      <c r="AP443" s="146"/>
      <c r="AQ443" s="146"/>
      <c r="AR443" s="146"/>
      <c r="AS443" s="146"/>
      <c r="AT443" s="146"/>
      <c r="AU443" s="146"/>
      <c r="AV443" s="146"/>
      <c r="AW443" s="146"/>
      <c r="AX443" s="146"/>
    </row>
    <row r="444" spans="1:50" ht="15" customHeight="1" x14ac:dyDescent="0.3">
      <c r="A444" s="1"/>
      <c r="B444" s="1"/>
      <c r="C444" s="1"/>
      <c r="D444" s="146"/>
      <c r="E444" s="146"/>
      <c r="F444" s="146"/>
      <c r="G444" s="146"/>
      <c r="H444" s="146"/>
      <c r="I444" s="14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  <c r="AA444" s="146"/>
      <c r="AB444" s="146"/>
      <c r="AC444" s="146"/>
      <c r="AD444" s="146"/>
      <c r="AE444" s="146"/>
      <c r="AF444" s="146"/>
      <c r="AG444" s="146"/>
      <c r="AH444" s="146"/>
      <c r="AI444" s="146"/>
      <c r="AJ444" s="146"/>
      <c r="AK444" s="146"/>
      <c r="AL444" s="146"/>
      <c r="AM444" s="146"/>
      <c r="AN444" s="146"/>
      <c r="AO444" s="146"/>
      <c r="AP444" s="146"/>
      <c r="AQ444" s="146"/>
      <c r="AR444" s="146"/>
      <c r="AS444" s="146"/>
      <c r="AT444" s="146"/>
      <c r="AU444" s="146"/>
      <c r="AV444" s="146"/>
      <c r="AW444" s="146"/>
      <c r="AX444" s="146"/>
    </row>
    <row r="445" spans="1:50" ht="15" customHeight="1" x14ac:dyDescent="0.3">
      <c r="A445" s="1"/>
      <c r="B445" s="1"/>
      <c r="C445" s="1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  <c r="AA445" s="146"/>
      <c r="AB445" s="146"/>
      <c r="AC445" s="146"/>
      <c r="AD445" s="146"/>
      <c r="AE445" s="146"/>
      <c r="AF445" s="146"/>
      <c r="AG445" s="146"/>
      <c r="AH445" s="146"/>
      <c r="AI445" s="146"/>
      <c r="AJ445" s="146"/>
      <c r="AK445" s="146"/>
      <c r="AL445" s="146"/>
      <c r="AM445" s="146"/>
      <c r="AN445" s="146"/>
      <c r="AO445" s="146"/>
      <c r="AP445" s="146"/>
      <c r="AQ445" s="146"/>
      <c r="AR445" s="146"/>
      <c r="AS445" s="146"/>
      <c r="AT445" s="146"/>
      <c r="AU445" s="146"/>
      <c r="AV445" s="146"/>
      <c r="AW445" s="146"/>
      <c r="AX445" s="146"/>
    </row>
    <row r="446" spans="1:50" ht="15" customHeight="1" x14ac:dyDescent="0.3">
      <c r="A446" s="1"/>
      <c r="B446" s="1"/>
      <c r="C446" s="1"/>
      <c r="D446" s="146"/>
      <c r="E446" s="146"/>
      <c r="F446" s="146"/>
      <c r="G446" s="146"/>
      <c r="H446" s="146"/>
      <c r="I446" s="14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  <c r="AA446" s="146"/>
      <c r="AB446" s="146"/>
      <c r="AC446" s="146"/>
      <c r="AD446" s="146"/>
      <c r="AE446" s="146"/>
      <c r="AF446" s="146"/>
      <c r="AG446" s="146"/>
      <c r="AH446" s="146"/>
      <c r="AI446" s="146"/>
      <c r="AJ446" s="146"/>
      <c r="AK446" s="146"/>
      <c r="AL446" s="146"/>
      <c r="AM446" s="146"/>
      <c r="AN446" s="146"/>
      <c r="AO446" s="146"/>
      <c r="AP446" s="146"/>
      <c r="AQ446" s="146"/>
      <c r="AR446" s="146"/>
      <c r="AS446" s="146"/>
      <c r="AT446" s="146"/>
      <c r="AU446" s="146"/>
      <c r="AV446" s="146"/>
      <c r="AW446" s="146"/>
      <c r="AX446" s="146"/>
    </row>
    <row r="447" spans="1:50" ht="15" customHeight="1" x14ac:dyDescent="0.3">
      <c r="A447" s="1"/>
      <c r="B447" s="1"/>
      <c r="C447" s="1"/>
      <c r="D447" s="146"/>
      <c r="E447" s="146"/>
      <c r="F447" s="146"/>
      <c r="G447" s="146"/>
      <c r="H447" s="146"/>
      <c r="I447" s="14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  <c r="AA447" s="146"/>
      <c r="AB447" s="146"/>
      <c r="AC447" s="146"/>
      <c r="AD447" s="146"/>
      <c r="AE447" s="146"/>
      <c r="AF447" s="146"/>
      <c r="AG447" s="146"/>
      <c r="AH447" s="146"/>
      <c r="AI447" s="146"/>
      <c r="AJ447" s="146"/>
      <c r="AK447" s="146"/>
      <c r="AL447" s="146"/>
      <c r="AM447" s="146"/>
      <c r="AN447" s="146"/>
      <c r="AO447" s="146"/>
      <c r="AP447" s="146"/>
      <c r="AQ447" s="146"/>
      <c r="AR447" s="146"/>
      <c r="AS447" s="146"/>
      <c r="AT447" s="146"/>
      <c r="AU447" s="146"/>
      <c r="AV447" s="146"/>
      <c r="AW447" s="146"/>
      <c r="AX447" s="146"/>
    </row>
    <row r="448" spans="1:50" ht="15" customHeight="1" x14ac:dyDescent="0.3">
      <c r="A448" s="1"/>
      <c r="B448" s="1"/>
      <c r="C448" s="1"/>
      <c r="D448" s="146"/>
      <c r="E448" s="146"/>
      <c r="F448" s="146"/>
      <c r="G448" s="146"/>
      <c r="H448" s="146"/>
      <c r="I448" s="14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  <c r="AA448" s="146"/>
      <c r="AB448" s="146"/>
      <c r="AC448" s="146"/>
      <c r="AD448" s="146"/>
      <c r="AE448" s="146"/>
      <c r="AF448" s="146"/>
      <c r="AG448" s="146"/>
      <c r="AH448" s="146"/>
      <c r="AI448" s="146"/>
      <c r="AJ448" s="146"/>
      <c r="AK448" s="146"/>
      <c r="AL448" s="146"/>
      <c r="AM448" s="146"/>
      <c r="AN448" s="146"/>
      <c r="AO448" s="146"/>
      <c r="AP448" s="146"/>
      <c r="AQ448" s="146"/>
      <c r="AR448" s="146"/>
      <c r="AS448" s="146"/>
      <c r="AT448" s="146"/>
      <c r="AU448" s="146"/>
      <c r="AV448" s="146"/>
      <c r="AW448" s="146"/>
      <c r="AX448" s="146"/>
    </row>
    <row r="449" spans="1:50" ht="15" customHeight="1" x14ac:dyDescent="0.3">
      <c r="A449" s="1"/>
      <c r="B449" s="1"/>
      <c r="C449" s="1"/>
      <c r="D449" s="146"/>
      <c r="E449" s="146"/>
      <c r="F449" s="146"/>
      <c r="G449" s="146"/>
      <c r="H449" s="146"/>
      <c r="I449" s="14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  <c r="AA449" s="146"/>
      <c r="AB449" s="146"/>
      <c r="AC449" s="146"/>
      <c r="AD449" s="146"/>
      <c r="AE449" s="146"/>
      <c r="AF449" s="146"/>
      <c r="AG449" s="146"/>
      <c r="AH449" s="146"/>
      <c r="AI449" s="146"/>
      <c r="AJ449" s="146"/>
      <c r="AK449" s="146"/>
      <c r="AL449" s="146"/>
      <c r="AM449" s="146"/>
      <c r="AN449" s="146"/>
      <c r="AO449" s="146"/>
      <c r="AP449" s="146"/>
      <c r="AQ449" s="146"/>
      <c r="AR449" s="146"/>
      <c r="AS449" s="146"/>
      <c r="AT449" s="146"/>
      <c r="AU449" s="146"/>
      <c r="AV449" s="146"/>
      <c r="AW449" s="146"/>
      <c r="AX449" s="146"/>
    </row>
    <row r="450" spans="1:50" ht="15" customHeight="1" x14ac:dyDescent="0.3">
      <c r="A450" s="1"/>
      <c r="B450" s="1"/>
      <c r="C450" s="1"/>
      <c r="D450" s="146"/>
      <c r="E450" s="146"/>
      <c r="F450" s="146"/>
      <c r="G450" s="146"/>
      <c r="H450" s="146"/>
      <c r="I450" s="14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  <c r="AA450" s="146"/>
      <c r="AB450" s="146"/>
      <c r="AC450" s="146"/>
      <c r="AD450" s="146"/>
      <c r="AE450" s="146"/>
      <c r="AF450" s="146"/>
      <c r="AG450" s="146"/>
      <c r="AH450" s="146"/>
      <c r="AI450" s="146"/>
      <c r="AJ450" s="146"/>
      <c r="AK450" s="146"/>
      <c r="AL450" s="146"/>
      <c r="AM450" s="146"/>
      <c r="AN450" s="146"/>
      <c r="AO450" s="146"/>
      <c r="AP450" s="146"/>
      <c r="AQ450" s="146"/>
      <c r="AR450" s="146"/>
      <c r="AS450" s="146"/>
      <c r="AT450" s="146"/>
      <c r="AU450" s="146"/>
      <c r="AV450" s="146"/>
      <c r="AW450" s="146"/>
      <c r="AX450" s="146"/>
    </row>
    <row r="451" spans="1:50" ht="15" customHeight="1" x14ac:dyDescent="0.3">
      <c r="A451" s="1"/>
      <c r="B451" s="1"/>
      <c r="C451" s="1"/>
      <c r="D451" s="146"/>
      <c r="E451" s="146"/>
      <c r="F451" s="146"/>
      <c r="G451" s="146"/>
      <c r="H451" s="146"/>
      <c r="I451" s="14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  <c r="AA451" s="146"/>
      <c r="AB451" s="146"/>
      <c r="AC451" s="146"/>
      <c r="AD451" s="146"/>
      <c r="AE451" s="146"/>
      <c r="AF451" s="146"/>
      <c r="AG451" s="146"/>
      <c r="AH451" s="146"/>
      <c r="AI451" s="146"/>
      <c r="AJ451" s="146"/>
      <c r="AK451" s="146"/>
      <c r="AL451" s="146"/>
      <c r="AM451" s="146"/>
      <c r="AN451" s="146"/>
      <c r="AO451" s="146"/>
      <c r="AP451" s="146"/>
      <c r="AQ451" s="146"/>
      <c r="AR451" s="146"/>
      <c r="AS451" s="146"/>
      <c r="AT451" s="146"/>
      <c r="AU451" s="146"/>
      <c r="AV451" s="146"/>
      <c r="AW451" s="146"/>
      <c r="AX451" s="146"/>
    </row>
    <row r="452" spans="1:50" ht="15" customHeight="1" x14ac:dyDescent="0.3">
      <c r="A452" s="1"/>
      <c r="B452" s="1"/>
      <c r="C452" s="1"/>
      <c r="D452" s="146"/>
      <c r="E452" s="146"/>
      <c r="F452" s="146"/>
      <c r="G452" s="146"/>
      <c r="H452" s="146"/>
      <c r="I452" s="14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  <c r="AA452" s="146"/>
      <c r="AB452" s="146"/>
      <c r="AC452" s="146"/>
      <c r="AD452" s="146"/>
      <c r="AE452" s="146"/>
      <c r="AF452" s="146"/>
      <c r="AG452" s="146"/>
      <c r="AH452" s="146"/>
      <c r="AI452" s="146"/>
      <c r="AJ452" s="146"/>
      <c r="AK452" s="146"/>
      <c r="AL452" s="146"/>
      <c r="AM452" s="146"/>
      <c r="AN452" s="146"/>
      <c r="AO452" s="146"/>
      <c r="AP452" s="146"/>
      <c r="AQ452" s="146"/>
      <c r="AR452" s="146"/>
      <c r="AS452" s="146"/>
      <c r="AT452" s="146"/>
      <c r="AU452" s="146"/>
      <c r="AV452" s="146"/>
      <c r="AW452" s="146"/>
      <c r="AX452" s="146"/>
    </row>
    <row r="453" spans="1:50" ht="15" customHeight="1" x14ac:dyDescent="0.3">
      <c r="A453" s="1"/>
      <c r="B453" s="1"/>
      <c r="C453" s="1"/>
      <c r="D453" s="146"/>
      <c r="E453" s="146"/>
      <c r="F453" s="146"/>
      <c r="G453" s="146"/>
      <c r="H453" s="146"/>
      <c r="I453" s="14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  <c r="AA453" s="146"/>
      <c r="AB453" s="146"/>
      <c r="AC453" s="146"/>
      <c r="AD453" s="146"/>
      <c r="AE453" s="146"/>
      <c r="AF453" s="146"/>
      <c r="AG453" s="146"/>
      <c r="AH453" s="146"/>
      <c r="AI453" s="146"/>
      <c r="AJ453" s="146"/>
      <c r="AK453" s="146"/>
      <c r="AL453" s="146"/>
      <c r="AM453" s="146"/>
      <c r="AN453" s="146"/>
      <c r="AO453" s="146"/>
      <c r="AP453" s="146"/>
      <c r="AQ453" s="146"/>
      <c r="AR453" s="146"/>
      <c r="AS453" s="146"/>
      <c r="AT453" s="146"/>
      <c r="AU453" s="146"/>
      <c r="AV453" s="146"/>
      <c r="AW453" s="146"/>
      <c r="AX453" s="146"/>
    </row>
    <row r="454" spans="1:50" ht="15" customHeight="1" x14ac:dyDescent="0.3">
      <c r="A454" s="1"/>
      <c r="B454" s="1"/>
      <c r="C454" s="1"/>
      <c r="D454" s="146"/>
      <c r="E454" s="146"/>
      <c r="F454" s="146"/>
      <c r="G454" s="146"/>
      <c r="H454" s="146"/>
      <c r="I454" s="14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  <c r="AA454" s="146"/>
      <c r="AB454" s="146"/>
      <c r="AC454" s="146"/>
      <c r="AD454" s="146"/>
      <c r="AE454" s="146"/>
      <c r="AF454" s="146"/>
      <c r="AG454" s="146"/>
      <c r="AH454" s="146"/>
      <c r="AI454" s="146"/>
      <c r="AJ454" s="146"/>
      <c r="AK454" s="146"/>
      <c r="AL454" s="146"/>
      <c r="AM454" s="146"/>
      <c r="AN454" s="146"/>
      <c r="AO454" s="146"/>
      <c r="AP454" s="146"/>
      <c r="AQ454" s="146"/>
      <c r="AR454" s="146"/>
      <c r="AS454" s="146"/>
      <c r="AT454" s="146"/>
      <c r="AU454" s="146"/>
      <c r="AV454" s="146"/>
      <c r="AW454" s="146"/>
      <c r="AX454" s="146"/>
    </row>
    <row r="455" spans="1:50" ht="15" customHeight="1" x14ac:dyDescent="0.3">
      <c r="A455" s="1"/>
      <c r="B455" s="1"/>
      <c r="C455" s="1"/>
      <c r="D455" s="146"/>
      <c r="E455" s="146"/>
      <c r="F455" s="146"/>
      <c r="G455" s="146"/>
      <c r="H455" s="146"/>
      <c r="I455" s="14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  <c r="AA455" s="146"/>
      <c r="AB455" s="146"/>
      <c r="AC455" s="146"/>
      <c r="AD455" s="146"/>
      <c r="AE455" s="146"/>
      <c r="AF455" s="146"/>
      <c r="AG455" s="146"/>
      <c r="AH455" s="146"/>
      <c r="AI455" s="146"/>
      <c r="AJ455" s="146"/>
      <c r="AK455" s="146"/>
      <c r="AL455" s="146"/>
      <c r="AM455" s="146"/>
      <c r="AN455" s="146"/>
      <c r="AO455" s="146"/>
      <c r="AP455" s="146"/>
      <c r="AQ455" s="146"/>
      <c r="AR455" s="146"/>
      <c r="AS455" s="146"/>
      <c r="AT455" s="146"/>
      <c r="AU455" s="146"/>
      <c r="AV455" s="146"/>
      <c r="AW455" s="146"/>
      <c r="AX455" s="146"/>
    </row>
    <row r="456" spans="1:50" ht="15" customHeight="1" x14ac:dyDescent="0.3">
      <c r="A456" s="1"/>
      <c r="B456" s="1"/>
      <c r="C456" s="1"/>
      <c r="D456" s="146"/>
      <c r="E456" s="146"/>
      <c r="F456" s="146"/>
      <c r="G456" s="146"/>
      <c r="H456" s="146"/>
      <c r="I456" s="14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  <c r="AA456" s="146"/>
      <c r="AB456" s="146"/>
      <c r="AC456" s="146"/>
      <c r="AD456" s="146"/>
      <c r="AE456" s="146"/>
      <c r="AF456" s="146"/>
      <c r="AG456" s="146"/>
      <c r="AH456" s="146"/>
      <c r="AI456" s="146"/>
      <c r="AJ456" s="146"/>
      <c r="AK456" s="146"/>
      <c r="AL456" s="146"/>
      <c r="AM456" s="146"/>
      <c r="AN456" s="146"/>
      <c r="AO456" s="146"/>
      <c r="AP456" s="146"/>
      <c r="AQ456" s="146"/>
      <c r="AR456" s="146"/>
      <c r="AS456" s="146"/>
      <c r="AT456" s="146"/>
      <c r="AU456" s="146"/>
      <c r="AV456" s="146"/>
      <c r="AW456" s="146"/>
      <c r="AX456" s="146"/>
    </row>
    <row r="457" spans="1:50" ht="15" customHeight="1" x14ac:dyDescent="0.3">
      <c r="A457" s="1"/>
      <c r="B457" s="1"/>
      <c r="C457" s="1"/>
      <c r="D457" s="146"/>
      <c r="E457" s="146"/>
      <c r="F457" s="146"/>
      <c r="G457" s="146"/>
      <c r="H457" s="146"/>
      <c r="I457" s="14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  <c r="AA457" s="146"/>
      <c r="AB457" s="146"/>
      <c r="AC457" s="146"/>
      <c r="AD457" s="146"/>
      <c r="AE457" s="146"/>
      <c r="AF457" s="146"/>
      <c r="AG457" s="146"/>
      <c r="AH457" s="146"/>
      <c r="AI457" s="146"/>
      <c r="AJ457" s="146"/>
      <c r="AK457" s="146"/>
      <c r="AL457" s="146"/>
      <c r="AM457" s="146"/>
      <c r="AN457" s="146"/>
      <c r="AO457" s="146"/>
      <c r="AP457" s="146"/>
      <c r="AQ457" s="146"/>
      <c r="AR457" s="146"/>
      <c r="AS457" s="146"/>
      <c r="AT457" s="146"/>
      <c r="AU457" s="146"/>
      <c r="AV457" s="146"/>
      <c r="AW457" s="146"/>
      <c r="AX457" s="146"/>
    </row>
    <row r="458" spans="1:50" ht="15" customHeight="1" x14ac:dyDescent="0.3">
      <c r="A458" s="1"/>
      <c r="B458" s="1"/>
      <c r="C458" s="1"/>
      <c r="D458" s="146"/>
      <c r="E458" s="146"/>
      <c r="F458" s="146"/>
      <c r="G458" s="146"/>
      <c r="H458" s="146"/>
      <c r="I458" s="14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  <c r="AA458" s="146"/>
      <c r="AB458" s="146"/>
      <c r="AC458" s="146"/>
      <c r="AD458" s="146"/>
      <c r="AE458" s="146"/>
      <c r="AF458" s="146"/>
      <c r="AG458" s="146"/>
      <c r="AH458" s="146"/>
      <c r="AI458" s="146"/>
      <c r="AJ458" s="146"/>
      <c r="AK458" s="146"/>
      <c r="AL458" s="146"/>
      <c r="AM458" s="146"/>
      <c r="AN458" s="146"/>
      <c r="AO458" s="146"/>
      <c r="AP458" s="146"/>
      <c r="AQ458" s="146"/>
      <c r="AR458" s="146"/>
      <c r="AS458" s="146"/>
      <c r="AT458" s="146"/>
      <c r="AU458" s="146"/>
      <c r="AV458" s="146"/>
      <c r="AW458" s="146"/>
      <c r="AX458" s="146"/>
    </row>
    <row r="459" spans="1:50" ht="15" customHeight="1" x14ac:dyDescent="0.3">
      <c r="A459" s="1"/>
      <c r="B459" s="1"/>
      <c r="C459" s="1"/>
      <c r="D459" s="146"/>
      <c r="E459" s="146"/>
      <c r="F459" s="146"/>
      <c r="G459" s="146"/>
      <c r="H459" s="146"/>
      <c r="I459" s="14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  <c r="AA459" s="146"/>
      <c r="AB459" s="146"/>
      <c r="AC459" s="146"/>
      <c r="AD459" s="146"/>
      <c r="AE459" s="146"/>
      <c r="AF459" s="146"/>
      <c r="AG459" s="146"/>
      <c r="AH459" s="146"/>
      <c r="AI459" s="146"/>
      <c r="AJ459" s="146"/>
      <c r="AK459" s="146"/>
      <c r="AL459" s="146"/>
      <c r="AM459" s="146"/>
      <c r="AN459" s="146"/>
      <c r="AO459" s="146"/>
      <c r="AP459" s="146"/>
      <c r="AQ459" s="146"/>
      <c r="AR459" s="146"/>
      <c r="AS459" s="146"/>
      <c r="AT459" s="146"/>
      <c r="AU459" s="146"/>
      <c r="AV459" s="146"/>
      <c r="AW459" s="146"/>
      <c r="AX459" s="146"/>
    </row>
    <row r="460" spans="1:50" ht="15" customHeight="1" x14ac:dyDescent="0.3">
      <c r="A460" s="1"/>
      <c r="B460" s="1"/>
      <c r="C460" s="1"/>
      <c r="D460" s="146"/>
      <c r="E460" s="146"/>
      <c r="F460" s="146"/>
      <c r="G460" s="146"/>
      <c r="H460" s="146"/>
      <c r="I460" s="14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  <c r="AA460" s="146"/>
      <c r="AB460" s="146"/>
      <c r="AC460" s="146"/>
      <c r="AD460" s="146"/>
      <c r="AE460" s="146"/>
      <c r="AF460" s="146"/>
      <c r="AG460" s="146"/>
      <c r="AH460" s="146"/>
      <c r="AI460" s="146"/>
      <c r="AJ460" s="146"/>
      <c r="AK460" s="146"/>
      <c r="AL460" s="146"/>
      <c r="AM460" s="146"/>
      <c r="AN460" s="146"/>
      <c r="AO460" s="146"/>
      <c r="AP460" s="146"/>
      <c r="AQ460" s="146"/>
      <c r="AR460" s="146"/>
      <c r="AS460" s="146"/>
      <c r="AT460" s="146"/>
      <c r="AU460" s="146"/>
      <c r="AV460" s="146"/>
      <c r="AW460" s="146"/>
      <c r="AX460" s="146"/>
    </row>
    <row r="461" spans="1:50" ht="15" customHeight="1" x14ac:dyDescent="0.3">
      <c r="A461" s="1"/>
      <c r="B461" s="1"/>
      <c r="C461" s="1"/>
      <c r="D461" s="146"/>
      <c r="E461" s="146"/>
      <c r="F461" s="146"/>
      <c r="G461" s="146"/>
      <c r="H461" s="146"/>
      <c r="I461" s="14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  <c r="AA461" s="146"/>
      <c r="AB461" s="146"/>
      <c r="AC461" s="146"/>
      <c r="AD461" s="146"/>
      <c r="AE461" s="146"/>
      <c r="AF461" s="146"/>
      <c r="AG461" s="146"/>
      <c r="AH461" s="146"/>
      <c r="AI461" s="146"/>
      <c r="AJ461" s="146"/>
      <c r="AK461" s="146"/>
      <c r="AL461" s="146"/>
      <c r="AM461" s="146"/>
      <c r="AN461" s="146"/>
      <c r="AO461" s="146"/>
      <c r="AP461" s="146"/>
      <c r="AQ461" s="146"/>
      <c r="AR461" s="146"/>
      <c r="AS461" s="146"/>
      <c r="AT461" s="146"/>
      <c r="AU461" s="146"/>
      <c r="AV461" s="146"/>
      <c r="AW461" s="146"/>
      <c r="AX461" s="146"/>
    </row>
    <row r="462" spans="1:50" ht="15" customHeight="1" x14ac:dyDescent="0.3">
      <c r="A462" s="1"/>
      <c r="B462" s="1"/>
      <c r="C462" s="1"/>
      <c r="D462" s="146"/>
      <c r="E462" s="146"/>
      <c r="F462" s="146"/>
      <c r="G462" s="146"/>
      <c r="H462" s="146"/>
      <c r="I462" s="14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  <c r="AA462" s="146"/>
      <c r="AB462" s="146"/>
      <c r="AC462" s="146"/>
      <c r="AD462" s="146"/>
      <c r="AE462" s="146"/>
      <c r="AF462" s="146"/>
      <c r="AG462" s="146"/>
      <c r="AH462" s="146"/>
      <c r="AI462" s="146"/>
      <c r="AJ462" s="146"/>
      <c r="AK462" s="146"/>
      <c r="AL462" s="146"/>
      <c r="AM462" s="146"/>
      <c r="AN462" s="146"/>
      <c r="AO462" s="146"/>
      <c r="AP462" s="146"/>
      <c r="AQ462" s="146"/>
      <c r="AR462" s="146"/>
      <c r="AS462" s="146"/>
      <c r="AT462" s="146"/>
      <c r="AU462" s="146"/>
      <c r="AV462" s="146"/>
      <c r="AW462" s="146"/>
      <c r="AX462" s="146"/>
    </row>
    <row r="463" spans="1:50" ht="15" customHeight="1" x14ac:dyDescent="0.3">
      <c r="A463" s="1"/>
      <c r="B463" s="1"/>
      <c r="C463" s="1"/>
      <c r="D463" s="146"/>
      <c r="E463" s="146"/>
      <c r="F463" s="146"/>
      <c r="G463" s="146"/>
      <c r="H463" s="146"/>
      <c r="I463" s="14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  <c r="AA463" s="146"/>
      <c r="AB463" s="146"/>
      <c r="AC463" s="146"/>
      <c r="AD463" s="146"/>
      <c r="AE463" s="146"/>
      <c r="AF463" s="146"/>
      <c r="AG463" s="146"/>
      <c r="AH463" s="146"/>
      <c r="AI463" s="146"/>
      <c r="AJ463" s="146"/>
      <c r="AK463" s="146"/>
      <c r="AL463" s="146"/>
      <c r="AM463" s="146"/>
      <c r="AN463" s="146"/>
      <c r="AO463" s="146"/>
      <c r="AP463" s="146"/>
      <c r="AQ463" s="146"/>
      <c r="AR463" s="146"/>
      <c r="AS463" s="146"/>
      <c r="AT463" s="146"/>
      <c r="AU463" s="146"/>
      <c r="AV463" s="146"/>
      <c r="AW463" s="146"/>
      <c r="AX463" s="146"/>
    </row>
    <row r="464" spans="1:50" ht="15" customHeight="1" x14ac:dyDescent="0.3">
      <c r="A464" s="1"/>
      <c r="B464" s="1"/>
      <c r="C464" s="1"/>
      <c r="D464" s="146"/>
      <c r="E464" s="146"/>
      <c r="F464" s="146"/>
      <c r="G464" s="146"/>
      <c r="H464" s="146"/>
      <c r="I464" s="14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  <c r="AA464" s="146"/>
      <c r="AB464" s="146"/>
      <c r="AC464" s="146"/>
      <c r="AD464" s="146"/>
      <c r="AE464" s="146"/>
      <c r="AF464" s="146"/>
      <c r="AG464" s="146"/>
      <c r="AH464" s="146"/>
      <c r="AI464" s="146"/>
      <c r="AJ464" s="146"/>
      <c r="AK464" s="146"/>
      <c r="AL464" s="146"/>
      <c r="AM464" s="146"/>
      <c r="AN464" s="146"/>
      <c r="AO464" s="146"/>
      <c r="AP464" s="146"/>
      <c r="AQ464" s="146"/>
      <c r="AR464" s="146"/>
      <c r="AS464" s="146"/>
      <c r="AT464" s="146"/>
      <c r="AU464" s="146"/>
      <c r="AV464" s="146"/>
      <c r="AW464" s="146"/>
      <c r="AX464" s="146"/>
    </row>
    <row r="465" spans="1:50" ht="15" customHeight="1" x14ac:dyDescent="0.3">
      <c r="A465" s="1"/>
      <c r="B465" s="1"/>
      <c r="C465" s="1"/>
      <c r="D465" s="146"/>
      <c r="E465" s="146"/>
      <c r="F465" s="146"/>
      <c r="G465" s="146"/>
      <c r="H465" s="146"/>
      <c r="I465" s="14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  <c r="AA465" s="146"/>
      <c r="AB465" s="146"/>
      <c r="AC465" s="146"/>
      <c r="AD465" s="146"/>
      <c r="AE465" s="146"/>
      <c r="AF465" s="146"/>
      <c r="AG465" s="146"/>
      <c r="AH465" s="146"/>
      <c r="AI465" s="146"/>
      <c r="AJ465" s="146"/>
      <c r="AK465" s="146"/>
      <c r="AL465" s="146"/>
      <c r="AM465" s="146"/>
      <c r="AN465" s="146"/>
      <c r="AO465" s="146"/>
      <c r="AP465" s="146"/>
      <c r="AQ465" s="146"/>
      <c r="AR465" s="146"/>
      <c r="AS465" s="146"/>
      <c r="AT465" s="146"/>
      <c r="AU465" s="146"/>
      <c r="AV465" s="146"/>
      <c r="AW465" s="146"/>
      <c r="AX465" s="146"/>
    </row>
    <row r="466" spans="1:50" ht="15" customHeight="1" x14ac:dyDescent="0.3">
      <c r="A466" s="1"/>
      <c r="B466" s="1"/>
      <c r="C466" s="1"/>
      <c r="D466" s="146"/>
      <c r="E466" s="146"/>
      <c r="F466" s="146"/>
      <c r="G466" s="146"/>
      <c r="H466" s="146"/>
      <c r="I466" s="14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  <c r="AA466" s="146"/>
      <c r="AB466" s="146"/>
      <c r="AC466" s="146"/>
      <c r="AD466" s="146"/>
      <c r="AE466" s="146"/>
      <c r="AF466" s="146"/>
      <c r="AG466" s="146"/>
      <c r="AH466" s="146"/>
      <c r="AI466" s="146"/>
      <c r="AJ466" s="146"/>
      <c r="AK466" s="146"/>
      <c r="AL466" s="146"/>
      <c r="AM466" s="146"/>
      <c r="AN466" s="146"/>
      <c r="AO466" s="146"/>
      <c r="AP466" s="146"/>
      <c r="AQ466" s="146"/>
      <c r="AR466" s="146"/>
      <c r="AS466" s="146"/>
      <c r="AT466" s="146"/>
      <c r="AU466" s="146"/>
      <c r="AV466" s="146"/>
      <c r="AW466" s="146"/>
      <c r="AX466" s="146"/>
    </row>
    <row r="467" spans="1:50" ht="15" customHeight="1" x14ac:dyDescent="0.3">
      <c r="A467" s="1"/>
      <c r="B467" s="1"/>
      <c r="C467" s="1"/>
      <c r="D467" s="146"/>
      <c r="E467" s="146"/>
      <c r="F467" s="146"/>
      <c r="G467" s="146"/>
      <c r="H467" s="146"/>
      <c r="I467" s="14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  <c r="AA467" s="146"/>
      <c r="AB467" s="146"/>
      <c r="AC467" s="146"/>
      <c r="AD467" s="146"/>
      <c r="AE467" s="146"/>
      <c r="AF467" s="146"/>
      <c r="AG467" s="146"/>
      <c r="AH467" s="146"/>
      <c r="AI467" s="146"/>
      <c r="AJ467" s="146"/>
      <c r="AK467" s="146"/>
      <c r="AL467" s="146"/>
      <c r="AM467" s="146"/>
      <c r="AN467" s="146"/>
      <c r="AO467" s="146"/>
      <c r="AP467" s="146"/>
      <c r="AQ467" s="146"/>
      <c r="AR467" s="146"/>
      <c r="AS467" s="146"/>
      <c r="AT467" s="146"/>
      <c r="AU467" s="146"/>
      <c r="AV467" s="146"/>
      <c r="AW467" s="146"/>
      <c r="AX467" s="146"/>
    </row>
    <row r="468" spans="1:50" ht="15" customHeight="1" x14ac:dyDescent="0.3">
      <c r="A468" s="1"/>
      <c r="B468" s="1"/>
      <c r="C468" s="1"/>
      <c r="D468" s="146"/>
      <c r="E468" s="146"/>
      <c r="F468" s="146"/>
      <c r="G468" s="146"/>
      <c r="H468" s="146"/>
      <c r="I468" s="14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  <c r="AA468" s="146"/>
      <c r="AB468" s="146"/>
      <c r="AC468" s="146"/>
      <c r="AD468" s="146"/>
      <c r="AE468" s="146"/>
      <c r="AF468" s="146"/>
      <c r="AG468" s="146"/>
      <c r="AH468" s="146"/>
      <c r="AI468" s="146"/>
      <c r="AJ468" s="146"/>
      <c r="AK468" s="146"/>
      <c r="AL468" s="146"/>
      <c r="AM468" s="146"/>
      <c r="AN468" s="146"/>
      <c r="AO468" s="146"/>
      <c r="AP468" s="146"/>
      <c r="AQ468" s="146"/>
      <c r="AR468" s="146"/>
      <c r="AS468" s="146"/>
      <c r="AT468" s="146"/>
      <c r="AU468" s="146"/>
      <c r="AV468" s="146"/>
      <c r="AW468" s="146"/>
      <c r="AX468" s="146"/>
    </row>
    <row r="469" spans="1:50" ht="15" customHeight="1" x14ac:dyDescent="0.3">
      <c r="A469" s="1"/>
      <c r="B469" s="1"/>
      <c r="C469" s="1"/>
      <c r="D469" s="146"/>
      <c r="E469" s="146"/>
      <c r="F469" s="146"/>
      <c r="G469" s="146"/>
      <c r="H469" s="146"/>
      <c r="I469" s="14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  <c r="AA469" s="146"/>
      <c r="AB469" s="146"/>
      <c r="AC469" s="146"/>
      <c r="AD469" s="146"/>
      <c r="AE469" s="146"/>
      <c r="AF469" s="146"/>
      <c r="AG469" s="146"/>
      <c r="AH469" s="146"/>
      <c r="AI469" s="146"/>
      <c r="AJ469" s="146"/>
      <c r="AK469" s="146"/>
      <c r="AL469" s="146"/>
      <c r="AM469" s="146"/>
      <c r="AN469" s="146"/>
      <c r="AO469" s="146"/>
      <c r="AP469" s="146"/>
      <c r="AQ469" s="146"/>
      <c r="AR469" s="146"/>
      <c r="AS469" s="146"/>
      <c r="AT469" s="146"/>
      <c r="AU469" s="146"/>
      <c r="AV469" s="146"/>
      <c r="AW469" s="146"/>
      <c r="AX469" s="146"/>
    </row>
    <row r="470" spans="1:50" ht="15" customHeight="1" x14ac:dyDescent="0.3">
      <c r="A470" s="1"/>
      <c r="B470" s="1"/>
      <c r="C470" s="1"/>
      <c r="D470" s="146"/>
      <c r="E470" s="146"/>
      <c r="F470" s="146"/>
      <c r="G470" s="146"/>
      <c r="H470" s="146"/>
      <c r="I470" s="14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  <c r="AA470" s="146"/>
      <c r="AB470" s="146"/>
      <c r="AC470" s="146"/>
      <c r="AD470" s="146"/>
      <c r="AE470" s="146"/>
      <c r="AF470" s="146"/>
      <c r="AG470" s="146"/>
      <c r="AH470" s="146"/>
      <c r="AI470" s="146"/>
      <c r="AJ470" s="146"/>
      <c r="AK470" s="146"/>
      <c r="AL470" s="146"/>
      <c r="AM470" s="146"/>
      <c r="AN470" s="146"/>
      <c r="AO470" s="146"/>
      <c r="AP470" s="146"/>
      <c r="AQ470" s="146"/>
      <c r="AR470" s="146"/>
      <c r="AS470" s="146"/>
      <c r="AT470" s="146"/>
      <c r="AU470" s="146"/>
      <c r="AV470" s="146"/>
      <c r="AW470" s="146"/>
      <c r="AX470" s="146"/>
    </row>
    <row r="471" spans="1:50" ht="15" customHeight="1" x14ac:dyDescent="0.3">
      <c r="A471" s="1"/>
      <c r="B471" s="1"/>
      <c r="C471" s="1"/>
      <c r="D471" s="146"/>
      <c r="E471" s="146"/>
      <c r="F471" s="146"/>
      <c r="G471" s="146"/>
      <c r="H471" s="146"/>
      <c r="I471" s="14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  <c r="AA471" s="146"/>
      <c r="AB471" s="146"/>
      <c r="AC471" s="146"/>
      <c r="AD471" s="146"/>
      <c r="AE471" s="146"/>
      <c r="AF471" s="146"/>
      <c r="AG471" s="146"/>
      <c r="AH471" s="146"/>
      <c r="AI471" s="146"/>
      <c r="AJ471" s="146"/>
      <c r="AK471" s="146"/>
      <c r="AL471" s="146"/>
      <c r="AM471" s="146"/>
      <c r="AN471" s="146"/>
      <c r="AO471" s="146"/>
      <c r="AP471" s="146"/>
      <c r="AQ471" s="146"/>
      <c r="AR471" s="146"/>
      <c r="AS471" s="146"/>
      <c r="AT471" s="146"/>
      <c r="AU471" s="146"/>
      <c r="AV471" s="146"/>
      <c r="AW471" s="146"/>
      <c r="AX471" s="146"/>
    </row>
    <row r="472" spans="1:50" ht="15" customHeight="1" x14ac:dyDescent="0.3">
      <c r="A472" s="1"/>
      <c r="B472" s="1"/>
      <c r="C472" s="1"/>
      <c r="D472" s="146"/>
      <c r="E472" s="146"/>
      <c r="F472" s="146"/>
      <c r="G472" s="146"/>
      <c r="H472" s="146"/>
      <c r="I472" s="14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  <c r="AA472" s="146"/>
      <c r="AB472" s="146"/>
      <c r="AC472" s="146"/>
      <c r="AD472" s="146"/>
      <c r="AE472" s="146"/>
      <c r="AF472" s="146"/>
      <c r="AG472" s="146"/>
      <c r="AH472" s="146"/>
      <c r="AI472" s="146"/>
      <c r="AJ472" s="146"/>
      <c r="AK472" s="146"/>
      <c r="AL472" s="146"/>
      <c r="AM472" s="146"/>
      <c r="AN472" s="146"/>
      <c r="AO472" s="146"/>
      <c r="AP472" s="146"/>
      <c r="AQ472" s="146"/>
      <c r="AR472" s="146"/>
      <c r="AS472" s="146"/>
      <c r="AT472" s="146"/>
      <c r="AU472" s="146"/>
      <c r="AV472" s="146"/>
      <c r="AW472" s="146"/>
      <c r="AX472" s="146"/>
    </row>
    <row r="473" spans="1:50" ht="15" customHeight="1" x14ac:dyDescent="0.3">
      <c r="A473" s="1"/>
      <c r="B473" s="1"/>
      <c r="C473" s="1"/>
      <c r="D473" s="146"/>
      <c r="E473" s="146"/>
      <c r="F473" s="146"/>
      <c r="G473" s="146"/>
      <c r="H473" s="146"/>
      <c r="I473" s="14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  <c r="AA473" s="146"/>
      <c r="AB473" s="146"/>
      <c r="AC473" s="146"/>
      <c r="AD473" s="146"/>
      <c r="AE473" s="146"/>
      <c r="AF473" s="146"/>
      <c r="AG473" s="146"/>
      <c r="AH473" s="146"/>
      <c r="AI473" s="146"/>
      <c r="AJ473" s="146"/>
      <c r="AK473" s="146"/>
      <c r="AL473" s="146"/>
      <c r="AM473" s="146"/>
      <c r="AN473" s="146"/>
      <c r="AO473" s="146"/>
      <c r="AP473" s="146"/>
      <c r="AQ473" s="146"/>
      <c r="AR473" s="146"/>
      <c r="AS473" s="146"/>
      <c r="AT473" s="146"/>
      <c r="AU473" s="146"/>
      <c r="AV473" s="146"/>
      <c r="AW473" s="146"/>
      <c r="AX473" s="146"/>
    </row>
    <row r="474" spans="1:50" ht="15" customHeight="1" x14ac:dyDescent="0.3">
      <c r="A474" s="1"/>
      <c r="B474" s="1"/>
      <c r="C474" s="1"/>
      <c r="D474" s="146"/>
      <c r="E474" s="146"/>
      <c r="F474" s="146"/>
      <c r="G474" s="146"/>
      <c r="H474" s="146"/>
      <c r="I474" s="14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  <c r="AA474" s="146"/>
      <c r="AB474" s="146"/>
      <c r="AC474" s="146"/>
      <c r="AD474" s="146"/>
      <c r="AE474" s="146"/>
      <c r="AF474" s="146"/>
      <c r="AG474" s="146"/>
      <c r="AH474" s="146"/>
      <c r="AI474" s="146"/>
      <c r="AJ474" s="146"/>
      <c r="AK474" s="146"/>
      <c r="AL474" s="146"/>
      <c r="AM474" s="146"/>
      <c r="AN474" s="146"/>
      <c r="AO474" s="146"/>
      <c r="AP474" s="146"/>
      <c r="AQ474" s="146"/>
      <c r="AR474" s="146"/>
      <c r="AS474" s="146"/>
      <c r="AT474" s="146"/>
      <c r="AU474" s="146"/>
      <c r="AV474" s="146"/>
      <c r="AW474" s="146"/>
      <c r="AX474" s="146"/>
    </row>
    <row r="475" spans="1:50" ht="15" customHeight="1" x14ac:dyDescent="0.3">
      <c r="A475" s="1"/>
      <c r="B475" s="1"/>
      <c r="C475" s="1"/>
      <c r="D475" s="146"/>
      <c r="E475" s="146"/>
      <c r="F475" s="146"/>
      <c r="G475" s="146"/>
      <c r="H475" s="146"/>
      <c r="I475" s="14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  <c r="AA475" s="146"/>
      <c r="AB475" s="146"/>
      <c r="AC475" s="146"/>
      <c r="AD475" s="146"/>
      <c r="AE475" s="146"/>
      <c r="AF475" s="146"/>
      <c r="AG475" s="146"/>
      <c r="AH475" s="146"/>
      <c r="AI475" s="146"/>
      <c r="AJ475" s="146"/>
      <c r="AK475" s="146"/>
      <c r="AL475" s="146"/>
      <c r="AM475" s="146"/>
      <c r="AN475" s="146"/>
      <c r="AO475" s="146"/>
      <c r="AP475" s="146"/>
      <c r="AQ475" s="146"/>
      <c r="AR475" s="146"/>
      <c r="AS475" s="146"/>
      <c r="AT475" s="146"/>
      <c r="AU475" s="146"/>
      <c r="AV475" s="146"/>
      <c r="AW475" s="146"/>
      <c r="AX475" s="146"/>
    </row>
    <row r="476" spans="1:50" ht="15" customHeight="1" x14ac:dyDescent="0.3">
      <c r="A476" s="1"/>
      <c r="B476" s="1"/>
      <c r="C476" s="1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  <c r="AA476" s="146"/>
      <c r="AB476" s="146"/>
      <c r="AC476" s="146"/>
      <c r="AD476" s="146"/>
      <c r="AE476" s="146"/>
      <c r="AF476" s="146"/>
      <c r="AG476" s="146"/>
      <c r="AH476" s="146"/>
      <c r="AI476" s="146"/>
      <c r="AJ476" s="146"/>
      <c r="AK476" s="146"/>
      <c r="AL476" s="146"/>
      <c r="AM476" s="146"/>
      <c r="AN476" s="146"/>
      <c r="AO476" s="146"/>
      <c r="AP476" s="146"/>
      <c r="AQ476" s="146"/>
      <c r="AR476" s="146"/>
      <c r="AS476" s="146"/>
      <c r="AT476" s="146"/>
      <c r="AU476" s="146"/>
      <c r="AV476" s="146"/>
      <c r="AW476" s="146"/>
      <c r="AX476" s="146"/>
    </row>
    <row r="477" spans="1:50" ht="15" customHeight="1" x14ac:dyDescent="0.3">
      <c r="A477" s="1"/>
      <c r="B477" s="1"/>
      <c r="C477" s="1"/>
      <c r="D477" s="146"/>
      <c r="E477" s="146"/>
      <c r="F477" s="146"/>
      <c r="G477" s="146"/>
      <c r="H477" s="146"/>
      <c r="I477" s="14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  <c r="AA477" s="146"/>
      <c r="AB477" s="146"/>
      <c r="AC477" s="146"/>
      <c r="AD477" s="146"/>
      <c r="AE477" s="146"/>
      <c r="AF477" s="146"/>
      <c r="AG477" s="146"/>
      <c r="AH477" s="146"/>
      <c r="AI477" s="146"/>
      <c r="AJ477" s="146"/>
      <c r="AK477" s="146"/>
      <c r="AL477" s="146"/>
      <c r="AM477" s="146"/>
      <c r="AN477" s="146"/>
      <c r="AO477" s="146"/>
      <c r="AP477" s="146"/>
      <c r="AQ477" s="146"/>
      <c r="AR477" s="146"/>
      <c r="AS477" s="146"/>
      <c r="AT477" s="146"/>
      <c r="AU477" s="146"/>
      <c r="AV477" s="146"/>
      <c r="AW477" s="146"/>
      <c r="AX477" s="146"/>
    </row>
    <row r="478" spans="1:50" ht="15" customHeight="1" x14ac:dyDescent="0.3">
      <c r="A478" s="1"/>
      <c r="B478" s="1"/>
      <c r="C478" s="1"/>
      <c r="D478" s="146"/>
      <c r="E478" s="146"/>
      <c r="F478" s="146"/>
      <c r="G478" s="146"/>
      <c r="H478" s="146"/>
      <c r="I478" s="14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  <c r="AA478" s="146"/>
      <c r="AB478" s="146"/>
      <c r="AC478" s="146"/>
      <c r="AD478" s="146"/>
      <c r="AE478" s="146"/>
      <c r="AF478" s="146"/>
      <c r="AG478" s="146"/>
      <c r="AH478" s="146"/>
      <c r="AI478" s="146"/>
      <c r="AJ478" s="146"/>
      <c r="AK478" s="146"/>
      <c r="AL478" s="146"/>
      <c r="AM478" s="146"/>
      <c r="AN478" s="146"/>
      <c r="AO478" s="146"/>
      <c r="AP478" s="146"/>
      <c r="AQ478" s="146"/>
      <c r="AR478" s="146"/>
      <c r="AS478" s="146"/>
      <c r="AT478" s="146"/>
      <c r="AU478" s="146"/>
      <c r="AV478" s="146"/>
      <c r="AW478" s="146"/>
      <c r="AX478" s="146"/>
    </row>
    <row r="479" spans="1:50" ht="15" customHeight="1" x14ac:dyDescent="0.3">
      <c r="A479" s="1"/>
      <c r="B479" s="1"/>
      <c r="C479" s="1"/>
      <c r="D479" s="146"/>
      <c r="E479" s="146"/>
      <c r="F479" s="146"/>
      <c r="G479" s="146"/>
      <c r="H479" s="146"/>
      <c r="I479" s="14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  <c r="AA479" s="146"/>
      <c r="AB479" s="146"/>
      <c r="AC479" s="146"/>
      <c r="AD479" s="146"/>
      <c r="AE479" s="146"/>
      <c r="AF479" s="146"/>
      <c r="AG479" s="146"/>
      <c r="AH479" s="146"/>
      <c r="AI479" s="146"/>
      <c r="AJ479" s="146"/>
      <c r="AK479" s="146"/>
      <c r="AL479" s="146"/>
      <c r="AM479" s="146"/>
      <c r="AN479" s="146"/>
      <c r="AO479" s="146"/>
      <c r="AP479" s="146"/>
      <c r="AQ479" s="146"/>
      <c r="AR479" s="146"/>
      <c r="AS479" s="146"/>
      <c r="AT479" s="146"/>
      <c r="AU479" s="146"/>
      <c r="AV479" s="146"/>
      <c r="AW479" s="146"/>
      <c r="AX479" s="146"/>
    </row>
    <row r="480" spans="1:50" ht="15" customHeight="1" x14ac:dyDescent="0.3">
      <c r="A480" s="1"/>
      <c r="B480" s="1"/>
      <c r="C480" s="1"/>
      <c r="D480" s="146"/>
      <c r="E480" s="146"/>
      <c r="F480" s="146"/>
      <c r="G480" s="146"/>
      <c r="H480" s="146"/>
      <c r="I480" s="14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  <c r="AA480" s="146"/>
      <c r="AB480" s="146"/>
      <c r="AC480" s="146"/>
      <c r="AD480" s="146"/>
      <c r="AE480" s="146"/>
      <c r="AF480" s="146"/>
      <c r="AG480" s="146"/>
      <c r="AH480" s="146"/>
      <c r="AI480" s="146"/>
      <c r="AJ480" s="146"/>
      <c r="AK480" s="146"/>
      <c r="AL480" s="146"/>
      <c r="AM480" s="146"/>
      <c r="AN480" s="146"/>
      <c r="AO480" s="146"/>
      <c r="AP480" s="146"/>
      <c r="AQ480" s="146"/>
      <c r="AR480" s="146"/>
      <c r="AS480" s="146"/>
      <c r="AT480" s="146"/>
      <c r="AU480" s="146"/>
      <c r="AV480" s="146"/>
      <c r="AW480" s="146"/>
      <c r="AX480" s="146"/>
    </row>
    <row r="481" spans="1:50" ht="15" customHeight="1" x14ac:dyDescent="0.3">
      <c r="A481" s="1"/>
      <c r="B481" s="1"/>
      <c r="C481" s="1"/>
      <c r="D481" s="146"/>
      <c r="E481" s="146"/>
      <c r="F481" s="146"/>
      <c r="G481" s="146"/>
      <c r="H481" s="146"/>
      <c r="I481" s="14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  <c r="AA481" s="146"/>
      <c r="AB481" s="146"/>
      <c r="AC481" s="146"/>
      <c r="AD481" s="146"/>
      <c r="AE481" s="146"/>
      <c r="AF481" s="146"/>
      <c r="AG481" s="146"/>
      <c r="AH481" s="146"/>
      <c r="AI481" s="146"/>
      <c r="AJ481" s="146"/>
      <c r="AK481" s="146"/>
      <c r="AL481" s="146"/>
      <c r="AM481" s="146"/>
      <c r="AN481" s="146"/>
      <c r="AO481" s="146"/>
      <c r="AP481" s="146"/>
      <c r="AQ481" s="146"/>
      <c r="AR481" s="146"/>
      <c r="AS481" s="146"/>
      <c r="AT481" s="146"/>
      <c r="AU481" s="146"/>
      <c r="AV481" s="146"/>
      <c r="AW481" s="146"/>
      <c r="AX481" s="146"/>
    </row>
    <row r="482" spans="1:50" ht="15" customHeight="1" x14ac:dyDescent="0.3">
      <c r="A482" s="1"/>
      <c r="B482" s="1"/>
      <c r="C482" s="1"/>
      <c r="D482" s="146"/>
      <c r="E482" s="146"/>
      <c r="F482" s="146"/>
      <c r="G482" s="146"/>
      <c r="H482" s="146"/>
      <c r="I482" s="14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  <c r="AA482" s="146"/>
      <c r="AB482" s="146"/>
      <c r="AC482" s="146"/>
      <c r="AD482" s="146"/>
      <c r="AE482" s="146"/>
      <c r="AF482" s="146"/>
      <c r="AG482" s="146"/>
      <c r="AH482" s="146"/>
      <c r="AI482" s="146"/>
      <c r="AJ482" s="146"/>
      <c r="AK482" s="146"/>
      <c r="AL482" s="146"/>
      <c r="AM482" s="146"/>
      <c r="AN482" s="146"/>
      <c r="AO482" s="146"/>
      <c r="AP482" s="146"/>
      <c r="AQ482" s="146"/>
      <c r="AR482" s="146"/>
      <c r="AS482" s="146"/>
      <c r="AT482" s="146"/>
      <c r="AU482" s="146"/>
      <c r="AV482" s="146"/>
      <c r="AW482" s="146"/>
      <c r="AX482" s="146"/>
    </row>
    <row r="483" spans="1:50" ht="15" customHeight="1" x14ac:dyDescent="0.3">
      <c r="A483" s="1"/>
      <c r="B483" s="1"/>
      <c r="C483" s="1"/>
      <c r="D483" s="146"/>
      <c r="E483" s="146"/>
      <c r="F483" s="146"/>
      <c r="G483" s="146"/>
      <c r="H483" s="146"/>
      <c r="I483" s="14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  <c r="AA483" s="146"/>
      <c r="AB483" s="146"/>
      <c r="AC483" s="146"/>
      <c r="AD483" s="146"/>
      <c r="AE483" s="146"/>
      <c r="AF483" s="146"/>
      <c r="AG483" s="146"/>
      <c r="AH483" s="146"/>
      <c r="AI483" s="146"/>
      <c r="AJ483" s="146"/>
      <c r="AK483" s="146"/>
      <c r="AL483" s="146"/>
      <c r="AM483" s="146"/>
      <c r="AN483" s="146"/>
      <c r="AO483" s="146"/>
      <c r="AP483" s="146"/>
      <c r="AQ483" s="146"/>
      <c r="AR483" s="146"/>
      <c r="AS483" s="146"/>
      <c r="AT483" s="146"/>
      <c r="AU483" s="146"/>
      <c r="AV483" s="146"/>
      <c r="AW483" s="146"/>
      <c r="AX483" s="146"/>
    </row>
    <row r="484" spans="1:50" ht="15" customHeight="1" x14ac:dyDescent="0.3">
      <c r="A484" s="1"/>
      <c r="B484" s="1"/>
      <c r="C484" s="1"/>
      <c r="D484" s="146"/>
      <c r="E484" s="146"/>
      <c r="F484" s="146"/>
      <c r="G484" s="146"/>
      <c r="H484" s="146"/>
      <c r="I484" s="14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  <c r="AA484" s="146"/>
      <c r="AB484" s="146"/>
      <c r="AC484" s="146"/>
      <c r="AD484" s="146"/>
      <c r="AE484" s="146"/>
      <c r="AF484" s="146"/>
      <c r="AG484" s="146"/>
      <c r="AH484" s="146"/>
      <c r="AI484" s="146"/>
      <c r="AJ484" s="146"/>
      <c r="AK484" s="146"/>
      <c r="AL484" s="146"/>
      <c r="AM484" s="146"/>
      <c r="AN484" s="146"/>
      <c r="AO484" s="146"/>
      <c r="AP484" s="146"/>
      <c r="AQ484" s="146"/>
      <c r="AR484" s="146"/>
      <c r="AS484" s="146"/>
      <c r="AT484" s="146"/>
      <c r="AU484" s="146"/>
      <c r="AV484" s="146"/>
      <c r="AW484" s="146"/>
      <c r="AX484" s="146"/>
    </row>
    <row r="485" spans="1:50" ht="15" customHeight="1" x14ac:dyDescent="0.3">
      <c r="A485" s="1"/>
      <c r="B485" s="1"/>
      <c r="C485" s="1"/>
      <c r="D485" s="146"/>
      <c r="E485" s="146"/>
      <c r="F485" s="146"/>
      <c r="G485" s="146"/>
      <c r="H485" s="146"/>
      <c r="I485" s="14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  <c r="AA485" s="146"/>
      <c r="AB485" s="146"/>
      <c r="AC485" s="146"/>
      <c r="AD485" s="146"/>
      <c r="AE485" s="146"/>
      <c r="AF485" s="146"/>
      <c r="AG485" s="146"/>
      <c r="AH485" s="146"/>
      <c r="AI485" s="146"/>
      <c r="AJ485" s="146"/>
      <c r="AK485" s="146"/>
      <c r="AL485" s="146"/>
      <c r="AM485" s="146"/>
      <c r="AN485" s="146"/>
      <c r="AO485" s="146"/>
      <c r="AP485" s="146"/>
      <c r="AQ485" s="146"/>
      <c r="AR485" s="146"/>
      <c r="AS485" s="146"/>
      <c r="AT485" s="146"/>
      <c r="AU485" s="146"/>
      <c r="AV485" s="146"/>
      <c r="AW485" s="146"/>
      <c r="AX485" s="146"/>
    </row>
    <row r="486" spans="1:50" ht="15" customHeight="1" x14ac:dyDescent="0.3">
      <c r="A486" s="1"/>
      <c r="B486" s="1"/>
      <c r="C486" s="1"/>
      <c r="D486" s="146"/>
      <c r="E486" s="146"/>
      <c r="F486" s="146"/>
      <c r="G486" s="146"/>
      <c r="H486" s="146"/>
      <c r="I486" s="14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  <c r="AA486" s="146"/>
      <c r="AB486" s="146"/>
      <c r="AC486" s="146"/>
      <c r="AD486" s="146"/>
      <c r="AE486" s="146"/>
      <c r="AF486" s="146"/>
      <c r="AG486" s="146"/>
      <c r="AH486" s="146"/>
      <c r="AI486" s="146"/>
      <c r="AJ486" s="146"/>
      <c r="AK486" s="146"/>
      <c r="AL486" s="146"/>
      <c r="AM486" s="146"/>
      <c r="AN486" s="146"/>
      <c r="AO486" s="146"/>
      <c r="AP486" s="146"/>
      <c r="AQ486" s="146"/>
      <c r="AR486" s="146"/>
      <c r="AS486" s="146"/>
      <c r="AT486" s="146"/>
      <c r="AU486" s="146"/>
      <c r="AV486" s="146"/>
      <c r="AW486" s="146"/>
      <c r="AX486" s="146"/>
    </row>
    <row r="487" spans="1:50" ht="15" customHeight="1" x14ac:dyDescent="0.3">
      <c r="A487" s="1"/>
      <c r="B487" s="1"/>
      <c r="C487" s="1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  <c r="AA487" s="146"/>
      <c r="AB487" s="146"/>
      <c r="AC487" s="146"/>
      <c r="AD487" s="146"/>
      <c r="AE487" s="146"/>
      <c r="AF487" s="146"/>
      <c r="AG487" s="146"/>
      <c r="AH487" s="146"/>
      <c r="AI487" s="146"/>
      <c r="AJ487" s="146"/>
      <c r="AK487" s="146"/>
      <c r="AL487" s="146"/>
      <c r="AM487" s="146"/>
      <c r="AN487" s="146"/>
      <c r="AO487" s="146"/>
      <c r="AP487" s="146"/>
      <c r="AQ487" s="146"/>
      <c r="AR487" s="146"/>
      <c r="AS487" s="146"/>
      <c r="AT487" s="146"/>
      <c r="AU487" s="146"/>
      <c r="AV487" s="146"/>
      <c r="AW487" s="146"/>
      <c r="AX487" s="146"/>
    </row>
    <row r="488" spans="1:50" ht="15" customHeight="1" x14ac:dyDescent="0.3">
      <c r="A488" s="1"/>
      <c r="B488" s="1"/>
      <c r="C488" s="1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  <c r="AA488" s="146"/>
      <c r="AB488" s="146"/>
      <c r="AC488" s="146"/>
      <c r="AD488" s="146"/>
      <c r="AE488" s="146"/>
      <c r="AF488" s="146"/>
      <c r="AG488" s="146"/>
      <c r="AH488" s="146"/>
      <c r="AI488" s="146"/>
      <c r="AJ488" s="146"/>
      <c r="AK488" s="146"/>
      <c r="AL488" s="146"/>
      <c r="AM488" s="146"/>
      <c r="AN488" s="146"/>
      <c r="AO488" s="146"/>
      <c r="AP488" s="146"/>
      <c r="AQ488" s="146"/>
      <c r="AR488" s="146"/>
      <c r="AS488" s="146"/>
      <c r="AT488" s="146"/>
      <c r="AU488" s="146"/>
      <c r="AV488" s="146"/>
      <c r="AW488" s="146"/>
      <c r="AX488" s="146"/>
    </row>
    <row r="489" spans="1:50" ht="15" customHeight="1" x14ac:dyDescent="0.3">
      <c r="A489" s="1"/>
      <c r="B489" s="1"/>
      <c r="C489" s="1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  <c r="AA489" s="146"/>
      <c r="AB489" s="146"/>
      <c r="AC489" s="146"/>
      <c r="AD489" s="146"/>
      <c r="AE489" s="146"/>
      <c r="AF489" s="146"/>
      <c r="AG489" s="146"/>
      <c r="AH489" s="146"/>
      <c r="AI489" s="146"/>
      <c r="AJ489" s="146"/>
      <c r="AK489" s="146"/>
      <c r="AL489" s="146"/>
      <c r="AM489" s="146"/>
      <c r="AN489" s="146"/>
      <c r="AO489" s="146"/>
      <c r="AP489" s="146"/>
      <c r="AQ489" s="146"/>
      <c r="AR489" s="146"/>
      <c r="AS489" s="146"/>
      <c r="AT489" s="146"/>
      <c r="AU489" s="146"/>
      <c r="AV489" s="146"/>
      <c r="AW489" s="146"/>
      <c r="AX489" s="146"/>
    </row>
    <row r="490" spans="1:50" ht="15" customHeight="1" x14ac:dyDescent="0.3">
      <c r="A490" s="1"/>
      <c r="B490" s="1"/>
      <c r="C490" s="1"/>
      <c r="D490" s="146"/>
      <c r="E490" s="146"/>
      <c r="F490" s="146"/>
      <c r="G490" s="146"/>
      <c r="H490" s="146"/>
      <c r="I490" s="14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  <c r="AA490" s="146"/>
      <c r="AB490" s="146"/>
      <c r="AC490" s="146"/>
      <c r="AD490" s="146"/>
      <c r="AE490" s="146"/>
      <c r="AF490" s="146"/>
      <c r="AG490" s="146"/>
      <c r="AH490" s="146"/>
      <c r="AI490" s="146"/>
      <c r="AJ490" s="146"/>
      <c r="AK490" s="146"/>
      <c r="AL490" s="146"/>
      <c r="AM490" s="146"/>
      <c r="AN490" s="146"/>
      <c r="AO490" s="146"/>
      <c r="AP490" s="146"/>
      <c r="AQ490" s="146"/>
      <c r="AR490" s="146"/>
      <c r="AS490" s="146"/>
      <c r="AT490" s="146"/>
      <c r="AU490" s="146"/>
      <c r="AV490" s="146"/>
      <c r="AW490" s="146"/>
      <c r="AX490" s="146"/>
    </row>
    <row r="491" spans="1:50" ht="15" customHeight="1" x14ac:dyDescent="0.3">
      <c r="A491" s="1"/>
      <c r="B491" s="1"/>
      <c r="C491" s="1"/>
      <c r="D491" s="146"/>
      <c r="E491" s="146"/>
      <c r="F491" s="146"/>
      <c r="G491" s="146"/>
      <c r="H491" s="146"/>
      <c r="I491" s="14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  <c r="AA491" s="146"/>
      <c r="AB491" s="146"/>
      <c r="AC491" s="146"/>
      <c r="AD491" s="146"/>
      <c r="AE491" s="146"/>
      <c r="AF491" s="146"/>
      <c r="AG491" s="146"/>
      <c r="AH491" s="146"/>
      <c r="AI491" s="146"/>
      <c r="AJ491" s="146"/>
      <c r="AK491" s="146"/>
      <c r="AL491" s="146"/>
      <c r="AM491" s="146"/>
      <c r="AN491" s="146"/>
      <c r="AO491" s="146"/>
      <c r="AP491" s="146"/>
      <c r="AQ491" s="146"/>
      <c r="AR491" s="146"/>
      <c r="AS491" s="146"/>
      <c r="AT491" s="146"/>
      <c r="AU491" s="146"/>
      <c r="AV491" s="146"/>
      <c r="AW491" s="146"/>
      <c r="AX491" s="146"/>
    </row>
    <row r="492" spans="1:50" ht="15" customHeight="1" x14ac:dyDescent="0.3">
      <c r="A492" s="1"/>
      <c r="B492" s="1"/>
      <c r="C492" s="1"/>
      <c r="D492" s="146"/>
      <c r="E492" s="146"/>
      <c r="F492" s="146"/>
      <c r="G492" s="146"/>
      <c r="H492" s="146"/>
      <c r="I492" s="14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  <c r="AA492" s="146"/>
      <c r="AB492" s="146"/>
      <c r="AC492" s="146"/>
      <c r="AD492" s="146"/>
      <c r="AE492" s="146"/>
      <c r="AF492" s="146"/>
      <c r="AG492" s="146"/>
      <c r="AH492" s="146"/>
      <c r="AI492" s="146"/>
      <c r="AJ492" s="146"/>
      <c r="AK492" s="146"/>
      <c r="AL492" s="146"/>
      <c r="AM492" s="146"/>
      <c r="AN492" s="146"/>
      <c r="AO492" s="146"/>
      <c r="AP492" s="146"/>
      <c r="AQ492" s="146"/>
      <c r="AR492" s="146"/>
      <c r="AS492" s="146"/>
      <c r="AT492" s="146"/>
      <c r="AU492" s="146"/>
      <c r="AV492" s="146"/>
      <c r="AW492" s="146"/>
      <c r="AX492" s="146"/>
    </row>
    <row r="493" spans="1:50" ht="15" customHeight="1" x14ac:dyDescent="0.3">
      <c r="A493" s="1"/>
      <c r="B493" s="1"/>
      <c r="C493" s="1"/>
      <c r="D493" s="146"/>
      <c r="E493" s="146"/>
      <c r="F493" s="146"/>
      <c r="G493" s="146"/>
      <c r="H493" s="146"/>
      <c r="I493" s="14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  <c r="AA493" s="146"/>
      <c r="AB493" s="146"/>
      <c r="AC493" s="146"/>
      <c r="AD493" s="146"/>
      <c r="AE493" s="146"/>
      <c r="AF493" s="146"/>
      <c r="AG493" s="146"/>
      <c r="AH493" s="146"/>
      <c r="AI493" s="146"/>
      <c r="AJ493" s="146"/>
      <c r="AK493" s="146"/>
      <c r="AL493" s="146"/>
      <c r="AM493" s="146"/>
      <c r="AN493" s="146"/>
      <c r="AO493" s="146"/>
      <c r="AP493" s="146"/>
      <c r="AQ493" s="146"/>
      <c r="AR493" s="146"/>
      <c r="AS493" s="146"/>
      <c r="AT493" s="146"/>
      <c r="AU493" s="146"/>
      <c r="AV493" s="146"/>
      <c r="AW493" s="146"/>
      <c r="AX493" s="146"/>
    </row>
    <row r="494" spans="1:50" ht="15" customHeight="1" x14ac:dyDescent="0.3">
      <c r="A494" s="1"/>
      <c r="B494" s="1"/>
      <c r="C494" s="1"/>
      <c r="D494" s="146"/>
      <c r="E494" s="146"/>
      <c r="F494" s="146"/>
      <c r="G494" s="146"/>
      <c r="H494" s="146"/>
      <c r="I494" s="14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  <c r="AA494" s="146"/>
      <c r="AB494" s="146"/>
      <c r="AC494" s="146"/>
      <c r="AD494" s="146"/>
      <c r="AE494" s="146"/>
      <c r="AF494" s="146"/>
      <c r="AG494" s="146"/>
      <c r="AH494" s="146"/>
      <c r="AI494" s="146"/>
      <c r="AJ494" s="146"/>
      <c r="AK494" s="146"/>
      <c r="AL494" s="146"/>
      <c r="AM494" s="146"/>
      <c r="AN494" s="146"/>
      <c r="AO494" s="146"/>
      <c r="AP494" s="146"/>
      <c r="AQ494" s="146"/>
      <c r="AR494" s="146"/>
      <c r="AS494" s="146"/>
      <c r="AT494" s="146"/>
      <c r="AU494" s="146"/>
      <c r="AV494" s="146"/>
      <c r="AW494" s="146"/>
      <c r="AX494" s="146"/>
    </row>
    <row r="495" spans="1:50" ht="15" customHeight="1" x14ac:dyDescent="0.3">
      <c r="A495" s="1"/>
      <c r="B495" s="1"/>
      <c r="C495" s="1"/>
      <c r="D495" s="146"/>
      <c r="E495" s="146"/>
      <c r="F495" s="146"/>
      <c r="G495" s="146"/>
      <c r="H495" s="146"/>
      <c r="I495" s="14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  <c r="AA495" s="146"/>
      <c r="AB495" s="146"/>
      <c r="AC495" s="146"/>
      <c r="AD495" s="146"/>
      <c r="AE495" s="146"/>
      <c r="AF495" s="146"/>
      <c r="AG495" s="146"/>
      <c r="AH495" s="146"/>
      <c r="AI495" s="146"/>
      <c r="AJ495" s="146"/>
      <c r="AK495" s="146"/>
      <c r="AL495" s="146"/>
      <c r="AM495" s="146"/>
      <c r="AN495" s="146"/>
      <c r="AO495" s="146"/>
      <c r="AP495" s="146"/>
      <c r="AQ495" s="146"/>
      <c r="AR495" s="146"/>
      <c r="AS495" s="146"/>
      <c r="AT495" s="146"/>
      <c r="AU495" s="146"/>
      <c r="AV495" s="146"/>
      <c r="AW495" s="146"/>
      <c r="AX495" s="146"/>
    </row>
    <row r="496" spans="1:50" ht="15" customHeight="1" x14ac:dyDescent="0.3">
      <c r="A496" s="1"/>
      <c r="B496" s="1"/>
      <c r="C496" s="1"/>
      <c r="D496" s="146"/>
      <c r="E496" s="146"/>
      <c r="F496" s="146"/>
      <c r="G496" s="146"/>
      <c r="H496" s="146"/>
      <c r="I496" s="14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  <c r="AA496" s="146"/>
      <c r="AB496" s="146"/>
      <c r="AC496" s="146"/>
      <c r="AD496" s="146"/>
      <c r="AE496" s="146"/>
      <c r="AF496" s="146"/>
      <c r="AG496" s="146"/>
      <c r="AH496" s="146"/>
      <c r="AI496" s="146"/>
      <c r="AJ496" s="146"/>
      <c r="AK496" s="146"/>
      <c r="AL496" s="146"/>
      <c r="AM496" s="146"/>
      <c r="AN496" s="146"/>
      <c r="AO496" s="146"/>
      <c r="AP496" s="146"/>
      <c r="AQ496" s="146"/>
      <c r="AR496" s="146"/>
      <c r="AS496" s="146"/>
      <c r="AT496" s="146"/>
      <c r="AU496" s="146"/>
      <c r="AV496" s="146"/>
      <c r="AW496" s="146"/>
      <c r="AX496" s="146"/>
    </row>
    <row r="497" spans="1:50" ht="15" customHeight="1" x14ac:dyDescent="0.3">
      <c r="A497" s="1"/>
      <c r="B497" s="1"/>
      <c r="C497" s="1"/>
      <c r="D497" s="146"/>
      <c r="E497" s="146"/>
      <c r="F497" s="146"/>
      <c r="G497" s="146"/>
      <c r="H497" s="146"/>
      <c r="I497" s="14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  <c r="AA497" s="146"/>
      <c r="AB497" s="146"/>
      <c r="AC497" s="146"/>
      <c r="AD497" s="146"/>
      <c r="AE497" s="146"/>
      <c r="AF497" s="146"/>
      <c r="AG497" s="146"/>
      <c r="AH497" s="146"/>
      <c r="AI497" s="146"/>
      <c r="AJ497" s="146"/>
      <c r="AK497" s="146"/>
      <c r="AL497" s="146"/>
      <c r="AM497" s="146"/>
      <c r="AN497" s="146"/>
      <c r="AO497" s="146"/>
      <c r="AP497" s="146"/>
      <c r="AQ497" s="146"/>
      <c r="AR497" s="146"/>
      <c r="AS497" s="146"/>
      <c r="AT497" s="146"/>
      <c r="AU497" s="146"/>
      <c r="AV497" s="146"/>
      <c r="AW497" s="146"/>
      <c r="AX497" s="146"/>
    </row>
    <row r="498" spans="1:50" ht="15" customHeight="1" x14ac:dyDescent="0.3">
      <c r="A498" s="1"/>
      <c r="B498" s="1"/>
      <c r="C498" s="1"/>
      <c r="D498" s="146"/>
      <c r="E498" s="146"/>
      <c r="F498" s="146"/>
      <c r="G498" s="146"/>
      <c r="H498" s="146"/>
      <c r="I498" s="14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  <c r="AA498" s="146"/>
      <c r="AB498" s="146"/>
      <c r="AC498" s="146"/>
      <c r="AD498" s="146"/>
      <c r="AE498" s="146"/>
      <c r="AF498" s="146"/>
      <c r="AG498" s="146"/>
      <c r="AH498" s="146"/>
      <c r="AI498" s="146"/>
      <c r="AJ498" s="146"/>
      <c r="AK498" s="146"/>
      <c r="AL498" s="146"/>
      <c r="AM498" s="146"/>
      <c r="AN498" s="146"/>
      <c r="AO498" s="146"/>
      <c r="AP498" s="146"/>
      <c r="AQ498" s="146"/>
      <c r="AR498" s="146"/>
      <c r="AS498" s="146"/>
      <c r="AT498" s="146"/>
      <c r="AU498" s="146"/>
      <c r="AV498" s="146"/>
      <c r="AW498" s="146"/>
      <c r="AX498" s="146"/>
    </row>
    <row r="499" spans="1:50" ht="15" customHeight="1" x14ac:dyDescent="0.3">
      <c r="A499" s="1"/>
      <c r="B499" s="1"/>
      <c r="C499" s="1"/>
      <c r="D499" s="146"/>
      <c r="E499" s="146"/>
      <c r="F499" s="146"/>
      <c r="G499" s="146"/>
      <c r="H499" s="146"/>
      <c r="I499" s="14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  <c r="AA499" s="146"/>
      <c r="AB499" s="146"/>
      <c r="AC499" s="146"/>
      <c r="AD499" s="146"/>
      <c r="AE499" s="146"/>
      <c r="AF499" s="146"/>
      <c r="AG499" s="146"/>
      <c r="AH499" s="146"/>
      <c r="AI499" s="146"/>
      <c r="AJ499" s="146"/>
      <c r="AK499" s="146"/>
      <c r="AL499" s="146"/>
      <c r="AM499" s="146"/>
      <c r="AN499" s="146"/>
      <c r="AO499" s="146"/>
      <c r="AP499" s="146"/>
      <c r="AQ499" s="146"/>
      <c r="AR499" s="146"/>
      <c r="AS499" s="146"/>
      <c r="AT499" s="146"/>
      <c r="AU499" s="146"/>
      <c r="AV499" s="146"/>
      <c r="AW499" s="146"/>
      <c r="AX499" s="146"/>
    </row>
    <row r="500" spans="1:50" ht="15" customHeight="1" x14ac:dyDescent="0.3">
      <c r="A500" s="1"/>
      <c r="B500" s="1"/>
      <c r="C500" s="1"/>
      <c r="D500" s="146"/>
      <c r="E500" s="146"/>
      <c r="F500" s="146"/>
      <c r="G500" s="146"/>
      <c r="H500" s="146"/>
      <c r="I500" s="14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  <c r="AA500" s="146"/>
      <c r="AB500" s="146"/>
      <c r="AC500" s="146"/>
      <c r="AD500" s="146"/>
      <c r="AE500" s="146"/>
      <c r="AF500" s="146"/>
      <c r="AG500" s="146"/>
      <c r="AH500" s="146"/>
      <c r="AI500" s="146"/>
      <c r="AJ500" s="146"/>
      <c r="AK500" s="146"/>
      <c r="AL500" s="146"/>
      <c r="AM500" s="146"/>
      <c r="AN500" s="146"/>
      <c r="AO500" s="146"/>
      <c r="AP500" s="146"/>
      <c r="AQ500" s="146"/>
      <c r="AR500" s="146"/>
      <c r="AS500" s="146"/>
      <c r="AT500" s="146"/>
      <c r="AU500" s="146"/>
      <c r="AV500" s="146"/>
      <c r="AW500" s="146"/>
      <c r="AX500" s="146"/>
    </row>
    <row r="501" spans="1:50" ht="15" customHeight="1" x14ac:dyDescent="0.3">
      <c r="A501" s="1"/>
      <c r="B501" s="1"/>
      <c r="C501" s="1"/>
      <c r="D501" s="146"/>
      <c r="E501" s="146"/>
      <c r="F501" s="146"/>
      <c r="G501" s="146"/>
      <c r="H501" s="146"/>
      <c r="I501" s="14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  <c r="AA501" s="146"/>
      <c r="AB501" s="146"/>
      <c r="AC501" s="146"/>
      <c r="AD501" s="146"/>
      <c r="AE501" s="146"/>
      <c r="AF501" s="146"/>
      <c r="AG501" s="146"/>
      <c r="AH501" s="146"/>
      <c r="AI501" s="146"/>
      <c r="AJ501" s="146"/>
      <c r="AK501" s="146"/>
      <c r="AL501" s="146"/>
      <c r="AM501" s="146"/>
      <c r="AN501" s="146"/>
      <c r="AO501" s="146"/>
      <c r="AP501" s="146"/>
      <c r="AQ501" s="146"/>
      <c r="AR501" s="146"/>
      <c r="AS501" s="146"/>
      <c r="AT501" s="146"/>
      <c r="AU501" s="146"/>
      <c r="AV501" s="146"/>
      <c r="AW501" s="146"/>
      <c r="AX501" s="146"/>
    </row>
    <row r="502" spans="1:50" ht="15" customHeight="1" x14ac:dyDescent="0.3">
      <c r="A502" s="1"/>
      <c r="B502" s="1"/>
      <c r="C502" s="1"/>
      <c r="D502" s="146"/>
      <c r="E502" s="146"/>
      <c r="F502" s="146"/>
      <c r="G502" s="146"/>
      <c r="H502" s="146"/>
      <c r="I502" s="14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  <c r="AA502" s="146"/>
      <c r="AB502" s="146"/>
      <c r="AC502" s="146"/>
      <c r="AD502" s="146"/>
      <c r="AE502" s="146"/>
      <c r="AF502" s="146"/>
      <c r="AG502" s="146"/>
      <c r="AH502" s="146"/>
      <c r="AI502" s="146"/>
      <c r="AJ502" s="146"/>
      <c r="AK502" s="146"/>
      <c r="AL502" s="146"/>
      <c r="AM502" s="146"/>
      <c r="AN502" s="146"/>
      <c r="AO502" s="146"/>
      <c r="AP502" s="146"/>
      <c r="AQ502" s="146"/>
      <c r="AR502" s="146"/>
      <c r="AS502" s="146"/>
      <c r="AT502" s="146"/>
      <c r="AU502" s="146"/>
      <c r="AV502" s="146"/>
      <c r="AW502" s="146"/>
      <c r="AX502" s="146"/>
    </row>
    <row r="503" spans="1:50" ht="15" customHeight="1" x14ac:dyDescent="0.3">
      <c r="A503" s="1"/>
      <c r="B503" s="1"/>
      <c r="C503" s="1"/>
      <c r="D503" s="146"/>
      <c r="E503" s="146"/>
      <c r="F503" s="146"/>
      <c r="G503" s="146"/>
      <c r="H503" s="146"/>
      <c r="I503" s="14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  <c r="AA503" s="146"/>
      <c r="AB503" s="146"/>
      <c r="AC503" s="146"/>
      <c r="AD503" s="146"/>
      <c r="AE503" s="146"/>
      <c r="AF503" s="146"/>
      <c r="AG503" s="146"/>
      <c r="AH503" s="146"/>
      <c r="AI503" s="146"/>
      <c r="AJ503" s="146"/>
      <c r="AK503" s="146"/>
      <c r="AL503" s="146"/>
      <c r="AM503" s="146"/>
      <c r="AN503" s="146"/>
      <c r="AO503" s="146"/>
      <c r="AP503" s="146"/>
      <c r="AQ503" s="146"/>
      <c r="AR503" s="146"/>
      <c r="AS503" s="146"/>
      <c r="AT503" s="146"/>
      <c r="AU503" s="146"/>
      <c r="AV503" s="146"/>
      <c r="AW503" s="146"/>
      <c r="AX503" s="146"/>
    </row>
    <row r="504" spans="1:50" ht="15" customHeight="1" x14ac:dyDescent="0.3">
      <c r="A504" s="1"/>
      <c r="B504" s="1"/>
      <c r="C504" s="1"/>
      <c r="D504" s="146"/>
      <c r="E504" s="146"/>
      <c r="F504" s="146"/>
      <c r="G504" s="146"/>
      <c r="H504" s="146"/>
      <c r="I504" s="14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  <c r="AA504" s="146"/>
      <c r="AB504" s="146"/>
      <c r="AC504" s="146"/>
      <c r="AD504" s="146"/>
      <c r="AE504" s="146"/>
      <c r="AF504" s="146"/>
      <c r="AG504" s="146"/>
      <c r="AH504" s="146"/>
      <c r="AI504" s="146"/>
      <c r="AJ504" s="146"/>
      <c r="AK504" s="146"/>
      <c r="AL504" s="146"/>
      <c r="AM504" s="146"/>
      <c r="AN504" s="146"/>
      <c r="AO504" s="146"/>
      <c r="AP504" s="146"/>
      <c r="AQ504" s="146"/>
      <c r="AR504" s="146"/>
      <c r="AS504" s="146"/>
      <c r="AT504" s="146"/>
      <c r="AU504" s="146"/>
      <c r="AV504" s="146"/>
      <c r="AW504" s="146"/>
      <c r="AX504" s="146"/>
    </row>
    <row r="505" spans="1:50" ht="15" customHeight="1" x14ac:dyDescent="0.3">
      <c r="A505" s="1"/>
      <c r="B505" s="1"/>
      <c r="C505" s="1"/>
      <c r="D505" s="146"/>
      <c r="E505" s="146"/>
      <c r="F505" s="146"/>
      <c r="G505" s="146"/>
      <c r="H505" s="146"/>
      <c r="I505" s="14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  <c r="AA505" s="146"/>
      <c r="AB505" s="146"/>
      <c r="AC505" s="146"/>
      <c r="AD505" s="146"/>
      <c r="AE505" s="146"/>
      <c r="AF505" s="146"/>
      <c r="AG505" s="146"/>
      <c r="AH505" s="146"/>
      <c r="AI505" s="146"/>
      <c r="AJ505" s="146"/>
      <c r="AK505" s="146"/>
      <c r="AL505" s="146"/>
      <c r="AM505" s="146"/>
      <c r="AN505" s="146"/>
      <c r="AO505" s="146"/>
      <c r="AP505" s="146"/>
      <c r="AQ505" s="146"/>
      <c r="AR505" s="146"/>
      <c r="AS505" s="146"/>
      <c r="AT505" s="146"/>
      <c r="AU505" s="146"/>
      <c r="AV505" s="146"/>
      <c r="AW505" s="146"/>
      <c r="AX505" s="146"/>
    </row>
    <row r="506" spans="1:50" x14ac:dyDescent="0.3">
      <c r="E506" s="146"/>
      <c r="F506" s="146"/>
      <c r="G506" s="146"/>
      <c r="H506" s="146"/>
      <c r="I506" s="146"/>
      <c r="J506" s="21"/>
      <c r="K506" s="21"/>
      <c r="L506" s="21"/>
      <c r="M506" s="21"/>
      <c r="N506" s="21"/>
      <c r="O506" s="19"/>
    </row>
    <row r="507" spans="1:50" x14ac:dyDescent="0.3">
      <c r="E507" s="146"/>
      <c r="F507" s="146"/>
      <c r="G507" s="146"/>
      <c r="H507" s="146"/>
      <c r="I507" s="146"/>
      <c r="J507" s="21"/>
      <c r="K507" s="21"/>
      <c r="L507" s="21"/>
      <c r="M507" s="21"/>
      <c r="N507" s="21"/>
      <c r="O507" s="19"/>
    </row>
    <row r="508" spans="1:50" x14ac:dyDescent="0.3">
      <c r="I508" s="19"/>
      <c r="N508" s="19"/>
      <c r="O508" s="19"/>
    </row>
    <row r="509" spans="1:50" x14ac:dyDescent="0.3">
      <c r="I509" s="19"/>
      <c r="N509" s="19"/>
      <c r="O509" s="19"/>
    </row>
    <row r="510" spans="1:50" x14ac:dyDescent="0.3">
      <c r="N510" s="19"/>
      <c r="O510" s="19"/>
    </row>
    <row r="511" spans="1:50" x14ac:dyDescent="0.3">
      <c r="N511" s="19"/>
      <c r="O511" s="19"/>
    </row>
    <row r="512" spans="1:50" x14ac:dyDescent="0.3">
      <c r="N512" s="19"/>
      <c r="O512" s="19"/>
    </row>
  </sheetData>
  <mergeCells count="18">
    <mergeCell ref="Z9:AA9"/>
    <mergeCell ref="Z10:AA10"/>
    <mergeCell ref="Z11:AA11"/>
    <mergeCell ref="A3:Q5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Y7:AD7"/>
    <mergeCell ref="E8:I9"/>
    <mergeCell ref="J8:N9"/>
    <mergeCell ref="Z8:AA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3:S52"/>
  <sheetViews>
    <sheetView showGridLines="0" zoomScaleNormal="100" workbookViewId="0">
      <selection sqref="A1:XFD5"/>
    </sheetView>
  </sheetViews>
  <sheetFormatPr baseColWidth="10" defaultRowHeight="15" customHeight="1" x14ac:dyDescent="0.3"/>
  <cols>
    <col min="1" max="1" width="1.77734375" style="1" customWidth="1"/>
    <col min="2" max="52" width="11.33203125" style="1" customWidth="1"/>
    <col min="53" max="16384" width="11.5546875" style="1"/>
  </cols>
  <sheetData>
    <row r="3" spans="1:19" s="2" customFormat="1" ht="15" customHeight="1" x14ac:dyDescent="0.3">
      <c r="A3" s="164" t="s">
        <v>278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</row>
    <row r="4" spans="1:19" s="2" customFormat="1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</row>
    <row r="5" spans="1:19" s="2" customFormat="1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</row>
    <row r="9" spans="1:19" ht="15" customHeight="1" thickBot="1" x14ac:dyDescent="0.35"/>
    <row r="10" spans="1:19" ht="15" customHeight="1" x14ac:dyDescent="0.3">
      <c r="B10" s="208" t="s">
        <v>299</v>
      </c>
      <c r="C10" s="209"/>
      <c r="D10" s="210"/>
      <c r="E10" s="208" t="s">
        <v>280</v>
      </c>
      <c r="F10" s="209"/>
      <c r="G10" s="210"/>
      <c r="H10" s="208" t="s">
        <v>279</v>
      </c>
      <c r="I10" s="209"/>
      <c r="J10" s="210"/>
      <c r="K10" s="208" t="s">
        <v>281</v>
      </c>
      <c r="L10" s="209"/>
      <c r="M10" s="210"/>
      <c r="N10" s="208" t="s">
        <v>282</v>
      </c>
      <c r="O10" s="209"/>
      <c r="P10" s="210"/>
      <c r="Q10" s="208" t="s">
        <v>302</v>
      </c>
      <c r="R10" s="209"/>
      <c r="S10" s="210"/>
    </row>
    <row r="11" spans="1:19" ht="15" customHeight="1" x14ac:dyDescent="0.3">
      <c r="B11" s="211"/>
      <c r="C11" s="212"/>
      <c r="D11" s="213"/>
      <c r="E11" s="211"/>
      <c r="F11" s="212"/>
      <c r="G11" s="213"/>
      <c r="H11" s="211"/>
      <c r="I11" s="212"/>
      <c r="J11" s="213"/>
      <c r="K11" s="211"/>
      <c r="L11" s="212"/>
      <c r="M11" s="213"/>
      <c r="N11" s="211"/>
      <c r="O11" s="212"/>
      <c r="P11" s="213"/>
      <c r="Q11" s="211"/>
      <c r="R11" s="212"/>
      <c r="S11" s="213"/>
    </row>
    <row r="12" spans="1:19" ht="15" customHeight="1" thickBot="1" x14ac:dyDescent="0.35">
      <c r="B12" s="214"/>
      <c r="C12" s="215"/>
      <c r="D12" s="216"/>
      <c r="E12" s="214"/>
      <c r="F12" s="215"/>
      <c r="G12" s="216"/>
      <c r="H12" s="214"/>
      <c r="I12" s="215"/>
      <c r="J12" s="216"/>
      <c r="K12" s="214"/>
      <c r="L12" s="215"/>
      <c r="M12" s="216"/>
      <c r="N12" s="214"/>
      <c r="O12" s="215"/>
      <c r="P12" s="216"/>
      <c r="Q12" s="214"/>
      <c r="R12" s="215"/>
      <c r="S12" s="216"/>
    </row>
    <row r="13" spans="1:19" ht="15" customHeight="1" x14ac:dyDescent="0.3">
      <c r="B13" s="191" t="s">
        <v>283</v>
      </c>
      <c r="C13" s="183"/>
      <c r="D13" s="184"/>
      <c r="E13" s="191" t="s">
        <v>308</v>
      </c>
      <c r="F13" s="183"/>
      <c r="G13" s="184"/>
      <c r="H13" s="182" t="s">
        <v>290</v>
      </c>
      <c r="I13" s="183"/>
      <c r="J13" s="184"/>
      <c r="K13" s="182" t="s">
        <v>289</v>
      </c>
      <c r="L13" s="183"/>
      <c r="M13" s="184"/>
      <c r="N13" s="182" t="s">
        <v>295</v>
      </c>
      <c r="O13" s="183"/>
      <c r="P13" s="184"/>
      <c r="Q13" s="182" t="s">
        <v>303</v>
      </c>
      <c r="R13" s="183"/>
      <c r="S13" s="184"/>
    </row>
    <row r="14" spans="1:19" ht="15" customHeight="1" x14ac:dyDescent="0.3">
      <c r="B14" s="185"/>
      <c r="C14" s="186"/>
      <c r="D14" s="187"/>
      <c r="E14" s="185"/>
      <c r="F14" s="186"/>
      <c r="G14" s="187"/>
      <c r="H14" s="185"/>
      <c r="I14" s="186"/>
      <c r="J14" s="187"/>
      <c r="K14" s="185"/>
      <c r="L14" s="186"/>
      <c r="M14" s="187"/>
      <c r="N14" s="185"/>
      <c r="O14" s="186"/>
      <c r="P14" s="187"/>
      <c r="Q14" s="185"/>
      <c r="R14" s="186"/>
      <c r="S14" s="187"/>
    </row>
    <row r="15" spans="1:19" ht="15" customHeight="1" x14ac:dyDescent="0.3">
      <c r="B15" s="185"/>
      <c r="C15" s="186"/>
      <c r="D15" s="187"/>
      <c r="E15" s="185"/>
      <c r="F15" s="186"/>
      <c r="G15" s="187"/>
      <c r="H15" s="185"/>
      <c r="I15" s="186"/>
      <c r="J15" s="187"/>
      <c r="K15" s="185"/>
      <c r="L15" s="186"/>
      <c r="M15" s="187"/>
      <c r="N15" s="185"/>
      <c r="O15" s="186"/>
      <c r="P15" s="187"/>
      <c r="Q15" s="185"/>
      <c r="R15" s="186"/>
      <c r="S15" s="187"/>
    </row>
    <row r="16" spans="1:19" ht="15" customHeight="1" x14ac:dyDescent="0.3">
      <c r="B16" s="185"/>
      <c r="C16" s="186"/>
      <c r="D16" s="187"/>
      <c r="E16" s="185"/>
      <c r="F16" s="186"/>
      <c r="G16" s="187"/>
      <c r="H16" s="185"/>
      <c r="I16" s="186"/>
      <c r="J16" s="187"/>
      <c r="K16" s="185"/>
      <c r="L16" s="186"/>
      <c r="M16" s="187"/>
      <c r="N16" s="185"/>
      <c r="O16" s="186"/>
      <c r="P16" s="187"/>
      <c r="Q16" s="185"/>
      <c r="R16" s="186"/>
      <c r="S16" s="187"/>
    </row>
    <row r="17" spans="2:19" ht="15" customHeight="1" x14ac:dyDescent="0.3">
      <c r="B17" s="188"/>
      <c r="C17" s="189"/>
      <c r="D17" s="190"/>
      <c r="E17" s="188"/>
      <c r="F17" s="189"/>
      <c r="G17" s="190"/>
      <c r="H17" s="188"/>
      <c r="I17" s="189"/>
      <c r="J17" s="190"/>
      <c r="K17" s="188"/>
      <c r="L17" s="189"/>
      <c r="M17" s="190"/>
      <c r="N17" s="188"/>
      <c r="O17" s="189"/>
      <c r="P17" s="190"/>
      <c r="Q17" s="188"/>
      <c r="R17" s="189"/>
      <c r="S17" s="190"/>
    </row>
    <row r="18" spans="2:19" ht="15" customHeight="1" x14ac:dyDescent="0.3">
      <c r="B18" s="191" t="s">
        <v>298</v>
      </c>
      <c r="C18" s="192"/>
      <c r="D18" s="193"/>
      <c r="E18" s="191" t="s">
        <v>284</v>
      </c>
      <c r="F18" s="192"/>
      <c r="G18" s="193"/>
      <c r="H18" s="182" t="s">
        <v>291</v>
      </c>
      <c r="I18" s="183"/>
      <c r="J18" s="184"/>
      <c r="K18" s="182" t="s">
        <v>293</v>
      </c>
      <c r="L18" s="183"/>
      <c r="M18" s="184"/>
      <c r="N18" s="182" t="s">
        <v>296</v>
      </c>
      <c r="O18" s="200"/>
      <c r="P18" s="201"/>
      <c r="Q18" s="182" t="s">
        <v>304</v>
      </c>
      <c r="R18" s="183"/>
      <c r="S18" s="184"/>
    </row>
    <row r="19" spans="2:19" ht="15" customHeight="1" x14ac:dyDescent="0.3">
      <c r="B19" s="194"/>
      <c r="C19" s="195"/>
      <c r="D19" s="196"/>
      <c r="E19" s="194"/>
      <c r="F19" s="195"/>
      <c r="G19" s="196"/>
      <c r="H19" s="185"/>
      <c r="I19" s="186"/>
      <c r="J19" s="187"/>
      <c r="K19" s="185"/>
      <c r="L19" s="186"/>
      <c r="M19" s="187"/>
      <c r="N19" s="202"/>
      <c r="O19" s="203"/>
      <c r="P19" s="204"/>
      <c r="Q19" s="185"/>
      <c r="R19" s="186"/>
      <c r="S19" s="187"/>
    </row>
    <row r="20" spans="2:19" ht="15" customHeight="1" x14ac:dyDescent="0.3">
      <c r="B20" s="194"/>
      <c r="C20" s="195"/>
      <c r="D20" s="196"/>
      <c r="E20" s="194"/>
      <c r="F20" s="195"/>
      <c r="G20" s="196"/>
      <c r="H20" s="185"/>
      <c r="I20" s="186"/>
      <c r="J20" s="187"/>
      <c r="K20" s="185"/>
      <c r="L20" s="186"/>
      <c r="M20" s="187"/>
      <c r="N20" s="202"/>
      <c r="O20" s="203"/>
      <c r="P20" s="204"/>
      <c r="Q20" s="185"/>
      <c r="R20" s="186"/>
      <c r="S20" s="187"/>
    </row>
    <row r="21" spans="2:19" ht="15" customHeight="1" x14ac:dyDescent="0.3">
      <c r="B21" s="194"/>
      <c r="C21" s="195"/>
      <c r="D21" s="196"/>
      <c r="E21" s="194"/>
      <c r="F21" s="195"/>
      <c r="G21" s="196"/>
      <c r="H21" s="185"/>
      <c r="I21" s="186"/>
      <c r="J21" s="187"/>
      <c r="K21" s="185"/>
      <c r="L21" s="186"/>
      <c r="M21" s="187"/>
      <c r="N21" s="202"/>
      <c r="O21" s="203"/>
      <c r="P21" s="204"/>
      <c r="Q21" s="185"/>
      <c r="R21" s="186"/>
      <c r="S21" s="187"/>
    </row>
    <row r="22" spans="2:19" ht="15" customHeight="1" x14ac:dyDescent="0.3">
      <c r="B22" s="197"/>
      <c r="C22" s="198"/>
      <c r="D22" s="199"/>
      <c r="E22" s="197"/>
      <c r="F22" s="198"/>
      <c r="G22" s="199"/>
      <c r="H22" s="188"/>
      <c r="I22" s="189"/>
      <c r="J22" s="190"/>
      <c r="K22" s="188"/>
      <c r="L22" s="189"/>
      <c r="M22" s="190"/>
      <c r="N22" s="205"/>
      <c r="O22" s="206"/>
      <c r="P22" s="207"/>
      <c r="Q22" s="188"/>
      <c r="R22" s="189"/>
      <c r="S22" s="190"/>
    </row>
    <row r="23" spans="2:19" ht="15" customHeight="1" x14ac:dyDescent="0.3">
      <c r="B23" s="191" t="s">
        <v>300</v>
      </c>
      <c r="C23" s="192"/>
      <c r="D23" s="193"/>
      <c r="E23" s="191" t="s">
        <v>287</v>
      </c>
      <c r="F23" s="183"/>
      <c r="G23" s="184"/>
      <c r="H23" s="182" t="s">
        <v>297</v>
      </c>
      <c r="I23" s="183"/>
      <c r="J23" s="184"/>
      <c r="K23" s="182" t="s">
        <v>294</v>
      </c>
      <c r="L23" s="183"/>
      <c r="M23" s="184"/>
      <c r="N23" s="182" t="s">
        <v>292</v>
      </c>
      <c r="O23" s="183"/>
      <c r="P23" s="184"/>
      <c r="Q23" s="182" t="s">
        <v>305</v>
      </c>
      <c r="R23" s="183"/>
      <c r="S23" s="184"/>
    </row>
    <row r="24" spans="2:19" ht="15" customHeight="1" x14ac:dyDescent="0.3">
      <c r="B24" s="194"/>
      <c r="C24" s="195"/>
      <c r="D24" s="196"/>
      <c r="E24" s="185"/>
      <c r="F24" s="186"/>
      <c r="G24" s="187"/>
      <c r="H24" s="185"/>
      <c r="I24" s="186"/>
      <c r="J24" s="187"/>
      <c r="K24" s="185"/>
      <c r="L24" s="186"/>
      <c r="M24" s="187"/>
      <c r="N24" s="185"/>
      <c r="O24" s="186"/>
      <c r="P24" s="187"/>
      <c r="Q24" s="185"/>
      <c r="R24" s="186"/>
      <c r="S24" s="187"/>
    </row>
    <row r="25" spans="2:19" ht="15" customHeight="1" x14ac:dyDescent="0.3">
      <c r="B25" s="194"/>
      <c r="C25" s="195"/>
      <c r="D25" s="196"/>
      <c r="E25" s="185"/>
      <c r="F25" s="186"/>
      <c r="G25" s="187"/>
      <c r="H25" s="185"/>
      <c r="I25" s="186"/>
      <c r="J25" s="187"/>
      <c r="K25" s="185"/>
      <c r="L25" s="186"/>
      <c r="M25" s="187"/>
      <c r="N25" s="185"/>
      <c r="O25" s="186"/>
      <c r="P25" s="187"/>
      <c r="Q25" s="185"/>
      <c r="R25" s="186"/>
      <c r="S25" s="187"/>
    </row>
    <row r="26" spans="2:19" ht="15" customHeight="1" x14ac:dyDescent="0.3">
      <c r="B26" s="194"/>
      <c r="C26" s="195"/>
      <c r="D26" s="196"/>
      <c r="E26" s="185"/>
      <c r="F26" s="186"/>
      <c r="G26" s="187"/>
      <c r="H26" s="185"/>
      <c r="I26" s="186"/>
      <c r="J26" s="187"/>
      <c r="K26" s="185"/>
      <c r="L26" s="186"/>
      <c r="M26" s="187"/>
      <c r="N26" s="185"/>
      <c r="O26" s="186"/>
      <c r="P26" s="187"/>
      <c r="Q26" s="185"/>
      <c r="R26" s="186"/>
      <c r="S26" s="187"/>
    </row>
    <row r="27" spans="2:19" ht="15" customHeight="1" x14ac:dyDescent="0.3">
      <c r="B27" s="197"/>
      <c r="C27" s="198"/>
      <c r="D27" s="199"/>
      <c r="E27" s="188"/>
      <c r="F27" s="189"/>
      <c r="G27" s="190"/>
      <c r="H27" s="188"/>
      <c r="I27" s="189"/>
      <c r="J27" s="190"/>
      <c r="K27" s="188"/>
      <c r="L27" s="189"/>
      <c r="M27" s="190"/>
      <c r="N27" s="188"/>
      <c r="O27" s="189"/>
      <c r="P27" s="190"/>
      <c r="Q27" s="188"/>
      <c r="R27" s="189"/>
      <c r="S27" s="190"/>
    </row>
    <row r="28" spans="2:19" ht="15" customHeight="1" x14ac:dyDescent="0.3">
      <c r="B28" s="191" t="s">
        <v>309</v>
      </c>
      <c r="C28" s="192"/>
      <c r="D28" s="193"/>
      <c r="E28" s="191" t="s">
        <v>285</v>
      </c>
      <c r="F28" s="183"/>
      <c r="G28" s="184"/>
      <c r="Q28" s="182" t="s">
        <v>306</v>
      </c>
      <c r="R28" s="183"/>
      <c r="S28" s="184"/>
    </row>
    <row r="29" spans="2:19" ht="15" customHeight="1" x14ac:dyDescent="0.3">
      <c r="B29" s="194"/>
      <c r="C29" s="195"/>
      <c r="D29" s="196"/>
      <c r="E29" s="185"/>
      <c r="F29" s="186"/>
      <c r="G29" s="187"/>
      <c r="Q29" s="185"/>
      <c r="R29" s="186"/>
      <c r="S29" s="187"/>
    </row>
    <row r="30" spans="2:19" ht="15" customHeight="1" x14ac:dyDescent="0.3">
      <c r="B30" s="194"/>
      <c r="C30" s="195"/>
      <c r="D30" s="196"/>
      <c r="E30" s="185"/>
      <c r="F30" s="186"/>
      <c r="G30" s="187"/>
      <c r="Q30" s="185"/>
      <c r="R30" s="186"/>
      <c r="S30" s="187"/>
    </row>
    <row r="31" spans="2:19" ht="15" customHeight="1" x14ac:dyDescent="0.3">
      <c r="B31" s="194"/>
      <c r="C31" s="195"/>
      <c r="D31" s="196"/>
      <c r="E31" s="185"/>
      <c r="F31" s="186"/>
      <c r="G31" s="187"/>
      <c r="Q31" s="185"/>
      <c r="R31" s="186"/>
      <c r="S31" s="187"/>
    </row>
    <row r="32" spans="2:19" ht="15" customHeight="1" x14ac:dyDescent="0.3">
      <c r="B32" s="197"/>
      <c r="C32" s="198"/>
      <c r="D32" s="199"/>
      <c r="E32" s="188"/>
      <c r="F32" s="189"/>
      <c r="G32" s="190"/>
      <c r="Q32" s="188"/>
      <c r="R32" s="189"/>
      <c r="S32" s="190"/>
    </row>
    <row r="33" spans="2:19" ht="15" customHeight="1" x14ac:dyDescent="0.3">
      <c r="B33" s="191" t="s">
        <v>310</v>
      </c>
      <c r="C33" s="192"/>
      <c r="D33" s="193"/>
      <c r="E33" s="191" t="s">
        <v>286</v>
      </c>
      <c r="F33" s="183"/>
      <c r="G33" s="184"/>
      <c r="Q33" s="182" t="s">
        <v>307</v>
      </c>
      <c r="R33" s="183"/>
      <c r="S33" s="184"/>
    </row>
    <row r="34" spans="2:19" ht="15" customHeight="1" x14ac:dyDescent="0.3">
      <c r="B34" s="194"/>
      <c r="C34" s="195"/>
      <c r="D34" s="196"/>
      <c r="E34" s="185"/>
      <c r="F34" s="186"/>
      <c r="G34" s="187"/>
      <c r="Q34" s="185"/>
      <c r="R34" s="186"/>
      <c r="S34" s="187"/>
    </row>
    <row r="35" spans="2:19" ht="15" customHeight="1" x14ac:dyDescent="0.3">
      <c r="B35" s="194"/>
      <c r="C35" s="195"/>
      <c r="D35" s="196"/>
      <c r="E35" s="185"/>
      <c r="F35" s="186"/>
      <c r="G35" s="187"/>
      <c r="Q35" s="185"/>
      <c r="R35" s="186"/>
      <c r="S35" s="187"/>
    </row>
    <row r="36" spans="2:19" ht="15" customHeight="1" x14ac:dyDescent="0.3">
      <c r="B36" s="194"/>
      <c r="C36" s="195"/>
      <c r="D36" s="196"/>
      <c r="E36" s="185"/>
      <c r="F36" s="186"/>
      <c r="G36" s="187"/>
      <c r="Q36" s="185"/>
      <c r="R36" s="186"/>
      <c r="S36" s="187"/>
    </row>
    <row r="37" spans="2:19" ht="15" customHeight="1" x14ac:dyDescent="0.3">
      <c r="B37" s="197"/>
      <c r="C37" s="198"/>
      <c r="D37" s="199"/>
      <c r="E37" s="188"/>
      <c r="F37" s="189"/>
      <c r="G37" s="190"/>
      <c r="Q37" s="188"/>
      <c r="R37" s="189"/>
      <c r="S37" s="190"/>
    </row>
    <row r="38" spans="2:19" ht="15" customHeight="1" x14ac:dyDescent="0.3">
      <c r="E38" s="182" t="s">
        <v>288</v>
      </c>
      <c r="F38" s="183"/>
      <c r="G38" s="184"/>
    </row>
    <row r="39" spans="2:19" ht="15" customHeight="1" x14ac:dyDescent="0.3">
      <c r="E39" s="185"/>
      <c r="F39" s="186"/>
      <c r="G39" s="187"/>
    </row>
    <row r="40" spans="2:19" ht="15" customHeight="1" x14ac:dyDescent="0.3">
      <c r="E40" s="185"/>
      <c r="F40" s="186"/>
      <c r="G40" s="187"/>
    </row>
    <row r="41" spans="2:19" ht="15" customHeight="1" x14ac:dyDescent="0.3">
      <c r="E41" s="185"/>
      <c r="F41" s="186"/>
      <c r="G41" s="187"/>
    </row>
    <row r="42" spans="2:19" ht="15" customHeight="1" x14ac:dyDescent="0.3">
      <c r="E42" s="188"/>
      <c r="F42" s="189"/>
      <c r="G42" s="190"/>
    </row>
    <row r="43" spans="2:19" ht="15" customHeight="1" x14ac:dyDescent="0.3">
      <c r="E43" s="191" t="s">
        <v>298</v>
      </c>
      <c r="F43" s="192"/>
      <c r="G43" s="193"/>
    </row>
    <row r="44" spans="2:19" ht="15" customHeight="1" x14ac:dyDescent="0.3">
      <c r="E44" s="194"/>
      <c r="F44" s="195"/>
      <c r="G44" s="196"/>
    </row>
    <row r="45" spans="2:19" ht="15" customHeight="1" x14ac:dyDescent="0.3">
      <c r="E45" s="194"/>
      <c r="F45" s="195"/>
      <c r="G45" s="196"/>
    </row>
    <row r="46" spans="2:19" ht="15" customHeight="1" x14ac:dyDescent="0.3">
      <c r="E46" s="194"/>
      <c r="F46" s="195"/>
      <c r="G46" s="196"/>
    </row>
    <row r="47" spans="2:19" ht="15" customHeight="1" x14ac:dyDescent="0.3">
      <c r="E47" s="197"/>
      <c r="F47" s="198"/>
      <c r="G47" s="199"/>
    </row>
    <row r="48" spans="2:19" ht="15" customHeight="1" x14ac:dyDescent="0.3">
      <c r="E48" s="191" t="s">
        <v>301</v>
      </c>
      <c r="F48" s="192"/>
      <c r="G48" s="193"/>
    </row>
    <row r="49" spans="5:7" ht="15" customHeight="1" x14ac:dyDescent="0.3">
      <c r="E49" s="194"/>
      <c r="F49" s="195"/>
      <c r="G49" s="196"/>
    </row>
    <row r="50" spans="5:7" ht="15" customHeight="1" x14ac:dyDescent="0.3">
      <c r="E50" s="194"/>
      <c r="F50" s="195"/>
      <c r="G50" s="196"/>
    </row>
    <row r="51" spans="5:7" ht="15" customHeight="1" x14ac:dyDescent="0.3">
      <c r="E51" s="194"/>
      <c r="F51" s="195"/>
      <c r="G51" s="196"/>
    </row>
    <row r="52" spans="5:7" ht="15" customHeight="1" x14ac:dyDescent="0.3">
      <c r="E52" s="197"/>
      <c r="F52" s="198"/>
      <c r="G52" s="199"/>
    </row>
  </sheetData>
  <mergeCells count="34">
    <mergeCell ref="A3:R5"/>
    <mergeCell ref="B10:D12"/>
    <mergeCell ref="E10:G12"/>
    <mergeCell ref="H10:J12"/>
    <mergeCell ref="K10:M12"/>
    <mergeCell ref="N10:P12"/>
    <mergeCell ref="Q10:S12"/>
    <mergeCell ref="B13:D17"/>
    <mergeCell ref="E13:G17"/>
    <mergeCell ref="E18:G22"/>
    <mergeCell ref="H13:J17"/>
    <mergeCell ref="K13:M17"/>
    <mergeCell ref="H18:J22"/>
    <mergeCell ref="E48:G52"/>
    <mergeCell ref="B28:D32"/>
    <mergeCell ref="B33:D37"/>
    <mergeCell ref="E23:G27"/>
    <mergeCell ref="E28:G32"/>
    <mergeCell ref="E33:G37"/>
    <mergeCell ref="K23:M27"/>
    <mergeCell ref="N23:P27"/>
    <mergeCell ref="N13:P17"/>
    <mergeCell ref="N18:P22"/>
    <mergeCell ref="K18:M22"/>
    <mergeCell ref="H23:J27"/>
    <mergeCell ref="E38:G42"/>
    <mergeCell ref="B18:D22"/>
    <mergeCell ref="E43:G47"/>
    <mergeCell ref="B23:D27"/>
    <mergeCell ref="Q13:S17"/>
    <mergeCell ref="Q18:S22"/>
    <mergeCell ref="Q23:S27"/>
    <mergeCell ref="Q28:S32"/>
    <mergeCell ref="Q33:S3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A502"/>
  <sheetViews>
    <sheetView showGridLines="0" zoomScaleNormal="100" workbookViewId="0"/>
  </sheetViews>
  <sheetFormatPr baseColWidth="10" defaultRowHeight="14.4" x14ac:dyDescent="0.3"/>
  <cols>
    <col min="1" max="51" width="11.77734375" customWidth="1"/>
    <col min="52" max="53" width="10.77734375" customWidth="1"/>
  </cols>
  <sheetData>
    <row r="1" spans="1:53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9"/>
    </row>
    <row r="2" spans="1:53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9"/>
    </row>
    <row r="3" spans="1:53" ht="15" customHeight="1" x14ac:dyDescent="0.3">
      <c r="A3" s="164" t="s">
        <v>182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8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19"/>
    </row>
    <row r="4" spans="1:53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8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19"/>
    </row>
    <row r="5" spans="1:53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8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9"/>
    </row>
    <row r="6" spans="1:53" ht="30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Q6" s="3"/>
      <c r="R6" s="3"/>
      <c r="S6" s="13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3"/>
      <c r="AJ6" s="3"/>
      <c r="AK6" s="3"/>
      <c r="AL6" s="3"/>
      <c r="AM6" s="3"/>
      <c r="AN6" s="3"/>
      <c r="AO6" s="3"/>
      <c r="AP6" s="3"/>
      <c r="AQ6" s="1"/>
      <c r="AR6" s="1"/>
      <c r="AS6" s="1"/>
      <c r="AT6" s="1"/>
      <c r="AU6" s="1"/>
      <c r="AV6" s="1"/>
      <c r="AW6" s="1"/>
      <c r="AX6" s="1"/>
      <c r="AY6" s="1"/>
      <c r="AZ6" s="1"/>
      <c r="BA6" s="19"/>
    </row>
    <row r="7" spans="1:53" ht="30" customHeight="1" thickBo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Q7" s="3"/>
      <c r="R7" s="3"/>
      <c r="S7" s="13"/>
      <c r="T7" s="14"/>
      <c r="U7" s="14" t="s">
        <v>0</v>
      </c>
      <c r="V7" s="14" t="s">
        <v>1</v>
      </c>
      <c r="W7" s="14"/>
      <c r="X7" s="14"/>
      <c r="Y7" s="14" t="s">
        <v>2</v>
      </c>
      <c r="Z7" s="14"/>
      <c r="AA7" s="228" t="s">
        <v>3</v>
      </c>
      <c r="AB7" s="228"/>
      <c r="AC7" s="228"/>
      <c r="AD7" s="228"/>
      <c r="AE7" s="228"/>
      <c r="AF7" s="228"/>
      <c r="AG7" s="14"/>
      <c r="AH7" s="14"/>
      <c r="AI7" s="13"/>
      <c r="AJ7" s="3"/>
      <c r="AK7" s="3"/>
      <c r="AL7" s="3"/>
      <c r="AM7" s="3"/>
      <c r="AN7" s="3"/>
      <c r="AO7" s="3"/>
      <c r="AP7" s="3"/>
      <c r="AQ7" s="1"/>
      <c r="AR7" s="1"/>
      <c r="AS7" s="1"/>
      <c r="AT7" s="1"/>
      <c r="AU7" s="1"/>
      <c r="AV7" s="1"/>
      <c r="AW7" s="1"/>
      <c r="AX7" s="1"/>
      <c r="AY7" s="1"/>
      <c r="AZ7" s="1"/>
      <c r="BA7" s="19"/>
    </row>
    <row r="8" spans="1:53" ht="30" customHeight="1" x14ac:dyDescent="0.3">
      <c r="A8" s="1"/>
      <c r="B8" s="1"/>
      <c r="C8" s="1"/>
      <c r="D8" s="166" t="s">
        <v>4</v>
      </c>
      <c r="E8" s="167"/>
      <c r="F8" s="167"/>
      <c r="G8" s="170"/>
      <c r="H8" s="1"/>
      <c r="I8" s="6"/>
      <c r="J8" s="6"/>
      <c r="K8" s="6"/>
      <c r="L8" s="6"/>
      <c r="M8" s="1"/>
      <c r="N8" s="6"/>
      <c r="O8" s="6"/>
      <c r="P8" s="7"/>
      <c r="Q8" s="7"/>
      <c r="R8" s="7"/>
      <c r="S8" s="15"/>
      <c r="T8" s="14"/>
      <c r="U8" s="14"/>
      <c r="V8" s="14" t="s">
        <v>5</v>
      </c>
      <c r="W8" s="14"/>
      <c r="X8" s="14"/>
      <c r="Y8" s="14">
        <f>IF(F10=V7,0,5)+IF(F11=V8,4,IF(F11=V9,2,IF(F11=V10,-2,-4)))+IF(F12=V13,2,IF(F12=V14,1,IF(F12=V15,-1,-2)))+IF(F13=V18,1,IF(F13=V19,0,IF(F13=V20,-1,-3)))+IF(F14=V23,0,IF(F14=V24,2,IF(F14=V25,0,-2)))+IF(F15=V28,2,IF(F15=V29,1,IF(F15=V30,0,IF(F15=V31,-2,-4))))+IF(F16=W34,-3,IF(F16=W35,0,1))+IF(F17=W38,-3,IF(F17=W39,0,1))+IF(F18=W42,-3,IF(F18=W43,0,1))+IF(F19=W46,3,0)+IF(F20=W49,-2,IF(F20=W50,-1,IF(F20=W51,0,IF(F20=W52,1,2))))</f>
        <v>-5</v>
      </c>
      <c r="Z8" s="14"/>
      <c r="AA8" s="14" t="s">
        <v>6</v>
      </c>
      <c r="AB8" s="228" t="s">
        <v>7</v>
      </c>
      <c r="AC8" s="228"/>
      <c r="AD8" s="14" t="s">
        <v>8</v>
      </c>
      <c r="AE8" s="14" t="s">
        <v>9</v>
      </c>
      <c r="AF8" s="14" t="s">
        <v>10</v>
      </c>
      <c r="AG8" s="14"/>
      <c r="AH8" s="14"/>
      <c r="AI8" s="13"/>
      <c r="AJ8" s="3"/>
      <c r="AK8" s="3"/>
      <c r="AL8" s="3"/>
      <c r="AM8" s="3"/>
      <c r="AN8" s="3"/>
      <c r="AO8" s="3"/>
      <c r="AP8" s="3"/>
      <c r="AQ8" s="1"/>
      <c r="AR8" s="1"/>
      <c r="AS8" s="1"/>
      <c r="AT8" s="1"/>
      <c r="AU8" s="1"/>
      <c r="AV8" s="1"/>
      <c r="AW8" s="1"/>
      <c r="AX8" s="1"/>
      <c r="AY8" s="1"/>
      <c r="AZ8" s="1"/>
      <c r="BA8" s="19"/>
    </row>
    <row r="9" spans="1:53" ht="30" customHeight="1" thickBot="1" x14ac:dyDescent="0.35">
      <c r="A9" s="1"/>
      <c r="B9" s="1"/>
      <c r="C9" s="1"/>
      <c r="D9" s="168"/>
      <c r="E9" s="169"/>
      <c r="F9" s="169"/>
      <c r="G9" s="171"/>
      <c r="H9" s="1"/>
      <c r="I9" s="6"/>
      <c r="J9" s="6"/>
      <c r="K9" s="6"/>
      <c r="L9" s="6"/>
      <c r="M9" s="1"/>
      <c r="N9" s="6"/>
      <c r="O9" s="6"/>
      <c r="P9" s="7"/>
      <c r="Q9" s="7"/>
      <c r="R9" s="7"/>
      <c r="S9" s="15"/>
      <c r="T9" s="14"/>
      <c r="U9" s="14" t="s">
        <v>11</v>
      </c>
      <c r="V9" s="14" t="s">
        <v>12</v>
      </c>
      <c r="W9" s="14"/>
      <c r="X9" s="14"/>
      <c r="Y9" s="14"/>
      <c r="Z9" s="14"/>
      <c r="AA9" s="14" t="s">
        <v>13</v>
      </c>
      <c r="AB9" s="229" t="s">
        <v>14</v>
      </c>
      <c r="AC9" s="228"/>
      <c r="AD9" s="16">
        <v>13</v>
      </c>
      <c r="AE9" s="14">
        <v>17</v>
      </c>
      <c r="AF9" s="16">
        <v>9</v>
      </c>
      <c r="AG9" s="14"/>
      <c r="AH9" s="14"/>
      <c r="AI9" s="13"/>
      <c r="AJ9" s="3"/>
      <c r="AK9" s="3"/>
      <c r="AL9" s="3"/>
      <c r="AM9" s="3"/>
      <c r="AN9" s="3"/>
      <c r="AO9" s="3"/>
      <c r="AP9" s="3"/>
      <c r="AQ9" s="1"/>
      <c r="AR9" s="1"/>
      <c r="AS9" s="1"/>
      <c r="AT9" s="1"/>
      <c r="AU9" s="1"/>
      <c r="AV9" s="1"/>
      <c r="AW9" s="1"/>
      <c r="AX9" s="1"/>
      <c r="AY9" s="1"/>
      <c r="AZ9" s="1"/>
      <c r="BA9" s="19"/>
    </row>
    <row r="10" spans="1:53" ht="30" customHeight="1" thickBot="1" x14ac:dyDescent="0.35">
      <c r="A10" s="1"/>
      <c r="B10" s="1"/>
      <c r="C10" s="1"/>
      <c r="D10" s="230" t="s">
        <v>0</v>
      </c>
      <c r="E10" s="231"/>
      <c r="F10" s="230"/>
      <c r="G10" s="231"/>
      <c r="H10" s="1"/>
      <c r="I10" s="225" t="s">
        <v>226</v>
      </c>
      <c r="J10" s="226"/>
      <c r="K10" s="227"/>
      <c r="L10" s="1"/>
      <c r="M10" s="225" t="s">
        <v>227</v>
      </c>
      <c r="N10" s="226"/>
      <c r="O10" s="227"/>
      <c r="P10" s="3"/>
      <c r="Q10" s="3"/>
      <c r="R10" s="3"/>
      <c r="S10" s="13"/>
      <c r="T10" s="14"/>
      <c r="U10" s="14"/>
      <c r="V10" s="14" t="s">
        <v>15</v>
      </c>
      <c r="W10" s="14"/>
      <c r="X10" s="14"/>
      <c r="Y10" s="14"/>
      <c r="Z10" s="14"/>
      <c r="AA10" s="14" t="s">
        <v>16</v>
      </c>
      <c r="AB10" s="228" t="s">
        <v>17</v>
      </c>
      <c r="AC10" s="228"/>
      <c r="AD10" s="17">
        <v>9</v>
      </c>
      <c r="AE10" s="17">
        <v>12</v>
      </c>
      <c r="AF10" s="17">
        <v>6</v>
      </c>
      <c r="AG10" s="14"/>
      <c r="AH10" s="14"/>
      <c r="AI10" s="13"/>
      <c r="AJ10" s="3"/>
      <c r="AK10" s="3"/>
      <c r="AL10" s="3"/>
      <c r="AM10" s="3"/>
      <c r="AN10" s="3"/>
      <c r="AO10" s="3"/>
      <c r="AP10" s="3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9"/>
    </row>
    <row r="11" spans="1:53" ht="30" customHeight="1" thickBot="1" x14ac:dyDescent="0.35">
      <c r="A11" s="1"/>
      <c r="B11" s="1"/>
      <c r="C11" s="1"/>
      <c r="D11" s="219" t="s">
        <v>11</v>
      </c>
      <c r="E11" s="220"/>
      <c r="F11" s="221"/>
      <c r="G11" s="222"/>
      <c r="H11" s="1"/>
      <c r="I11" s="10" t="s">
        <v>8</v>
      </c>
      <c r="J11" s="223" t="str">
        <f>IF(F11:F20="","",Y8+AD9)</f>
        <v/>
      </c>
      <c r="K11" s="224"/>
      <c r="L11" s="1"/>
      <c r="M11" s="10" t="s">
        <v>8</v>
      </c>
      <c r="N11" s="223" t="str">
        <f>IF(F11:F20="","",Y8+AD10)</f>
        <v/>
      </c>
      <c r="O11" s="224"/>
      <c r="P11" s="3"/>
      <c r="Q11" s="3"/>
      <c r="R11" s="3"/>
      <c r="S11" s="13"/>
      <c r="T11" s="14"/>
      <c r="U11" s="14"/>
      <c r="V11" s="14" t="s">
        <v>18</v>
      </c>
      <c r="W11" s="14"/>
      <c r="X11" s="14"/>
      <c r="Y11" s="14"/>
      <c r="Z11" s="14"/>
      <c r="AA11" s="14" t="s">
        <v>19</v>
      </c>
      <c r="AB11" s="228" t="s">
        <v>20</v>
      </c>
      <c r="AC11" s="228"/>
      <c r="AD11" s="17">
        <v>4</v>
      </c>
      <c r="AE11" s="17">
        <v>6</v>
      </c>
      <c r="AF11" s="17">
        <v>3</v>
      </c>
      <c r="AG11" s="14"/>
      <c r="AH11" s="14"/>
      <c r="AI11" s="13"/>
      <c r="AJ11" s="3"/>
      <c r="AK11" s="3"/>
      <c r="AL11" s="3"/>
      <c r="AM11" s="3"/>
      <c r="AN11" s="3"/>
      <c r="AO11" s="3"/>
      <c r="AP11" s="3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9"/>
    </row>
    <row r="12" spans="1:53" ht="30" customHeight="1" thickBot="1" x14ac:dyDescent="0.35">
      <c r="A12" s="1"/>
      <c r="B12" s="1"/>
      <c r="C12" s="1"/>
      <c r="D12" s="219" t="s">
        <v>21</v>
      </c>
      <c r="E12" s="220"/>
      <c r="F12" s="221"/>
      <c r="G12" s="222"/>
      <c r="H12" s="1"/>
      <c r="I12" s="10" t="s">
        <v>9</v>
      </c>
      <c r="J12" s="223" t="str">
        <f>IF(F11:F20="","",Y8+AE9)</f>
        <v/>
      </c>
      <c r="K12" s="224"/>
      <c r="L12" s="1"/>
      <c r="M12" s="10" t="s">
        <v>9</v>
      </c>
      <c r="N12" s="223" t="str">
        <f>IF(F11:F20="","",Y8+AE10)</f>
        <v/>
      </c>
      <c r="O12" s="224"/>
      <c r="P12" s="3"/>
      <c r="Q12" s="3"/>
      <c r="R12" s="3"/>
      <c r="S12" s="13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3"/>
      <c r="AJ12" s="3"/>
      <c r="AK12" s="3"/>
      <c r="AL12" s="3"/>
      <c r="AM12" s="3"/>
      <c r="AN12" s="3"/>
      <c r="AO12" s="3"/>
      <c r="AP12" s="3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9"/>
    </row>
    <row r="13" spans="1:53" ht="30" customHeight="1" thickBot="1" x14ac:dyDescent="0.35">
      <c r="A13" s="1"/>
      <c r="B13" s="1"/>
      <c r="C13" s="1"/>
      <c r="D13" s="219" t="s">
        <v>16</v>
      </c>
      <c r="E13" s="220"/>
      <c r="F13" s="221"/>
      <c r="G13" s="222"/>
      <c r="H13" s="1"/>
      <c r="I13" s="11" t="s">
        <v>10</v>
      </c>
      <c r="J13" s="223" t="str">
        <f>IF(F11:F20="","",Y8+AF9)</f>
        <v/>
      </c>
      <c r="K13" s="224"/>
      <c r="L13" s="1"/>
      <c r="M13" s="11" t="s">
        <v>10</v>
      </c>
      <c r="N13" s="223" t="str">
        <f>IF(F11:F20="","",Y8+AF10)</f>
        <v/>
      </c>
      <c r="O13" s="224"/>
      <c r="P13" s="3"/>
      <c r="Q13" s="3"/>
      <c r="R13" s="3"/>
      <c r="S13" s="13"/>
      <c r="T13" s="14"/>
      <c r="U13" s="14"/>
      <c r="V13" s="14" t="s">
        <v>22</v>
      </c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3"/>
      <c r="AJ13" s="3"/>
      <c r="AK13" s="3"/>
      <c r="AL13" s="3"/>
      <c r="AM13" s="3"/>
      <c r="AN13" s="3"/>
      <c r="AO13" s="3"/>
      <c r="AP13" s="3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9"/>
    </row>
    <row r="14" spans="1:53" ht="30" customHeight="1" x14ac:dyDescent="0.3">
      <c r="A14" s="1"/>
      <c r="B14" s="1"/>
      <c r="C14" s="1"/>
      <c r="D14" s="219" t="s">
        <v>23</v>
      </c>
      <c r="E14" s="220"/>
      <c r="F14" s="221"/>
      <c r="G14" s="222"/>
      <c r="H14" s="1"/>
      <c r="I14" s="1"/>
      <c r="J14" s="1"/>
      <c r="K14" s="1"/>
      <c r="L14" s="1"/>
      <c r="M14" s="1"/>
      <c r="N14" s="12"/>
      <c r="O14" s="12"/>
      <c r="P14" s="3"/>
      <c r="Q14" s="3"/>
      <c r="R14" s="3"/>
      <c r="S14" s="13"/>
      <c r="T14" s="14"/>
      <c r="U14" s="14" t="s">
        <v>21</v>
      </c>
      <c r="V14" s="14" t="s">
        <v>24</v>
      </c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3"/>
      <c r="AJ14" s="3"/>
      <c r="AK14" s="3"/>
      <c r="AL14" s="3"/>
      <c r="AM14" s="3"/>
      <c r="AN14" s="3"/>
      <c r="AO14" s="3"/>
      <c r="AP14" s="3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9"/>
    </row>
    <row r="15" spans="1:53" ht="30" customHeight="1" thickBot="1" x14ac:dyDescent="0.35">
      <c r="A15" s="1"/>
      <c r="B15" s="1"/>
      <c r="C15" s="1"/>
      <c r="D15" s="219" t="s">
        <v>25</v>
      </c>
      <c r="E15" s="220"/>
      <c r="F15" s="221"/>
      <c r="G15" s="222"/>
      <c r="H15" s="1"/>
      <c r="I15" s="1"/>
      <c r="J15" s="1"/>
      <c r="K15" s="1"/>
      <c r="L15" s="1"/>
      <c r="M15" s="1"/>
      <c r="N15" s="12"/>
      <c r="O15" s="12"/>
      <c r="P15" s="3"/>
      <c r="Q15" s="3"/>
      <c r="R15" s="3"/>
      <c r="S15" s="13"/>
      <c r="T15" s="14"/>
      <c r="U15" s="14"/>
      <c r="V15" s="14" t="s">
        <v>26</v>
      </c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3"/>
      <c r="AJ15" s="3"/>
      <c r="AK15" s="3"/>
      <c r="AL15" s="3"/>
      <c r="AM15" s="3"/>
      <c r="AN15" s="3"/>
      <c r="AO15" s="3"/>
      <c r="AP15" s="3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9"/>
    </row>
    <row r="16" spans="1:53" ht="30" customHeight="1" thickBot="1" x14ac:dyDescent="0.35">
      <c r="A16" s="1"/>
      <c r="B16" s="1"/>
      <c r="C16" s="1"/>
      <c r="D16" s="219" t="s">
        <v>27</v>
      </c>
      <c r="E16" s="220"/>
      <c r="F16" s="221"/>
      <c r="G16" s="222"/>
      <c r="H16" s="1"/>
      <c r="I16" s="1"/>
      <c r="J16" s="1"/>
      <c r="K16" s="225" t="s">
        <v>228</v>
      </c>
      <c r="L16" s="226"/>
      <c r="M16" s="227"/>
      <c r="N16" s="12"/>
      <c r="O16" s="12"/>
      <c r="P16" s="3"/>
      <c r="Q16" s="3"/>
      <c r="R16" s="3"/>
      <c r="S16" s="13"/>
      <c r="T16" s="14"/>
      <c r="U16" s="14"/>
      <c r="V16" s="14" t="s">
        <v>28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3"/>
      <c r="AJ16" s="3"/>
      <c r="AK16" s="3"/>
      <c r="AL16" s="3"/>
      <c r="AM16" s="3"/>
      <c r="AN16" s="3"/>
      <c r="AO16" s="3"/>
      <c r="AP16" s="3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9"/>
    </row>
    <row r="17" spans="1:53" ht="30" customHeight="1" thickBot="1" x14ac:dyDescent="0.35">
      <c r="A17" s="1"/>
      <c r="B17" s="1"/>
      <c r="C17" s="1"/>
      <c r="D17" s="219" t="s">
        <v>29</v>
      </c>
      <c r="E17" s="220"/>
      <c r="F17" s="221"/>
      <c r="G17" s="222"/>
      <c r="H17" s="1"/>
      <c r="I17" s="1"/>
      <c r="J17" s="1"/>
      <c r="K17" s="10" t="s">
        <v>8</v>
      </c>
      <c r="L17" s="223" t="str">
        <f>IF(F11:F20="","",Y8+AD11)</f>
        <v/>
      </c>
      <c r="M17" s="224"/>
      <c r="N17" s="12"/>
      <c r="O17" s="12"/>
      <c r="P17" s="3"/>
      <c r="Q17" s="3"/>
      <c r="R17" s="3"/>
      <c r="S17" s="13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3"/>
      <c r="AJ17" s="3"/>
      <c r="AK17" s="3"/>
      <c r="AL17" s="3"/>
      <c r="AM17" s="3"/>
      <c r="AN17" s="3"/>
      <c r="AO17" s="3"/>
      <c r="AP17" s="3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9"/>
    </row>
    <row r="18" spans="1:53" ht="30" customHeight="1" thickBot="1" x14ac:dyDescent="0.35">
      <c r="A18" s="1"/>
      <c r="B18" s="1"/>
      <c r="C18" s="1"/>
      <c r="D18" s="219" t="s">
        <v>30</v>
      </c>
      <c r="E18" s="220"/>
      <c r="F18" s="221"/>
      <c r="G18" s="222"/>
      <c r="H18" s="1"/>
      <c r="I18" s="1"/>
      <c r="J18" s="1"/>
      <c r="K18" s="10" t="s">
        <v>9</v>
      </c>
      <c r="L18" s="223" t="str">
        <f>IF(F11:F20="","",Y8+AE11)</f>
        <v/>
      </c>
      <c r="M18" s="224"/>
      <c r="N18" s="12"/>
      <c r="O18" s="12"/>
      <c r="P18" s="3"/>
      <c r="Q18" s="3"/>
      <c r="R18" s="3"/>
      <c r="S18" s="13"/>
      <c r="T18" s="14"/>
      <c r="U18" s="14"/>
      <c r="V18" s="14" t="s">
        <v>31</v>
      </c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3"/>
      <c r="AJ18" s="3"/>
      <c r="AK18" s="3"/>
      <c r="AL18" s="3"/>
      <c r="AM18" s="3"/>
      <c r="AN18" s="3"/>
      <c r="AO18" s="3"/>
      <c r="AP18" s="3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9"/>
    </row>
    <row r="19" spans="1:53" ht="30" customHeight="1" thickBot="1" x14ac:dyDescent="0.35">
      <c r="A19" s="1"/>
      <c r="B19" s="1"/>
      <c r="C19" s="1"/>
      <c r="D19" s="162" t="s">
        <v>32</v>
      </c>
      <c r="E19" s="220"/>
      <c r="F19" s="221"/>
      <c r="G19" s="222"/>
      <c r="H19" s="1"/>
      <c r="I19" s="1"/>
      <c r="J19" s="1"/>
      <c r="K19" s="11" t="s">
        <v>10</v>
      </c>
      <c r="L19" s="223" t="str">
        <f>IF(F11:F20="","",Y8+AF11)</f>
        <v/>
      </c>
      <c r="M19" s="224"/>
      <c r="N19" s="12"/>
      <c r="O19" s="12"/>
      <c r="P19" s="3"/>
      <c r="Q19" s="3"/>
      <c r="R19" s="3"/>
      <c r="S19" s="13"/>
      <c r="T19" s="14"/>
      <c r="U19" s="14" t="s">
        <v>16</v>
      </c>
      <c r="V19" s="14" t="s">
        <v>33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3"/>
      <c r="AJ19" s="3"/>
      <c r="AK19" s="3"/>
      <c r="AL19" s="3"/>
      <c r="AM19" s="3"/>
      <c r="AN19" s="3"/>
      <c r="AO19" s="3"/>
      <c r="AP19" s="3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9"/>
    </row>
    <row r="20" spans="1:53" ht="30" customHeight="1" thickBot="1" x14ac:dyDescent="0.35">
      <c r="A20" s="1"/>
      <c r="B20" s="1"/>
      <c r="C20" s="1"/>
      <c r="D20" s="163" t="s">
        <v>34</v>
      </c>
      <c r="E20" s="160"/>
      <c r="F20" s="217"/>
      <c r="G20" s="218"/>
      <c r="H20" s="1"/>
      <c r="I20" s="1"/>
      <c r="J20" s="1"/>
      <c r="K20" s="1"/>
      <c r="L20" s="1"/>
      <c r="M20" s="1"/>
      <c r="N20" s="12"/>
      <c r="O20" s="12"/>
      <c r="P20" s="3"/>
      <c r="Q20" s="3"/>
      <c r="R20" s="3"/>
      <c r="S20" s="13"/>
      <c r="T20" s="14"/>
      <c r="U20" s="14"/>
      <c r="V20" s="14" t="s">
        <v>35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3"/>
      <c r="AJ20" s="3"/>
      <c r="AK20" s="3"/>
      <c r="AL20" s="3"/>
      <c r="AM20" s="3"/>
      <c r="AN20" s="3"/>
      <c r="AO20" s="3"/>
      <c r="AP20" s="3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9"/>
    </row>
    <row r="21" spans="1:53" ht="30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3"/>
      <c r="Q21" s="3"/>
      <c r="R21" s="3"/>
      <c r="S21" s="13"/>
      <c r="T21" s="14"/>
      <c r="U21" s="14"/>
      <c r="V21" s="14" t="s">
        <v>36</v>
      </c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3"/>
      <c r="AJ21" s="3"/>
      <c r="AK21" s="3"/>
      <c r="AL21" s="3"/>
      <c r="AM21" s="3"/>
      <c r="AN21" s="3"/>
      <c r="AO21" s="3"/>
      <c r="AP21" s="3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9"/>
    </row>
    <row r="22" spans="1:53" ht="30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3"/>
      <c r="Q22" s="3"/>
      <c r="R22" s="3"/>
      <c r="S22" s="13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3"/>
      <c r="AJ22" s="3"/>
      <c r="AK22" s="3"/>
      <c r="AL22" s="3"/>
      <c r="AM22" s="3"/>
      <c r="AN22" s="3"/>
      <c r="AO22" s="3"/>
      <c r="AP22" s="3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9"/>
    </row>
    <row r="23" spans="1:53" ht="30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3"/>
      <c r="Q23" s="3"/>
      <c r="R23" s="3"/>
      <c r="S23" s="13"/>
      <c r="T23" s="14"/>
      <c r="U23" s="14"/>
      <c r="V23" s="14" t="s">
        <v>37</v>
      </c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3"/>
      <c r="AJ23" s="3"/>
      <c r="AK23" s="3"/>
      <c r="AL23" s="3"/>
      <c r="AM23" s="3"/>
      <c r="AN23" s="3"/>
      <c r="AO23" s="3"/>
      <c r="AP23" s="3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9"/>
    </row>
    <row r="24" spans="1:53" ht="30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3"/>
      <c r="Q24" s="3"/>
      <c r="R24" s="3"/>
      <c r="S24" s="13"/>
      <c r="T24" s="14"/>
      <c r="U24" s="14" t="s">
        <v>23</v>
      </c>
      <c r="V24" s="14" t="s">
        <v>38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3"/>
      <c r="AJ24" s="3"/>
      <c r="AK24" s="3"/>
      <c r="AL24" s="3"/>
      <c r="AM24" s="3"/>
      <c r="AN24" s="3"/>
      <c r="AO24" s="3"/>
      <c r="AP24" s="3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9"/>
    </row>
    <row r="25" spans="1:53" ht="30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3"/>
      <c r="Q25" s="3"/>
      <c r="R25" s="3"/>
      <c r="S25" s="13"/>
      <c r="T25" s="14"/>
      <c r="U25" s="14"/>
      <c r="V25" s="14" t="s">
        <v>39</v>
      </c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3"/>
      <c r="AJ25" s="3"/>
      <c r="AK25" s="3"/>
      <c r="AL25" s="3"/>
      <c r="AM25" s="3"/>
      <c r="AN25" s="3"/>
      <c r="AO25" s="3"/>
      <c r="AP25" s="3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9"/>
    </row>
    <row r="26" spans="1:53" ht="30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3"/>
      <c r="Q26" s="3"/>
      <c r="R26" s="3"/>
      <c r="S26" s="13"/>
      <c r="T26" s="14"/>
      <c r="U26" s="14"/>
      <c r="V26" s="14" t="s">
        <v>40</v>
      </c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3"/>
      <c r="AJ26" s="3"/>
      <c r="AK26" s="3"/>
      <c r="AL26" s="3"/>
      <c r="AM26" s="3"/>
      <c r="AN26" s="3"/>
      <c r="AO26" s="3"/>
      <c r="AP26" s="3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9"/>
    </row>
    <row r="27" spans="1:53" ht="30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3"/>
      <c r="Q27" s="3"/>
      <c r="R27" s="3"/>
      <c r="S27" s="13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3"/>
      <c r="AJ27" s="3"/>
      <c r="AK27" s="3"/>
      <c r="AL27" s="3"/>
      <c r="AM27" s="3"/>
      <c r="AN27" s="3"/>
      <c r="AO27" s="3"/>
      <c r="AP27" s="3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9"/>
    </row>
    <row r="28" spans="1:53" ht="30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3"/>
      <c r="Q28" s="3"/>
      <c r="R28" s="3"/>
      <c r="S28" s="13"/>
      <c r="T28" s="14"/>
      <c r="U28" s="14"/>
      <c r="V28" s="17" t="s">
        <v>41</v>
      </c>
      <c r="W28" s="17"/>
      <c r="X28" s="17"/>
      <c r="Y28" s="17"/>
      <c r="Z28" s="14"/>
      <c r="AA28" s="14"/>
      <c r="AB28" s="14"/>
      <c r="AC28" s="14"/>
      <c r="AD28" s="14"/>
      <c r="AE28" s="14"/>
      <c r="AF28" s="14"/>
      <c r="AG28" s="14"/>
      <c r="AH28" s="14"/>
      <c r="AI28" s="13"/>
      <c r="AJ28" s="3"/>
      <c r="AK28" s="3"/>
      <c r="AL28" s="3"/>
      <c r="AM28" s="3"/>
      <c r="AN28" s="3"/>
      <c r="AO28" s="3"/>
      <c r="AP28" s="3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9"/>
    </row>
    <row r="29" spans="1:53" ht="30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3"/>
      <c r="Q29" s="3"/>
      <c r="R29" s="3"/>
      <c r="S29" s="13"/>
      <c r="T29" s="14"/>
      <c r="U29" s="14"/>
      <c r="V29" s="14" t="s">
        <v>42</v>
      </c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3"/>
      <c r="AJ29" s="3"/>
      <c r="AK29" s="3"/>
      <c r="AL29" s="3"/>
      <c r="AM29" s="3"/>
      <c r="AN29" s="3"/>
      <c r="AO29" s="3"/>
      <c r="AP29" s="3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9"/>
    </row>
    <row r="30" spans="1:53" ht="30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"/>
      <c r="Q30" s="3"/>
      <c r="R30" s="3"/>
      <c r="S30" s="13"/>
      <c r="T30" s="14"/>
      <c r="U30" s="14" t="s">
        <v>25</v>
      </c>
      <c r="V30" s="14" t="s">
        <v>43</v>
      </c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3"/>
      <c r="AJ30" s="3"/>
      <c r="AK30" s="3"/>
      <c r="AL30" s="3"/>
      <c r="AM30" s="3"/>
      <c r="AN30" s="3"/>
      <c r="AO30" s="3"/>
      <c r="AP30" s="3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9"/>
    </row>
    <row r="31" spans="1:53" ht="30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3"/>
      <c r="Q31" s="3"/>
      <c r="R31" s="3"/>
      <c r="S31" s="13"/>
      <c r="T31" s="14"/>
      <c r="U31" s="14"/>
      <c r="V31" s="14" t="s">
        <v>44</v>
      </c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3"/>
      <c r="AJ31" s="3"/>
      <c r="AK31" s="3"/>
      <c r="AL31" s="3"/>
      <c r="AM31" s="3"/>
      <c r="AN31" s="3"/>
      <c r="AO31" s="3"/>
      <c r="AP31" s="3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9"/>
    </row>
    <row r="32" spans="1:53" ht="30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"/>
      <c r="Q32" s="3"/>
      <c r="R32" s="3"/>
      <c r="S32" s="13"/>
      <c r="T32" s="14"/>
      <c r="U32" s="14"/>
      <c r="V32" s="14" t="s">
        <v>45</v>
      </c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3"/>
      <c r="AJ32" s="3"/>
      <c r="AK32" s="3"/>
      <c r="AL32" s="3"/>
      <c r="AM32" s="3"/>
      <c r="AN32" s="3"/>
      <c r="AO32" s="3"/>
      <c r="AP32" s="3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9"/>
    </row>
    <row r="33" spans="1:53" ht="30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3"/>
      <c r="Q33" s="3"/>
      <c r="R33" s="3"/>
      <c r="S33" s="13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3"/>
      <c r="AJ33" s="3"/>
      <c r="AK33" s="3"/>
      <c r="AL33" s="3"/>
      <c r="AM33" s="3"/>
      <c r="AN33" s="3"/>
      <c r="AO33" s="3"/>
      <c r="AP33" s="3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9"/>
    </row>
    <row r="34" spans="1:53" ht="30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3"/>
      <c r="Q34" s="3"/>
      <c r="R34" s="3"/>
      <c r="S34" s="13"/>
      <c r="T34" s="14"/>
      <c r="U34" s="14"/>
      <c r="V34" s="14"/>
      <c r="W34" s="14" t="s">
        <v>46</v>
      </c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3"/>
      <c r="AJ34" s="3"/>
      <c r="AK34" s="3"/>
      <c r="AL34" s="3"/>
      <c r="AM34" s="3"/>
      <c r="AN34" s="3"/>
      <c r="AO34" s="3"/>
      <c r="AP34" s="3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9"/>
    </row>
    <row r="35" spans="1:53" ht="30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3"/>
      <c r="Q35" s="3"/>
      <c r="R35" s="3"/>
      <c r="S35" s="13"/>
      <c r="T35" s="14"/>
      <c r="U35" s="14" t="s">
        <v>27</v>
      </c>
      <c r="V35" s="14"/>
      <c r="W35" s="14" t="s">
        <v>47</v>
      </c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3"/>
      <c r="AJ35" s="3"/>
      <c r="AK35" s="3"/>
      <c r="AL35" s="3"/>
      <c r="AM35" s="3"/>
      <c r="AN35" s="3"/>
      <c r="AO35" s="3"/>
      <c r="AP35" s="3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9"/>
    </row>
    <row r="36" spans="1:53" ht="30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3"/>
      <c r="Q36" s="3"/>
      <c r="R36" s="3"/>
      <c r="S36" s="13"/>
      <c r="T36" s="14"/>
      <c r="U36" s="14"/>
      <c r="V36" s="14"/>
      <c r="W36" s="14" t="s">
        <v>48</v>
      </c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3"/>
      <c r="AJ36" s="3"/>
      <c r="AK36" s="3"/>
      <c r="AL36" s="3"/>
      <c r="AM36" s="3"/>
      <c r="AN36" s="3"/>
      <c r="AO36" s="3"/>
      <c r="AP36" s="3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9"/>
    </row>
    <row r="37" spans="1:53" ht="30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3"/>
      <c r="Q37" s="3"/>
      <c r="R37" s="3"/>
      <c r="S37" s="13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3"/>
      <c r="AJ37" s="3"/>
      <c r="AK37" s="3"/>
      <c r="AL37" s="3"/>
      <c r="AM37" s="3"/>
      <c r="AN37" s="3"/>
      <c r="AO37" s="3"/>
      <c r="AP37" s="3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9"/>
    </row>
    <row r="38" spans="1:53" ht="30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3"/>
      <c r="Q38" s="3"/>
      <c r="R38" s="3"/>
      <c r="S38" s="13"/>
      <c r="T38" s="14"/>
      <c r="U38" s="14"/>
      <c r="V38" s="14"/>
      <c r="W38" s="14" t="s">
        <v>49</v>
      </c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3"/>
      <c r="AJ38" s="3"/>
      <c r="AK38" s="3"/>
      <c r="AL38" s="3"/>
      <c r="AM38" s="3"/>
      <c r="AN38" s="3"/>
      <c r="AO38" s="3"/>
      <c r="AP38" s="3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9"/>
    </row>
    <row r="39" spans="1:53" ht="30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3"/>
      <c r="Q39" s="3"/>
      <c r="R39" s="3"/>
      <c r="S39" s="13"/>
      <c r="T39" s="14"/>
      <c r="U39" s="14" t="s">
        <v>29</v>
      </c>
      <c r="V39" s="14"/>
      <c r="W39" s="14" t="s">
        <v>50</v>
      </c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3"/>
      <c r="AJ39" s="3"/>
      <c r="AK39" s="3"/>
      <c r="AL39" s="3"/>
      <c r="AM39" s="3"/>
      <c r="AN39" s="3"/>
      <c r="AO39" s="3"/>
      <c r="AP39" s="3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9"/>
    </row>
    <row r="40" spans="1:53" ht="30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3"/>
      <c r="Q40" s="3"/>
      <c r="R40" s="3"/>
      <c r="S40" s="13"/>
      <c r="T40" s="14"/>
      <c r="U40" s="14"/>
      <c r="V40" s="14"/>
      <c r="W40" s="14" t="s">
        <v>51</v>
      </c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3"/>
      <c r="AJ40" s="3"/>
      <c r="AK40" s="3"/>
      <c r="AL40" s="3"/>
      <c r="AM40" s="3"/>
      <c r="AN40" s="3"/>
      <c r="AO40" s="3"/>
      <c r="AP40" s="3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9"/>
    </row>
    <row r="41" spans="1:53" ht="30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3"/>
      <c r="Q41" s="3"/>
      <c r="R41" s="3"/>
      <c r="S41" s="13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3"/>
      <c r="AJ41" s="3"/>
      <c r="AK41" s="3"/>
      <c r="AL41" s="3"/>
      <c r="AM41" s="3"/>
      <c r="AN41" s="3"/>
      <c r="AO41" s="3"/>
      <c r="AP41" s="3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9"/>
    </row>
    <row r="42" spans="1:53" ht="30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3"/>
      <c r="Q42" s="3"/>
      <c r="R42" s="3"/>
      <c r="S42" s="13"/>
      <c r="T42" s="14"/>
      <c r="U42" s="14"/>
      <c r="V42" s="14"/>
      <c r="W42" s="14" t="s">
        <v>52</v>
      </c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3"/>
      <c r="AJ42" s="3"/>
      <c r="AK42" s="3"/>
      <c r="AL42" s="3"/>
      <c r="AM42" s="3"/>
      <c r="AN42" s="3"/>
      <c r="AO42" s="3"/>
      <c r="AP42" s="3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9"/>
    </row>
    <row r="43" spans="1:53" ht="30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3"/>
      <c r="Q43" s="3"/>
      <c r="R43" s="3"/>
      <c r="S43" s="13"/>
      <c r="T43" s="14"/>
      <c r="U43" s="14" t="s">
        <v>53</v>
      </c>
      <c r="V43" s="14"/>
      <c r="W43" s="14" t="s">
        <v>54</v>
      </c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3"/>
      <c r="AJ43" s="3"/>
      <c r="AK43" s="3"/>
      <c r="AL43" s="3"/>
      <c r="AM43" s="3"/>
      <c r="AN43" s="3"/>
      <c r="AO43" s="3"/>
      <c r="AP43" s="3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9"/>
    </row>
    <row r="44" spans="1:53" ht="30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3"/>
      <c r="Q44" s="3"/>
      <c r="R44" s="3"/>
      <c r="S44" s="13"/>
      <c r="T44" s="14"/>
      <c r="U44" s="14"/>
      <c r="V44" s="14"/>
      <c r="W44" s="14" t="s">
        <v>55</v>
      </c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3"/>
      <c r="AJ44" s="3"/>
      <c r="AK44" s="3"/>
      <c r="AL44" s="3"/>
      <c r="AM44" s="3"/>
      <c r="AN44" s="3"/>
      <c r="AO44" s="3"/>
      <c r="AP44" s="3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9"/>
    </row>
    <row r="45" spans="1:53" ht="30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3"/>
      <c r="Q45" s="3"/>
      <c r="R45" s="3"/>
      <c r="S45" s="13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3"/>
      <c r="AJ45" s="3"/>
      <c r="AK45" s="3"/>
      <c r="AL45" s="3"/>
      <c r="AM45" s="3"/>
      <c r="AN45" s="3"/>
      <c r="AO45" s="3"/>
      <c r="AP45" s="3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9"/>
    </row>
    <row r="46" spans="1:53" ht="30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3"/>
      <c r="Q46" s="3"/>
      <c r="R46" s="3"/>
      <c r="S46" s="13"/>
      <c r="T46" s="14"/>
      <c r="U46" s="14"/>
      <c r="V46" s="14"/>
      <c r="W46" s="14" t="s">
        <v>56</v>
      </c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3"/>
      <c r="AJ46" s="3"/>
      <c r="AK46" s="3"/>
      <c r="AL46" s="3"/>
      <c r="AM46" s="3"/>
      <c r="AN46" s="3"/>
      <c r="AO46" s="3"/>
      <c r="AP46" s="3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9"/>
    </row>
    <row r="47" spans="1:53" ht="30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3"/>
      <c r="Q47" s="3"/>
      <c r="R47" s="3"/>
      <c r="S47" s="13"/>
      <c r="T47" s="14"/>
      <c r="U47" s="14" t="s">
        <v>57</v>
      </c>
      <c r="V47" s="14"/>
      <c r="W47" s="14" t="s">
        <v>58</v>
      </c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3"/>
      <c r="AJ47" s="3"/>
      <c r="AK47" s="3"/>
      <c r="AL47" s="3"/>
      <c r="AM47" s="3"/>
      <c r="AN47" s="3"/>
      <c r="AO47" s="3"/>
      <c r="AP47" s="3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9"/>
    </row>
    <row r="48" spans="1:53" ht="30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3"/>
      <c r="Q48" s="3"/>
      <c r="R48" s="3"/>
      <c r="S48" s="13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3"/>
      <c r="AJ48" s="3"/>
      <c r="AK48" s="3"/>
      <c r="AL48" s="3"/>
      <c r="AM48" s="3"/>
      <c r="AN48" s="3"/>
      <c r="AO48" s="3"/>
      <c r="AP48" s="3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9"/>
    </row>
    <row r="49" spans="1:53" ht="30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3"/>
      <c r="Q49" s="3"/>
      <c r="R49" s="3"/>
      <c r="S49" s="13"/>
      <c r="T49" s="14"/>
      <c r="U49" s="14"/>
      <c r="V49" s="14"/>
      <c r="W49" s="14" t="s">
        <v>59</v>
      </c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3"/>
      <c r="AJ49" s="3"/>
      <c r="AK49" s="3"/>
      <c r="AL49" s="3"/>
      <c r="AM49" s="3"/>
      <c r="AN49" s="3"/>
      <c r="AO49" s="3"/>
      <c r="AP49" s="3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9"/>
    </row>
    <row r="50" spans="1:53" ht="30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3"/>
      <c r="Q50" s="3"/>
      <c r="R50" s="3"/>
      <c r="S50" s="13"/>
      <c r="T50" s="14"/>
      <c r="U50" s="14"/>
      <c r="V50" s="14"/>
      <c r="W50" s="14" t="s">
        <v>60</v>
      </c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3"/>
      <c r="AJ50" s="3"/>
      <c r="AK50" s="3"/>
      <c r="AL50" s="3"/>
      <c r="AM50" s="3"/>
      <c r="AN50" s="3"/>
      <c r="AO50" s="3"/>
      <c r="AP50" s="3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9"/>
    </row>
    <row r="51" spans="1:53" ht="1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3"/>
      <c r="Q51" s="3"/>
      <c r="R51" s="3"/>
      <c r="S51" s="13"/>
      <c r="T51" s="14"/>
      <c r="U51" s="14" t="s">
        <v>34</v>
      </c>
      <c r="V51" s="14"/>
      <c r="W51" s="14" t="s">
        <v>61</v>
      </c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3"/>
      <c r="AJ51" s="3"/>
      <c r="AK51" s="3"/>
      <c r="AL51" s="3"/>
      <c r="AM51" s="3"/>
      <c r="AN51" s="3"/>
      <c r="AO51" s="3"/>
      <c r="AP51" s="3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9"/>
    </row>
    <row r="52" spans="1:53" ht="1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3"/>
      <c r="Q52" s="3"/>
      <c r="R52" s="3"/>
      <c r="S52" s="13"/>
      <c r="T52" s="14"/>
      <c r="U52" s="14"/>
      <c r="V52" s="14"/>
      <c r="W52" s="14" t="s">
        <v>62</v>
      </c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3"/>
      <c r="AJ52" s="3"/>
      <c r="AK52" s="3"/>
      <c r="AL52" s="3"/>
      <c r="AM52" s="3"/>
      <c r="AN52" s="3"/>
      <c r="AO52" s="3"/>
      <c r="AP52" s="3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9"/>
    </row>
    <row r="53" spans="1:53" ht="1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3"/>
      <c r="Q53" s="3"/>
      <c r="R53" s="3"/>
      <c r="S53" s="13"/>
      <c r="T53" s="14"/>
      <c r="U53" s="14"/>
      <c r="V53" s="14"/>
      <c r="W53" s="14" t="s">
        <v>63</v>
      </c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3"/>
      <c r="AJ53" s="3"/>
      <c r="AK53" s="3"/>
      <c r="AL53" s="3"/>
      <c r="AM53" s="3"/>
      <c r="AN53" s="3"/>
      <c r="AO53" s="3"/>
      <c r="AP53" s="3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9"/>
    </row>
    <row r="54" spans="1:53" ht="1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3"/>
      <c r="Q54" s="3"/>
      <c r="R54" s="3"/>
      <c r="S54" s="13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3"/>
      <c r="AJ54" s="3"/>
      <c r="AK54" s="3"/>
      <c r="AL54" s="3"/>
      <c r="AM54" s="3"/>
      <c r="AN54" s="3"/>
      <c r="AO54" s="3"/>
      <c r="AP54" s="3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9"/>
    </row>
    <row r="55" spans="1:53" ht="1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9"/>
    </row>
    <row r="56" spans="1:53" ht="1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9"/>
    </row>
    <row r="57" spans="1:53" ht="1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9"/>
    </row>
    <row r="58" spans="1:53" ht="1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9"/>
    </row>
    <row r="59" spans="1:53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9"/>
    </row>
    <row r="60" spans="1:53" ht="1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9"/>
    </row>
    <row r="61" spans="1:53" ht="1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9"/>
    </row>
    <row r="62" spans="1:53" ht="1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9"/>
    </row>
    <row r="63" spans="1:53" ht="1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9"/>
    </row>
    <row r="64" spans="1:53" ht="1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9"/>
    </row>
    <row r="65" spans="1:53" ht="1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9"/>
    </row>
    <row r="66" spans="1:53" ht="1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9"/>
    </row>
    <row r="67" spans="1:53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9"/>
    </row>
    <row r="68" spans="1:53" ht="1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9"/>
    </row>
    <row r="69" spans="1:53" ht="1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9"/>
    </row>
    <row r="70" spans="1:53" ht="1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9"/>
    </row>
    <row r="71" spans="1:53" ht="1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9"/>
    </row>
    <row r="72" spans="1:53" ht="1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9"/>
    </row>
    <row r="73" spans="1:53" ht="1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9"/>
    </row>
    <row r="74" spans="1:53" ht="1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9"/>
    </row>
    <row r="75" spans="1:53" ht="1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9"/>
    </row>
    <row r="76" spans="1:53" ht="1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9"/>
    </row>
    <row r="77" spans="1:53" ht="1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9"/>
    </row>
    <row r="78" spans="1:53" ht="1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9"/>
    </row>
    <row r="79" spans="1:53" ht="1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9"/>
    </row>
    <row r="80" spans="1:53" ht="1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9"/>
    </row>
    <row r="81" spans="1:53" ht="1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9"/>
    </row>
    <row r="82" spans="1:53" ht="1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9"/>
    </row>
    <row r="83" spans="1:53" ht="1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9"/>
    </row>
    <row r="84" spans="1:53" ht="1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9"/>
    </row>
    <row r="85" spans="1:53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9"/>
    </row>
    <row r="86" spans="1:53" ht="1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9"/>
    </row>
    <row r="87" spans="1:53" ht="1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9"/>
    </row>
    <row r="88" spans="1:53" ht="1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9"/>
    </row>
    <row r="89" spans="1:53" ht="1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9"/>
    </row>
    <row r="90" spans="1:53" ht="1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9"/>
    </row>
    <row r="91" spans="1:53" ht="1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9"/>
    </row>
    <row r="92" spans="1:53" ht="1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9"/>
    </row>
    <row r="93" spans="1:53" ht="1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9"/>
    </row>
    <row r="94" spans="1:53" ht="1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9"/>
    </row>
    <row r="95" spans="1:53" ht="1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9"/>
    </row>
    <row r="96" spans="1:53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9"/>
    </row>
    <row r="97" spans="1:53" ht="1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9"/>
    </row>
    <row r="98" spans="1:53" ht="1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9"/>
    </row>
    <row r="99" spans="1:53" ht="1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9"/>
    </row>
    <row r="100" spans="1:53" ht="1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9"/>
    </row>
    <row r="101" spans="1:53" ht="1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9"/>
    </row>
    <row r="102" spans="1:53" ht="1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9"/>
    </row>
    <row r="103" spans="1:53" ht="1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9"/>
    </row>
    <row r="104" spans="1:53" ht="1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9"/>
    </row>
    <row r="105" spans="1:53" ht="1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9"/>
    </row>
    <row r="106" spans="1:53" ht="1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9"/>
    </row>
    <row r="107" spans="1:53" ht="1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9"/>
    </row>
    <row r="108" spans="1:53" ht="1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9"/>
    </row>
    <row r="109" spans="1:53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9"/>
    </row>
    <row r="110" spans="1:53" ht="1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9"/>
    </row>
    <row r="111" spans="1:53" ht="1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9"/>
    </row>
    <row r="112" spans="1:53" ht="1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9"/>
    </row>
    <row r="113" spans="1:53" ht="1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9"/>
    </row>
    <row r="114" spans="1:53" ht="1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9"/>
    </row>
    <row r="115" spans="1:53" ht="1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9"/>
    </row>
    <row r="116" spans="1:53" ht="1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9"/>
    </row>
    <row r="117" spans="1:53" ht="1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9"/>
    </row>
    <row r="118" spans="1:53" ht="1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9"/>
    </row>
    <row r="119" spans="1:53" ht="1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9"/>
    </row>
    <row r="120" spans="1:53" ht="1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9"/>
    </row>
    <row r="121" spans="1:53" ht="1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9"/>
    </row>
    <row r="122" spans="1:53" ht="1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9"/>
    </row>
    <row r="123" spans="1:53" ht="1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9"/>
    </row>
    <row r="124" spans="1:53" ht="1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9"/>
    </row>
    <row r="125" spans="1:53" ht="1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9"/>
    </row>
    <row r="126" spans="1:53" ht="1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9"/>
    </row>
    <row r="127" spans="1:53" ht="1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9"/>
    </row>
    <row r="128" spans="1:53" ht="1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9"/>
    </row>
    <row r="129" spans="1:53" ht="1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9"/>
    </row>
    <row r="130" spans="1:53" ht="1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9"/>
    </row>
    <row r="131" spans="1:53" ht="1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9"/>
    </row>
    <row r="132" spans="1:53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9"/>
    </row>
    <row r="133" spans="1:53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9"/>
    </row>
    <row r="134" spans="1:53" ht="1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9"/>
    </row>
    <row r="135" spans="1:53" ht="1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9"/>
    </row>
    <row r="136" spans="1:53" ht="1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9"/>
    </row>
    <row r="137" spans="1:53" ht="1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9"/>
    </row>
    <row r="138" spans="1:53" ht="1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9"/>
    </row>
    <row r="139" spans="1:53" ht="1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9"/>
    </row>
    <row r="140" spans="1:53" ht="1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9"/>
    </row>
    <row r="141" spans="1:53" ht="1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9"/>
    </row>
    <row r="142" spans="1:53" ht="1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9"/>
    </row>
    <row r="143" spans="1:53" ht="1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9"/>
    </row>
    <row r="144" spans="1:53" ht="1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9"/>
    </row>
    <row r="145" spans="1:53" ht="1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9"/>
    </row>
    <row r="146" spans="1:53" ht="1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9"/>
    </row>
    <row r="147" spans="1:53" ht="1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9"/>
    </row>
    <row r="148" spans="1:53" ht="1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9"/>
    </row>
    <row r="149" spans="1:53" ht="1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9"/>
    </row>
    <row r="150" spans="1:53" ht="1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9"/>
    </row>
    <row r="151" spans="1:53" ht="1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9"/>
    </row>
    <row r="152" spans="1:53" ht="1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9"/>
    </row>
    <row r="153" spans="1:53" ht="1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9"/>
    </row>
    <row r="154" spans="1:53" ht="1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9"/>
    </row>
    <row r="155" spans="1:53" ht="1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9"/>
    </row>
    <row r="156" spans="1:53" ht="1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9"/>
    </row>
    <row r="157" spans="1:53" ht="1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9"/>
    </row>
    <row r="158" spans="1:53" ht="1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9"/>
    </row>
    <row r="159" spans="1:53" ht="1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9"/>
    </row>
    <row r="160" spans="1:53" ht="1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9"/>
    </row>
    <row r="161" spans="1:53" ht="1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9"/>
    </row>
    <row r="162" spans="1:53" ht="1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9"/>
    </row>
    <row r="163" spans="1:53" ht="1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9"/>
    </row>
    <row r="164" spans="1:53" ht="1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9"/>
    </row>
    <row r="165" spans="1:53" ht="1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9"/>
    </row>
    <row r="166" spans="1:53" ht="1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9"/>
    </row>
    <row r="167" spans="1:53" ht="1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9"/>
    </row>
    <row r="168" spans="1:53" ht="1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9"/>
    </row>
    <row r="169" spans="1:53" ht="1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9"/>
    </row>
    <row r="170" spans="1:53" ht="1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9"/>
    </row>
    <row r="171" spans="1:53" ht="1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9"/>
    </row>
    <row r="172" spans="1:53" ht="1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9"/>
    </row>
    <row r="173" spans="1:53" ht="1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9"/>
    </row>
    <row r="174" spans="1:53" ht="1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9"/>
    </row>
    <row r="175" spans="1:53" ht="1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9"/>
    </row>
    <row r="176" spans="1:53" ht="1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9"/>
    </row>
    <row r="177" spans="1:53" ht="1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9"/>
    </row>
    <row r="178" spans="1:53" ht="1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9"/>
    </row>
    <row r="179" spans="1:53" ht="1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9"/>
    </row>
    <row r="180" spans="1:53" ht="1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9"/>
    </row>
    <row r="181" spans="1:53" ht="1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9"/>
    </row>
    <row r="182" spans="1:53" ht="1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9"/>
    </row>
    <row r="183" spans="1:53" ht="1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9"/>
    </row>
    <row r="184" spans="1:53" ht="1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9"/>
    </row>
    <row r="185" spans="1:53" ht="1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9"/>
    </row>
    <row r="186" spans="1:53" ht="1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9"/>
    </row>
    <row r="187" spans="1:53" ht="1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9"/>
    </row>
    <row r="188" spans="1:53" ht="1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9"/>
    </row>
    <row r="189" spans="1:53" ht="1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9"/>
    </row>
    <row r="190" spans="1:53" ht="1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9"/>
    </row>
    <row r="191" spans="1:53" ht="1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9"/>
    </row>
    <row r="192" spans="1:53" ht="1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9"/>
    </row>
    <row r="193" spans="1:53" ht="1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9"/>
    </row>
    <row r="194" spans="1:53" ht="1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9"/>
    </row>
    <row r="195" spans="1:53" ht="1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9"/>
    </row>
    <row r="196" spans="1:53" ht="1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9"/>
    </row>
    <row r="197" spans="1:53" ht="1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9"/>
    </row>
    <row r="198" spans="1:53" ht="1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9"/>
    </row>
    <row r="199" spans="1:53" ht="1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9"/>
    </row>
    <row r="200" spans="1:53" ht="1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9"/>
    </row>
    <row r="201" spans="1:53" ht="1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9"/>
    </row>
    <row r="202" spans="1:53" ht="1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9"/>
    </row>
    <row r="203" spans="1:53" ht="1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9"/>
    </row>
    <row r="204" spans="1:53" ht="1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9"/>
    </row>
    <row r="205" spans="1:53" ht="1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9"/>
    </row>
    <row r="206" spans="1:53" ht="1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9"/>
    </row>
    <row r="207" spans="1:53" ht="1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9"/>
    </row>
    <row r="208" spans="1:53" ht="1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9"/>
    </row>
    <row r="209" spans="1:53" ht="1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9"/>
    </row>
    <row r="210" spans="1:53" ht="1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9"/>
    </row>
    <row r="211" spans="1:53" ht="1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9"/>
    </row>
    <row r="212" spans="1:53" ht="1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9"/>
    </row>
    <row r="213" spans="1:53" ht="1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9"/>
    </row>
    <row r="214" spans="1:53" ht="1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9"/>
    </row>
    <row r="215" spans="1:53" ht="1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9"/>
    </row>
    <row r="216" spans="1:53" ht="1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9"/>
    </row>
    <row r="217" spans="1:53" ht="1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9"/>
    </row>
    <row r="218" spans="1:53" ht="1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9"/>
    </row>
    <row r="219" spans="1:53" ht="1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9"/>
    </row>
    <row r="220" spans="1:53" ht="1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9"/>
    </row>
    <row r="221" spans="1:53" ht="1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9"/>
    </row>
    <row r="222" spans="1:53" ht="1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9"/>
    </row>
    <row r="223" spans="1:53" ht="1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9"/>
    </row>
    <row r="224" spans="1:53" ht="1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9"/>
    </row>
    <row r="225" spans="1:53" ht="1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9"/>
    </row>
    <row r="226" spans="1:53" ht="1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9"/>
    </row>
    <row r="227" spans="1:53" ht="1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9"/>
    </row>
    <row r="228" spans="1:53" ht="1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9"/>
    </row>
    <row r="229" spans="1:53" ht="1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9"/>
    </row>
    <row r="230" spans="1:53" ht="1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9"/>
    </row>
    <row r="231" spans="1:53" ht="1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9"/>
    </row>
    <row r="232" spans="1:53" ht="1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9"/>
    </row>
    <row r="233" spans="1:53" ht="1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9"/>
    </row>
    <row r="234" spans="1:53" ht="1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9"/>
    </row>
    <row r="235" spans="1:53" ht="1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9"/>
    </row>
    <row r="236" spans="1:53" ht="1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9"/>
    </row>
    <row r="237" spans="1:53" ht="1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9"/>
    </row>
    <row r="238" spans="1:53" ht="1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9"/>
    </row>
    <row r="239" spans="1:53" ht="1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9"/>
    </row>
    <row r="240" spans="1:53" ht="1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9"/>
    </row>
    <row r="241" spans="1:53" ht="1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9"/>
    </row>
    <row r="242" spans="1:53" ht="1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9"/>
    </row>
    <row r="243" spans="1:53" ht="1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9"/>
    </row>
    <row r="244" spans="1:53" ht="1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9"/>
    </row>
    <row r="245" spans="1:53" ht="1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9"/>
    </row>
    <row r="246" spans="1:53" ht="1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9"/>
    </row>
    <row r="247" spans="1:53" ht="1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9"/>
    </row>
    <row r="248" spans="1:53" ht="1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9"/>
    </row>
    <row r="249" spans="1:53" ht="1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9"/>
    </row>
    <row r="250" spans="1:53" ht="1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9"/>
    </row>
    <row r="251" spans="1:53" ht="1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9"/>
    </row>
    <row r="252" spans="1:53" ht="1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9"/>
    </row>
    <row r="253" spans="1:53" ht="1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9"/>
    </row>
    <row r="254" spans="1:53" ht="1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9"/>
    </row>
    <row r="255" spans="1:53" ht="1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9"/>
    </row>
    <row r="256" spans="1:53" ht="1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9"/>
    </row>
    <row r="257" spans="1:53" ht="1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9"/>
    </row>
    <row r="258" spans="1:53" ht="1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9"/>
    </row>
    <row r="259" spans="1:53" ht="1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9"/>
    </row>
    <row r="260" spans="1:53" ht="1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9"/>
    </row>
    <row r="261" spans="1:53" ht="1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9"/>
    </row>
    <row r="262" spans="1:53" ht="1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9"/>
    </row>
    <row r="263" spans="1:53" ht="1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9"/>
    </row>
    <row r="264" spans="1:53" ht="1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9"/>
    </row>
    <row r="265" spans="1:53" ht="1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9"/>
    </row>
    <row r="266" spans="1:53" ht="1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9"/>
    </row>
    <row r="267" spans="1:53" ht="1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9"/>
    </row>
    <row r="268" spans="1:53" ht="1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9"/>
    </row>
    <row r="269" spans="1:53" ht="1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9"/>
    </row>
    <row r="270" spans="1:53" ht="1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9"/>
    </row>
    <row r="271" spans="1:53" ht="1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9"/>
    </row>
    <row r="272" spans="1:53" ht="1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9"/>
    </row>
    <row r="273" spans="1:53" ht="1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9"/>
    </row>
    <row r="274" spans="1:53" ht="1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9"/>
    </row>
    <row r="275" spans="1:53" ht="1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9"/>
    </row>
    <row r="276" spans="1:53" ht="1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9"/>
    </row>
    <row r="277" spans="1:53" ht="1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9"/>
    </row>
    <row r="278" spans="1:53" ht="1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9"/>
    </row>
    <row r="279" spans="1:53" ht="1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9"/>
    </row>
    <row r="280" spans="1:53" ht="1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9"/>
    </row>
    <row r="281" spans="1:53" ht="1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9"/>
    </row>
    <row r="282" spans="1:53" ht="1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9"/>
    </row>
    <row r="283" spans="1:53" ht="1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9"/>
    </row>
    <row r="284" spans="1:53" ht="1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9"/>
    </row>
    <row r="285" spans="1:53" ht="1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9"/>
    </row>
    <row r="286" spans="1:53" ht="1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9"/>
    </row>
    <row r="287" spans="1:53" ht="1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9"/>
    </row>
    <row r="288" spans="1:53" ht="1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9"/>
    </row>
    <row r="289" spans="1:53" ht="1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9"/>
    </row>
    <row r="290" spans="1:53" ht="1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9"/>
    </row>
    <row r="291" spans="1:53" ht="1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9"/>
    </row>
    <row r="292" spans="1:53" ht="1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9"/>
    </row>
    <row r="293" spans="1:53" ht="1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9"/>
    </row>
    <row r="294" spans="1:53" ht="1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9"/>
    </row>
    <row r="295" spans="1:53" ht="1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9"/>
    </row>
    <row r="296" spans="1:53" ht="1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9"/>
    </row>
    <row r="297" spans="1:53" ht="1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9"/>
    </row>
    <row r="298" spans="1:53" ht="1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9"/>
    </row>
    <row r="299" spans="1:53" ht="1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9"/>
    </row>
    <row r="300" spans="1:53" ht="1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9"/>
    </row>
    <row r="301" spans="1:53" ht="1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9"/>
    </row>
    <row r="302" spans="1:53" ht="1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9"/>
    </row>
    <row r="303" spans="1:53" ht="1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9"/>
    </row>
    <row r="304" spans="1:53" ht="1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9"/>
    </row>
    <row r="305" spans="1:53" ht="1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9"/>
    </row>
    <row r="306" spans="1:53" ht="1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9"/>
    </row>
    <row r="307" spans="1:53" ht="1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9"/>
    </row>
    <row r="308" spans="1:53" ht="1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9"/>
    </row>
    <row r="309" spans="1:53" ht="1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9"/>
    </row>
    <row r="310" spans="1:53" ht="1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9"/>
    </row>
    <row r="311" spans="1:53" ht="1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9"/>
    </row>
    <row r="312" spans="1:53" ht="1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9"/>
    </row>
    <row r="313" spans="1:53" ht="1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9"/>
    </row>
    <row r="314" spans="1:53" ht="1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9"/>
    </row>
    <row r="315" spans="1:53" ht="1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9"/>
    </row>
    <row r="316" spans="1:53" ht="1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9"/>
    </row>
    <row r="317" spans="1:53" ht="1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9"/>
    </row>
    <row r="318" spans="1:53" ht="1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9"/>
    </row>
    <row r="319" spans="1:53" ht="1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9"/>
    </row>
    <row r="320" spans="1:53" ht="1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9"/>
    </row>
    <row r="321" spans="1:53" ht="1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9"/>
    </row>
    <row r="322" spans="1:53" ht="1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9"/>
    </row>
    <row r="323" spans="1:53" ht="1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9"/>
    </row>
    <row r="324" spans="1:53" ht="1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9"/>
    </row>
    <row r="325" spans="1:53" ht="1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9"/>
    </row>
    <row r="326" spans="1:53" ht="1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9"/>
    </row>
    <row r="327" spans="1:53" ht="1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9"/>
    </row>
    <row r="328" spans="1:53" ht="1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9"/>
    </row>
    <row r="329" spans="1:53" ht="1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9"/>
    </row>
    <row r="330" spans="1:53" ht="1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9"/>
    </row>
    <row r="331" spans="1:53" ht="1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9"/>
    </row>
    <row r="332" spans="1:53" ht="1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9"/>
    </row>
    <row r="333" spans="1:53" ht="1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9"/>
    </row>
    <row r="334" spans="1:53" ht="1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9"/>
    </row>
    <row r="335" spans="1:53" ht="1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9"/>
    </row>
    <row r="336" spans="1:53" ht="1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9"/>
    </row>
    <row r="337" spans="1:53" ht="1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9"/>
    </row>
    <row r="338" spans="1:53" ht="1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9"/>
    </row>
    <row r="339" spans="1:53" ht="1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9"/>
    </row>
    <row r="340" spans="1:53" ht="1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9"/>
    </row>
    <row r="341" spans="1:53" ht="1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9"/>
    </row>
    <row r="342" spans="1:53" ht="1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9"/>
    </row>
    <row r="343" spans="1:53" ht="1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9"/>
    </row>
    <row r="344" spans="1:53" ht="1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9"/>
    </row>
    <row r="345" spans="1:53" ht="1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9"/>
    </row>
    <row r="346" spans="1:53" ht="1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9"/>
    </row>
    <row r="347" spans="1:53" ht="1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9"/>
    </row>
    <row r="348" spans="1:53" ht="1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9"/>
    </row>
    <row r="349" spans="1:53" ht="1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9"/>
    </row>
    <row r="350" spans="1:53" ht="1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9"/>
    </row>
    <row r="351" spans="1:53" ht="1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9"/>
    </row>
    <row r="352" spans="1:53" ht="1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9"/>
    </row>
    <row r="353" spans="1:53" ht="1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9"/>
    </row>
    <row r="354" spans="1:53" ht="1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9"/>
    </row>
    <row r="355" spans="1:53" ht="1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9"/>
    </row>
    <row r="356" spans="1:53" ht="1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9"/>
    </row>
    <row r="357" spans="1:53" ht="1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9"/>
    </row>
    <row r="358" spans="1:53" ht="1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9"/>
    </row>
    <row r="359" spans="1:53" ht="1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9"/>
    </row>
    <row r="360" spans="1:53" ht="1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9"/>
    </row>
    <row r="361" spans="1:53" ht="1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9"/>
    </row>
    <row r="362" spans="1:53" ht="1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9"/>
    </row>
    <row r="363" spans="1:53" ht="1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9"/>
    </row>
    <row r="364" spans="1:53" ht="1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9"/>
    </row>
    <row r="365" spans="1:53" ht="1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9"/>
    </row>
    <row r="366" spans="1:53" ht="1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9"/>
    </row>
    <row r="367" spans="1:53" ht="1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9"/>
    </row>
    <row r="368" spans="1:53" ht="1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9"/>
    </row>
    <row r="369" spans="1:53" ht="1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9"/>
    </row>
    <row r="370" spans="1:53" ht="1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9"/>
    </row>
    <row r="371" spans="1:53" ht="1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9"/>
    </row>
    <row r="372" spans="1:53" ht="1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9"/>
    </row>
    <row r="373" spans="1:53" ht="1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9"/>
    </row>
    <row r="374" spans="1:53" ht="1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9"/>
    </row>
    <row r="375" spans="1:53" ht="1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9"/>
    </row>
    <row r="376" spans="1:53" ht="1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9"/>
    </row>
    <row r="377" spans="1:53" ht="1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9"/>
    </row>
    <row r="378" spans="1:53" ht="1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9"/>
    </row>
    <row r="379" spans="1:53" ht="1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9"/>
    </row>
    <row r="380" spans="1:53" ht="1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9"/>
    </row>
    <row r="381" spans="1:53" ht="1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9"/>
    </row>
    <row r="382" spans="1:53" ht="1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9"/>
    </row>
    <row r="383" spans="1:53" ht="1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9"/>
    </row>
    <row r="384" spans="1:53" ht="1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9"/>
    </row>
    <row r="385" spans="1:53" ht="1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9"/>
    </row>
    <row r="386" spans="1:53" ht="1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9"/>
    </row>
    <row r="387" spans="1:53" ht="1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9"/>
    </row>
    <row r="388" spans="1:53" ht="1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9"/>
    </row>
    <row r="389" spans="1:53" ht="1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9"/>
    </row>
    <row r="390" spans="1:53" ht="1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9"/>
    </row>
    <row r="391" spans="1:53" ht="1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9"/>
    </row>
    <row r="392" spans="1:53" ht="1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9"/>
    </row>
    <row r="393" spans="1:53" ht="1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9"/>
    </row>
    <row r="394" spans="1:53" ht="1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9"/>
    </row>
    <row r="395" spans="1:53" ht="1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9"/>
    </row>
    <row r="396" spans="1:53" ht="1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9"/>
    </row>
    <row r="397" spans="1:53" ht="1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9"/>
    </row>
    <row r="398" spans="1:53" ht="1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9"/>
    </row>
    <row r="399" spans="1:53" ht="1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9"/>
    </row>
    <row r="400" spans="1:53" ht="1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9"/>
    </row>
    <row r="401" spans="1:53" ht="1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9"/>
    </row>
    <row r="402" spans="1:53" ht="1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9"/>
    </row>
    <row r="403" spans="1:53" ht="1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9"/>
    </row>
    <row r="404" spans="1:53" ht="1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9"/>
    </row>
    <row r="405" spans="1:53" ht="1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9"/>
    </row>
    <row r="406" spans="1:53" ht="1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9"/>
    </row>
    <row r="407" spans="1:53" ht="1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9"/>
    </row>
    <row r="408" spans="1:53" ht="1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9"/>
    </row>
    <row r="409" spans="1:53" ht="1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9"/>
    </row>
    <row r="410" spans="1:53" ht="1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9"/>
    </row>
    <row r="411" spans="1:53" ht="1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9"/>
    </row>
    <row r="412" spans="1:53" ht="1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9"/>
    </row>
    <row r="413" spans="1:53" ht="1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9"/>
    </row>
    <row r="414" spans="1:53" ht="1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9"/>
    </row>
    <row r="415" spans="1:53" ht="1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9"/>
    </row>
    <row r="416" spans="1:53" ht="1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9"/>
    </row>
    <row r="417" spans="1:53" ht="1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9"/>
    </row>
    <row r="418" spans="1:53" ht="1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9"/>
    </row>
    <row r="419" spans="1:53" ht="1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9"/>
    </row>
    <row r="420" spans="1:53" ht="1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9"/>
    </row>
    <row r="421" spans="1:53" ht="1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9"/>
    </row>
    <row r="422" spans="1:53" ht="1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9"/>
    </row>
    <row r="423" spans="1:53" ht="1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9"/>
    </row>
    <row r="424" spans="1:53" ht="1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9"/>
    </row>
    <row r="425" spans="1:53" ht="1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9"/>
    </row>
    <row r="426" spans="1:53" ht="1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9"/>
    </row>
    <row r="427" spans="1:53" ht="1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9"/>
    </row>
    <row r="428" spans="1:53" ht="1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9"/>
    </row>
    <row r="429" spans="1:53" ht="1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9"/>
    </row>
    <row r="430" spans="1:53" ht="1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9"/>
    </row>
    <row r="431" spans="1:53" ht="1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9"/>
    </row>
    <row r="432" spans="1:53" ht="1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9"/>
    </row>
    <row r="433" spans="1:53" ht="1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9"/>
    </row>
    <row r="434" spans="1:53" ht="1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9"/>
    </row>
    <row r="435" spans="1:53" ht="1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9"/>
    </row>
    <row r="436" spans="1:53" ht="1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9"/>
    </row>
    <row r="437" spans="1:53" ht="1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9"/>
    </row>
    <row r="438" spans="1:53" ht="1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9"/>
    </row>
    <row r="439" spans="1:53" ht="1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9"/>
    </row>
    <row r="440" spans="1:53" ht="1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9"/>
    </row>
    <row r="441" spans="1:53" ht="1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9"/>
    </row>
    <row r="442" spans="1:53" ht="1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9"/>
    </row>
    <row r="443" spans="1:53" ht="1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9"/>
    </row>
    <row r="444" spans="1:53" ht="1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9"/>
    </row>
    <row r="445" spans="1:53" ht="1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9"/>
    </row>
    <row r="446" spans="1:53" ht="1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9"/>
    </row>
    <row r="447" spans="1:53" ht="1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9"/>
    </row>
    <row r="448" spans="1:53" ht="1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9"/>
    </row>
    <row r="449" spans="1:53" ht="1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9"/>
    </row>
    <row r="450" spans="1:53" ht="1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9"/>
    </row>
    <row r="451" spans="1:53" ht="1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9"/>
    </row>
    <row r="452" spans="1:53" ht="1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9"/>
    </row>
    <row r="453" spans="1:53" ht="1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9"/>
    </row>
    <row r="454" spans="1:53" ht="1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9"/>
    </row>
    <row r="455" spans="1:53" ht="1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9"/>
    </row>
    <row r="456" spans="1:53" ht="1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9"/>
    </row>
    <row r="457" spans="1:53" ht="1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9"/>
    </row>
    <row r="458" spans="1:53" ht="1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9"/>
    </row>
    <row r="459" spans="1:53" ht="1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9"/>
    </row>
    <row r="460" spans="1:53" ht="1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9"/>
    </row>
    <row r="461" spans="1:53" ht="1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9"/>
    </row>
    <row r="462" spans="1:53" ht="1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9"/>
    </row>
    <row r="463" spans="1:53" ht="1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9"/>
    </row>
    <row r="464" spans="1:53" ht="1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9"/>
    </row>
    <row r="465" spans="1:53" ht="1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9"/>
    </row>
    <row r="466" spans="1:53" ht="1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9"/>
    </row>
    <row r="467" spans="1:53" ht="1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9"/>
    </row>
    <row r="468" spans="1:53" ht="1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9"/>
    </row>
    <row r="469" spans="1:53" ht="1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9"/>
    </row>
    <row r="470" spans="1:53" ht="1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9"/>
    </row>
    <row r="471" spans="1:53" ht="1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9"/>
    </row>
    <row r="472" spans="1:53" ht="1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9"/>
    </row>
    <row r="473" spans="1:53" ht="1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9"/>
    </row>
    <row r="474" spans="1:53" ht="1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9"/>
    </row>
    <row r="475" spans="1:53" ht="1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9"/>
    </row>
    <row r="476" spans="1:53" ht="1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9"/>
    </row>
    <row r="477" spans="1:53" ht="1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9"/>
    </row>
    <row r="478" spans="1:53" ht="1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9"/>
    </row>
    <row r="479" spans="1:53" ht="1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9"/>
    </row>
    <row r="480" spans="1:53" ht="1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9"/>
    </row>
    <row r="481" spans="1:53" ht="1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9"/>
    </row>
    <row r="482" spans="1:53" ht="1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9"/>
    </row>
    <row r="483" spans="1:53" ht="1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9"/>
    </row>
    <row r="484" spans="1:53" ht="1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9"/>
    </row>
    <row r="485" spans="1:53" ht="1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9"/>
    </row>
    <row r="486" spans="1:53" ht="1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9"/>
    </row>
    <row r="487" spans="1:53" ht="1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9"/>
    </row>
    <row r="488" spans="1:53" ht="1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9"/>
    </row>
    <row r="489" spans="1:53" ht="1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9"/>
    </row>
    <row r="490" spans="1:53" ht="1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9"/>
    </row>
    <row r="491" spans="1:53" ht="1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9"/>
    </row>
    <row r="492" spans="1:53" ht="1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9"/>
    </row>
    <row r="493" spans="1:53" ht="1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9"/>
    </row>
    <row r="494" spans="1:53" ht="1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9"/>
    </row>
    <row r="495" spans="1:53" ht="1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9"/>
    </row>
    <row r="496" spans="1:53" ht="1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9"/>
    </row>
    <row r="497" spans="1:53" ht="1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9"/>
    </row>
    <row r="498" spans="1:53" ht="1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9"/>
    </row>
    <row r="499" spans="1:53" ht="1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9"/>
    </row>
    <row r="500" spans="1:53" ht="1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9"/>
    </row>
    <row r="501" spans="1:53" x14ac:dyDescent="0.3">
      <c r="BA501" s="19"/>
    </row>
    <row r="502" spans="1:53" x14ac:dyDescent="0.3">
      <c r="BA502" s="19"/>
    </row>
  </sheetData>
  <mergeCells count="41">
    <mergeCell ref="AA7:AF7"/>
    <mergeCell ref="D8:G9"/>
    <mergeCell ref="AB8:AC8"/>
    <mergeCell ref="AB9:AC9"/>
    <mergeCell ref="D10:E10"/>
    <mergeCell ref="F10:G10"/>
    <mergeCell ref="I10:K10"/>
    <mergeCell ref="M10:O10"/>
    <mergeCell ref="AB10:AC10"/>
    <mergeCell ref="N11:O11"/>
    <mergeCell ref="AB11:AC11"/>
    <mergeCell ref="L17:M17"/>
    <mergeCell ref="D13:E13"/>
    <mergeCell ref="F13:G13"/>
    <mergeCell ref="J13:K13"/>
    <mergeCell ref="N13:O13"/>
    <mergeCell ref="D14:E14"/>
    <mergeCell ref="F14:G14"/>
    <mergeCell ref="D12:E12"/>
    <mergeCell ref="F12:G12"/>
    <mergeCell ref="J12:K12"/>
    <mergeCell ref="N12:O12"/>
    <mergeCell ref="D11:E11"/>
    <mergeCell ref="F11:G11"/>
    <mergeCell ref="J11:K11"/>
    <mergeCell ref="D20:E20"/>
    <mergeCell ref="F20:G20"/>
    <mergeCell ref="A3:R5"/>
    <mergeCell ref="D18:E18"/>
    <mergeCell ref="F18:G18"/>
    <mergeCell ref="L18:M18"/>
    <mergeCell ref="D19:E19"/>
    <mergeCell ref="F19:G19"/>
    <mergeCell ref="L19:M19"/>
    <mergeCell ref="D15:E15"/>
    <mergeCell ref="F15:G15"/>
    <mergeCell ref="D16:E16"/>
    <mergeCell ref="F16:G16"/>
    <mergeCell ref="K16:M16"/>
    <mergeCell ref="D17:E17"/>
    <mergeCell ref="F17:G17"/>
  </mergeCells>
  <dataValidations count="11">
    <dataValidation type="list" allowBlank="1" showInputMessage="1" showErrorMessage="1" sqref="F20:G20">
      <formula1>$W$49:$W$53</formula1>
    </dataValidation>
    <dataValidation type="list" allowBlank="1" showInputMessage="1" showErrorMessage="1" sqref="F19:G19">
      <formula1>$W$46:$W$47</formula1>
    </dataValidation>
    <dataValidation type="list" allowBlank="1" showInputMessage="1" showErrorMessage="1" sqref="F18:G18">
      <formula1>$W$42:$W$44</formula1>
    </dataValidation>
    <dataValidation type="list" allowBlank="1" showInputMessage="1" showErrorMessage="1" sqref="F17:G17">
      <formula1>$W$38:$W$40</formula1>
    </dataValidation>
    <dataValidation type="list" allowBlank="1" showInputMessage="1" showErrorMessage="1" sqref="F16:G16">
      <formula1>$W$34:$W$36</formula1>
    </dataValidation>
    <dataValidation type="list" allowBlank="1" showInputMessage="1" showErrorMessage="1" sqref="F15:G15">
      <formula1>$V$28:$V$32</formula1>
    </dataValidation>
    <dataValidation type="list" allowBlank="1" showInputMessage="1" showErrorMessage="1" sqref="F14:G14">
      <formula1>$V$23:$V$26</formula1>
    </dataValidation>
    <dataValidation type="list" allowBlank="1" showInputMessage="1" showErrorMessage="1" sqref="F13:G13">
      <formula1>$V$18:$V$21</formula1>
    </dataValidation>
    <dataValidation type="list" allowBlank="1" showInputMessage="1" showErrorMessage="1" sqref="F12:G12">
      <formula1>$V$13:$V$16</formula1>
    </dataValidation>
    <dataValidation type="list" allowBlank="1" showInputMessage="1" showErrorMessage="1" sqref="F11:G11">
      <formula1>$V$8:$V$11</formula1>
    </dataValidation>
    <dataValidation type="list" showInputMessage="1" showErrorMessage="1" sqref="F10:G10">
      <formula1>"Male,Female"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F503"/>
  <sheetViews>
    <sheetView showGridLines="0" zoomScaleNormal="100" workbookViewId="0"/>
  </sheetViews>
  <sheetFormatPr baseColWidth="10" defaultRowHeight="14.4" x14ac:dyDescent="0.3"/>
  <cols>
    <col min="1" max="1" width="9.77734375" customWidth="1"/>
    <col min="2" max="53" width="11.77734375" customWidth="1"/>
  </cols>
  <sheetData>
    <row r="1" spans="1:57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9"/>
      <c r="BB1" s="19"/>
    </row>
    <row r="2" spans="1:57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9"/>
      <c r="BB2" s="19"/>
    </row>
    <row r="3" spans="1:57" ht="15" customHeight="1" x14ac:dyDescent="0.3">
      <c r="A3" s="164" t="s">
        <v>140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8"/>
      <c r="T3" s="18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19"/>
      <c r="BB3" s="19"/>
    </row>
    <row r="4" spans="1:57" ht="15" customHeight="1" x14ac:dyDescent="0.3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8"/>
      <c r="T4" s="18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19"/>
      <c r="BB4" s="19"/>
    </row>
    <row r="5" spans="1:57" ht="15" customHeight="1" x14ac:dyDescent="0.3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8"/>
      <c r="T5" s="18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9"/>
      <c r="BB5" s="19"/>
    </row>
    <row r="6" spans="1:57" ht="15" customHeight="1" x14ac:dyDescent="0.3">
      <c r="A6" s="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1"/>
      <c r="AY6" s="1"/>
      <c r="AZ6" s="1"/>
      <c r="BA6" s="19"/>
      <c r="BB6" s="19"/>
    </row>
    <row r="7" spans="1:57" ht="15" customHeight="1" thickBot="1" x14ac:dyDescent="0.35">
      <c r="A7" s="1"/>
      <c r="B7" s="81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1"/>
      <c r="AY7" s="1"/>
      <c r="AZ7" s="1"/>
      <c r="BA7" s="19"/>
      <c r="BB7" s="19"/>
    </row>
    <row r="8" spans="1:57" ht="15" customHeight="1" thickBot="1" x14ac:dyDescent="0.35">
      <c r="A8" s="1"/>
      <c r="B8" s="1"/>
      <c r="C8" s="12"/>
      <c r="D8" s="12"/>
      <c r="E8" s="12"/>
      <c r="F8" s="108"/>
      <c r="G8" s="12"/>
      <c r="H8" s="242" t="s">
        <v>141</v>
      </c>
      <c r="I8" s="243"/>
      <c r="J8" s="244"/>
      <c r="K8" s="12"/>
      <c r="L8" s="12"/>
      <c r="M8" s="12"/>
      <c r="N8" s="109"/>
      <c r="O8" s="12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81"/>
      <c r="AS8" s="81"/>
      <c r="AT8" s="81"/>
      <c r="AU8" s="81"/>
      <c r="AV8" s="81"/>
      <c r="AW8" s="81"/>
      <c r="AX8" s="1"/>
      <c r="AY8" s="1"/>
      <c r="AZ8" s="1"/>
      <c r="BA8" s="19"/>
      <c r="BB8" s="19"/>
    </row>
    <row r="9" spans="1:57" ht="15" customHeight="1" x14ac:dyDescent="0.3">
      <c r="A9" s="1"/>
      <c r="B9" s="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117"/>
      <c r="Q9" s="13"/>
      <c r="R9" s="13"/>
      <c r="S9" s="13"/>
      <c r="T9" s="13"/>
      <c r="U9" s="13"/>
      <c r="V9" s="13"/>
      <c r="W9" s="13"/>
      <c r="X9" s="13"/>
      <c r="Y9" s="13"/>
      <c r="Z9" s="3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81"/>
      <c r="AS9" s="81"/>
      <c r="AT9" s="81"/>
      <c r="AU9" s="81"/>
      <c r="AV9" s="81"/>
      <c r="AW9" s="81"/>
      <c r="AX9" s="1"/>
      <c r="AY9" s="1"/>
      <c r="AZ9" s="1"/>
      <c r="BA9" s="19"/>
      <c r="BB9" s="19"/>
    </row>
    <row r="10" spans="1:57" ht="15" customHeight="1" thickBot="1" x14ac:dyDescent="0.35">
      <c r="A10" s="1"/>
      <c r="B10" s="1"/>
      <c r="C10" s="12"/>
      <c r="D10" s="12"/>
      <c r="E10" s="12"/>
      <c r="F10" s="110"/>
      <c r="G10" s="12"/>
      <c r="H10" s="12"/>
      <c r="I10" s="12"/>
      <c r="J10" s="12"/>
      <c r="K10" s="12"/>
      <c r="L10" s="12"/>
      <c r="M10" s="12"/>
      <c r="N10" s="12"/>
      <c r="O10" s="13" t="s">
        <v>142</v>
      </c>
      <c r="P10" s="13">
        <f>F11-(F11*0.09)</f>
        <v>0</v>
      </c>
      <c r="Q10" s="13"/>
      <c r="R10" s="13"/>
      <c r="S10" s="13"/>
      <c r="T10" s="13"/>
      <c r="U10" s="13"/>
      <c r="V10" s="13"/>
      <c r="W10" s="13"/>
      <c r="X10" s="13"/>
      <c r="Y10" s="13"/>
      <c r="Z10" s="3"/>
      <c r="AA10" s="3"/>
      <c r="AB10" s="3"/>
      <c r="AC10" s="3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81"/>
      <c r="AS10" s="81"/>
      <c r="AT10" s="81"/>
      <c r="AU10" s="81"/>
      <c r="AV10" s="81"/>
      <c r="AW10" s="81"/>
      <c r="AX10" s="1"/>
      <c r="AY10" s="1"/>
      <c r="AZ10" s="1"/>
      <c r="BA10" s="19"/>
      <c r="BB10" s="19"/>
    </row>
    <row r="11" spans="1:57" ht="15" customHeight="1" thickBot="1" x14ac:dyDescent="0.35">
      <c r="A11" s="1"/>
      <c r="B11" s="1"/>
      <c r="C11" s="12"/>
      <c r="D11" s="245" t="s">
        <v>143</v>
      </c>
      <c r="E11" s="246"/>
      <c r="F11" s="111"/>
      <c r="G11" s="12"/>
      <c r="H11" s="208" t="s">
        <v>144</v>
      </c>
      <c r="I11" s="209"/>
      <c r="J11" s="210"/>
      <c r="K11" s="12"/>
      <c r="L11" s="245" t="s">
        <v>145</v>
      </c>
      <c r="M11" s="246"/>
      <c r="N11" s="111"/>
      <c r="O11" s="13" t="s">
        <v>141</v>
      </c>
      <c r="P11" s="13">
        <f>F11</f>
        <v>0</v>
      </c>
      <c r="Q11" s="13"/>
      <c r="R11" s="13"/>
      <c r="S11" s="13"/>
      <c r="T11" s="13"/>
      <c r="U11" s="13"/>
      <c r="V11" s="13"/>
      <c r="W11" s="13"/>
      <c r="X11" s="13"/>
      <c r="Y11" s="13"/>
      <c r="Z11" s="3"/>
      <c r="AA11" s="3"/>
      <c r="AB11" s="3"/>
      <c r="AC11" s="3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81"/>
      <c r="AS11" s="81"/>
      <c r="AT11" s="81"/>
      <c r="AU11" s="81"/>
      <c r="AV11" s="81"/>
      <c r="AW11" s="81"/>
      <c r="AX11" s="1"/>
      <c r="AY11" s="1"/>
      <c r="AZ11" s="1"/>
      <c r="BA11" s="19"/>
      <c r="BB11" s="19"/>
    </row>
    <row r="12" spans="1:57" ht="15" customHeight="1" thickBot="1" x14ac:dyDescent="0.35">
      <c r="A12" s="1"/>
      <c r="B12" s="1"/>
      <c r="C12" s="12"/>
      <c r="D12" s="110"/>
      <c r="E12" s="110"/>
      <c r="F12" s="110"/>
      <c r="G12" s="12"/>
      <c r="H12" s="211"/>
      <c r="I12" s="212"/>
      <c r="J12" s="213"/>
      <c r="K12" s="12"/>
      <c r="L12" s="110"/>
      <c r="M12" s="110"/>
      <c r="N12" s="110"/>
      <c r="O12" s="13" t="s">
        <v>146</v>
      </c>
      <c r="P12" s="13">
        <f>F11*1.08</f>
        <v>0</v>
      </c>
      <c r="Q12" s="13"/>
      <c r="R12" s="13"/>
      <c r="S12" s="13"/>
      <c r="T12" s="13"/>
      <c r="U12" s="13"/>
      <c r="V12" s="13"/>
      <c r="W12" s="13"/>
      <c r="X12" s="13"/>
      <c r="Y12" s="13"/>
      <c r="Z12" s="3"/>
      <c r="AA12" s="3"/>
      <c r="AB12" s="3"/>
      <c r="AC12" s="3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81"/>
      <c r="AS12" s="81"/>
      <c r="AT12" s="81"/>
      <c r="AU12" s="81"/>
      <c r="AV12" s="81"/>
      <c r="AW12" s="81"/>
      <c r="AX12" s="1"/>
      <c r="AY12" s="1"/>
      <c r="AZ12" s="1"/>
      <c r="BA12" s="19"/>
      <c r="BB12" s="19"/>
    </row>
    <row r="13" spans="1:57" ht="15" customHeight="1" thickBot="1" x14ac:dyDescent="0.35">
      <c r="A13" s="1"/>
      <c r="B13" s="1"/>
      <c r="C13" s="12"/>
      <c r="D13" s="225" t="s">
        <v>147</v>
      </c>
      <c r="E13" s="226"/>
      <c r="F13" s="82">
        <f>LOOKUP(H8,O10:P12)</f>
        <v>0</v>
      </c>
      <c r="G13" s="12"/>
      <c r="H13" s="83" t="s">
        <v>148</v>
      </c>
      <c r="I13" s="84">
        <f>IF(F13=P10,Q15,IF(F13=P12,Q17,Q16))</f>
        <v>0</v>
      </c>
      <c r="J13" s="85" t="str">
        <f>IF(I13=0,Q31,IF(I13=Q15,O27,IF(I13=Q16,P27,Q27)))</f>
        <v>Undefined</v>
      </c>
      <c r="K13" s="12"/>
      <c r="L13" s="208" t="str">
        <f>IF(H8=O10,"Max Recommended Weight Loss",IF(H8=O11,"Maintain the Current Weight",IF(H8=O12,"Max Recommended Weight Gain")))</f>
        <v>Maintain the Current Weight</v>
      </c>
      <c r="M13" s="209"/>
      <c r="N13" s="209"/>
      <c r="O13" s="86" t="str">
        <f>IF(H8=O10,N11-(N11*1.04),IF(H8=O11,"-",IF(H8=O12,N11-(N11*0.97))))</f>
        <v>-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3"/>
      <c r="AA13" s="3"/>
      <c r="AB13" s="3"/>
      <c r="AC13" s="3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81"/>
      <c r="AS13" s="81"/>
      <c r="AT13" s="81"/>
      <c r="AU13" s="81"/>
      <c r="AV13" s="81"/>
      <c r="AW13" s="81"/>
      <c r="AX13" s="1"/>
      <c r="AY13" s="1"/>
      <c r="AZ13" s="1"/>
      <c r="BA13" s="19"/>
      <c r="BB13" s="19"/>
    </row>
    <row r="14" spans="1:57" ht="15" customHeight="1" thickBot="1" x14ac:dyDescent="0.35">
      <c r="A14" s="1"/>
      <c r="B14" s="1"/>
      <c r="C14" s="12"/>
      <c r="D14" s="12"/>
      <c r="E14" s="12"/>
      <c r="F14" s="12"/>
      <c r="G14" s="12"/>
      <c r="H14" s="87" t="s">
        <v>149</v>
      </c>
      <c r="I14" s="88">
        <f>IF(F13=P10,U19,IF(F13=P12,Q21,U20))</f>
        <v>0</v>
      </c>
      <c r="J14" s="89" t="str">
        <f>IF(I14=0,Q31,IF(I14=U19,O28,IF(I14=U20,P28,Q28)))</f>
        <v>Undefined</v>
      </c>
      <c r="K14" s="12"/>
      <c r="L14" s="214" t="s">
        <v>150</v>
      </c>
      <c r="M14" s="215"/>
      <c r="N14" s="215"/>
      <c r="O14" s="90">
        <f>IF(H8=O10,N11*0.96,IF(H8=O11,N11,IF(H8=O12,N11*1.03)))</f>
        <v>0</v>
      </c>
      <c r="P14" s="13"/>
      <c r="Q14" s="13"/>
      <c r="R14" s="13"/>
      <c r="S14" s="13">
        <v>3</v>
      </c>
      <c r="T14" s="13"/>
      <c r="U14" s="13"/>
      <c r="V14" s="13"/>
      <c r="W14" s="13"/>
      <c r="X14" s="13"/>
      <c r="Y14" s="13"/>
      <c r="Z14" s="3"/>
      <c r="AA14" s="3"/>
      <c r="AB14" s="3"/>
      <c r="AC14" s="3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81"/>
      <c r="AS14" s="81"/>
      <c r="AT14" s="81"/>
      <c r="AU14" s="81"/>
      <c r="AV14" s="81"/>
      <c r="AW14" s="81"/>
      <c r="AX14" s="1"/>
      <c r="AY14" s="1"/>
      <c r="AZ14" s="1"/>
      <c r="BA14" s="19"/>
      <c r="BB14" s="19"/>
      <c r="BC14" s="19"/>
      <c r="BD14" s="19"/>
      <c r="BE14" s="19"/>
    </row>
    <row r="15" spans="1:57" ht="15" customHeight="1" thickBot="1" x14ac:dyDescent="0.35">
      <c r="A15" s="1"/>
      <c r="B15" s="1"/>
      <c r="C15" s="12"/>
      <c r="D15" s="247"/>
      <c r="E15" s="247"/>
      <c r="F15" s="12"/>
      <c r="G15" s="12"/>
      <c r="H15" s="91" t="s">
        <v>151</v>
      </c>
      <c r="I15" s="92">
        <f>IF(F13=P10,Q23,IF(F13=P12,Q25,Q24))</f>
        <v>0</v>
      </c>
      <c r="J15" s="93" t="str">
        <f>IF(I15=0,Q31,IF(I15=Q23,O29,IF(I15=Q24,P29,Q29)))</f>
        <v>Undefined</v>
      </c>
      <c r="K15" s="12"/>
      <c r="L15" s="248"/>
      <c r="M15" s="248"/>
      <c r="N15" s="112"/>
      <c r="O15" s="13" t="s">
        <v>152</v>
      </c>
      <c r="P15" s="13"/>
      <c r="Q15" s="94">
        <f>(F13*0.24)/4</f>
        <v>0</v>
      </c>
      <c r="R15" s="13"/>
      <c r="S15" s="13">
        <v>4</v>
      </c>
      <c r="T15" s="13"/>
      <c r="U15" s="13"/>
      <c r="V15" s="13"/>
      <c r="W15" s="13"/>
      <c r="X15" s="13"/>
      <c r="Y15" s="13"/>
      <c r="Z15" s="3"/>
      <c r="AA15" s="3"/>
      <c r="AB15" s="3"/>
      <c r="AC15" s="3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81"/>
      <c r="AS15" s="81"/>
      <c r="AT15" s="81"/>
      <c r="AU15" s="81"/>
      <c r="AV15" s="81"/>
      <c r="AW15" s="81"/>
      <c r="AX15" s="1"/>
      <c r="AY15" s="1"/>
      <c r="AZ15" s="1"/>
      <c r="BA15" s="19"/>
      <c r="BB15" s="19"/>
      <c r="BC15" s="19"/>
      <c r="BD15" s="19"/>
      <c r="BE15" s="19"/>
    </row>
    <row r="16" spans="1:57" ht="15" customHeight="1" thickBot="1" x14ac:dyDescent="0.35">
      <c r="A16" s="1"/>
      <c r="B16" s="1"/>
      <c r="C16" s="12"/>
      <c r="D16" s="12"/>
      <c r="E16" s="12"/>
      <c r="F16" s="12"/>
      <c r="G16" s="12"/>
      <c r="H16" s="12"/>
      <c r="I16" s="12"/>
      <c r="J16" s="12"/>
      <c r="K16" s="12"/>
      <c r="L16" s="238" t="str">
        <f>IF(H8=O10,"Optimal Loss per Week",IF(H8=O11,"No Loss or Weight Gain",IF(H8=O12,"Optimal Gain per Week (kg)")))</f>
        <v>No Loss or Weight Gain</v>
      </c>
      <c r="M16" s="239"/>
      <c r="N16" s="95">
        <f>IF(H8=O10,O13/5,IF(H8=O12,O13/5,IF(H8=O11,N11*0)))</f>
        <v>0</v>
      </c>
      <c r="O16" s="13" t="s">
        <v>153</v>
      </c>
      <c r="P16" s="13"/>
      <c r="Q16" s="94">
        <f>(F13*0.195)/4</f>
        <v>0</v>
      </c>
      <c r="R16" s="13"/>
      <c r="S16" s="13">
        <v>5</v>
      </c>
      <c r="T16" s="13"/>
      <c r="U16" s="13"/>
      <c r="V16" s="13"/>
      <c r="W16" s="13"/>
      <c r="X16" s="13"/>
      <c r="Y16" s="13"/>
      <c r="Z16" s="3"/>
      <c r="AA16" s="3"/>
      <c r="AB16" s="3"/>
      <c r="AC16" s="3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81"/>
      <c r="AS16" s="81"/>
      <c r="AT16" s="81"/>
      <c r="AU16" s="81"/>
      <c r="AV16" s="81"/>
      <c r="AW16" s="81"/>
      <c r="AX16" s="1"/>
      <c r="AY16" s="1"/>
      <c r="AZ16" s="1"/>
      <c r="BA16" s="19"/>
      <c r="BB16" s="19"/>
      <c r="BC16" s="19"/>
      <c r="BD16" s="19"/>
      <c r="BE16" s="19"/>
    </row>
    <row r="17" spans="1:58" ht="15" customHeight="1" x14ac:dyDescent="0.3">
      <c r="A17" s="1"/>
      <c r="B17" s="1"/>
      <c r="C17" s="12"/>
      <c r="D17" s="12"/>
      <c r="E17" s="12"/>
      <c r="F17" s="12"/>
      <c r="G17" s="12"/>
      <c r="H17" s="12"/>
      <c r="I17" s="12"/>
      <c r="J17" s="12"/>
      <c r="K17" s="12"/>
      <c r="L17" s="240"/>
      <c r="M17" s="240"/>
      <c r="N17" s="113"/>
      <c r="O17" s="118"/>
      <c r="P17" s="96"/>
      <c r="Q17" s="94">
        <f>(F13*0.19)/4</f>
        <v>0</v>
      </c>
      <c r="R17" s="13"/>
      <c r="S17" s="13"/>
      <c r="T17" s="13"/>
      <c r="U17" s="13"/>
      <c r="V17" s="13"/>
      <c r="W17" s="13"/>
      <c r="X17" s="13"/>
      <c r="Y17" s="13"/>
      <c r="Z17" s="3"/>
      <c r="AA17" s="3"/>
      <c r="AB17" s="3"/>
      <c r="AC17" s="3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81"/>
      <c r="AS17" s="81"/>
      <c r="AT17" s="81"/>
      <c r="AU17" s="81"/>
      <c r="AV17" s="81"/>
      <c r="AW17" s="81"/>
      <c r="AX17" s="1"/>
      <c r="AY17" s="1"/>
      <c r="AZ17" s="1"/>
      <c r="BA17" s="19"/>
      <c r="BB17" s="19"/>
      <c r="BC17" s="19"/>
      <c r="BD17" s="19"/>
      <c r="BE17" s="19"/>
    </row>
    <row r="18" spans="1:58" ht="15" customHeight="1" thickBot="1" x14ac:dyDescent="0.35">
      <c r="A18" s="1"/>
      <c r="B18" s="1"/>
      <c r="C18" s="12"/>
      <c r="D18" s="12"/>
      <c r="E18" s="12"/>
      <c r="F18" s="12"/>
      <c r="G18" s="12"/>
      <c r="H18" s="12"/>
      <c r="I18" s="12"/>
      <c r="J18" s="12"/>
      <c r="K18" s="12"/>
      <c r="L18" s="114"/>
      <c r="M18" s="115"/>
      <c r="N18" s="114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3"/>
      <c r="AA18" s="3"/>
      <c r="AB18" s="3"/>
      <c r="AC18" s="3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81"/>
      <c r="AS18" s="81"/>
      <c r="AT18" s="81"/>
      <c r="AU18" s="81"/>
      <c r="AV18" s="81"/>
      <c r="AW18" s="81"/>
      <c r="AX18" s="1"/>
      <c r="AY18" s="1"/>
      <c r="AZ18" s="1"/>
      <c r="BA18" s="19"/>
      <c r="BB18" s="19"/>
      <c r="BC18" s="19"/>
      <c r="BD18" s="19"/>
      <c r="BE18" s="19"/>
    </row>
    <row r="19" spans="1:58" ht="15" customHeight="1" x14ac:dyDescent="0.3">
      <c r="A19" s="1"/>
      <c r="B19" s="1"/>
      <c r="C19" s="12"/>
      <c r="D19" s="12"/>
      <c r="E19" s="12"/>
      <c r="F19" s="12"/>
      <c r="G19" s="121"/>
      <c r="H19" s="234" t="s">
        <v>179</v>
      </c>
      <c r="I19" s="235"/>
      <c r="J19" s="97">
        <v>3</v>
      </c>
      <c r="K19" s="12"/>
      <c r="L19" s="12"/>
      <c r="M19" s="12"/>
      <c r="N19" s="12"/>
      <c r="O19" s="13"/>
      <c r="P19" s="13"/>
      <c r="Q19" s="13"/>
      <c r="R19" s="13"/>
      <c r="S19" s="13" t="s">
        <v>154</v>
      </c>
      <c r="T19" s="13"/>
      <c r="U19" s="94">
        <f>(F13*0.57)/4</f>
        <v>0</v>
      </c>
      <c r="V19" s="13"/>
      <c r="W19" s="13" t="s">
        <v>155</v>
      </c>
      <c r="X19" s="13"/>
      <c r="Y19" s="13"/>
      <c r="Z19" s="3"/>
      <c r="AA19" s="3"/>
      <c r="AB19" s="3"/>
      <c r="AC19" s="3"/>
      <c r="AD19" s="3"/>
      <c r="AE19" s="3"/>
      <c r="AF19" s="3"/>
      <c r="AG19" s="3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81"/>
      <c r="AW19" s="81"/>
      <c r="AX19" s="81"/>
      <c r="AY19" s="81"/>
      <c r="AZ19" s="81"/>
      <c r="BA19" s="120"/>
      <c r="BB19" s="19"/>
      <c r="BC19" s="19"/>
      <c r="BD19" s="19"/>
      <c r="BE19" s="19"/>
      <c r="BF19" s="19"/>
    </row>
    <row r="20" spans="1:58" ht="15" customHeight="1" thickBot="1" x14ac:dyDescent="0.35">
      <c r="A20" s="1"/>
      <c r="B20" s="1"/>
      <c r="C20" s="12"/>
      <c r="D20" s="12"/>
      <c r="E20" s="12"/>
      <c r="F20" s="12"/>
      <c r="G20" s="121"/>
      <c r="H20" s="236" t="s">
        <v>180</v>
      </c>
      <c r="I20" s="237"/>
      <c r="J20" s="98" t="s">
        <v>155</v>
      </c>
      <c r="K20" s="12"/>
      <c r="L20" s="12"/>
      <c r="M20" s="12"/>
      <c r="N20" s="12"/>
      <c r="O20" s="13"/>
      <c r="P20" s="13"/>
      <c r="Q20" s="13"/>
      <c r="R20" s="13"/>
      <c r="S20" s="13" t="s">
        <v>156</v>
      </c>
      <c r="T20" s="13"/>
      <c r="U20" s="94">
        <f>(F13*0.59)/4</f>
        <v>0</v>
      </c>
      <c r="V20" s="13"/>
      <c r="W20" s="13" t="s">
        <v>157</v>
      </c>
      <c r="X20" s="13"/>
      <c r="Y20" s="13"/>
      <c r="Z20" s="3"/>
      <c r="AA20" s="3"/>
      <c r="AB20" s="3"/>
      <c r="AC20" s="3"/>
      <c r="AD20" s="3"/>
      <c r="AE20" s="3"/>
      <c r="AF20" s="3"/>
      <c r="AG20" s="3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81"/>
      <c r="AW20" s="81"/>
      <c r="AX20" s="81"/>
      <c r="AY20" s="81"/>
      <c r="AZ20" s="81"/>
      <c r="BA20" s="120"/>
      <c r="BB20" s="19"/>
      <c r="BC20" s="19"/>
      <c r="BD20" s="19"/>
      <c r="BE20" s="19"/>
      <c r="BF20" s="19"/>
    </row>
    <row r="21" spans="1:58" ht="15" customHeight="1" x14ac:dyDescent="0.3">
      <c r="A21" s="1"/>
      <c r="B21" s="1"/>
      <c r="C21" s="12"/>
      <c r="D21" s="12"/>
      <c r="E21" s="12"/>
      <c r="F21" s="12"/>
      <c r="G21" s="114"/>
      <c r="H21" s="12"/>
      <c r="I21" s="12"/>
      <c r="J21" s="12"/>
      <c r="K21" s="12"/>
      <c r="L21" s="12"/>
      <c r="M21" s="12"/>
      <c r="N21" s="12"/>
      <c r="O21" s="13" t="s">
        <v>158</v>
      </c>
      <c r="P21" s="13"/>
      <c r="Q21" s="94">
        <f>(F13*0.58)/4</f>
        <v>0</v>
      </c>
      <c r="R21" s="13"/>
      <c r="S21" s="13"/>
      <c r="T21" s="13"/>
      <c r="U21" s="13"/>
      <c r="V21" s="13"/>
      <c r="W21" s="13"/>
      <c r="X21" s="13"/>
      <c r="Y21" s="13"/>
      <c r="Z21" s="3"/>
      <c r="AA21" s="3"/>
      <c r="AB21" s="3"/>
      <c r="AC21" s="3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81"/>
      <c r="AS21" s="81"/>
      <c r="AT21" s="81"/>
      <c r="AU21" s="81"/>
      <c r="AV21" s="81"/>
      <c r="AW21" s="81"/>
      <c r="AX21" s="1"/>
      <c r="AY21" s="1"/>
      <c r="AZ21" s="1"/>
      <c r="BA21" s="19"/>
      <c r="BB21" s="19"/>
      <c r="BC21" s="19"/>
      <c r="BD21" s="19"/>
      <c r="BE21" s="19"/>
    </row>
    <row r="22" spans="1:58" ht="15" customHeight="1" x14ac:dyDescent="0.3">
      <c r="A22" s="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15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3"/>
      <c r="AA22" s="3"/>
      <c r="AB22" s="3"/>
      <c r="AC22" s="3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81"/>
      <c r="AS22" s="81"/>
      <c r="AT22" s="81"/>
      <c r="AU22" s="81"/>
      <c r="AV22" s="81"/>
      <c r="AW22" s="81"/>
      <c r="AX22" s="1"/>
      <c r="AY22" s="1"/>
      <c r="AZ22" s="1"/>
      <c r="BA22" s="19"/>
      <c r="BB22" s="19"/>
      <c r="BC22" s="19"/>
      <c r="BD22" s="19"/>
      <c r="BE22" s="19"/>
    </row>
    <row r="23" spans="1:58" ht="15" customHeight="1" x14ac:dyDescent="0.3">
      <c r="A23" s="1"/>
      <c r="B23" s="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3" t="s">
        <v>159</v>
      </c>
      <c r="P23" s="13"/>
      <c r="Q23" s="94">
        <f>(F13*0.19)/9</f>
        <v>0</v>
      </c>
      <c r="R23" s="13"/>
      <c r="S23" s="13" t="s">
        <v>160</v>
      </c>
      <c r="T23" s="13">
        <f>F13*0.4</f>
        <v>0</v>
      </c>
      <c r="U23" s="13"/>
      <c r="V23" s="13"/>
      <c r="W23" s="13"/>
      <c r="X23" s="13"/>
      <c r="Y23" s="13"/>
      <c r="Z23" s="3"/>
      <c r="AA23" s="3"/>
      <c r="AB23" s="3"/>
      <c r="AC23" s="3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81"/>
      <c r="AS23" s="81"/>
      <c r="AT23" s="81"/>
      <c r="AU23" s="81"/>
      <c r="AV23" s="81"/>
      <c r="AW23" s="81"/>
      <c r="AX23" s="1"/>
      <c r="AY23" s="1"/>
      <c r="AZ23" s="1"/>
      <c r="BA23" s="19"/>
      <c r="BB23" s="19"/>
      <c r="BC23" s="19"/>
      <c r="BD23" s="19"/>
      <c r="BE23" s="19"/>
    </row>
    <row r="24" spans="1:58" ht="15" customHeight="1" thickBot="1" x14ac:dyDescent="0.35">
      <c r="A24" s="1"/>
      <c r="B24" s="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3" t="s">
        <v>161</v>
      </c>
      <c r="P24" s="13"/>
      <c r="Q24" s="94">
        <f>(F13*0.215)/9</f>
        <v>0</v>
      </c>
      <c r="R24" s="13"/>
      <c r="S24" s="13" t="s">
        <v>162</v>
      </c>
      <c r="T24" s="13">
        <f>F13*0.3</f>
        <v>0</v>
      </c>
      <c r="U24" s="13"/>
      <c r="V24" s="13"/>
      <c r="W24" s="13"/>
      <c r="X24" s="13"/>
      <c r="Y24" s="13"/>
      <c r="Z24" s="3"/>
      <c r="AA24" s="3"/>
      <c r="AB24" s="3"/>
      <c r="AC24" s="3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81"/>
      <c r="AS24" s="81"/>
      <c r="AT24" s="81"/>
      <c r="AU24" s="81"/>
      <c r="AV24" s="81"/>
      <c r="AW24" s="81"/>
      <c r="AX24" s="1"/>
      <c r="AY24" s="1"/>
      <c r="AZ24" s="1"/>
      <c r="BA24" s="19"/>
      <c r="BB24" s="19"/>
      <c r="BC24" s="19"/>
      <c r="BD24" s="19"/>
      <c r="BE24" s="19"/>
    </row>
    <row r="25" spans="1:58" ht="15" customHeight="1" thickBot="1" x14ac:dyDescent="0.35">
      <c r="A25" s="1"/>
      <c r="B25" s="1"/>
      <c r="C25" s="241"/>
      <c r="D25" s="241"/>
      <c r="E25" s="232" t="s">
        <v>163</v>
      </c>
      <c r="F25" s="233"/>
      <c r="G25" s="12"/>
      <c r="H25" s="232" t="s">
        <v>164</v>
      </c>
      <c r="I25" s="233"/>
      <c r="J25" s="12"/>
      <c r="K25" s="232" t="s">
        <v>165</v>
      </c>
      <c r="L25" s="233"/>
      <c r="M25" s="12"/>
      <c r="N25" s="12"/>
      <c r="O25" s="13" t="s">
        <v>166</v>
      </c>
      <c r="P25" s="13"/>
      <c r="Q25" s="94">
        <f>(F13*0.23)/9</f>
        <v>0</v>
      </c>
      <c r="R25" s="13"/>
      <c r="S25" s="13" t="s">
        <v>167</v>
      </c>
      <c r="T25" s="13">
        <f>F13*0.3</f>
        <v>0</v>
      </c>
      <c r="U25" s="13"/>
      <c r="V25" s="13"/>
      <c r="W25" s="13"/>
      <c r="X25" s="13"/>
      <c r="Y25" s="13"/>
      <c r="Z25" s="3"/>
      <c r="AA25" s="3"/>
      <c r="AB25" s="3"/>
      <c r="AC25" s="3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81"/>
      <c r="AS25" s="81"/>
      <c r="AT25" s="81"/>
      <c r="AU25" s="81"/>
      <c r="AV25" s="81"/>
      <c r="AW25" s="81"/>
      <c r="AX25" s="1"/>
      <c r="AY25" s="1"/>
      <c r="AZ25" s="1"/>
      <c r="BA25" s="19"/>
      <c r="BB25" s="19"/>
    </row>
    <row r="26" spans="1:58" ht="15" customHeight="1" x14ac:dyDescent="0.3">
      <c r="A26" s="1"/>
      <c r="B26" s="1"/>
      <c r="C26" s="12"/>
      <c r="D26" s="12"/>
      <c r="E26" s="99" t="s">
        <v>168</v>
      </c>
      <c r="F26" s="100">
        <f>IF(J19=S14,IF(J20=W19,T25,T23),IF(J19=S15,IF(J20=W19,T29,T27),IF(J19=S16,IF(J20=W19,U34,U32))))</f>
        <v>0</v>
      </c>
      <c r="G26" s="12"/>
      <c r="H26" s="99" t="s">
        <v>168</v>
      </c>
      <c r="I26" s="100">
        <f>IF(J19=S14,T24,IF(J19=S15,T29,IF(J19=S16,U33,U33)))</f>
        <v>0</v>
      </c>
      <c r="J26" s="12"/>
      <c r="K26" s="99" t="s">
        <v>168</v>
      </c>
      <c r="L26" s="100">
        <f>IF(J19=S14,IF(J20=W19,T23,T25),IF(J19=S15,IF(J20=W19,T27,T29),IF(J19=S16,IF(J20=W19,U32,U34))))</f>
        <v>0</v>
      </c>
      <c r="M26" s="12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3"/>
      <c r="AA26" s="3"/>
      <c r="AB26" s="3"/>
      <c r="AC26" s="3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81"/>
      <c r="AS26" s="81"/>
      <c r="AT26" s="81"/>
      <c r="AU26" s="81"/>
      <c r="AV26" s="81"/>
      <c r="AW26" s="81"/>
      <c r="AX26" s="1"/>
      <c r="AY26" s="1"/>
      <c r="AZ26" s="1"/>
      <c r="BA26" s="19"/>
      <c r="BB26" s="19"/>
    </row>
    <row r="27" spans="1:58" ht="15" customHeight="1" x14ac:dyDescent="0.3">
      <c r="A27" s="1"/>
      <c r="B27" s="1"/>
      <c r="C27" s="12"/>
      <c r="D27" s="12"/>
      <c r="E27" s="101" t="s">
        <v>148</v>
      </c>
      <c r="F27" s="102">
        <f>IF(J19=S14,IF(J20=W19,I13*0.3,I13*0.4),IF(J19=S15,IF(J20=W19,I13*0.27,I13*0.34),IF(J19=S16,IF(J20=W19,I13*0.25,I13*0.3))))</f>
        <v>0</v>
      </c>
      <c r="G27" s="12"/>
      <c r="H27" s="101" t="s">
        <v>148</v>
      </c>
      <c r="I27" s="102">
        <f>IF(J19=S14,IF(J20=W19,I13*0.3,I13*0.3),IF(J19=S15,IF(J20=W19,I13*0.25,I13*0.25),IF(J19=S16,IF(J20=W19,I13*0.25,I13*0.25))))</f>
        <v>0</v>
      </c>
      <c r="J27" s="12"/>
      <c r="K27" s="101" t="s">
        <v>148</v>
      </c>
      <c r="L27" s="102">
        <f>IF(J19=S14,IF(J20=W19,I13*0.4,I13*0.3),IF(J19=S15,IF(J20=W19,I13*0.34,I13*0.27),IF(J19=S16,IF(J20=W19,I13*0.3,I13*0.25))))</f>
        <v>0</v>
      </c>
      <c r="M27" s="12"/>
      <c r="N27" s="12"/>
      <c r="O27" s="103">
        <v>0.24</v>
      </c>
      <c r="P27" s="104">
        <v>0.19500000000000001</v>
      </c>
      <c r="Q27" s="103">
        <v>0.19</v>
      </c>
      <c r="R27" s="13"/>
      <c r="S27" s="13" t="s">
        <v>169</v>
      </c>
      <c r="T27" s="13">
        <f>F13*0.34</f>
        <v>0</v>
      </c>
      <c r="U27" s="13"/>
      <c r="V27" s="13"/>
      <c r="W27" s="13"/>
      <c r="X27" s="13"/>
      <c r="Y27" s="13"/>
      <c r="Z27" s="3"/>
      <c r="AA27" s="3"/>
      <c r="AB27" s="3"/>
      <c r="AC27" s="3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81"/>
      <c r="AS27" s="81"/>
      <c r="AT27" s="81"/>
      <c r="AU27" s="81"/>
      <c r="AV27" s="81"/>
      <c r="AW27" s="81"/>
      <c r="AX27" s="1"/>
      <c r="AY27" s="1"/>
      <c r="AZ27" s="1"/>
      <c r="BA27" s="19"/>
      <c r="BB27" s="19"/>
    </row>
    <row r="28" spans="1:58" ht="15" customHeight="1" x14ac:dyDescent="0.3">
      <c r="A28" s="1"/>
      <c r="B28" s="1"/>
      <c r="C28" s="12"/>
      <c r="D28" s="12"/>
      <c r="E28" s="101" t="s">
        <v>149</v>
      </c>
      <c r="F28" s="102">
        <f>IF(J19=S14,IF(J20=W19,I14*0.3,I14*0.4),IF(J19=S15,IF(J20=W19,I14*0.27,I14*0.34),IF(J19=S16,IF(J20=W19,I14*0.25,I14*0.3))))</f>
        <v>0</v>
      </c>
      <c r="G28" s="12"/>
      <c r="H28" s="101" t="s">
        <v>149</v>
      </c>
      <c r="I28" s="102">
        <f>IF(J19=S14,IF(J20=W19,I14*0.3,I14*0.3),IF(J19=S15,IF(J20=W19,I14*0.25,I14*0.25),IF(J19=S16,IF(J20=W19,I14*0.25,I14*0.25))))</f>
        <v>0</v>
      </c>
      <c r="J28" s="12"/>
      <c r="K28" s="101" t="s">
        <v>149</v>
      </c>
      <c r="L28" s="102">
        <f>IF(J19=S14,IF(J20=W19,I14*0.4,I14*0.3),IF(J19=S15,IF(J20=W19,I14*0.34,I14*0.27),IF(J19=S16,IF(J20=W19,I14*0.3,I14*0.25))))</f>
        <v>0</v>
      </c>
      <c r="M28" s="12"/>
      <c r="N28" s="12"/>
      <c r="O28" s="103">
        <v>0.56999999999999995</v>
      </c>
      <c r="P28" s="103">
        <v>0.59</v>
      </c>
      <c r="Q28" s="103">
        <v>0.57999999999999996</v>
      </c>
      <c r="R28" s="13"/>
      <c r="S28" s="13" t="s">
        <v>170</v>
      </c>
      <c r="T28" s="13">
        <f>F13*0.27</f>
        <v>0</v>
      </c>
      <c r="U28" s="13"/>
      <c r="V28" s="13"/>
      <c r="W28" s="13"/>
      <c r="X28" s="13"/>
      <c r="Y28" s="13"/>
      <c r="Z28" s="3"/>
      <c r="AA28" s="3"/>
      <c r="AB28" s="3"/>
      <c r="AC28" s="3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81"/>
      <c r="AS28" s="81"/>
      <c r="AT28" s="81"/>
      <c r="AU28" s="81"/>
      <c r="AV28" s="81"/>
      <c r="AW28" s="81"/>
      <c r="AX28" s="1"/>
      <c r="AY28" s="1"/>
      <c r="AZ28" s="1"/>
      <c r="BA28" s="19"/>
      <c r="BB28" s="19"/>
    </row>
    <row r="29" spans="1:58" ht="15" customHeight="1" thickBot="1" x14ac:dyDescent="0.35">
      <c r="A29" s="1"/>
      <c r="B29" s="1"/>
      <c r="C29" s="12"/>
      <c r="D29" s="12"/>
      <c r="E29" s="105" t="s">
        <v>151</v>
      </c>
      <c r="F29" s="106">
        <f>IF(J19=S14,IF(J20=W19,I15*0.3,I15*0.4),IF(J19=S15,IF(J20=W19,I15*0.27,I15*0.34),IF(J19=S16,IF(J20=W19,I15*0.25,I15*0.3))))</f>
        <v>0</v>
      </c>
      <c r="G29" s="12"/>
      <c r="H29" s="105" t="s">
        <v>151</v>
      </c>
      <c r="I29" s="106">
        <f>IF(J19=S14,IF(J20=W19,I15*0.3,I15*0.3),IF(J19=S15,IF(J20=W19,I15*0.25,I15*0.25),IF(J19=S16,IF(J20=W19,I15*0.25,I15*0.25))))</f>
        <v>0</v>
      </c>
      <c r="J29" s="12"/>
      <c r="K29" s="105" t="s">
        <v>151</v>
      </c>
      <c r="L29" s="106">
        <f>IF(J19=S14,IF(J20=W19,I15*0.4,I15*0.3),IF(J19=S15,IF(J20=W19,I15*0.34,I15*0.27),IF(J19=S16,IF(J20=W19,I15*0.3,I15*0.25))))</f>
        <v>0</v>
      </c>
      <c r="M29" s="12"/>
      <c r="N29" s="12"/>
      <c r="O29" s="103">
        <v>0.19</v>
      </c>
      <c r="P29" s="104">
        <v>0.215</v>
      </c>
      <c r="Q29" s="103">
        <v>0.23</v>
      </c>
      <c r="R29" s="13"/>
      <c r="S29" s="13" t="s">
        <v>170</v>
      </c>
      <c r="T29" s="13">
        <f>F13*0.25</f>
        <v>0</v>
      </c>
      <c r="U29" s="13"/>
      <c r="V29" s="13"/>
      <c r="W29" s="13"/>
      <c r="X29" s="13"/>
      <c r="Y29" s="13"/>
      <c r="Z29" s="3"/>
      <c r="AA29" s="3"/>
      <c r="AB29" s="3"/>
      <c r="AC29" s="3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81"/>
      <c r="AS29" s="81"/>
      <c r="AT29" s="81"/>
      <c r="AU29" s="81"/>
      <c r="AV29" s="81"/>
      <c r="AW29" s="81"/>
      <c r="AX29" s="1"/>
      <c r="AY29" s="1"/>
      <c r="AZ29" s="1"/>
      <c r="BA29" s="19"/>
      <c r="BB29" s="19"/>
    </row>
    <row r="30" spans="1:58" ht="15" customHeight="1" thickBot="1" x14ac:dyDescent="0.35">
      <c r="A30" s="1"/>
      <c r="B30" s="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  <c r="P30" s="13"/>
      <c r="Q30" s="13"/>
      <c r="R30" s="13"/>
      <c r="S30" s="13" t="s">
        <v>171</v>
      </c>
      <c r="T30" s="13">
        <f>F13*0.14</f>
        <v>0</v>
      </c>
      <c r="U30" s="13"/>
      <c r="V30" s="13"/>
      <c r="W30" s="13"/>
      <c r="X30" s="13"/>
      <c r="Y30" s="13"/>
      <c r="Z30" s="3"/>
      <c r="AA30" s="3"/>
      <c r="AB30" s="3"/>
      <c r="AC30" s="3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81"/>
      <c r="AS30" s="81"/>
      <c r="AT30" s="81"/>
      <c r="AU30" s="81"/>
      <c r="AV30" s="81"/>
      <c r="AW30" s="81"/>
      <c r="AX30" s="1"/>
      <c r="AY30" s="1"/>
      <c r="AZ30" s="1"/>
      <c r="BA30" s="19"/>
      <c r="BB30" s="19"/>
    </row>
    <row r="31" spans="1:58" ht="15" customHeight="1" thickBot="1" x14ac:dyDescent="0.35">
      <c r="A31" s="1"/>
      <c r="B31" s="1"/>
      <c r="C31" s="12"/>
      <c r="D31" s="12"/>
      <c r="E31" s="12"/>
      <c r="F31" s="232" t="s">
        <v>172</v>
      </c>
      <c r="G31" s="233"/>
      <c r="H31" s="122"/>
      <c r="I31" s="12"/>
      <c r="J31" s="232" t="s">
        <v>173</v>
      </c>
      <c r="K31" s="233"/>
      <c r="L31" s="12"/>
      <c r="M31" s="12"/>
      <c r="N31" s="12"/>
      <c r="O31" s="12"/>
      <c r="P31" s="13"/>
      <c r="Q31" s="13" t="s">
        <v>174</v>
      </c>
      <c r="R31" s="13"/>
      <c r="S31" s="13"/>
      <c r="T31" s="13"/>
      <c r="U31" s="13"/>
      <c r="V31" s="13"/>
      <c r="W31" s="13"/>
      <c r="X31" s="13"/>
      <c r="Y31" s="13"/>
      <c r="Z31" s="13"/>
      <c r="AA31" s="3"/>
      <c r="AB31" s="3"/>
      <c r="AC31" s="3"/>
      <c r="AD31" s="3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81"/>
      <c r="AT31" s="81"/>
      <c r="AU31" s="81"/>
      <c r="AV31" s="81"/>
      <c r="AW31" s="81"/>
      <c r="AX31" s="81"/>
      <c r="AY31" s="1"/>
      <c r="AZ31" s="1"/>
      <c r="BA31" s="1"/>
      <c r="BB31" s="19"/>
      <c r="BC31" s="19"/>
    </row>
    <row r="32" spans="1:58" ht="15" customHeight="1" x14ac:dyDescent="0.3">
      <c r="A32" s="1"/>
      <c r="B32" s="1"/>
      <c r="C32" s="12"/>
      <c r="D32" s="12"/>
      <c r="E32" s="12"/>
      <c r="F32" s="99" t="s">
        <v>168</v>
      </c>
      <c r="G32" s="100">
        <f>IF(J19=S15,IF(J20=W19,T30,T30),IF(J19=S16,IF(J20=W20,U35,T36),0))</f>
        <v>0</v>
      </c>
      <c r="H32" s="123"/>
      <c r="I32" s="12"/>
      <c r="J32" s="99" t="s">
        <v>168</v>
      </c>
      <c r="K32" s="100">
        <f>IF(J19=S16,IF(J20=W19,U35,T36),0)</f>
        <v>0</v>
      </c>
      <c r="L32" s="12"/>
      <c r="M32" s="12"/>
      <c r="N32" s="12"/>
      <c r="O32" s="12"/>
      <c r="P32" s="13"/>
      <c r="Q32" s="13"/>
      <c r="R32" s="13"/>
      <c r="S32" s="13"/>
      <c r="T32" s="13" t="s">
        <v>175</v>
      </c>
      <c r="U32" s="13">
        <f>F13*0.3</f>
        <v>0</v>
      </c>
      <c r="V32" s="13"/>
      <c r="W32" s="13"/>
      <c r="X32" s="13"/>
      <c r="Y32" s="13"/>
      <c r="Z32" s="13"/>
      <c r="AA32" s="3"/>
      <c r="AB32" s="3"/>
      <c r="AC32" s="3"/>
      <c r="AD32" s="3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81"/>
      <c r="AT32" s="81"/>
      <c r="AU32" s="81"/>
      <c r="AV32" s="81"/>
      <c r="AW32" s="81"/>
      <c r="AX32" s="81"/>
      <c r="AY32" s="1"/>
      <c r="AZ32" s="1"/>
      <c r="BA32" s="1"/>
      <c r="BB32" s="19"/>
      <c r="BC32" s="19"/>
    </row>
    <row r="33" spans="1:55" ht="15" customHeight="1" x14ac:dyDescent="0.3">
      <c r="A33" s="1"/>
      <c r="B33" s="1"/>
      <c r="C33" s="12"/>
      <c r="D33" s="12"/>
      <c r="E33" s="12"/>
      <c r="F33" s="101" t="s">
        <v>148</v>
      </c>
      <c r="G33" s="102">
        <f>IF(J19=S15,I13*0.14,IF(J19=S16,IF(J20=W19,I13*0.08,I13*0.12),0))</f>
        <v>0</v>
      </c>
      <c r="H33" s="124"/>
      <c r="I33" s="12"/>
      <c r="J33" s="101" t="s">
        <v>148</v>
      </c>
      <c r="K33" s="102">
        <f>IF(J19=S16,IF(J20=W19,I13*0.12,I13*0.08),0)</f>
        <v>0</v>
      </c>
      <c r="L33" s="12"/>
      <c r="M33" s="12"/>
      <c r="N33" s="12"/>
      <c r="O33" s="12"/>
      <c r="P33" s="13"/>
      <c r="Q33" s="13"/>
      <c r="R33" s="13"/>
      <c r="S33" s="13"/>
      <c r="T33" s="13" t="s">
        <v>176</v>
      </c>
      <c r="U33" s="13">
        <f>F13*0.25</f>
        <v>0</v>
      </c>
      <c r="V33" s="13"/>
      <c r="W33" s="13"/>
      <c r="X33" s="13"/>
      <c r="Y33" s="13"/>
      <c r="Z33" s="13"/>
      <c r="AA33" s="3"/>
      <c r="AB33" s="3"/>
      <c r="AC33" s="3"/>
      <c r="AD33" s="3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81"/>
      <c r="AT33" s="81"/>
      <c r="AU33" s="81"/>
      <c r="AV33" s="81"/>
      <c r="AW33" s="81"/>
      <c r="AX33" s="81"/>
      <c r="AY33" s="1"/>
      <c r="AZ33" s="1"/>
      <c r="BA33" s="1"/>
      <c r="BB33" s="19"/>
      <c r="BC33" s="19"/>
    </row>
    <row r="34" spans="1:55" ht="15" customHeight="1" x14ac:dyDescent="0.3">
      <c r="A34" s="1"/>
      <c r="B34" s="1"/>
      <c r="C34" s="12"/>
      <c r="D34" s="12"/>
      <c r="E34" s="12"/>
      <c r="F34" s="101" t="s">
        <v>149</v>
      </c>
      <c r="G34" s="102">
        <f>IF(J19=S15,I14*0.14,IF(J19=S16,IF(J20=W19,I14*0.08,I14*0.12),0))</f>
        <v>0</v>
      </c>
      <c r="H34" s="124"/>
      <c r="I34" s="12"/>
      <c r="J34" s="101" t="s">
        <v>149</v>
      </c>
      <c r="K34" s="102">
        <f>IF(J19=S16,IF(J20=W19,I14*0.12,I14*0.08),0)</f>
        <v>0</v>
      </c>
      <c r="L34" s="12"/>
      <c r="M34" s="12"/>
      <c r="N34" s="12"/>
      <c r="O34" s="12"/>
      <c r="P34" s="13"/>
      <c r="Q34" s="13"/>
      <c r="R34" s="13"/>
      <c r="S34" s="13"/>
      <c r="T34" s="13" t="s">
        <v>177</v>
      </c>
      <c r="U34" s="13">
        <f>F13*0.25</f>
        <v>0</v>
      </c>
      <c r="V34" s="13"/>
      <c r="W34" s="13"/>
      <c r="X34" s="13"/>
      <c r="Y34" s="13"/>
      <c r="Z34" s="13"/>
      <c r="AA34" s="3"/>
      <c r="AB34" s="3"/>
      <c r="AC34" s="3"/>
      <c r="AD34" s="3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81"/>
      <c r="AT34" s="81"/>
      <c r="AU34" s="81"/>
      <c r="AV34" s="81"/>
      <c r="AW34" s="81"/>
      <c r="AX34" s="81"/>
      <c r="AY34" s="1"/>
      <c r="AZ34" s="1"/>
      <c r="BA34" s="1"/>
      <c r="BB34" s="19"/>
      <c r="BC34" s="19"/>
    </row>
    <row r="35" spans="1:55" ht="15" customHeight="1" thickBot="1" x14ac:dyDescent="0.35">
      <c r="A35" s="1"/>
      <c r="B35" s="1"/>
      <c r="C35" s="12"/>
      <c r="D35" s="12"/>
      <c r="E35" s="12"/>
      <c r="F35" s="105" t="s">
        <v>151</v>
      </c>
      <c r="G35" s="106">
        <f>IF(J19=S15,I15*0.14,IF(J19=S16,IF(J20=W19,I15*0.08,I15*0.12),0))</f>
        <v>0</v>
      </c>
      <c r="H35" s="124"/>
      <c r="I35" s="12"/>
      <c r="J35" s="105" t="s">
        <v>151</v>
      </c>
      <c r="K35" s="106">
        <f>IF(J19=S16,IF(J20=W19,I15*0.12,I15*0.08),0)</f>
        <v>0</v>
      </c>
      <c r="L35" s="12"/>
      <c r="M35" s="12"/>
      <c r="N35" s="12"/>
      <c r="O35" s="12"/>
      <c r="P35" s="13"/>
      <c r="Q35" s="13"/>
      <c r="R35" s="13"/>
      <c r="S35" s="13"/>
      <c r="T35" s="13" t="s">
        <v>171</v>
      </c>
      <c r="U35" s="13">
        <f>F13*0.12</f>
        <v>0</v>
      </c>
      <c r="V35" s="13"/>
      <c r="W35" s="13"/>
      <c r="X35" s="13"/>
      <c r="Y35" s="13"/>
      <c r="Z35" s="13"/>
      <c r="AA35" s="3"/>
      <c r="AB35" s="3"/>
      <c r="AC35" s="3"/>
      <c r="AD35" s="3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81"/>
      <c r="AT35" s="81"/>
      <c r="AU35" s="81"/>
      <c r="AV35" s="81"/>
      <c r="AW35" s="81"/>
      <c r="AX35" s="81"/>
      <c r="AY35" s="1"/>
      <c r="AZ35" s="1"/>
      <c r="BA35" s="1"/>
      <c r="BB35" s="19"/>
      <c r="BC35" s="19"/>
    </row>
    <row r="36" spans="1:55" ht="15" customHeight="1" x14ac:dyDescent="0.3">
      <c r="A36" s="1"/>
      <c r="B36" s="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3"/>
      <c r="P36" s="13"/>
      <c r="Q36" s="13"/>
      <c r="R36" s="13"/>
      <c r="S36" s="13" t="s">
        <v>178</v>
      </c>
      <c r="T36" s="13">
        <f>F13*0.08</f>
        <v>0</v>
      </c>
      <c r="U36" s="13"/>
      <c r="V36" s="13"/>
      <c r="W36" s="13"/>
      <c r="X36" s="13"/>
      <c r="Y36" s="13"/>
      <c r="Z36" s="3"/>
      <c r="AA36" s="3"/>
      <c r="AB36" s="3"/>
      <c r="AC36" s="3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81"/>
      <c r="AS36" s="81"/>
      <c r="AT36" s="81"/>
      <c r="AU36" s="81"/>
      <c r="AV36" s="81"/>
      <c r="AW36" s="81"/>
      <c r="AX36" s="1"/>
      <c r="AY36" s="1"/>
      <c r="AZ36" s="1"/>
      <c r="BA36" s="19"/>
      <c r="BB36" s="19"/>
    </row>
    <row r="37" spans="1:55" ht="15" customHeight="1" x14ac:dyDescent="0.3">
      <c r="A37" s="1"/>
      <c r="B37" s="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3"/>
      <c r="AA37" s="3"/>
      <c r="AB37" s="3"/>
      <c r="AC37" s="3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81"/>
      <c r="AS37" s="81"/>
      <c r="AT37" s="81"/>
      <c r="AU37" s="81"/>
      <c r="AV37" s="81"/>
      <c r="AW37" s="81"/>
      <c r="AX37" s="1"/>
      <c r="AY37" s="1"/>
      <c r="AZ37" s="1"/>
      <c r="BA37" s="19"/>
      <c r="BB37" s="19"/>
    </row>
    <row r="38" spans="1:55" ht="15" customHeight="1" x14ac:dyDescent="0.3">
      <c r="A38" s="1"/>
      <c r="B38" s="81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6"/>
      <c r="AA38" s="116"/>
      <c r="AB38" s="116"/>
      <c r="AC38" s="116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1"/>
      <c r="AY38" s="1"/>
      <c r="AZ38" s="1"/>
      <c r="BA38" s="19"/>
      <c r="BB38" s="19"/>
    </row>
    <row r="39" spans="1:55" ht="15" customHeight="1" x14ac:dyDescent="0.3">
      <c r="A39" s="1"/>
      <c r="B39" s="81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6"/>
      <c r="AA39" s="116"/>
      <c r="AB39" s="116"/>
      <c r="AC39" s="116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1"/>
      <c r="AY39" s="1"/>
      <c r="AZ39" s="1"/>
      <c r="BA39" s="19"/>
      <c r="BB39" s="19"/>
    </row>
    <row r="40" spans="1:55" ht="15" customHeight="1" x14ac:dyDescent="0.3">
      <c r="A40" s="1"/>
      <c r="B40" s="81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6"/>
      <c r="AA40" s="116"/>
      <c r="AB40" s="116"/>
      <c r="AC40" s="116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1"/>
      <c r="AY40" s="1"/>
      <c r="AZ40" s="1"/>
      <c r="BA40" s="19"/>
      <c r="BB40" s="19"/>
    </row>
    <row r="41" spans="1:55" ht="15" customHeight="1" x14ac:dyDescent="0.3">
      <c r="A41" s="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6"/>
      <c r="AA41" s="116"/>
      <c r="AB41" s="116"/>
      <c r="AC41" s="116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1"/>
      <c r="AY41" s="1"/>
      <c r="AZ41" s="1"/>
      <c r="BA41" s="19"/>
      <c r="BB41" s="19"/>
    </row>
    <row r="42" spans="1:55" ht="15" customHeight="1" x14ac:dyDescent="0.3">
      <c r="A42" s="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6"/>
      <c r="AA42" s="116"/>
      <c r="AB42" s="116"/>
      <c r="AC42" s="116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1"/>
      <c r="AY42" s="1"/>
      <c r="AZ42" s="1"/>
      <c r="BA42" s="19"/>
      <c r="BB42" s="19"/>
    </row>
    <row r="43" spans="1:55" ht="15" customHeight="1" x14ac:dyDescent="0.3">
      <c r="A43" s="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6"/>
      <c r="AA43" s="116"/>
      <c r="AB43" s="116"/>
      <c r="AC43" s="116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1"/>
      <c r="AY43" s="1"/>
      <c r="AZ43" s="1"/>
      <c r="BA43" s="19"/>
      <c r="BB43" s="19"/>
    </row>
    <row r="44" spans="1:55" ht="15" customHeight="1" x14ac:dyDescent="0.3">
      <c r="A44" s="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6"/>
      <c r="AA44" s="116"/>
      <c r="AB44" s="116"/>
      <c r="AC44" s="116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1"/>
      <c r="AY44" s="1"/>
      <c r="AZ44" s="1"/>
      <c r="BA44" s="19"/>
      <c r="BB44" s="19"/>
    </row>
    <row r="45" spans="1:55" ht="15" customHeight="1" x14ac:dyDescent="0.3">
      <c r="A45" s="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6"/>
      <c r="AA45" s="116"/>
      <c r="AB45" s="116"/>
      <c r="AC45" s="116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1"/>
      <c r="AY45" s="1"/>
      <c r="AZ45" s="1"/>
      <c r="BA45" s="19"/>
      <c r="BB45" s="19"/>
    </row>
    <row r="46" spans="1:55" ht="15" customHeight="1" x14ac:dyDescent="0.3">
      <c r="A46" s="1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6"/>
      <c r="AA46" s="116"/>
      <c r="AB46" s="116"/>
      <c r="AC46" s="116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1"/>
      <c r="AY46" s="1"/>
      <c r="AZ46" s="1"/>
      <c r="BA46" s="19"/>
      <c r="BB46" s="19"/>
    </row>
    <row r="47" spans="1:55" ht="15" customHeight="1" x14ac:dyDescent="0.3">
      <c r="A47" s="1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6"/>
      <c r="AA47" s="116"/>
      <c r="AB47" s="116"/>
      <c r="AC47" s="116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1"/>
      <c r="AY47" s="1"/>
      <c r="AZ47" s="1"/>
      <c r="BA47" s="19"/>
      <c r="BB47" s="19"/>
    </row>
    <row r="48" spans="1:55" ht="15" customHeight="1" x14ac:dyDescent="0.3">
      <c r="A48" s="1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6"/>
      <c r="AA48" s="116"/>
      <c r="AB48" s="116"/>
      <c r="AC48" s="116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1"/>
      <c r="AY48" s="1"/>
      <c r="AZ48" s="1"/>
      <c r="BA48" s="19"/>
      <c r="BB48" s="19"/>
    </row>
    <row r="49" spans="1:54" ht="15" customHeight="1" x14ac:dyDescent="0.3">
      <c r="A49" s="1"/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6"/>
      <c r="AA49" s="116"/>
      <c r="AB49" s="116"/>
      <c r="AC49" s="116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1"/>
      <c r="AY49" s="1"/>
      <c r="AZ49" s="1"/>
      <c r="BA49" s="19"/>
      <c r="BB49" s="19"/>
    </row>
    <row r="50" spans="1:54" ht="15" customHeight="1" x14ac:dyDescent="0.3">
      <c r="A50" s="1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119"/>
      <c r="P50" s="119"/>
      <c r="Q50" s="119"/>
      <c r="R50" s="119"/>
      <c r="S50" s="119"/>
      <c r="T50" s="119"/>
      <c r="U50" s="119"/>
      <c r="V50" s="119"/>
      <c r="W50" s="116"/>
      <c r="X50" s="116"/>
      <c r="Y50" s="116"/>
      <c r="Z50" s="116"/>
      <c r="AA50" s="116"/>
      <c r="AB50" s="116"/>
      <c r="AC50" s="116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1"/>
      <c r="AY50" s="1"/>
      <c r="AZ50" s="1"/>
      <c r="BA50" s="19"/>
      <c r="BB50" s="19"/>
    </row>
    <row r="51" spans="1:54" ht="15" customHeight="1" x14ac:dyDescent="0.3">
      <c r="A51" s="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1"/>
      <c r="AY51" s="1"/>
      <c r="AZ51" s="1"/>
      <c r="BA51" s="19"/>
      <c r="BB51" s="19"/>
    </row>
    <row r="52" spans="1:54" ht="15" customHeight="1" x14ac:dyDescent="0.3">
      <c r="A52" s="1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1"/>
      <c r="AY52" s="1"/>
      <c r="AZ52" s="1"/>
      <c r="BA52" s="19"/>
      <c r="BB52" s="19"/>
    </row>
    <row r="53" spans="1:54" ht="15" customHeight="1" x14ac:dyDescent="0.3">
      <c r="A53" s="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1"/>
      <c r="AY53" s="1"/>
      <c r="AZ53" s="1"/>
      <c r="BA53" s="19"/>
      <c r="BB53" s="19"/>
    </row>
    <row r="54" spans="1:54" ht="15" customHeight="1" x14ac:dyDescent="0.3">
      <c r="A54" s="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1"/>
      <c r="AY54" s="1"/>
      <c r="AZ54" s="1"/>
      <c r="BA54" s="19"/>
      <c r="BB54" s="19"/>
    </row>
    <row r="55" spans="1:54" ht="15" customHeight="1" x14ac:dyDescent="0.3">
      <c r="A55" s="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1"/>
      <c r="AY55" s="1"/>
      <c r="AZ55" s="1"/>
      <c r="BA55" s="19"/>
      <c r="BB55" s="19"/>
    </row>
    <row r="56" spans="1:54" ht="15" customHeight="1" x14ac:dyDescent="0.3">
      <c r="A56" s="1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1"/>
      <c r="AY56" s="1"/>
      <c r="AZ56" s="1"/>
      <c r="BA56" s="19"/>
      <c r="BB56" s="19"/>
    </row>
    <row r="57" spans="1:54" ht="15" customHeight="1" x14ac:dyDescent="0.3">
      <c r="A57" s="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1"/>
      <c r="AY57" s="1"/>
      <c r="AZ57" s="1"/>
      <c r="BA57" s="19"/>
      <c r="BB57" s="19"/>
    </row>
    <row r="58" spans="1:54" ht="15" customHeight="1" x14ac:dyDescent="0.3">
      <c r="A58" s="1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1"/>
      <c r="AY58" s="1"/>
      <c r="AZ58" s="1"/>
      <c r="BA58" s="19"/>
      <c r="BB58" s="19"/>
    </row>
    <row r="59" spans="1:54" ht="15" customHeight="1" x14ac:dyDescent="0.3">
      <c r="A59" s="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1"/>
      <c r="AY59" s="1"/>
      <c r="AZ59" s="1"/>
      <c r="BA59" s="19"/>
      <c r="BB59" s="19"/>
    </row>
    <row r="60" spans="1:54" ht="15" customHeight="1" x14ac:dyDescent="0.3">
      <c r="A60" s="1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1"/>
      <c r="AY60" s="1"/>
      <c r="AZ60" s="1"/>
      <c r="BA60" s="19"/>
      <c r="BB60" s="19"/>
    </row>
    <row r="61" spans="1:54" ht="15" customHeight="1" x14ac:dyDescent="0.3">
      <c r="A61" s="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1"/>
      <c r="AY61" s="1"/>
      <c r="AZ61" s="1"/>
      <c r="BA61" s="19"/>
      <c r="BB61" s="19"/>
    </row>
    <row r="62" spans="1:54" ht="15" customHeight="1" x14ac:dyDescent="0.3">
      <c r="A62" s="1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1"/>
      <c r="AY62" s="1"/>
      <c r="AZ62" s="1"/>
      <c r="BA62" s="19"/>
      <c r="BB62" s="19"/>
    </row>
    <row r="63" spans="1:54" ht="15" customHeight="1" x14ac:dyDescent="0.3">
      <c r="A63" s="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1"/>
      <c r="AY63" s="1"/>
      <c r="AZ63" s="1"/>
      <c r="BA63" s="19"/>
      <c r="BB63" s="19"/>
    </row>
    <row r="64" spans="1:54" ht="15" customHeight="1" x14ac:dyDescent="0.3">
      <c r="A64" s="1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1"/>
      <c r="AY64" s="1"/>
      <c r="AZ64" s="1"/>
      <c r="BA64" s="19"/>
      <c r="BB64" s="19"/>
    </row>
    <row r="65" spans="1:54" ht="15" customHeight="1" x14ac:dyDescent="0.3">
      <c r="A65" s="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1"/>
      <c r="AY65" s="1"/>
      <c r="AZ65" s="1"/>
      <c r="BA65" s="19"/>
      <c r="BB65" s="19"/>
    </row>
    <row r="66" spans="1:54" ht="15" customHeight="1" x14ac:dyDescent="0.3">
      <c r="A66" s="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1"/>
      <c r="AY66" s="1"/>
      <c r="AZ66" s="1"/>
      <c r="BA66" s="19"/>
      <c r="BB66" s="19"/>
    </row>
    <row r="67" spans="1:54" ht="15" customHeight="1" x14ac:dyDescent="0.3">
      <c r="A67" s="1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1"/>
      <c r="AY67" s="1"/>
      <c r="AZ67" s="1"/>
      <c r="BA67" s="19"/>
      <c r="BB67" s="19"/>
    </row>
    <row r="68" spans="1:54" ht="15" customHeight="1" x14ac:dyDescent="0.3">
      <c r="A68" s="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1"/>
      <c r="AY68" s="1"/>
      <c r="AZ68" s="1"/>
      <c r="BA68" s="19"/>
      <c r="BB68" s="19"/>
    </row>
    <row r="69" spans="1:54" ht="15" customHeight="1" x14ac:dyDescent="0.3">
      <c r="A69" s="1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1"/>
      <c r="AY69" s="1"/>
      <c r="AZ69" s="1"/>
      <c r="BA69" s="19"/>
      <c r="BB69" s="19"/>
    </row>
    <row r="70" spans="1:54" ht="15" customHeight="1" x14ac:dyDescent="0.3">
      <c r="A70" s="1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1"/>
      <c r="AY70" s="1"/>
      <c r="AZ70" s="1"/>
      <c r="BA70" s="19"/>
      <c r="BB70" s="19"/>
    </row>
    <row r="71" spans="1:54" ht="15" customHeight="1" x14ac:dyDescent="0.3">
      <c r="A71" s="1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1"/>
      <c r="AY71" s="1"/>
      <c r="AZ71" s="1"/>
      <c r="BA71" s="19"/>
      <c r="BB71" s="19"/>
    </row>
    <row r="72" spans="1:54" ht="15" customHeight="1" x14ac:dyDescent="0.3">
      <c r="A72" s="1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1"/>
      <c r="AY72" s="1"/>
      <c r="AZ72" s="1"/>
      <c r="BA72" s="19"/>
      <c r="BB72" s="19"/>
    </row>
    <row r="73" spans="1:54" ht="15" customHeight="1" x14ac:dyDescent="0.3">
      <c r="A73" s="1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1"/>
      <c r="AY73" s="1"/>
      <c r="AZ73" s="1"/>
      <c r="BA73" s="19"/>
      <c r="BB73" s="19"/>
    </row>
    <row r="74" spans="1:54" ht="15" customHeight="1" x14ac:dyDescent="0.3">
      <c r="A74" s="1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1"/>
      <c r="AY74" s="1"/>
      <c r="AZ74" s="1"/>
      <c r="BA74" s="19"/>
      <c r="BB74" s="19"/>
    </row>
    <row r="75" spans="1:54" ht="15" customHeight="1" x14ac:dyDescent="0.3">
      <c r="A75" s="1"/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1"/>
      <c r="AY75" s="1"/>
      <c r="AZ75" s="1"/>
      <c r="BA75" s="19"/>
      <c r="BB75" s="19"/>
    </row>
    <row r="76" spans="1:54" ht="15" customHeight="1" x14ac:dyDescent="0.3">
      <c r="A76" s="1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1"/>
      <c r="AY76" s="1"/>
      <c r="AZ76" s="1"/>
      <c r="BA76" s="19"/>
      <c r="BB76" s="19"/>
    </row>
    <row r="77" spans="1:54" ht="15" customHeight="1" x14ac:dyDescent="0.3">
      <c r="A77" s="1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1"/>
      <c r="AY77" s="1"/>
      <c r="AZ77" s="1"/>
      <c r="BA77" s="19"/>
      <c r="BB77" s="19"/>
    </row>
    <row r="78" spans="1:54" ht="15" customHeight="1" x14ac:dyDescent="0.3">
      <c r="A78" s="1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1"/>
      <c r="AY78" s="1"/>
      <c r="AZ78" s="1"/>
      <c r="BA78" s="19"/>
      <c r="BB78" s="19"/>
    </row>
    <row r="79" spans="1:54" ht="15" customHeight="1" x14ac:dyDescent="0.3">
      <c r="A79" s="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1"/>
      <c r="AY79" s="1"/>
      <c r="AZ79" s="1"/>
      <c r="BA79" s="19"/>
      <c r="BB79" s="19"/>
    </row>
    <row r="80" spans="1:54" ht="15" customHeight="1" x14ac:dyDescent="0.3">
      <c r="A80" s="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1"/>
      <c r="AY80" s="1"/>
      <c r="AZ80" s="1"/>
      <c r="BA80" s="19"/>
      <c r="BB80" s="19"/>
    </row>
    <row r="81" spans="1:54" ht="15" customHeight="1" x14ac:dyDescent="0.3">
      <c r="A81" s="1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1"/>
      <c r="AY81" s="1"/>
      <c r="AZ81" s="1"/>
      <c r="BA81" s="19"/>
      <c r="BB81" s="19"/>
    </row>
    <row r="82" spans="1:54" ht="15" customHeight="1" x14ac:dyDescent="0.3">
      <c r="A82" s="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1"/>
      <c r="AY82" s="1"/>
      <c r="AZ82" s="1"/>
      <c r="BA82" s="19"/>
      <c r="BB82" s="19"/>
    </row>
    <row r="83" spans="1:54" ht="15" customHeight="1" x14ac:dyDescent="0.3">
      <c r="A83" s="1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1"/>
      <c r="AY83" s="1"/>
      <c r="AZ83" s="1"/>
      <c r="BA83" s="19"/>
      <c r="BB83" s="19"/>
    </row>
    <row r="84" spans="1:54" ht="15" customHeight="1" x14ac:dyDescent="0.3">
      <c r="A84" s="1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1"/>
      <c r="AY84" s="1"/>
      <c r="AZ84" s="1"/>
      <c r="BA84" s="19"/>
      <c r="BB84" s="19"/>
    </row>
    <row r="85" spans="1:54" ht="15" customHeight="1" x14ac:dyDescent="0.3">
      <c r="A85" s="1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1"/>
      <c r="AY85" s="1"/>
      <c r="AZ85" s="1"/>
      <c r="BA85" s="19"/>
      <c r="BB85" s="19"/>
    </row>
    <row r="86" spans="1:54" ht="15" customHeight="1" x14ac:dyDescent="0.3">
      <c r="A86" s="1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1"/>
      <c r="AY86" s="1"/>
      <c r="AZ86" s="1"/>
      <c r="BA86" s="19"/>
      <c r="BB86" s="19"/>
    </row>
    <row r="87" spans="1:54" ht="15" customHeight="1" x14ac:dyDescent="0.3">
      <c r="A87" s="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1"/>
      <c r="AY87" s="1"/>
      <c r="AZ87" s="1"/>
      <c r="BA87" s="19"/>
      <c r="BB87" s="19"/>
    </row>
    <row r="88" spans="1:54" ht="15" customHeight="1" x14ac:dyDescent="0.3">
      <c r="A88" s="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1"/>
      <c r="AY88" s="1"/>
      <c r="AZ88" s="1"/>
      <c r="BA88" s="19"/>
      <c r="BB88" s="19"/>
    </row>
    <row r="89" spans="1:54" ht="15" customHeight="1" x14ac:dyDescent="0.3">
      <c r="A89" s="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1"/>
      <c r="AY89" s="1"/>
      <c r="AZ89" s="1"/>
      <c r="BA89" s="19"/>
      <c r="BB89" s="19"/>
    </row>
    <row r="90" spans="1:54" ht="15" customHeight="1" x14ac:dyDescent="0.3">
      <c r="A90" s="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1"/>
      <c r="AY90" s="1"/>
      <c r="AZ90" s="1"/>
      <c r="BA90" s="19"/>
      <c r="BB90" s="19"/>
    </row>
    <row r="91" spans="1:54" ht="15" customHeight="1" x14ac:dyDescent="0.3">
      <c r="A91" s="1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1"/>
      <c r="AY91" s="1"/>
      <c r="AZ91" s="1"/>
      <c r="BA91" s="19"/>
      <c r="BB91" s="19"/>
    </row>
    <row r="92" spans="1:54" ht="15" customHeight="1" x14ac:dyDescent="0.3">
      <c r="A92" s="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1"/>
      <c r="AY92" s="1"/>
      <c r="AZ92" s="1"/>
      <c r="BA92" s="19"/>
      <c r="BB92" s="19"/>
    </row>
    <row r="93" spans="1:54" ht="15" customHeight="1" x14ac:dyDescent="0.3">
      <c r="A93" s="1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1"/>
      <c r="AY93" s="1"/>
      <c r="AZ93" s="1"/>
      <c r="BA93" s="19"/>
      <c r="BB93" s="19"/>
    </row>
    <row r="94" spans="1:54" ht="15" customHeight="1" x14ac:dyDescent="0.3">
      <c r="A94" s="1"/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1"/>
      <c r="AY94" s="1"/>
      <c r="AZ94" s="1"/>
      <c r="BA94" s="19"/>
      <c r="BB94" s="19"/>
    </row>
    <row r="95" spans="1:54" ht="15" customHeight="1" x14ac:dyDescent="0.3">
      <c r="A95" s="1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1"/>
      <c r="AY95" s="1"/>
      <c r="AZ95" s="1"/>
      <c r="BA95" s="19"/>
      <c r="BB95" s="19"/>
    </row>
    <row r="96" spans="1:54" ht="15" customHeight="1" x14ac:dyDescent="0.3">
      <c r="A96" s="1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1"/>
      <c r="AY96" s="1"/>
      <c r="AZ96" s="1"/>
      <c r="BA96" s="19"/>
      <c r="BB96" s="19"/>
    </row>
    <row r="97" spans="1:54" ht="15" customHeight="1" x14ac:dyDescent="0.3">
      <c r="A97" s="1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1"/>
      <c r="AY97" s="1"/>
      <c r="AZ97" s="1"/>
      <c r="BA97" s="19"/>
      <c r="BB97" s="19"/>
    </row>
    <row r="98" spans="1:54" ht="15" customHeight="1" x14ac:dyDescent="0.3">
      <c r="A98" s="1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1"/>
      <c r="AY98" s="1"/>
      <c r="AZ98" s="1"/>
      <c r="BA98" s="19"/>
      <c r="BB98" s="19"/>
    </row>
    <row r="99" spans="1:54" ht="15" customHeight="1" x14ac:dyDescent="0.3">
      <c r="A99" s="1"/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1"/>
      <c r="AY99" s="1"/>
      <c r="AZ99" s="1"/>
      <c r="BA99" s="19"/>
      <c r="BB99" s="19"/>
    </row>
    <row r="100" spans="1:54" ht="15" customHeight="1" x14ac:dyDescent="0.3">
      <c r="A100" s="1"/>
      <c r="B100" s="81"/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1"/>
      <c r="AY100" s="1"/>
      <c r="AZ100" s="1"/>
      <c r="BA100" s="19"/>
      <c r="BB100" s="19"/>
    </row>
    <row r="101" spans="1:54" ht="15" customHeight="1" x14ac:dyDescent="0.3">
      <c r="A101" s="1"/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1"/>
      <c r="AY101" s="1"/>
      <c r="AZ101" s="1"/>
      <c r="BA101" s="19"/>
      <c r="BB101" s="19"/>
    </row>
    <row r="102" spans="1:54" ht="15" customHeight="1" x14ac:dyDescent="0.3">
      <c r="A102" s="1"/>
      <c r="B102" s="81"/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1"/>
      <c r="AY102" s="1"/>
      <c r="AZ102" s="1"/>
      <c r="BA102" s="19"/>
      <c r="BB102" s="19"/>
    </row>
    <row r="103" spans="1:54" ht="15" customHeight="1" x14ac:dyDescent="0.3">
      <c r="A103" s="1"/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1"/>
      <c r="AY103" s="1"/>
      <c r="AZ103" s="1"/>
      <c r="BA103" s="19"/>
      <c r="BB103" s="19"/>
    </row>
    <row r="104" spans="1:54" ht="15" customHeight="1" x14ac:dyDescent="0.3">
      <c r="A104" s="1"/>
      <c r="B104" s="81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1"/>
      <c r="AY104" s="1"/>
      <c r="AZ104" s="1"/>
      <c r="BA104" s="19"/>
      <c r="BB104" s="19"/>
    </row>
    <row r="105" spans="1:54" ht="15" customHeight="1" x14ac:dyDescent="0.3">
      <c r="A105" s="1"/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1"/>
      <c r="AY105" s="1"/>
      <c r="AZ105" s="1"/>
      <c r="BA105" s="19"/>
      <c r="BB105" s="19"/>
    </row>
    <row r="106" spans="1:54" ht="15" customHeight="1" x14ac:dyDescent="0.3">
      <c r="A106" s="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1"/>
      <c r="AY106" s="1"/>
      <c r="AZ106" s="1"/>
      <c r="BA106" s="19"/>
      <c r="BB106" s="19"/>
    </row>
    <row r="107" spans="1:54" ht="15" customHeight="1" x14ac:dyDescent="0.3">
      <c r="A107" s="1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1"/>
      <c r="AY107" s="1"/>
      <c r="AZ107" s="1"/>
      <c r="BA107" s="19"/>
      <c r="BB107" s="19"/>
    </row>
    <row r="108" spans="1:54" ht="15" customHeight="1" x14ac:dyDescent="0.3">
      <c r="A108" s="1"/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1"/>
      <c r="AY108" s="1"/>
      <c r="AZ108" s="1"/>
      <c r="BA108" s="19"/>
      <c r="BB108" s="19"/>
    </row>
    <row r="109" spans="1:54" ht="15" customHeight="1" x14ac:dyDescent="0.3">
      <c r="A109" s="1"/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1"/>
      <c r="AY109" s="1"/>
      <c r="AZ109" s="1"/>
      <c r="BA109" s="19"/>
      <c r="BB109" s="19"/>
    </row>
    <row r="110" spans="1:54" ht="15" customHeight="1" x14ac:dyDescent="0.3">
      <c r="A110" s="1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1"/>
      <c r="AY110" s="1"/>
      <c r="AZ110" s="1"/>
      <c r="BA110" s="19"/>
      <c r="BB110" s="19"/>
    </row>
    <row r="111" spans="1:54" ht="15" customHeight="1" x14ac:dyDescent="0.3">
      <c r="A111" s="1"/>
      <c r="B111" s="81"/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1"/>
      <c r="AY111" s="1"/>
      <c r="AZ111" s="1"/>
      <c r="BA111" s="19"/>
      <c r="BB111" s="19"/>
    </row>
    <row r="112" spans="1:54" ht="15" customHeight="1" x14ac:dyDescent="0.3">
      <c r="A112" s="1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1"/>
      <c r="AY112" s="1"/>
      <c r="AZ112" s="1"/>
      <c r="BA112" s="19"/>
      <c r="BB112" s="19"/>
    </row>
    <row r="113" spans="1:54" ht="15" customHeight="1" x14ac:dyDescent="0.3">
      <c r="A113" s="1"/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1"/>
      <c r="AY113" s="1"/>
      <c r="AZ113" s="1"/>
      <c r="BA113" s="19"/>
      <c r="BB113" s="19"/>
    </row>
    <row r="114" spans="1:54" ht="15" customHeight="1" x14ac:dyDescent="0.3">
      <c r="A114" s="1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1"/>
      <c r="AY114" s="1"/>
      <c r="AZ114" s="1"/>
      <c r="BA114" s="19"/>
      <c r="BB114" s="19"/>
    </row>
    <row r="115" spans="1:54" ht="15" customHeight="1" x14ac:dyDescent="0.3">
      <c r="A115" s="1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1"/>
      <c r="AY115" s="1"/>
      <c r="AZ115" s="1"/>
      <c r="BA115" s="19"/>
      <c r="BB115" s="19"/>
    </row>
    <row r="116" spans="1:54" ht="15" customHeight="1" x14ac:dyDescent="0.3">
      <c r="A116" s="1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1"/>
      <c r="AY116" s="1"/>
      <c r="AZ116" s="1"/>
      <c r="BA116" s="19"/>
      <c r="BB116" s="19"/>
    </row>
    <row r="117" spans="1:54" ht="15" customHeight="1" x14ac:dyDescent="0.3">
      <c r="A117" s="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1"/>
      <c r="AY117" s="1"/>
      <c r="AZ117" s="1"/>
      <c r="BA117" s="19"/>
      <c r="BB117" s="19"/>
    </row>
    <row r="118" spans="1:54" ht="15" customHeight="1" x14ac:dyDescent="0.3">
      <c r="A118" s="1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1"/>
      <c r="AY118" s="1"/>
      <c r="AZ118" s="1"/>
      <c r="BA118" s="19"/>
      <c r="BB118" s="19"/>
    </row>
    <row r="119" spans="1:54" ht="15" customHeight="1" x14ac:dyDescent="0.3">
      <c r="A119" s="1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1"/>
      <c r="AY119" s="1"/>
      <c r="AZ119" s="1"/>
      <c r="BA119" s="19"/>
      <c r="BB119" s="19"/>
    </row>
    <row r="120" spans="1:54" ht="15" customHeight="1" x14ac:dyDescent="0.3">
      <c r="A120" s="1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1"/>
      <c r="AY120" s="1"/>
      <c r="AZ120" s="1"/>
      <c r="BA120" s="19"/>
      <c r="BB120" s="19"/>
    </row>
    <row r="121" spans="1:54" ht="15" customHeight="1" x14ac:dyDescent="0.3">
      <c r="A121" s="1"/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1"/>
      <c r="AY121" s="1"/>
      <c r="AZ121" s="1"/>
      <c r="BA121" s="19"/>
      <c r="BB121" s="19"/>
    </row>
    <row r="122" spans="1:54" ht="15" customHeight="1" x14ac:dyDescent="0.3">
      <c r="A122" s="1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1"/>
      <c r="AY122" s="1"/>
      <c r="AZ122" s="1"/>
      <c r="BA122" s="19"/>
      <c r="BB122" s="19"/>
    </row>
    <row r="123" spans="1:54" ht="15" customHeight="1" x14ac:dyDescent="0.3">
      <c r="A123" s="1"/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1"/>
      <c r="AY123" s="1"/>
      <c r="AZ123" s="1"/>
      <c r="BA123" s="19"/>
      <c r="BB123" s="19"/>
    </row>
    <row r="124" spans="1:54" ht="15" customHeight="1" x14ac:dyDescent="0.3">
      <c r="A124" s="1"/>
      <c r="B124" s="81"/>
      <c r="C124" s="81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1"/>
      <c r="AY124" s="1"/>
      <c r="AZ124" s="1"/>
      <c r="BA124" s="19"/>
      <c r="BB124" s="19"/>
    </row>
    <row r="125" spans="1:54" ht="15" customHeight="1" x14ac:dyDescent="0.3">
      <c r="A125" s="1"/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1"/>
      <c r="AY125" s="1"/>
      <c r="AZ125" s="1"/>
      <c r="BA125" s="19"/>
      <c r="BB125" s="19"/>
    </row>
    <row r="126" spans="1:54" ht="15" customHeight="1" x14ac:dyDescent="0.3">
      <c r="A126" s="1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1"/>
      <c r="AY126" s="1"/>
      <c r="AZ126" s="1"/>
      <c r="BA126" s="19"/>
      <c r="BB126" s="19"/>
    </row>
    <row r="127" spans="1:54" ht="15" customHeight="1" x14ac:dyDescent="0.3">
      <c r="A127" s="1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1"/>
      <c r="AY127" s="1"/>
      <c r="AZ127" s="1"/>
      <c r="BA127" s="19"/>
      <c r="BB127" s="19"/>
    </row>
    <row r="128" spans="1:54" ht="15" customHeight="1" x14ac:dyDescent="0.3">
      <c r="A128" s="1"/>
      <c r="B128" s="81"/>
      <c r="C128" s="81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  <c r="AR128" s="81"/>
      <c r="AS128" s="81"/>
      <c r="AT128" s="81"/>
      <c r="AU128" s="81"/>
      <c r="AV128" s="81"/>
      <c r="AW128" s="81"/>
      <c r="AX128" s="1"/>
      <c r="AY128" s="1"/>
      <c r="AZ128" s="1"/>
      <c r="BA128" s="19"/>
      <c r="BB128" s="19"/>
    </row>
    <row r="129" spans="1:54" ht="15" customHeight="1" x14ac:dyDescent="0.3">
      <c r="A129" s="1"/>
      <c r="B129" s="81"/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1"/>
      <c r="AY129" s="1"/>
      <c r="AZ129" s="1"/>
      <c r="BA129" s="19"/>
      <c r="BB129" s="19"/>
    </row>
    <row r="130" spans="1:54" ht="15" customHeight="1" x14ac:dyDescent="0.3">
      <c r="A130" s="1"/>
      <c r="B130" s="81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1"/>
      <c r="AY130" s="1"/>
      <c r="AZ130" s="1"/>
      <c r="BA130" s="19"/>
      <c r="BB130" s="19"/>
    </row>
    <row r="131" spans="1:54" ht="15" customHeight="1" x14ac:dyDescent="0.3">
      <c r="A131" s="1"/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81"/>
      <c r="AR131" s="81"/>
      <c r="AS131" s="81"/>
      <c r="AT131" s="81"/>
      <c r="AU131" s="81"/>
      <c r="AV131" s="81"/>
      <c r="AW131" s="81"/>
      <c r="AX131" s="1"/>
      <c r="AY131" s="1"/>
      <c r="AZ131" s="1"/>
      <c r="BA131" s="19"/>
      <c r="BB131" s="19"/>
    </row>
    <row r="132" spans="1:54" ht="15" customHeight="1" x14ac:dyDescent="0.3">
      <c r="A132" s="1"/>
      <c r="B132" s="81"/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1"/>
      <c r="AY132" s="1"/>
      <c r="AZ132" s="1"/>
      <c r="BA132" s="19"/>
      <c r="BB132" s="19"/>
    </row>
    <row r="133" spans="1:54" ht="15" customHeight="1" x14ac:dyDescent="0.3">
      <c r="A133" s="1"/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1"/>
      <c r="AY133" s="1"/>
      <c r="AZ133" s="1"/>
      <c r="BA133" s="19"/>
      <c r="BB133" s="19"/>
    </row>
    <row r="134" spans="1:54" ht="15" customHeight="1" x14ac:dyDescent="0.3">
      <c r="A134" s="1"/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1"/>
      <c r="AY134" s="1"/>
      <c r="AZ134" s="1"/>
      <c r="BA134" s="19"/>
      <c r="BB134" s="19"/>
    </row>
    <row r="135" spans="1:54" ht="15" customHeight="1" x14ac:dyDescent="0.3">
      <c r="A135" s="1"/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1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1"/>
      <c r="AY135" s="1"/>
      <c r="AZ135" s="1"/>
      <c r="BA135" s="19"/>
      <c r="BB135" s="19"/>
    </row>
    <row r="136" spans="1:54" ht="15" customHeight="1" x14ac:dyDescent="0.3">
      <c r="A136" s="1"/>
      <c r="B136" s="81"/>
      <c r="C136" s="81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1"/>
      <c r="AY136" s="1"/>
      <c r="AZ136" s="1"/>
      <c r="BA136" s="19"/>
      <c r="BB136" s="19"/>
    </row>
    <row r="137" spans="1:54" ht="15" customHeight="1" x14ac:dyDescent="0.3">
      <c r="A137" s="1"/>
      <c r="B137" s="81"/>
      <c r="C137" s="81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1"/>
      <c r="AY137" s="1"/>
      <c r="AZ137" s="1"/>
      <c r="BA137" s="19"/>
      <c r="BB137" s="19"/>
    </row>
    <row r="138" spans="1:54" ht="15" customHeight="1" x14ac:dyDescent="0.3">
      <c r="A138" s="1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1"/>
      <c r="AY138" s="1"/>
      <c r="AZ138" s="1"/>
      <c r="BA138" s="19"/>
      <c r="BB138" s="19"/>
    </row>
    <row r="139" spans="1:54" ht="15" customHeight="1" x14ac:dyDescent="0.3">
      <c r="A139" s="1"/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1"/>
      <c r="AY139" s="1"/>
      <c r="AZ139" s="1"/>
      <c r="BA139" s="19"/>
      <c r="BB139" s="19"/>
    </row>
    <row r="140" spans="1:54" ht="15" customHeight="1" x14ac:dyDescent="0.3">
      <c r="A140" s="1"/>
      <c r="B140" s="81"/>
      <c r="C140" s="81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81"/>
      <c r="AI140" s="81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1"/>
      <c r="AY140" s="1"/>
      <c r="AZ140" s="1"/>
      <c r="BA140" s="19"/>
      <c r="BB140" s="19"/>
    </row>
    <row r="141" spans="1:54" ht="15" customHeight="1" x14ac:dyDescent="0.3">
      <c r="A141" s="1"/>
      <c r="B141" s="81"/>
      <c r="C141" s="81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1"/>
      <c r="AH141" s="81"/>
      <c r="AI141" s="81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1"/>
      <c r="AY141" s="1"/>
      <c r="AZ141" s="1"/>
      <c r="BA141" s="19"/>
      <c r="BB141" s="19"/>
    </row>
    <row r="142" spans="1:54" ht="15" customHeight="1" x14ac:dyDescent="0.3">
      <c r="A142" s="1"/>
      <c r="B142" s="81"/>
      <c r="C142" s="81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81"/>
      <c r="AR142" s="81"/>
      <c r="AS142" s="81"/>
      <c r="AT142" s="81"/>
      <c r="AU142" s="81"/>
      <c r="AV142" s="81"/>
      <c r="AW142" s="81"/>
      <c r="AX142" s="1"/>
      <c r="AY142" s="1"/>
      <c r="AZ142" s="1"/>
      <c r="BA142" s="19"/>
      <c r="BB142" s="19"/>
    </row>
    <row r="143" spans="1:54" ht="15" customHeight="1" x14ac:dyDescent="0.3">
      <c r="A143" s="1"/>
      <c r="B143" s="81"/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1"/>
      <c r="AY143" s="1"/>
      <c r="AZ143" s="1"/>
      <c r="BA143" s="19"/>
      <c r="BB143" s="19"/>
    </row>
    <row r="144" spans="1:54" ht="15" customHeight="1" x14ac:dyDescent="0.3">
      <c r="A144" s="1"/>
      <c r="B144" s="81"/>
      <c r="C144" s="81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  <c r="AA144" s="81"/>
      <c r="AB144" s="81"/>
      <c r="AC144" s="81"/>
      <c r="AD144" s="81"/>
      <c r="AE144" s="81"/>
      <c r="AF144" s="81"/>
      <c r="AG144" s="81"/>
      <c r="AH144" s="81"/>
      <c r="AI144" s="81"/>
      <c r="AJ144" s="81"/>
      <c r="AK144" s="81"/>
      <c r="AL144" s="81"/>
      <c r="AM144" s="81"/>
      <c r="AN144" s="81"/>
      <c r="AO144" s="81"/>
      <c r="AP144" s="81"/>
      <c r="AQ144" s="81"/>
      <c r="AR144" s="81"/>
      <c r="AS144" s="81"/>
      <c r="AT144" s="81"/>
      <c r="AU144" s="81"/>
      <c r="AV144" s="81"/>
      <c r="AW144" s="81"/>
      <c r="AX144" s="1"/>
      <c r="AY144" s="1"/>
      <c r="AZ144" s="1"/>
      <c r="BA144" s="19"/>
      <c r="BB144" s="19"/>
    </row>
    <row r="145" spans="1:54" ht="15" customHeight="1" x14ac:dyDescent="0.3">
      <c r="A145" s="1"/>
      <c r="B145" s="81"/>
      <c r="C145" s="81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  <c r="AA145" s="81"/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81"/>
      <c r="AR145" s="81"/>
      <c r="AS145" s="81"/>
      <c r="AT145" s="81"/>
      <c r="AU145" s="81"/>
      <c r="AV145" s="81"/>
      <c r="AW145" s="81"/>
      <c r="AX145" s="1"/>
      <c r="AY145" s="1"/>
      <c r="AZ145" s="1"/>
      <c r="BA145" s="19"/>
      <c r="BB145" s="19"/>
    </row>
    <row r="146" spans="1:54" ht="15" customHeight="1" x14ac:dyDescent="0.3">
      <c r="A146" s="1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1"/>
      <c r="AY146" s="1"/>
      <c r="AZ146" s="1"/>
      <c r="BA146" s="19"/>
      <c r="BB146" s="19"/>
    </row>
    <row r="147" spans="1:54" ht="15" customHeight="1" x14ac:dyDescent="0.3">
      <c r="A147" s="1"/>
      <c r="B147" s="81"/>
      <c r="C147" s="81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1"/>
      <c r="AY147" s="1"/>
      <c r="AZ147" s="1"/>
      <c r="BA147" s="19"/>
      <c r="BB147" s="19"/>
    </row>
    <row r="148" spans="1:54" ht="15" customHeight="1" x14ac:dyDescent="0.3">
      <c r="A148" s="1"/>
      <c r="B148" s="81"/>
      <c r="C148" s="81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1"/>
      <c r="AY148" s="1"/>
      <c r="AZ148" s="1"/>
      <c r="BA148" s="19"/>
      <c r="BB148" s="19"/>
    </row>
    <row r="149" spans="1:54" ht="15" customHeight="1" x14ac:dyDescent="0.3">
      <c r="A149" s="1"/>
      <c r="B149" s="81"/>
      <c r="C149" s="81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1"/>
      <c r="AY149" s="1"/>
      <c r="AZ149" s="1"/>
      <c r="BA149" s="19"/>
      <c r="BB149" s="19"/>
    </row>
    <row r="150" spans="1:54" ht="15" customHeight="1" x14ac:dyDescent="0.3">
      <c r="A150" s="1"/>
      <c r="B150" s="81"/>
      <c r="C150" s="81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1"/>
      <c r="AY150" s="1"/>
      <c r="AZ150" s="1"/>
      <c r="BA150" s="19"/>
      <c r="BB150" s="19"/>
    </row>
    <row r="151" spans="1:54" ht="15" customHeight="1" x14ac:dyDescent="0.3">
      <c r="A151" s="1"/>
      <c r="B151" s="81"/>
      <c r="C151" s="81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1"/>
      <c r="AY151" s="1"/>
      <c r="AZ151" s="1"/>
      <c r="BA151" s="19"/>
      <c r="BB151" s="19"/>
    </row>
    <row r="152" spans="1:54" ht="15" customHeight="1" x14ac:dyDescent="0.3">
      <c r="A152" s="1"/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1"/>
      <c r="AY152" s="1"/>
      <c r="AZ152" s="1"/>
      <c r="BA152" s="19"/>
      <c r="BB152" s="19"/>
    </row>
    <row r="153" spans="1:54" ht="15" customHeight="1" x14ac:dyDescent="0.3">
      <c r="A153" s="1"/>
      <c r="B153" s="81"/>
      <c r="C153" s="81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1"/>
      <c r="AY153" s="1"/>
      <c r="AZ153" s="1"/>
      <c r="BA153" s="19"/>
      <c r="BB153" s="19"/>
    </row>
    <row r="154" spans="1:54" ht="15" customHeight="1" x14ac:dyDescent="0.3">
      <c r="A154" s="1"/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1"/>
      <c r="AY154" s="1"/>
      <c r="AZ154" s="1"/>
      <c r="BA154" s="19"/>
      <c r="BB154" s="19"/>
    </row>
    <row r="155" spans="1:54" ht="15" customHeight="1" x14ac:dyDescent="0.3">
      <c r="A155" s="1"/>
      <c r="B155" s="81"/>
      <c r="C155" s="81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1"/>
      <c r="AY155" s="1"/>
      <c r="AZ155" s="1"/>
      <c r="BA155" s="19"/>
      <c r="BB155" s="19"/>
    </row>
    <row r="156" spans="1:54" ht="15" customHeight="1" x14ac:dyDescent="0.3">
      <c r="A156" s="1"/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1"/>
      <c r="AY156" s="1"/>
      <c r="AZ156" s="1"/>
      <c r="BA156" s="19"/>
      <c r="BB156" s="19"/>
    </row>
    <row r="157" spans="1:54" ht="15" customHeight="1" x14ac:dyDescent="0.3">
      <c r="A157" s="1"/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  <c r="AA157" s="81"/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81"/>
      <c r="AR157" s="81"/>
      <c r="AS157" s="81"/>
      <c r="AT157" s="81"/>
      <c r="AU157" s="81"/>
      <c r="AV157" s="81"/>
      <c r="AW157" s="81"/>
      <c r="AX157" s="1"/>
      <c r="AY157" s="1"/>
      <c r="AZ157" s="1"/>
      <c r="BA157" s="19"/>
      <c r="BB157" s="19"/>
    </row>
    <row r="158" spans="1:54" ht="15" customHeight="1" x14ac:dyDescent="0.3">
      <c r="A158" s="1"/>
      <c r="B158" s="81"/>
      <c r="C158" s="81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81"/>
      <c r="AB158" s="81"/>
      <c r="AC158" s="81"/>
      <c r="AD158" s="81"/>
      <c r="AE158" s="81"/>
      <c r="AF158" s="81"/>
      <c r="AG158" s="81"/>
      <c r="AH158" s="81"/>
      <c r="AI158" s="81"/>
      <c r="AJ158" s="81"/>
      <c r="AK158" s="81"/>
      <c r="AL158" s="81"/>
      <c r="AM158" s="81"/>
      <c r="AN158" s="81"/>
      <c r="AO158" s="81"/>
      <c r="AP158" s="81"/>
      <c r="AQ158" s="81"/>
      <c r="AR158" s="81"/>
      <c r="AS158" s="81"/>
      <c r="AT158" s="81"/>
      <c r="AU158" s="81"/>
      <c r="AV158" s="81"/>
      <c r="AW158" s="81"/>
      <c r="AX158" s="1"/>
      <c r="AY158" s="1"/>
      <c r="AZ158" s="1"/>
      <c r="BA158" s="19"/>
      <c r="BB158" s="19"/>
    </row>
    <row r="159" spans="1:54" ht="15" customHeight="1" x14ac:dyDescent="0.3">
      <c r="A159" s="1"/>
      <c r="B159" s="81"/>
      <c r="C159" s="81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  <c r="AA159" s="81"/>
      <c r="AB159" s="81"/>
      <c r="AC159" s="81"/>
      <c r="AD159" s="81"/>
      <c r="AE159" s="81"/>
      <c r="AF159" s="81"/>
      <c r="AG159" s="81"/>
      <c r="AH159" s="81"/>
      <c r="AI159" s="81"/>
      <c r="AJ159" s="81"/>
      <c r="AK159" s="81"/>
      <c r="AL159" s="81"/>
      <c r="AM159" s="81"/>
      <c r="AN159" s="81"/>
      <c r="AO159" s="81"/>
      <c r="AP159" s="81"/>
      <c r="AQ159" s="81"/>
      <c r="AR159" s="81"/>
      <c r="AS159" s="81"/>
      <c r="AT159" s="81"/>
      <c r="AU159" s="81"/>
      <c r="AV159" s="81"/>
      <c r="AW159" s="81"/>
      <c r="AX159" s="1"/>
      <c r="AY159" s="1"/>
      <c r="AZ159" s="1"/>
      <c r="BA159" s="19"/>
      <c r="BB159" s="19"/>
    </row>
    <row r="160" spans="1:54" ht="15" customHeight="1" x14ac:dyDescent="0.3">
      <c r="A160" s="1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81"/>
      <c r="AX160" s="1"/>
      <c r="AY160" s="1"/>
      <c r="AZ160" s="1"/>
      <c r="BA160" s="19"/>
      <c r="BB160" s="19"/>
    </row>
    <row r="161" spans="1:54" ht="15" customHeight="1" x14ac:dyDescent="0.3">
      <c r="A161" s="1"/>
      <c r="B161" s="81"/>
      <c r="C161" s="81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  <c r="AA161" s="81"/>
      <c r="AB161" s="81"/>
      <c r="AC161" s="81"/>
      <c r="AD161" s="81"/>
      <c r="AE161" s="81"/>
      <c r="AF161" s="81"/>
      <c r="AG161" s="81"/>
      <c r="AH161" s="81"/>
      <c r="AI161" s="81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1"/>
      <c r="AY161" s="1"/>
      <c r="AZ161" s="1"/>
      <c r="BA161" s="19"/>
      <c r="BB161" s="19"/>
    </row>
    <row r="162" spans="1:54" ht="15" customHeight="1" x14ac:dyDescent="0.3">
      <c r="A162" s="1"/>
      <c r="B162" s="81"/>
      <c r="C162" s="81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1"/>
      <c r="AY162" s="1"/>
      <c r="AZ162" s="1"/>
      <c r="BA162" s="19"/>
      <c r="BB162" s="19"/>
    </row>
    <row r="163" spans="1:54" ht="15" customHeight="1" x14ac:dyDescent="0.3">
      <c r="A163" s="1"/>
      <c r="B163" s="81"/>
      <c r="C163" s="81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  <c r="AA163" s="81"/>
      <c r="AB163" s="81"/>
      <c r="AC163" s="81"/>
      <c r="AD163" s="81"/>
      <c r="AE163" s="81"/>
      <c r="AF163" s="81"/>
      <c r="AG163" s="81"/>
      <c r="AH163" s="81"/>
      <c r="AI163" s="81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1"/>
      <c r="AY163" s="1"/>
      <c r="AZ163" s="1"/>
      <c r="BA163" s="19"/>
      <c r="BB163" s="19"/>
    </row>
    <row r="164" spans="1:54" ht="15" customHeight="1" x14ac:dyDescent="0.3">
      <c r="A164" s="1"/>
      <c r="B164" s="81"/>
      <c r="C164" s="81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1"/>
      <c r="AY164" s="1"/>
      <c r="AZ164" s="1"/>
      <c r="BA164" s="19"/>
      <c r="BB164" s="19"/>
    </row>
    <row r="165" spans="1:54" ht="15" customHeight="1" x14ac:dyDescent="0.3">
      <c r="A165" s="1"/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  <c r="AA165" s="81"/>
      <c r="AB165" s="81"/>
      <c r="AC165" s="81"/>
      <c r="AD165" s="81"/>
      <c r="AE165" s="81"/>
      <c r="AF165" s="81"/>
      <c r="AG165" s="81"/>
      <c r="AH165" s="81"/>
      <c r="AI165" s="81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1"/>
      <c r="AY165" s="1"/>
      <c r="AZ165" s="1"/>
      <c r="BA165" s="19"/>
      <c r="BB165" s="19"/>
    </row>
    <row r="166" spans="1:54" ht="15" customHeight="1" x14ac:dyDescent="0.3">
      <c r="A166" s="1"/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1"/>
      <c r="AY166" s="1"/>
      <c r="AZ166" s="1"/>
      <c r="BA166" s="19"/>
      <c r="BB166" s="19"/>
    </row>
    <row r="167" spans="1:54" ht="15" customHeight="1" x14ac:dyDescent="0.3">
      <c r="A167" s="1"/>
      <c r="B167" s="81"/>
      <c r="C167" s="81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1"/>
      <c r="AY167" s="1"/>
      <c r="AZ167" s="1"/>
      <c r="BA167" s="19"/>
      <c r="BB167" s="19"/>
    </row>
    <row r="168" spans="1:54" ht="15" customHeight="1" x14ac:dyDescent="0.3">
      <c r="A168" s="1"/>
      <c r="B168" s="81"/>
      <c r="C168" s="81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  <c r="AA168" s="81"/>
      <c r="AB168" s="81"/>
      <c r="AC168" s="81"/>
      <c r="AD168" s="81"/>
      <c r="AE168" s="81"/>
      <c r="AF168" s="81"/>
      <c r="AG168" s="81"/>
      <c r="AH168" s="81"/>
      <c r="AI168" s="81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1"/>
      <c r="AY168" s="1"/>
      <c r="AZ168" s="1"/>
      <c r="BA168" s="19"/>
      <c r="BB168" s="19"/>
    </row>
    <row r="169" spans="1:54" ht="15" customHeight="1" x14ac:dyDescent="0.3">
      <c r="A169" s="1"/>
      <c r="B169" s="81"/>
      <c r="C169" s="81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  <c r="AA169" s="81"/>
      <c r="AB169" s="81"/>
      <c r="AC169" s="81"/>
      <c r="AD169" s="81"/>
      <c r="AE169" s="81"/>
      <c r="AF169" s="81"/>
      <c r="AG169" s="81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1"/>
      <c r="AU169" s="81"/>
      <c r="AV169" s="81"/>
      <c r="AW169" s="81"/>
      <c r="AX169" s="1"/>
      <c r="AY169" s="1"/>
      <c r="AZ169" s="1"/>
      <c r="BA169" s="19"/>
      <c r="BB169" s="19"/>
    </row>
    <row r="170" spans="1:54" ht="15" customHeight="1" x14ac:dyDescent="0.3">
      <c r="A170" s="1"/>
      <c r="B170" s="81"/>
      <c r="C170" s="81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  <c r="AA170" s="81"/>
      <c r="AB170" s="81"/>
      <c r="AC170" s="81"/>
      <c r="AD170" s="81"/>
      <c r="AE170" s="81"/>
      <c r="AF170" s="81"/>
      <c r="AG170" s="81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1"/>
      <c r="AY170" s="1"/>
      <c r="AZ170" s="1"/>
      <c r="BA170" s="19"/>
      <c r="BB170" s="19"/>
    </row>
    <row r="171" spans="1:54" ht="15" customHeight="1" x14ac:dyDescent="0.3">
      <c r="A171" s="1"/>
      <c r="B171" s="81"/>
      <c r="C171" s="81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1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1"/>
      <c r="AY171" s="1"/>
      <c r="AZ171" s="1"/>
      <c r="BA171" s="19"/>
      <c r="BB171" s="19"/>
    </row>
    <row r="172" spans="1:54" ht="15" customHeight="1" x14ac:dyDescent="0.3">
      <c r="A172" s="1"/>
      <c r="B172" s="81"/>
      <c r="C172" s="81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  <c r="AA172" s="81"/>
      <c r="AB172" s="81"/>
      <c r="AC172" s="81"/>
      <c r="AD172" s="81"/>
      <c r="AE172" s="81"/>
      <c r="AF172" s="81"/>
      <c r="AG172" s="81"/>
      <c r="AH172" s="81"/>
      <c r="AI172" s="81"/>
      <c r="AJ172" s="81"/>
      <c r="AK172" s="81"/>
      <c r="AL172" s="81"/>
      <c r="AM172" s="81"/>
      <c r="AN172" s="81"/>
      <c r="AO172" s="81"/>
      <c r="AP172" s="81"/>
      <c r="AQ172" s="81"/>
      <c r="AR172" s="81"/>
      <c r="AS172" s="81"/>
      <c r="AT172" s="81"/>
      <c r="AU172" s="81"/>
      <c r="AV172" s="81"/>
      <c r="AW172" s="81"/>
      <c r="AX172" s="1"/>
      <c r="AY172" s="1"/>
      <c r="AZ172" s="1"/>
      <c r="BA172" s="19"/>
      <c r="BB172" s="19"/>
    </row>
    <row r="173" spans="1:54" ht="15" customHeight="1" x14ac:dyDescent="0.3">
      <c r="A173" s="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1"/>
      <c r="AH173" s="81"/>
      <c r="AI173" s="81"/>
      <c r="AJ173" s="81"/>
      <c r="AK173" s="81"/>
      <c r="AL173" s="81"/>
      <c r="AM173" s="81"/>
      <c r="AN173" s="81"/>
      <c r="AO173" s="81"/>
      <c r="AP173" s="81"/>
      <c r="AQ173" s="81"/>
      <c r="AR173" s="81"/>
      <c r="AS173" s="81"/>
      <c r="AT173" s="81"/>
      <c r="AU173" s="81"/>
      <c r="AV173" s="81"/>
      <c r="AW173" s="81"/>
      <c r="AX173" s="1"/>
      <c r="AY173" s="1"/>
      <c r="AZ173" s="1"/>
      <c r="BA173" s="19"/>
      <c r="BB173" s="19"/>
    </row>
    <row r="174" spans="1:54" ht="15" customHeight="1" x14ac:dyDescent="0.3">
      <c r="A174" s="1"/>
      <c r="B174" s="81"/>
      <c r="C174" s="81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  <c r="AA174" s="81"/>
      <c r="AB174" s="81"/>
      <c r="AC174" s="81"/>
      <c r="AD174" s="81"/>
      <c r="AE174" s="81"/>
      <c r="AF174" s="81"/>
      <c r="AG174" s="81"/>
      <c r="AH174" s="81"/>
      <c r="AI174" s="81"/>
      <c r="AJ174" s="81"/>
      <c r="AK174" s="81"/>
      <c r="AL174" s="81"/>
      <c r="AM174" s="81"/>
      <c r="AN174" s="81"/>
      <c r="AO174" s="81"/>
      <c r="AP174" s="81"/>
      <c r="AQ174" s="81"/>
      <c r="AR174" s="81"/>
      <c r="AS174" s="81"/>
      <c r="AT174" s="81"/>
      <c r="AU174" s="81"/>
      <c r="AV174" s="81"/>
      <c r="AW174" s="81"/>
      <c r="AX174" s="1"/>
      <c r="AY174" s="1"/>
      <c r="AZ174" s="1"/>
      <c r="BA174" s="19"/>
      <c r="BB174" s="19"/>
    </row>
    <row r="175" spans="1:54" ht="15" customHeight="1" x14ac:dyDescent="0.3">
      <c r="A175" s="1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  <c r="AA175" s="81"/>
      <c r="AB175" s="81"/>
      <c r="AC175" s="81"/>
      <c r="AD175" s="81"/>
      <c r="AE175" s="81"/>
      <c r="AF175" s="81"/>
      <c r="AG175" s="81"/>
      <c r="AH175" s="81"/>
      <c r="AI175" s="81"/>
      <c r="AJ175" s="81"/>
      <c r="AK175" s="81"/>
      <c r="AL175" s="81"/>
      <c r="AM175" s="81"/>
      <c r="AN175" s="81"/>
      <c r="AO175" s="81"/>
      <c r="AP175" s="81"/>
      <c r="AQ175" s="81"/>
      <c r="AR175" s="81"/>
      <c r="AS175" s="81"/>
      <c r="AT175" s="81"/>
      <c r="AU175" s="81"/>
      <c r="AV175" s="81"/>
      <c r="AW175" s="81"/>
      <c r="AX175" s="1"/>
      <c r="AY175" s="1"/>
      <c r="AZ175" s="1"/>
      <c r="BA175" s="19"/>
      <c r="BB175" s="19"/>
    </row>
    <row r="176" spans="1:54" ht="15" customHeight="1" x14ac:dyDescent="0.3">
      <c r="A176" s="1"/>
      <c r="B176" s="81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  <c r="AA176" s="81"/>
      <c r="AB176" s="81"/>
      <c r="AC176" s="81"/>
      <c r="AD176" s="81"/>
      <c r="AE176" s="81"/>
      <c r="AF176" s="81"/>
      <c r="AG176" s="81"/>
      <c r="AH176" s="81"/>
      <c r="AI176" s="81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1"/>
      <c r="AY176" s="1"/>
      <c r="AZ176" s="1"/>
      <c r="BA176" s="19"/>
      <c r="BB176" s="19"/>
    </row>
    <row r="177" spans="1:54" ht="15" customHeight="1" x14ac:dyDescent="0.3">
      <c r="A177" s="1"/>
      <c r="B177" s="81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  <c r="AA177" s="81"/>
      <c r="AB177" s="81"/>
      <c r="AC177" s="81"/>
      <c r="AD177" s="81"/>
      <c r="AE177" s="81"/>
      <c r="AF177" s="81"/>
      <c r="AG177" s="81"/>
      <c r="AH177" s="81"/>
      <c r="AI177" s="81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1"/>
      <c r="AY177" s="1"/>
      <c r="AZ177" s="1"/>
      <c r="BA177" s="19"/>
      <c r="BB177" s="19"/>
    </row>
    <row r="178" spans="1:54" ht="15" customHeight="1" x14ac:dyDescent="0.3">
      <c r="A178" s="1"/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1"/>
      <c r="AY178" s="1"/>
      <c r="AZ178" s="1"/>
      <c r="BA178" s="19"/>
      <c r="BB178" s="19"/>
    </row>
    <row r="179" spans="1:54" ht="15" customHeight="1" x14ac:dyDescent="0.3">
      <c r="A179" s="1"/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1"/>
      <c r="AY179" s="1"/>
      <c r="AZ179" s="1"/>
      <c r="BA179" s="19"/>
      <c r="BB179" s="19"/>
    </row>
    <row r="180" spans="1:54" ht="15" customHeight="1" x14ac:dyDescent="0.3">
      <c r="A180" s="1"/>
      <c r="B180" s="81"/>
      <c r="C180" s="81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1"/>
      <c r="AY180" s="1"/>
      <c r="AZ180" s="1"/>
      <c r="BA180" s="19"/>
      <c r="BB180" s="19"/>
    </row>
    <row r="181" spans="1:54" ht="15" customHeight="1" x14ac:dyDescent="0.3">
      <c r="A181" s="1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1"/>
      <c r="AY181" s="1"/>
      <c r="AZ181" s="1"/>
      <c r="BA181" s="19"/>
      <c r="BB181" s="19"/>
    </row>
    <row r="182" spans="1:54" ht="15" customHeight="1" x14ac:dyDescent="0.3">
      <c r="A182" s="1"/>
      <c r="B182" s="81"/>
      <c r="C182" s="81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81"/>
      <c r="AB182" s="81"/>
      <c r="AC182" s="81"/>
      <c r="AD182" s="81"/>
      <c r="AE182" s="81"/>
      <c r="AF182" s="81"/>
      <c r="AG182" s="81"/>
      <c r="AH182" s="81"/>
      <c r="AI182" s="81"/>
      <c r="AJ182" s="81"/>
      <c r="AK182" s="81"/>
      <c r="AL182" s="81"/>
      <c r="AM182" s="81"/>
      <c r="AN182" s="81"/>
      <c r="AO182" s="81"/>
      <c r="AP182" s="81"/>
      <c r="AQ182" s="81"/>
      <c r="AR182" s="81"/>
      <c r="AS182" s="81"/>
      <c r="AT182" s="81"/>
      <c r="AU182" s="81"/>
      <c r="AV182" s="81"/>
      <c r="AW182" s="81"/>
      <c r="AX182" s="1"/>
      <c r="AY182" s="1"/>
      <c r="AZ182" s="1"/>
      <c r="BA182" s="19"/>
      <c r="BB182" s="19"/>
    </row>
    <row r="183" spans="1:54" ht="15" customHeight="1" x14ac:dyDescent="0.3">
      <c r="A183" s="1"/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1"/>
      <c r="AY183" s="1"/>
      <c r="AZ183" s="1"/>
      <c r="BA183" s="19"/>
      <c r="BB183" s="19"/>
    </row>
    <row r="184" spans="1:54" ht="15" customHeight="1" x14ac:dyDescent="0.3">
      <c r="A184" s="1"/>
      <c r="B184" s="81"/>
      <c r="C184" s="81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1"/>
      <c r="AY184" s="1"/>
      <c r="AZ184" s="1"/>
      <c r="BA184" s="19"/>
      <c r="BB184" s="19"/>
    </row>
    <row r="185" spans="1:54" ht="15" customHeight="1" x14ac:dyDescent="0.3">
      <c r="A185" s="1"/>
      <c r="B185" s="81"/>
      <c r="C185" s="81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1"/>
      <c r="AY185" s="1"/>
      <c r="AZ185" s="1"/>
      <c r="BA185" s="19"/>
      <c r="BB185" s="19"/>
    </row>
    <row r="186" spans="1:54" ht="15" customHeight="1" x14ac:dyDescent="0.3">
      <c r="A186" s="1"/>
      <c r="B186" s="81"/>
      <c r="C186" s="81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1"/>
      <c r="AY186" s="1"/>
      <c r="AZ186" s="1"/>
      <c r="BA186" s="19"/>
      <c r="BB186" s="19"/>
    </row>
    <row r="187" spans="1:54" ht="15" customHeight="1" x14ac:dyDescent="0.3">
      <c r="A187" s="1"/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1"/>
      <c r="AY187" s="1"/>
      <c r="AZ187" s="1"/>
      <c r="BA187" s="19"/>
      <c r="BB187" s="19"/>
    </row>
    <row r="188" spans="1:54" ht="15" customHeight="1" x14ac:dyDescent="0.3">
      <c r="A188" s="1"/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1"/>
      <c r="AY188" s="1"/>
      <c r="AZ188" s="1"/>
      <c r="BA188" s="19"/>
      <c r="BB188" s="19"/>
    </row>
    <row r="189" spans="1:54" ht="15" customHeight="1" x14ac:dyDescent="0.3">
      <c r="A189" s="1"/>
      <c r="B189" s="81"/>
      <c r="C189" s="81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1"/>
      <c r="AY189" s="1"/>
      <c r="AZ189" s="1"/>
      <c r="BA189" s="19"/>
      <c r="BB189" s="19"/>
    </row>
    <row r="190" spans="1:54" ht="15" customHeight="1" x14ac:dyDescent="0.3">
      <c r="A190" s="1"/>
      <c r="B190" s="81"/>
      <c r="C190" s="81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1"/>
      <c r="AY190" s="1"/>
      <c r="AZ190" s="1"/>
      <c r="BA190" s="19"/>
      <c r="BB190" s="19"/>
    </row>
    <row r="191" spans="1:54" ht="15" customHeight="1" x14ac:dyDescent="0.3">
      <c r="A191" s="1"/>
      <c r="B191" s="81"/>
      <c r="C191" s="81"/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  <c r="AA191" s="81"/>
      <c r="AB191" s="81"/>
      <c r="AC191" s="81"/>
      <c r="AD191" s="81"/>
      <c r="AE191" s="81"/>
      <c r="AF191" s="81"/>
      <c r="AG191" s="81"/>
      <c r="AH191" s="81"/>
      <c r="AI191" s="81"/>
      <c r="AJ191" s="81"/>
      <c r="AK191" s="81"/>
      <c r="AL191" s="81"/>
      <c r="AM191" s="81"/>
      <c r="AN191" s="81"/>
      <c r="AO191" s="81"/>
      <c r="AP191" s="81"/>
      <c r="AQ191" s="81"/>
      <c r="AR191" s="81"/>
      <c r="AS191" s="81"/>
      <c r="AT191" s="81"/>
      <c r="AU191" s="81"/>
      <c r="AV191" s="81"/>
      <c r="AW191" s="81"/>
      <c r="AX191" s="1"/>
      <c r="AY191" s="1"/>
      <c r="AZ191" s="1"/>
      <c r="BA191" s="19"/>
      <c r="BB191" s="19"/>
    </row>
    <row r="192" spans="1:54" ht="15" customHeight="1" x14ac:dyDescent="0.3">
      <c r="A192" s="1"/>
      <c r="B192" s="81"/>
      <c r="C192" s="81"/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  <c r="AA192" s="81"/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L192" s="81"/>
      <c r="AM192" s="81"/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1"/>
      <c r="AY192" s="1"/>
      <c r="AZ192" s="1"/>
      <c r="BA192" s="19"/>
      <c r="BB192" s="19"/>
    </row>
    <row r="193" spans="1:54" ht="15" customHeight="1" x14ac:dyDescent="0.3">
      <c r="A193" s="1"/>
      <c r="B193" s="81"/>
      <c r="C193" s="81"/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  <c r="AA193" s="81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81"/>
      <c r="AM193" s="81"/>
      <c r="AN193" s="81"/>
      <c r="AO193" s="81"/>
      <c r="AP193" s="81"/>
      <c r="AQ193" s="81"/>
      <c r="AR193" s="81"/>
      <c r="AS193" s="81"/>
      <c r="AT193" s="81"/>
      <c r="AU193" s="81"/>
      <c r="AV193" s="81"/>
      <c r="AW193" s="81"/>
      <c r="AX193" s="1"/>
      <c r="AY193" s="1"/>
      <c r="AZ193" s="1"/>
      <c r="BA193" s="19"/>
      <c r="BB193" s="19"/>
    </row>
    <row r="194" spans="1:54" ht="15" customHeight="1" x14ac:dyDescent="0.3">
      <c r="A194" s="1"/>
      <c r="B194" s="81"/>
      <c r="C194" s="81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1"/>
      <c r="AY194" s="1"/>
      <c r="AZ194" s="1"/>
      <c r="BA194" s="19"/>
      <c r="BB194" s="19"/>
    </row>
    <row r="195" spans="1:54" ht="15" customHeight="1" x14ac:dyDescent="0.3">
      <c r="A195" s="1"/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1"/>
      <c r="AY195" s="1"/>
      <c r="AZ195" s="1"/>
      <c r="BA195" s="19"/>
      <c r="BB195" s="19"/>
    </row>
    <row r="196" spans="1:54" ht="15" customHeight="1" x14ac:dyDescent="0.3">
      <c r="A196" s="1"/>
      <c r="B196" s="81"/>
      <c r="C196" s="81"/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1"/>
      <c r="AY196" s="1"/>
      <c r="AZ196" s="1"/>
      <c r="BA196" s="19"/>
      <c r="BB196" s="19"/>
    </row>
    <row r="197" spans="1:54" ht="15" customHeight="1" x14ac:dyDescent="0.3">
      <c r="A197" s="1"/>
      <c r="B197" s="81"/>
      <c r="C197" s="81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1"/>
      <c r="AY197" s="1"/>
      <c r="AZ197" s="1"/>
      <c r="BA197" s="19"/>
      <c r="BB197" s="19"/>
    </row>
    <row r="198" spans="1:54" ht="15" customHeight="1" x14ac:dyDescent="0.3">
      <c r="A198" s="1"/>
      <c r="B198" s="81"/>
      <c r="C198" s="81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1"/>
      <c r="AY198" s="1"/>
      <c r="AZ198" s="1"/>
      <c r="BA198" s="19"/>
      <c r="BB198" s="19"/>
    </row>
    <row r="199" spans="1:54" ht="15" customHeight="1" x14ac:dyDescent="0.3">
      <c r="A199" s="1"/>
      <c r="B199" s="81"/>
      <c r="C199" s="81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  <c r="AA199" s="81"/>
      <c r="AB199" s="81"/>
      <c r="AC199" s="81"/>
      <c r="AD199" s="81"/>
      <c r="AE199" s="81"/>
      <c r="AF199" s="81"/>
      <c r="AG199" s="81"/>
      <c r="AH199" s="81"/>
      <c r="AI199" s="81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1"/>
      <c r="AY199" s="1"/>
      <c r="AZ199" s="1"/>
      <c r="BA199" s="19"/>
      <c r="BB199" s="19"/>
    </row>
    <row r="200" spans="1:54" ht="15" customHeight="1" x14ac:dyDescent="0.3">
      <c r="A200" s="1"/>
      <c r="B200" s="81"/>
      <c r="C200" s="81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1"/>
      <c r="AY200" s="1"/>
      <c r="AZ200" s="1"/>
      <c r="BA200" s="19"/>
      <c r="BB200" s="19"/>
    </row>
    <row r="201" spans="1:54" ht="15" customHeight="1" x14ac:dyDescent="0.3">
      <c r="A201" s="1"/>
      <c r="B201" s="81"/>
      <c r="C201" s="81"/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1"/>
      <c r="AY201" s="1"/>
      <c r="AZ201" s="1"/>
      <c r="BA201" s="19"/>
      <c r="BB201" s="19"/>
    </row>
    <row r="202" spans="1:54" ht="15" customHeight="1" x14ac:dyDescent="0.3">
      <c r="A202" s="1"/>
      <c r="B202" s="81"/>
      <c r="C202" s="81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1"/>
      <c r="AY202" s="1"/>
      <c r="AZ202" s="1"/>
      <c r="BA202" s="19"/>
      <c r="BB202" s="19"/>
    </row>
    <row r="203" spans="1:54" ht="15" customHeight="1" x14ac:dyDescent="0.3">
      <c r="A203" s="1"/>
      <c r="B203" s="81"/>
      <c r="C203" s="81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1"/>
      <c r="AY203" s="1"/>
      <c r="AZ203" s="1"/>
      <c r="BA203" s="19"/>
      <c r="BB203" s="19"/>
    </row>
    <row r="204" spans="1:54" ht="15" customHeight="1" x14ac:dyDescent="0.3">
      <c r="A204" s="1"/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1"/>
      <c r="AY204" s="1"/>
      <c r="AZ204" s="1"/>
      <c r="BA204" s="19"/>
      <c r="BB204" s="19"/>
    </row>
    <row r="205" spans="1:54" ht="15" customHeight="1" x14ac:dyDescent="0.3">
      <c r="A205" s="1"/>
      <c r="B205" s="81"/>
      <c r="C205" s="81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  <c r="AA205" s="81"/>
      <c r="AB205" s="81"/>
      <c r="AC205" s="81"/>
      <c r="AD205" s="81"/>
      <c r="AE205" s="81"/>
      <c r="AF205" s="81"/>
      <c r="AG205" s="81"/>
      <c r="AH205" s="81"/>
      <c r="AI205" s="81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1"/>
      <c r="AY205" s="1"/>
      <c r="AZ205" s="1"/>
      <c r="BA205" s="19"/>
      <c r="BB205" s="19"/>
    </row>
    <row r="206" spans="1:54" ht="15" customHeight="1" x14ac:dyDescent="0.3">
      <c r="A206" s="1"/>
      <c r="B206" s="81"/>
      <c r="C206" s="81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  <c r="AA206" s="81"/>
      <c r="AB206" s="81"/>
      <c r="AC206" s="81"/>
      <c r="AD206" s="81"/>
      <c r="AE206" s="81"/>
      <c r="AF206" s="81"/>
      <c r="AG206" s="81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1"/>
      <c r="AY206" s="1"/>
      <c r="AZ206" s="1"/>
      <c r="BA206" s="19"/>
      <c r="BB206" s="19"/>
    </row>
    <row r="207" spans="1:54" ht="15" customHeight="1" x14ac:dyDescent="0.3">
      <c r="A207" s="1"/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1"/>
      <c r="AY207" s="1"/>
      <c r="AZ207" s="1"/>
      <c r="BA207" s="19"/>
      <c r="BB207" s="19"/>
    </row>
    <row r="208" spans="1:54" ht="15" customHeight="1" x14ac:dyDescent="0.3">
      <c r="A208" s="1"/>
      <c r="B208" s="81"/>
      <c r="C208" s="81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1"/>
      <c r="AY208" s="1"/>
      <c r="AZ208" s="1"/>
      <c r="BA208" s="19"/>
      <c r="BB208" s="19"/>
    </row>
    <row r="209" spans="1:54" ht="15" customHeight="1" x14ac:dyDescent="0.3">
      <c r="A209" s="1"/>
      <c r="B209" s="81"/>
      <c r="C209" s="81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1"/>
      <c r="AY209" s="1"/>
      <c r="AZ209" s="1"/>
      <c r="BA209" s="19"/>
      <c r="BB209" s="19"/>
    </row>
    <row r="210" spans="1:54" ht="15" customHeight="1" x14ac:dyDescent="0.3">
      <c r="A210" s="1"/>
      <c r="B210" s="81"/>
      <c r="C210" s="81"/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1"/>
      <c r="AY210" s="1"/>
      <c r="AZ210" s="1"/>
      <c r="BA210" s="19"/>
      <c r="BB210" s="19"/>
    </row>
    <row r="211" spans="1:54" ht="15" customHeight="1" x14ac:dyDescent="0.3">
      <c r="A211" s="1"/>
      <c r="B211" s="81"/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1"/>
      <c r="AY211" s="1"/>
      <c r="AZ211" s="1"/>
      <c r="BA211" s="19"/>
      <c r="BB211" s="19"/>
    </row>
    <row r="212" spans="1:54" ht="15" customHeight="1" x14ac:dyDescent="0.3">
      <c r="A212" s="1"/>
      <c r="B212" s="81"/>
      <c r="C212" s="81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1"/>
      <c r="AY212" s="1"/>
      <c r="AZ212" s="1"/>
      <c r="BA212" s="19"/>
      <c r="BB212" s="19"/>
    </row>
    <row r="213" spans="1:54" ht="15" customHeight="1" x14ac:dyDescent="0.3">
      <c r="A213" s="1"/>
      <c r="B213" s="81"/>
      <c r="C213" s="81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1"/>
      <c r="AY213" s="1"/>
      <c r="AZ213" s="1"/>
      <c r="BA213" s="19"/>
      <c r="BB213" s="19"/>
    </row>
    <row r="214" spans="1:54" ht="15" customHeight="1" x14ac:dyDescent="0.3">
      <c r="A214" s="1"/>
      <c r="B214" s="81"/>
      <c r="C214" s="81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1"/>
      <c r="AY214" s="1"/>
      <c r="AZ214" s="1"/>
      <c r="BA214" s="19"/>
      <c r="BB214" s="19"/>
    </row>
    <row r="215" spans="1:54" ht="15" customHeight="1" x14ac:dyDescent="0.3">
      <c r="A215" s="1"/>
      <c r="B215" s="81"/>
      <c r="C215" s="81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1"/>
      <c r="AY215" s="1"/>
      <c r="AZ215" s="1"/>
      <c r="BA215" s="19"/>
      <c r="BB215" s="19"/>
    </row>
    <row r="216" spans="1:54" ht="15" customHeight="1" x14ac:dyDescent="0.3">
      <c r="A216" s="1"/>
      <c r="B216" s="81"/>
      <c r="C216" s="81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1"/>
      <c r="AY216" s="1"/>
      <c r="AZ216" s="1"/>
      <c r="BA216" s="19"/>
      <c r="BB216" s="19"/>
    </row>
    <row r="217" spans="1:54" ht="15" customHeight="1" x14ac:dyDescent="0.3">
      <c r="A217" s="1"/>
      <c r="B217" s="81"/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1"/>
      <c r="AY217" s="1"/>
      <c r="AZ217" s="1"/>
      <c r="BA217" s="19"/>
      <c r="BB217" s="19"/>
    </row>
    <row r="218" spans="1:54" ht="15" customHeight="1" x14ac:dyDescent="0.3">
      <c r="A218" s="1"/>
      <c r="B218" s="81"/>
      <c r="C218" s="81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1"/>
      <c r="AY218" s="1"/>
      <c r="AZ218" s="1"/>
      <c r="BA218" s="19"/>
      <c r="BB218" s="19"/>
    </row>
    <row r="219" spans="1:54" ht="15" customHeight="1" x14ac:dyDescent="0.3">
      <c r="A219" s="1"/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1"/>
      <c r="AY219" s="1"/>
      <c r="AZ219" s="1"/>
      <c r="BA219" s="19"/>
      <c r="BB219" s="19"/>
    </row>
    <row r="220" spans="1:54" ht="15" customHeight="1" x14ac:dyDescent="0.3">
      <c r="A220" s="1"/>
      <c r="B220" s="81"/>
      <c r="C220" s="81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1"/>
      <c r="AY220" s="1"/>
      <c r="AZ220" s="1"/>
      <c r="BA220" s="19"/>
      <c r="BB220" s="19"/>
    </row>
    <row r="221" spans="1:54" ht="15" customHeight="1" x14ac:dyDescent="0.3">
      <c r="A221" s="1"/>
      <c r="B221" s="81"/>
      <c r="C221" s="81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1"/>
      <c r="AY221" s="1"/>
      <c r="AZ221" s="1"/>
      <c r="BA221" s="19"/>
      <c r="BB221" s="19"/>
    </row>
    <row r="222" spans="1:54" ht="15" customHeight="1" x14ac:dyDescent="0.3">
      <c r="A222" s="1"/>
      <c r="B222" s="81"/>
      <c r="C222" s="81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1"/>
      <c r="AY222" s="1"/>
      <c r="AZ222" s="1"/>
      <c r="BA222" s="19"/>
      <c r="BB222" s="19"/>
    </row>
    <row r="223" spans="1:54" ht="15" customHeight="1" x14ac:dyDescent="0.3">
      <c r="A223" s="1"/>
      <c r="B223" s="81"/>
      <c r="C223" s="81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1"/>
      <c r="AY223" s="1"/>
      <c r="AZ223" s="1"/>
      <c r="BA223" s="19"/>
      <c r="BB223" s="19"/>
    </row>
    <row r="224" spans="1:54" ht="15" customHeight="1" x14ac:dyDescent="0.3">
      <c r="A224" s="1"/>
      <c r="B224" s="81"/>
      <c r="C224" s="81"/>
      <c r="D224" s="81"/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1"/>
      <c r="AY224" s="1"/>
      <c r="AZ224" s="1"/>
      <c r="BA224" s="19"/>
      <c r="BB224" s="19"/>
    </row>
    <row r="225" spans="1:54" ht="15" customHeight="1" x14ac:dyDescent="0.3">
      <c r="A225" s="1"/>
      <c r="B225" s="81"/>
      <c r="C225" s="81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1"/>
      <c r="AY225" s="1"/>
      <c r="AZ225" s="1"/>
      <c r="BA225" s="19"/>
      <c r="BB225" s="19"/>
    </row>
    <row r="226" spans="1:54" ht="15" customHeight="1" x14ac:dyDescent="0.3">
      <c r="A226" s="1"/>
      <c r="B226" s="81"/>
      <c r="C226" s="81"/>
      <c r="D226" s="81"/>
      <c r="E226" s="81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1"/>
      <c r="AY226" s="1"/>
      <c r="AZ226" s="1"/>
      <c r="BA226" s="19"/>
      <c r="BB226" s="19"/>
    </row>
    <row r="227" spans="1:54" ht="15" customHeight="1" x14ac:dyDescent="0.3">
      <c r="A227" s="1"/>
      <c r="B227" s="81"/>
      <c r="C227" s="81"/>
      <c r="D227" s="81"/>
      <c r="E227" s="81"/>
      <c r="F227" s="81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1"/>
      <c r="AY227" s="1"/>
      <c r="AZ227" s="1"/>
      <c r="BA227" s="19"/>
      <c r="BB227" s="19"/>
    </row>
    <row r="228" spans="1:54" ht="15" customHeight="1" x14ac:dyDescent="0.3">
      <c r="A228" s="1"/>
      <c r="B228" s="81"/>
      <c r="C228" s="81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1"/>
      <c r="AY228" s="1"/>
      <c r="AZ228" s="1"/>
      <c r="BA228" s="19"/>
      <c r="BB228" s="19"/>
    </row>
    <row r="229" spans="1:54" ht="15" customHeight="1" x14ac:dyDescent="0.3">
      <c r="A229" s="1"/>
      <c r="B229" s="81"/>
      <c r="C229" s="81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1"/>
      <c r="AY229" s="1"/>
      <c r="AZ229" s="1"/>
      <c r="BA229" s="19"/>
      <c r="BB229" s="19"/>
    </row>
    <row r="230" spans="1:54" ht="15" customHeight="1" x14ac:dyDescent="0.3">
      <c r="A230" s="1"/>
      <c r="B230" s="81"/>
      <c r="C230" s="81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1"/>
      <c r="AY230" s="1"/>
      <c r="AZ230" s="1"/>
      <c r="BA230" s="19"/>
      <c r="BB230" s="19"/>
    </row>
    <row r="231" spans="1:54" ht="15" customHeight="1" x14ac:dyDescent="0.3">
      <c r="A231" s="1"/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1"/>
      <c r="AY231" s="1"/>
      <c r="AZ231" s="1"/>
      <c r="BA231" s="19"/>
      <c r="BB231" s="19"/>
    </row>
    <row r="232" spans="1:54" ht="15" customHeight="1" x14ac:dyDescent="0.3">
      <c r="A232" s="1"/>
      <c r="B232" s="81"/>
      <c r="C232" s="81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1"/>
      <c r="AY232" s="1"/>
      <c r="AZ232" s="1"/>
      <c r="BA232" s="19"/>
      <c r="BB232" s="19"/>
    </row>
    <row r="233" spans="1:54" ht="15" customHeight="1" x14ac:dyDescent="0.3">
      <c r="A233" s="1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1"/>
      <c r="AY233" s="1"/>
      <c r="AZ233" s="1"/>
      <c r="BA233" s="19"/>
      <c r="BB233" s="19"/>
    </row>
    <row r="234" spans="1:54" ht="15" customHeight="1" x14ac:dyDescent="0.3">
      <c r="A234" s="1"/>
      <c r="B234" s="81"/>
      <c r="C234" s="81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1"/>
      <c r="AY234" s="1"/>
      <c r="AZ234" s="1"/>
      <c r="BA234" s="19"/>
      <c r="BB234" s="19"/>
    </row>
    <row r="235" spans="1:54" ht="15" customHeight="1" x14ac:dyDescent="0.3">
      <c r="A235" s="1"/>
      <c r="B235" s="81"/>
      <c r="C235" s="81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  <c r="AA235" s="81"/>
      <c r="AB235" s="81"/>
      <c r="AC235" s="81"/>
      <c r="AD235" s="81"/>
      <c r="AE235" s="81"/>
      <c r="AF235" s="81"/>
      <c r="AG235" s="81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1"/>
      <c r="AY235" s="1"/>
      <c r="AZ235" s="1"/>
      <c r="BA235" s="19"/>
      <c r="BB235" s="19"/>
    </row>
    <row r="236" spans="1:54" ht="15" customHeight="1" x14ac:dyDescent="0.3">
      <c r="A236" s="1"/>
      <c r="B236" s="81"/>
      <c r="C236" s="81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  <c r="AA236" s="81"/>
      <c r="AB236" s="81"/>
      <c r="AC236" s="81"/>
      <c r="AD236" s="81"/>
      <c r="AE236" s="81"/>
      <c r="AF236" s="81"/>
      <c r="AG236" s="81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1"/>
      <c r="AY236" s="1"/>
      <c r="AZ236" s="1"/>
      <c r="BA236" s="19"/>
      <c r="BB236" s="19"/>
    </row>
    <row r="237" spans="1:54" ht="15" customHeight="1" x14ac:dyDescent="0.3">
      <c r="A237" s="1"/>
      <c r="B237" s="81"/>
      <c r="C237" s="81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1"/>
      <c r="AY237" s="1"/>
      <c r="AZ237" s="1"/>
      <c r="BA237" s="19"/>
      <c r="BB237" s="19"/>
    </row>
    <row r="238" spans="1:54" ht="15" customHeight="1" x14ac:dyDescent="0.3">
      <c r="A238" s="1"/>
      <c r="B238" s="81"/>
      <c r="C238" s="81"/>
      <c r="D238" s="81"/>
      <c r="E238" s="81"/>
      <c r="F238" s="81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1"/>
      <c r="AY238" s="1"/>
      <c r="AZ238" s="1"/>
      <c r="BA238" s="19"/>
      <c r="BB238" s="19"/>
    </row>
    <row r="239" spans="1:54" ht="15" customHeight="1" x14ac:dyDescent="0.3">
      <c r="A239" s="1"/>
      <c r="B239" s="81"/>
      <c r="C239" s="81"/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1"/>
      <c r="AY239" s="1"/>
      <c r="AZ239" s="1"/>
      <c r="BA239" s="19"/>
      <c r="BB239" s="19"/>
    </row>
    <row r="240" spans="1:54" ht="15" customHeight="1" x14ac:dyDescent="0.3">
      <c r="A240" s="1"/>
      <c r="B240" s="81"/>
      <c r="C240" s="81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1"/>
      <c r="AY240" s="1"/>
      <c r="AZ240" s="1"/>
      <c r="BA240" s="19"/>
      <c r="BB240" s="19"/>
    </row>
    <row r="241" spans="1:54" ht="15" customHeight="1" x14ac:dyDescent="0.3">
      <c r="A241" s="1"/>
      <c r="B241" s="81"/>
      <c r="C241" s="81"/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1"/>
      <c r="AY241" s="1"/>
      <c r="AZ241" s="1"/>
      <c r="BA241" s="19"/>
      <c r="BB241" s="19"/>
    </row>
    <row r="242" spans="1:54" ht="15" customHeight="1" x14ac:dyDescent="0.3">
      <c r="A242" s="1"/>
      <c r="B242" s="81"/>
      <c r="C242" s="81"/>
      <c r="D242" s="81"/>
      <c r="E242" s="81"/>
      <c r="F242" s="81"/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1"/>
      <c r="AY242" s="1"/>
      <c r="AZ242" s="1"/>
      <c r="BA242" s="19"/>
      <c r="BB242" s="19"/>
    </row>
    <row r="243" spans="1:54" ht="15" customHeight="1" x14ac:dyDescent="0.3">
      <c r="A243" s="1"/>
      <c r="B243" s="81"/>
      <c r="C243" s="81"/>
      <c r="D243" s="81"/>
      <c r="E243" s="81"/>
      <c r="F243" s="81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1"/>
      <c r="AY243" s="1"/>
      <c r="AZ243" s="1"/>
      <c r="BA243" s="19"/>
      <c r="BB243" s="19"/>
    </row>
    <row r="244" spans="1:54" ht="15" customHeight="1" x14ac:dyDescent="0.3">
      <c r="A244" s="1"/>
      <c r="B244" s="81"/>
      <c r="C244" s="81"/>
      <c r="D244" s="81"/>
      <c r="E244" s="81"/>
      <c r="F244" s="81"/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  <c r="AA244" s="81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1"/>
      <c r="AY244" s="1"/>
      <c r="AZ244" s="1"/>
      <c r="BA244" s="19"/>
      <c r="BB244" s="19"/>
    </row>
    <row r="245" spans="1:54" ht="15" customHeight="1" x14ac:dyDescent="0.3">
      <c r="A245" s="1"/>
      <c r="B245" s="81"/>
      <c r="C245" s="81"/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1"/>
      <c r="AY245" s="1"/>
      <c r="AZ245" s="1"/>
      <c r="BA245" s="19"/>
      <c r="BB245" s="19"/>
    </row>
    <row r="246" spans="1:54" ht="15" customHeight="1" x14ac:dyDescent="0.3">
      <c r="A246" s="1"/>
      <c r="B246" s="81"/>
      <c r="C246" s="81"/>
      <c r="D246" s="81"/>
      <c r="E246" s="81"/>
      <c r="F246" s="81"/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1"/>
      <c r="AY246" s="1"/>
      <c r="AZ246" s="1"/>
      <c r="BA246" s="19"/>
      <c r="BB246" s="19"/>
    </row>
    <row r="247" spans="1:54" ht="15" customHeight="1" x14ac:dyDescent="0.3">
      <c r="A247" s="1"/>
      <c r="B247" s="81"/>
      <c r="C247" s="81"/>
      <c r="D247" s="81"/>
      <c r="E247" s="81"/>
      <c r="F247" s="81"/>
      <c r="G247" s="81"/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1"/>
      <c r="AY247" s="1"/>
      <c r="AZ247" s="1"/>
      <c r="BA247" s="19"/>
      <c r="BB247" s="19"/>
    </row>
    <row r="248" spans="1:54" ht="15" customHeight="1" x14ac:dyDescent="0.3">
      <c r="A248" s="1"/>
      <c r="B248" s="81"/>
      <c r="C248" s="81"/>
      <c r="D248" s="81"/>
      <c r="E248" s="81"/>
      <c r="F248" s="81"/>
      <c r="G248" s="81"/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1"/>
      <c r="AY248" s="1"/>
      <c r="AZ248" s="1"/>
      <c r="BA248" s="19"/>
      <c r="BB248" s="19"/>
    </row>
    <row r="249" spans="1:54" ht="15" customHeight="1" x14ac:dyDescent="0.3">
      <c r="A249" s="1"/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1"/>
      <c r="AY249" s="1"/>
      <c r="AZ249" s="1"/>
      <c r="BA249" s="19"/>
      <c r="BB249" s="19"/>
    </row>
    <row r="250" spans="1:54" ht="15" customHeight="1" x14ac:dyDescent="0.3">
      <c r="A250" s="1"/>
      <c r="B250" s="81"/>
      <c r="C250" s="81"/>
      <c r="D250" s="81"/>
      <c r="E250" s="81"/>
      <c r="F250" s="81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1"/>
      <c r="AY250" s="1"/>
      <c r="AZ250" s="1"/>
      <c r="BA250" s="19"/>
      <c r="BB250" s="19"/>
    </row>
    <row r="251" spans="1:54" ht="15" customHeight="1" x14ac:dyDescent="0.3">
      <c r="A251" s="1"/>
      <c r="B251" s="81"/>
      <c r="C251" s="81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1"/>
      <c r="AY251" s="1"/>
      <c r="AZ251" s="1"/>
      <c r="BA251" s="19"/>
      <c r="BB251" s="19"/>
    </row>
    <row r="252" spans="1:54" ht="15" customHeight="1" x14ac:dyDescent="0.3">
      <c r="A252" s="1"/>
      <c r="B252" s="81"/>
      <c r="C252" s="81"/>
      <c r="D252" s="81"/>
      <c r="E252" s="81"/>
      <c r="F252" s="81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1"/>
      <c r="AY252" s="1"/>
      <c r="AZ252" s="1"/>
      <c r="BA252" s="19"/>
      <c r="BB252" s="19"/>
    </row>
    <row r="253" spans="1:54" ht="15" customHeight="1" x14ac:dyDescent="0.3">
      <c r="A253" s="1"/>
      <c r="B253" s="81"/>
      <c r="C253" s="81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81"/>
      <c r="AE253" s="81"/>
      <c r="AF253" s="81"/>
      <c r="AG253" s="81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1"/>
      <c r="AY253" s="1"/>
      <c r="AZ253" s="1"/>
      <c r="BA253" s="19"/>
      <c r="BB253" s="19"/>
    </row>
    <row r="254" spans="1:54" ht="15" customHeight="1" x14ac:dyDescent="0.3">
      <c r="A254" s="1"/>
      <c r="B254" s="81"/>
      <c r="C254" s="81"/>
      <c r="D254" s="81"/>
      <c r="E254" s="81"/>
      <c r="F254" s="81"/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1"/>
      <c r="AY254" s="1"/>
      <c r="AZ254" s="1"/>
      <c r="BA254" s="19"/>
      <c r="BB254" s="19"/>
    </row>
    <row r="255" spans="1:54" ht="15" customHeight="1" x14ac:dyDescent="0.3">
      <c r="A255" s="1"/>
      <c r="B255" s="81"/>
      <c r="C255" s="81"/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81"/>
      <c r="AE255" s="81"/>
      <c r="AF255" s="81"/>
      <c r="AG255" s="81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1"/>
      <c r="AY255" s="1"/>
      <c r="AZ255" s="1"/>
      <c r="BA255" s="19"/>
      <c r="BB255" s="19"/>
    </row>
    <row r="256" spans="1:54" ht="15" customHeight="1" x14ac:dyDescent="0.3">
      <c r="A256" s="1"/>
      <c r="B256" s="81"/>
      <c r="C256" s="81"/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1"/>
      <c r="AY256" s="1"/>
      <c r="AZ256" s="1"/>
      <c r="BA256" s="19"/>
      <c r="BB256" s="19"/>
    </row>
    <row r="257" spans="1:54" ht="15" customHeight="1" x14ac:dyDescent="0.3">
      <c r="A257" s="1"/>
      <c r="B257" s="81"/>
      <c r="C257" s="81"/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1"/>
      <c r="AY257" s="1"/>
      <c r="AZ257" s="1"/>
      <c r="BA257" s="19"/>
      <c r="BB257" s="19"/>
    </row>
    <row r="258" spans="1:54" ht="15" customHeight="1" x14ac:dyDescent="0.3">
      <c r="A258" s="1"/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1"/>
      <c r="AY258" s="1"/>
      <c r="AZ258" s="1"/>
      <c r="BA258" s="19"/>
      <c r="BB258" s="19"/>
    </row>
    <row r="259" spans="1:54" ht="15" customHeight="1" x14ac:dyDescent="0.3">
      <c r="A259" s="1"/>
      <c r="B259" s="81"/>
      <c r="C259" s="81"/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1"/>
      <c r="AY259" s="1"/>
      <c r="AZ259" s="1"/>
      <c r="BA259" s="19"/>
      <c r="BB259" s="19"/>
    </row>
    <row r="260" spans="1:54" ht="15" customHeight="1" x14ac:dyDescent="0.3">
      <c r="A260" s="1"/>
      <c r="B260" s="81"/>
      <c r="C260" s="81"/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1"/>
      <c r="AY260" s="1"/>
      <c r="AZ260" s="1"/>
      <c r="BA260" s="19"/>
      <c r="BB260" s="19"/>
    </row>
    <row r="261" spans="1:54" ht="15" customHeight="1" x14ac:dyDescent="0.3">
      <c r="A261" s="1"/>
      <c r="B261" s="81"/>
      <c r="C261" s="81"/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1"/>
      <c r="AY261" s="1"/>
      <c r="AZ261" s="1"/>
      <c r="BA261" s="19"/>
      <c r="BB261" s="19"/>
    </row>
    <row r="262" spans="1:54" ht="15" customHeight="1" x14ac:dyDescent="0.3">
      <c r="A262" s="1"/>
      <c r="B262" s="81"/>
      <c r="C262" s="81"/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1"/>
      <c r="AY262" s="1"/>
      <c r="AZ262" s="1"/>
      <c r="BA262" s="19"/>
      <c r="BB262" s="19"/>
    </row>
    <row r="263" spans="1:54" ht="15" customHeight="1" x14ac:dyDescent="0.3">
      <c r="A263" s="1"/>
      <c r="B263" s="81"/>
      <c r="C263" s="81"/>
      <c r="D263" s="81"/>
      <c r="E263" s="81"/>
      <c r="F263" s="81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1"/>
      <c r="AY263" s="1"/>
      <c r="AZ263" s="1"/>
      <c r="BA263" s="19"/>
      <c r="BB263" s="19"/>
    </row>
    <row r="264" spans="1:54" ht="15" customHeight="1" x14ac:dyDescent="0.3">
      <c r="A264" s="1"/>
      <c r="B264" s="81"/>
      <c r="C264" s="81"/>
      <c r="D264" s="81"/>
      <c r="E264" s="81"/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1"/>
      <c r="AY264" s="1"/>
      <c r="AZ264" s="1"/>
      <c r="BA264" s="19"/>
      <c r="BB264" s="19"/>
    </row>
    <row r="265" spans="1:54" ht="15" customHeight="1" x14ac:dyDescent="0.3">
      <c r="A265" s="1"/>
      <c r="B265" s="81"/>
      <c r="C265" s="81"/>
      <c r="D265" s="81"/>
      <c r="E265" s="81"/>
      <c r="F265" s="81"/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  <c r="AA265" s="81"/>
      <c r="AB265" s="81"/>
      <c r="AC265" s="81"/>
      <c r="AD265" s="81"/>
      <c r="AE265" s="81"/>
      <c r="AF265" s="81"/>
      <c r="AG265" s="81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1"/>
      <c r="AY265" s="1"/>
      <c r="AZ265" s="1"/>
      <c r="BA265" s="19"/>
      <c r="BB265" s="19"/>
    </row>
    <row r="266" spans="1:54" ht="15" customHeight="1" x14ac:dyDescent="0.3">
      <c r="A266" s="1"/>
      <c r="B266" s="81"/>
      <c r="C266" s="81"/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1"/>
      <c r="AY266" s="1"/>
      <c r="AZ266" s="1"/>
      <c r="BA266" s="19"/>
      <c r="BB266" s="19"/>
    </row>
    <row r="267" spans="1:54" ht="15" customHeight="1" x14ac:dyDescent="0.3">
      <c r="A267" s="1"/>
      <c r="B267" s="81"/>
      <c r="C267" s="81"/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1"/>
      <c r="AY267" s="1"/>
      <c r="AZ267" s="1"/>
      <c r="BA267" s="19"/>
      <c r="BB267" s="19"/>
    </row>
    <row r="268" spans="1:54" ht="15" customHeight="1" x14ac:dyDescent="0.3">
      <c r="A268" s="1"/>
      <c r="B268" s="81"/>
      <c r="C268" s="81"/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1"/>
      <c r="AY268" s="1"/>
      <c r="AZ268" s="1"/>
      <c r="BA268" s="19"/>
      <c r="BB268" s="19"/>
    </row>
    <row r="269" spans="1:54" ht="15" customHeight="1" x14ac:dyDescent="0.3">
      <c r="A269" s="1"/>
      <c r="B269" s="81"/>
      <c r="C269" s="81"/>
      <c r="D269" s="81"/>
      <c r="E269" s="81"/>
      <c r="F269" s="81"/>
      <c r="G269" s="81"/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1"/>
      <c r="AY269" s="1"/>
      <c r="AZ269" s="1"/>
      <c r="BA269" s="19"/>
      <c r="BB269" s="19"/>
    </row>
    <row r="270" spans="1:54" ht="15" customHeight="1" x14ac:dyDescent="0.3">
      <c r="A270" s="1"/>
      <c r="B270" s="81"/>
      <c r="C270" s="81"/>
      <c r="D270" s="81"/>
      <c r="E270" s="81"/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1"/>
      <c r="AY270" s="1"/>
      <c r="AZ270" s="1"/>
      <c r="BA270" s="19"/>
      <c r="BB270" s="19"/>
    </row>
    <row r="271" spans="1:54" ht="15" customHeight="1" x14ac:dyDescent="0.3">
      <c r="A271" s="1"/>
      <c r="B271" s="81"/>
      <c r="C271" s="81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  <c r="AA271" s="81"/>
      <c r="AB271" s="81"/>
      <c r="AC271" s="81"/>
      <c r="AD271" s="81"/>
      <c r="AE271" s="81"/>
      <c r="AF271" s="81"/>
      <c r="AG271" s="81"/>
      <c r="AH271" s="81"/>
      <c r="AI271" s="81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1"/>
      <c r="AY271" s="1"/>
      <c r="AZ271" s="1"/>
      <c r="BA271" s="19"/>
      <c r="BB271" s="19"/>
    </row>
    <row r="272" spans="1:54" ht="15" customHeight="1" x14ac:dyDescent="0.3">
      <c r="A272" s="1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  <c r="AA272" s="81"/>
      <c r="AB272" s="81"/>
      <c r="AC272" s="81"/>
      <c r="AD272" s="81"/>
      <c r="AE272" s="81"/>
      <c r="AF272" s="81"/>
      <c r="AG272" s="81"/>
      <c r="AH272" s="81"/>
      <c r="AI272" s="81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1"/>
      <c r="AY272" s="1"/>
      <c r="AZ272" s="1"/>
      <c r="BA272" s="19"/>
      <c r="BB272" s="19"/>
    </row>
    <row r="273" spans="1:54" ht="15" customHeight="1" x14ac:dyDescent="0.3">
      <c r="A273" s="1"/>
      <c r="B273" s="81"/>
      <c r="C273" s="81"/>
      <c r="D273" s="81"/>
      <c r="E273" s="81"/>
      <c r="F273" s="81"/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81"/>
      <c r="AE273" s="81"/>
      <c r="AF273" s="81"/>
      <c r="AG273" s="81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1"/>
      <c r="AY273" s="1"/>
      <c r="AZ273" s="1"/>
      <c r="BA273" s="19"/>
      <c r="BB273" s="19"/>
    </row>
    <row r="274" spans="1:54" ht="15" customHeight="1" x14ac:dyDescent="0.3">
      <c r="A274" s="1"/>
      <c r="B274" s="81"/>
      <c r="C274" s="81"/>
      <c r="D274" s="81"/>
      <c r="E274" s="81"/>
      <c r="F274" s="81"/>
      <c r="G274" s="81"/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81"/>
      <c r="AE274" s="81"/>
      <c r="AF274" s="81"/>
      <c r="AG274" s="81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1"/>
      <c r="AY274" s="1"/>
      <c r="AZ274" s="1"/>
      <c r="BA274" s="19"/>
      <c r="BB274" s="19"/>
    </row>
    <row r="275" spans="1:54" ht="15" customHeight="1" x14ac:dyDescent="0.3">
      <c r="A275" s="1"/>
      <c r="B275" s="81"/>
      <c r="C275" s="81"/>
      <c r="D275" s="81"/>
      <c r="E275" s="81"/>
      <c r="F275" s="81"/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81"/>
      <c r="AE275" s="81"/>
      <c r="AF275" s="81"/>
      <c r="AG275" s="81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1"/>
      <c r="AY275" s="1"/>
      <c r="AZ275" s="1"/>
      <c r="BA275" s="19"/>
      <c r="BB275" s="19"/>
    </row>
    <row r="276" spans="1:54" ht="15" customHeight="1" x14ac:dyDescent="0.3">
      <c r="A276" s="1"/>
      <c r="B276" s="81"/>
      <c r="C276" s="81"/>
      <c r="D276" s="81"/>
      <c r="E276" s="81"/>
      <c r="F276" s="81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1"/>
      <c r="AY276" s="1"/>
      <c r="AZ276" s="1"/>
      <c r="BA276" s="19"/>
      <c r="BB276" s="19"/>
    </row>
    <row r="277" spans="1:54" ht="15" customHeight="1" x14ac:dyDescent="0.3">
      <c r="A277" s="1"/>
      <c r="B277" s="81"/>
      <c r="C277" s="81"/>
      <c r="D277" s="81"/>
      <c r="E277" s="81"/>
      <c r="F277" s="81"/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81"/>
      <c r="AE277" s="81"/>
      <c r="AF277" s="81"/>
      <c r="AG277" s="81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1"/>
      <c r="AY277" s="1"/>
      <c r="AZ277" s="1"/>
      <c r="BA277" s="19"/>
      <c r="BB277" s="19"/>
    </row>
    <row r="278" spans="1:54" ht="15" customHeight="1" x14ac:dyDescent="0.3">
      <c r="A278" s="1"/>
      <c r="B278" s="81"/>
      <c r="C278" s="81"/>
      <c r="D278" s="81"/>
      <c r="E278" s="81"/>
      <c r="F278" s="81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  <c r="AA278" s="81"/>
      <c r="AB278" s="81"/>
      <c r="AC278" s="81"/>
      <c r="AD278" s="81"/>
      <c r="AE278" s="81"/>
      <c r="AF278" s="81"/>
      <c r="AG278" s="81"/>
      <c r="AH278" s="81"/>
      <c r="AI278" s="81"/>
      <c r="AJ278" s="81"/>
      <c r="AK278" s="81"/>
      <c r="AL278" s="81"/>
      <c r="AM278" s="81"/>
      <c r="AN278" s="81"/>
      <c r="AO278" s="81"/>
      <c r="AP278" s="81"/>
      <c r="AQ278" s="81"/>
      <c r="AR278" s="81"/>
      <c r="AS278" s="81"/>
      <c r="AT278" s="81"/>
      <c r="AU278" s="81"/>
      <c r="AV278" s="81"/>
      <c r="AW278" s="81"/>
      <c r="AX278" s="1"/>
      <c r="AY278" s="1"/>
      <c r="AZ278" s="1"/>
      <c r="BA278" s="19"/>
      <c r="BB278" s="19"/>
    </row>
    <row r="279" spans="1:54" ht="15" customHeight="1" x14ac:dyDescent="0.3">
      <c r="A279" s="1"/>
      <c r="B279" s="81"/>
      <c r="C279" s="81"/>
      <c r="D279" s="81"/>
      <c r="E279" s="81"/>
      <c r="F279" s="81"/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81"/>
      <c r="AE279" s="81"/>
      <c r="AF279" s="81"/>
      <c r="AG279" s="81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1"/>
      <c r="AY279" s="1"/>
      <c r="AZ279" s="1"/>
      <c r="BA279" s="19"/>
      <c r="BB279" s="19"/>
    </row>
    <row r="280" spans="1:54" ht="15" customHeight="1" x14ac:dyDescent="0.3">
      <c r="A280" s="1"/>
      <c r="B280" s="81"/>
      <c r="C280" s="81"/>
      <c r="D280" s="81"/>
      <c r="E280" s="81"/>
      <c r="F280" s="81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  <c r="AA280" s="81"/>
      <c r="AB280" s="81"/>
      <c r="AC280" s="81"/>
      <c r="AD280" s="81"/>
      <c r="AE280" s="81"/>
      <c r="AF280" s="81"/>
      <c r="AG280" s="81"/>
      <c r="AH280" s="81"/>
      <c r="AI280" s="81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1"/>
      <c r="AY280" s="1"/>
      <c r="AZ280" s="1"/>
      <c r="BA280" s="19"/>
      <c r="BB280" s="19"/>
    </row>
    <row r="281" spans="1:54" ht="15" customHeight="1" x14ac:dyDescent="0.3">
      <c r="A281" s="1"/>
      <c r="B281" s="81"/>
      <c r="C281" s="81"/>
      <c r="D281" s="81"/>
      <c r="E281" s="81"/>
      <c r="F281" s="81"/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  <c r="AA281" s="81"/>
      <c r="AB281" s="81"/>
      <c r="AC281" s="81"/>
      <c r="AD281" s="81"/>
      <c r="AE281" s="81"/>
      <c r="AF281" s="81"/>
      <c r="AG281" s="81"/>
      <c r="AH281" s="81"/>
      <c r="AI281" s="81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1"/>
      <c r="AY281" s="1"/>
      <c r="AZ281" s="1"/>
      <c r="BA281" s="19"/>
      <c r="BB281" s="19"/>
    </row>
    <row r="282" spans="1:54" ht="15" customHeight="1" x14ac:dyDescent="0.3">
      <c r="A282" s="1"/>
      <c r="B282" s="81"/>
      <c r="C282" s="81"/>
      <c r="D282" s="81"/>
      <c r="E282" s="81"/>
      <c r="F282" s="81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  <c r="AA282" s="81"/>
      <c r="AB282" s="81"/>
      <c r="AC282" s="81"/>
      <c r="AD282" s="81"/>
      <c r="AE282" s="81"/>
      <c r="AF282" s="81"/>
      <c r="AG282" s="81"/>
      <c r="AH282" s="81"/>
      <c r="AI282" s="81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1"/>
      <c r="AY282" s="1"/>
      <c r="AZ282" s="1"/>
      <c r="BA282" s="19"/>
      <c r="BB282" s="19"/>
    </row>
    <row r="283" spans="1:54" ht="15" customHeight="1" x14ac:dyDescent="0.3">
      <c r="A283" s="1"/>
      <c r="B283" s="81"/>
      <c r="C283" s="81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81"/>
      <c r="AE283" s="81"/>
      <c r="AF283" s="81"/>
      <c r="AG283" s="81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1"/>
      <c r="AY283" s="1"/>
      <c r="AZ283" s="1"/>
      <c r="BA283" s="19"/>
      <c r="BB283" s="19"/>
    </row>
    <row r="284" spans="1:54" ht="15" customHeight="1" x14ac:dyDescent="0.3">
      <c r="A284" s="1"/>
      <c r="B284" s="81"/>
      <c r="C284" s="81"/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1"/>
      <c r="AY284" s="1"/>
      <c r="AZ284" s="1"/>
      <c r="BA284" s="19"/>
      <c r="BB284" s="19"/>
    </row>
    <row r="285" spans="1:54" ht="15" customHeight="1" x14ac:dyDescent="0.3">
      <c r="A285" s="1"/>
      <c r="B285" s="81"/>
      <c r="C285" s="81"/>
      <c r="D285" s="81"/>
      <c r="E285" s="81"/>
      <c r="F285" s="81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1"/>
      <c r="AY285" s="1"/>
      <c r="AZ285" s="1"/>
      <c r="BA285" s="19"/>
      <c r="BB285" s="19"/>
    </row>
    <row r="286" spans="1:54" ht="15" customHeight="1" x14ac:dyDescent="0.3">
      <c r="A286" s="1"/>
      <c r="B286" s="81"/>
      <c r="C286" s="81"/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1"/>
      <c r="AY286" s="1"/>
      <c r="AZ286" s="1"/>
      <c r="BA286" s="19"/>
      <c r="BB286" s="19"/>
    </row>
    <row r="287" spans="1:54" ht="15" customHeight="1" x14ac:dyDescent="0.3">
      <c r="A287" s="1"/>
      <c r="B287" s="81"/>
      <c r="C287" s="81"/>
      <c r="D287" s="81"/>
      <c r="E287" s="81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81"/>
      <c r="AE287" s="81"/>
      <c r="AF287" s="81"/>
      <c r="AG287" s="81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1"/>
      <c r="AY287" s="1"/>
      <c r="AZ287" s="1"/>
      <c r="BA287" s="19"/>
      <c r="BB287" s="19"/>
    </row>
    <row r="288" spans="1:54" ht="15" customHeight="1" x14ac:dyDescent="0.3">
      <c r="A288" s="1"/>
      <c r="B288" s="81"/>
      <c r="C288" s="81"/>
      <c r="D288" s="81"/>
      <c r="E288" s="81"/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81"/>
      <c r="AE288" s="81"/>
      <c r="AF288" s="81"/>
      <c r="AG288" s="81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1"/>
      <c r="AY288" s="1"/>
      <c r="AZ288" s="1"/>
      <c r="BA288" s="19"/>
      <c r="BB288" s="19"/>
    </row>
    <row r="289" spans="1:54" ht="15" customHeight="1" x14ac:dyDescent="0.3">
      <c r="A289" s="1"/>
      <c r="B289" s="81"/>
      <c r="C289" s="81"/>
      <c r="D289" s="81"/>
      <c r="E289" s="81"/>
      <c r="F289" s="81"/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  <c r="AA289" s="81"/>
      <c r="AB289" s="81"/>
      <c r="AC289" s="81"/>
      <c r="AD289" s="81"/>
      <c r="AE289" s="81"/>
      <c r="AF289" s="81"/>
      <c r="AG289" s="81"/>
      <c r="AH289" s="81"/>
      <c r="AI289" s="81"/>
      <c r="AJ289" s="81"/>
      <c r="AK289" s="81"/>
      <c r="AL289" s="81"/>
      <c r="AM289" s="81"/>
      <c r="AN289" s="81"/>
      <c r="AO289" s="81"/>
      <c r="AP289" s="81"/>
      <c r="AQ289" s="81"/>
      <c r="AR289" s="81"/>
      <c r="AS289" s="81"/>
      <c r="AT289" s="81"/>
      <c r="AU289" s="81"/>
      <c r="AV289" s="81"/>
      <c r="AW289" s="81"/>
      <c r="AX289" s="1"/>
      <c r="AY289" s="1"/>
      <c r="AZ289" s="1"/>
      <c r="BA289" s="19"/>
      <c r="BB289" s="19"/>
    </row>
    <row r="290" spans="1:54" ht="15" customHeight="1" x14ac:dyDescent="0.3">
      <c r="A290" s="1"/>
      <c r="B290" s="81"/>
      <c r="C290" s="81"/>
      <c r="D290" s="81"/>
      <c r="E290" s="81"/>
      <c r="F290" s="81"/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1"/>
      <c r="AY290" s="1"/>
      <c r="AZ290" s="1"/>
      <c r="BA290" s="19"/>
      <c r="BB290" s="19"/>
    </row>
    <row r="291" spans="1:54" ht="15" customHeight="1" x14ac:dyDescent="0.3">
      <c r="A291" s="1"/>
      <c r="B291" s="81"/>
      <c r="C291" s="81"/>
      <c r="D291" s="81"/>
      <c r="E291" s="81"/>
      <c r="F291" s="81"/>
      <c r="G291" s="81"/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81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1"/>
      <c r="AY291" s="1"/>
      <c r="AZ291" s="1"/>
      <c r="BA291" s="19"/>
      <c r="BB291" s="19"/>
    </row>
    <row r="292" spans="1:54" ht="1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9"/>
      <c r="BB292" s="19"/>
    </row>
    <row r="293" spans="1:54" ht="1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9"/>
      <c r="BB293" s="19"/>
    </row>
    <row r="294" spans="1:54" ht="1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9"/>
      <c r="BB294" s="19"/>
    </row>
    <row r="295" spans="1:54" ht="1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9"/>
      <c r="BB295" s="19"/>
    </row>
    <row r="296" spans="1:54" ht="1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9"/>
      <c r="BB296" s="19"/>
    </row>
    <row r="297" spans="1:54" ht="1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9"/>
      <c r="BB297" s="19"/>
    </row>
    <row r="298" spans="1:54" ht="1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9"/>
      <c r="BB298" s="19"/>
    </row>
    <row r="299" spans="1:54" ht="1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9"/>
      <c r="BB299" s="19"/>
    </row>
    <row r="300" spans="1:54" ht="1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9"/>
      <c r="BB300" s="19"/>
    </row>
    <row r="301" spans="1:54" ht="1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9"/>
      <c r="BB301" s="19"/>
    </row>
    <row r="302" spans="1:54" ht="1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9"/>
      <c r="BB302" s="19"/>
    </row>
    <row r="303" spans="1:54" ht="1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9"/>
      <c r="BB303" s="19"/>
    </row>
    <row r="304" spans="1:54" ht="1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9"/>
      <c r="BB304" s="19"/>
    </row>
    <row r="305" spans="1:54" ht="1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9"/>
      <c r="BB305" s="19"/>
    </row>
    <row r="306" spans="1:54" ht="1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9"/>
      <c r="BB306" s="19"/>
    </row>
    <row r="307" spans="1:54" ht="1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9"/>
      <c r="BB307" s="19"/>
    </row>
    <row r="308" spans="1:54" ht="1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9"/>
      <c r="BB308" s="19"/>
    </row>
    <row r="309" spans="1:54" ht="1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9"/>
      <c r="BB309" s="19"/>
    </row>
    <row r="310" spans="1:54" ht="1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9"/>
      <c r="BB310" s="19"/>
    </row>
    <row r="311" spans="1:54" ht="1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9"/>
      <c r="BB311" s="19"/>
    </row>
    <row r="312" spans="1:54" ht="1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9"/>
      <c r="BB312" s="19"/>
    </row>
    <row r="313" spans="1:54" ht="1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9"/>
      <c r="BB313" s="19"/>
    </row>
    <row r="314" spans="1:54" ht="1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9"/>
      <c r="BB314" s="19"/>
    </row>
    <row r="315" spans="1:54" ht="1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9"/>
      <c r="BB315" s="19"/>
    </row>
    <row r="316" spans="1:54" ht="1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9"/>
      <c r="BB316" s="19"/>
    </row>
    <row r="317" spans="1:54" ht="1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9"/>
      <c r="BB317" s="19"/>
    </row>
    <row r="318" spans="1:54" ht="1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9"/>
      <c r="BB318" s="19"/>
    </row>
    <row r="319" spans="1:54" ht="1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9"/>
      <c r="BB319" s="19"/>
    </row>
    <row r="320" spans="1:54" ht="1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9"/>
      <c r="BB320" s="19"/>
    </row>
    <row r="321" spans="1:54" ht="1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9"/>
      <c r="BB321" s="19"/>
    </row>
    <row r="322" spans="1:54" ht="1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9"/>
      <c r="BB322" s="19"/>
    </row>
    <row r="323" spans="1:54" ht="1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9"/>
      <c r="BB323" s="19"/>
    </row>
    <row r="324" spans="1:54" ht="1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9"/>
      <c r="BB324" s="19"/>
    </row>
    <row r="325" spans="1:54" ht="1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9"/>
      <c r="BB325" s="19"/>
    </row>
    <row r="326" spans="1:54" ht="1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9"/>
      <c r="BB326" s="19"/>
    </row>
    <row r="327" spans="1:54" ht="1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9"/>
      <c r="BB327" s="19"/>
    </row>
    <row r="328" spans="1:54" ht="1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9"/>
      <c r="BB328" s="19"/>
    </row>
    <row r="329" spans="1:54" ht="1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9"/>
      <c r="BB329" s="19"/>
    </row>
    <row r="330" spans="1:54" ht="1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9"/>
      <c r="BB330" s="19"/>
    </row>
    <row r="331" spans="1:54" ht="1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9"/>
      <c r="BB331" s="19"/>
    </row>
    <row r="332" spans="1:54" ht="1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9"/>
      <c r="BB332" s="19"/>
    </row>
    <row r="333" spans="1:54" ht="1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9"/>
      <c r="BB333" s="19"/>
    </row>
    <row r="334" spans="1:54" ht="1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9"/>
      <c r="BB334" s="19"/>
    </row>
    <row r="335" spans="1:54" ht="1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9"/>
      <c r="BB335" s="19"/>
    </row>
    <row r="336" spans="1:54" ht="1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9"/>
      <c r="BB336" s="19"/>
    </row>
    <row r="337" spans="1:54" ht="1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9"/>
      <c r="BB337" s="19"/>
    </row>
    <row r="338" spans="1:54" ht="1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9"/>
      <c r="BB338" s="19"/>
    </row>
    <row r="339" spans="1:54" ht="1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9"/>
      <c r="BB339" s="19"/>
    </row>
    <row r="340" spans="1:54" ht="1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9"/>
      <c r="BB340" s="19"/>
    </row>
    <row r="341" spans="1:54" ht="1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9"/>
      <c r="BB341" s="19"/>
    </row>
    <row r="342" spans="1:54" ht="1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9"/>
      <c r="BB342" s="19"/>
    </row>
    <row r="343" spans="1:54" ht="1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9"/>
      <c r="BB343" s="19"/>
    </row>
    <row r="344" spans="1:54" ht="1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9"/>
      <c r="BB344" s="19"/>
    </row>
    <row r="345" spans="1:54" ht="1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9"/>
      <c r="BB345" s="19"/>
    </row>
    <row r="346" spans="1:54" ht="1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9"/>
      <c r="BB346" s="19"/>
    </row>
    <row r="347" spans="1:54" ht="1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9"/>
      <c r="BB347" s="19"/>
    </row>
    <row r="348" spans="1:54" ht="1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9"/>
      <c r="BB348" s="19"/>
    </row>
    <row r="349" spans="1:54" ht="1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9"/>
      <c r="BB349" s="19"/>
    </row>
    <row r="350" spans="1:54" ht="1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9"/>
      <c r="BB350" s="19"/>
    </row>
    <row r="351" spans="1:54" ht="1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9"/>
      <c r="BB351" s="19"/>
    </row>
    <row r="352" spans="1:54" ht="1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9"/>
      <c r="BB352" s="19"/>
    </row>
    <row r="353" spans="1:54" ht="1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9"/>
      <c r="BB353" s="19"/>
    </row>
    <row r="354" spans="1:54" ht="1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9"/>
      <c r="BB354" s="19"/>
    </row>
    <row r="355" spans="1:54" ht="1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9"/>
      <c r="BB355" s="19"/>
    </row>
    <row r="356" spans="1:54" ht="1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9"/>
      <c r="BB356" s="19"/>
    </row>
    <row r="357" spans="1:54" ht="1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9"/>
      <c r="BB357" s="19"/>
    </row>
    <row r="358" spans="1:54" ht="1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9"/>
      <c r="BB358" s="19"/>
    </row>
    <row r="359" spans="1:54" ht="1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9"/>
      <c r="BB359" s="19"/>
    </row>
    <row r="360" spans="1:54" ht="1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9"/>
      <c r="BB360" s="19"/>
    </row>
    <row r="361" spans="1:54" ht="1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9"/>
      <c r="BB361" s="19"/>
    </row>
    <row r="362" spans="1:54" ht="1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9"/>
      <c r="BB362" s="19"/>
    </row>
    <row r="363" spans="1:54" ht="1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9"/>
      <c r="BB363" s="19"/>
    </row>
    <row r="364" spans="1:54" ht="1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9"/>
      <c r="BB364" s="19"/>
    </row>
    <row r="365" spans="1:54" ht="1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9"/>
      <c r="BB365" s="19"/>
    </row>
    <row r="366" spans="1:54" ht="1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9"/>
      <c r="BB366" s="19"/>
    </row>
    <row r="367" spans="1:54" ht="1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9"/>
      <c r="BB367" s="19"/>
    </row>
    <row r="368" spans="1:54" ht="1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9"/>
      <c r="BB368" s="19"/>
    </row>
    <row r="369" spans="1:54" ht="1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9"/>
      <c r="BB369" s="19"/>
    </row>
    <row r="370" spans="1:54" ht="1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9"/>
      <c r="BB370" s="19"/>
    </row>
    <row r="371" spans="1:54" ht="1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9"/>
      <c r="BB371" s="19"/>
    </row>
    <row r="372" spans="1:54" ht="1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9"/>
      <c r="BB372" s="19"/>
    </row>
    <row r="373" spans="1:54" ht="1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9"/>
      <c r="BB373" s="19"/>
    </row>
    <row r="374" spans="1:54" ht="1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9"/>
      <c r="BB374" s="19"/>
    </row>
    <row r="375" spans="1:54" ht="1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9"/>
      <c r="BB375" s="19"/>
    </row>
    <row r="376" spans="1:54" ht="1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9"/>
      <c r="BB376" s="19"/>
    </row>
    <row r="377" spans="1:54" ht="1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9"/>
      <c r="BB377" s="19"/>
    </row>
    <row r="378" spans="1:54" ht="1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9"/>
      <c r="BB378" s="19"/>
    </row>
    <row r="379" spans="1:54" ht="1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9"/>
      <c r="BB379" s="19"/>
    </row>
    <row r="380" spans="1:54" ht="1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9"/>
      <c r="BB380" s="19"/>
    </row>
    <row r="381" spans="1:54" ht="1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9"/>
      <c r="BB381" s="19"/>
    </row>
    <row r="382" spans="1:54" ht="1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9"/>
      <c r="BB382" s="19"/>
    </row>
    <row r="383" spans="1:54" ht="1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9"/>
      <c r="BB383" s="19"/>
    </row>
    <row r="384" spans="1:54" ht="1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9"/>
      <c r="BB384" s="19"/>
    </row>
    <row r="385" spans="1:54" ht="1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9"/>
      <c r="BB385" s="19"/>
    </row>
    <row r="386" spans="1:54" ht="1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9"/>
      <c r="BB386" s="19"/>
    </row>
    <row r="387" spans="1:54" ht="1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9"/>
      <c r="BB387" s="19"/>
    </row>
    <row r="388" spans="1:54" ht="1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9"/>
      <c r="BB388" s="19"/>
    </row>
    <row r="389" spans="1:54" ht="1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9"/>
      <c r="BB389" s="19"/>
    </row>
    <row r="390" spans="1:54" ht="1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9"/>
      <c r="BB390" s="19"/>
    </row>
    <row r="391" spans="1:54" ht="1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9"/>
      <c r="BB391" s="19"/>
    </row>
    <row r="392" spans="1:54" ht="1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9"/>
      <c r="BB392" s="19"/>
    </row>
    <row r="393" spans="1:54" ht="1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9"/>
      <c r="BB393" s="19"/>
    </row>
    <row r="394" spans="1:54" ht="1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9"/>
      <c r="BB394" s="19"/>
    </row>
    <row r="395" spans="1:54" ht="1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9"/>
      <c r="BB395" s="19"/>
    </row>
    <row r="396" spans="1:54" ht="1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9"/>
      <c r="BB396" s="19"/>
    </row>
    <row r="397" spans="1:54" ht="1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9"/>
      <c r="BB397" s="19"/>
    </row>
    <row r="398" spans="1:54" ht="1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9"/>
      <c r="BB398" s="19"/>
    </row>
    <row r="399" spans="1:54" ht="1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9"/>
      <c r="BB399" s="19"/>
    </row>
    <row r="400" spans="1:54" ht="1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9"/>
      <c r="BB400" s="19"/>
    </row>
    <row r="401" spans="1:54" ht="1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9"/>
      <c r="BB401" s="19"/>
    </row>
    <row r="402" spans="1:54" ht="1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9"/>
      <c r="BB402" s="19"/>
    </row>
    <row r="403" spans="1:54" ht="1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9"/>
      <c r="BB403" s="19"/>
    </row>
    <row r="404" spans="1:54" ht="1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9"/>
      <c r="BB404" s="19"/>
    </row>
    <row r="405" spans="1:54" ht="1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9"/>
      <c r="BB405" s="19"/>
    </row>
    <row r="406" spans="1:54" ht="1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9"/>
      <c r="BB406" s="19"/>
    </row>
    <row r="407" spans="1:54" ht="1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9"/>
      <c r="BB407" s="19"/>
    </row>
    <row r="408" spans="1:54" ht="1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9"/>
      <c r="BB408" s="19"/>
    </row>
    <row r="409" spans="1:54" ht="1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9"/>
      <c r="BB409" s="19"/>
    </row>
    <row r="410" spans="1:54" ht="1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9"/>
      <c r="BB410" s="19"/>
    </row>
    <row r="411" spans="1:54" ht="1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9"/>
      <c r="BB411" s="19"/>
    </row>
    <row r="412" spans="1:54" ht="1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9"/>
      <c r="BB412" s="19"/>
    </row>
    <row r="413" spans="1:54" ht="1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9"/>
      <c r="BB413" s="19"/>
    </row>
    <row r="414" spans="1:54" ht="1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9"/>
      <c r="BB414" s="19"/>
    </row>
    <row r="415" spans="1:54" ht="1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9"/>
      <c r="BB415" s="19"/>
    </row>
    <row r="416" spans="1:54" ht="1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9"/>
      <c r="BB416" s="19"/>
    </row>
    <row r="417" spans="1:54" ht="1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9"/>
      <c r="BB417" s="19"/>
    </row>
    <row r="418" spans="1:54" ht="1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9"/>
      <c r="BB418" s="19"/>
    </row>
    <row r="419" spans="1:54" ht="1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9"/>
      <c r="BB419" s="19"/>
    </row>
    <row r="420" spans="1:54" ht="1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9"/>
      <c r="BB420" s="19"/>
    </row>
    <row r="421" spans="1:54" ht="1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9"/>
      <c r="BB421" s="19"/>
    </row>
    <row r="422" spans="1:54" ht="1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9"/>
      <c r="BB422" s="19"/>
    </row>
    <row r="423" spans="1:54" ht="1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9"/>
      <c r="BB423" s="19"/>
    </row>
    <row r="424" spans="1:54" ht="1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9"/>
      <c r="BB424" s="19"/>
    </row>
    <row r="425" spans="1:54" ht="1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9"/>
      <c r="BB425" s="19"/>
    </row>
    <row r="426" spans="1:54" ht="1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9"/>
      <c r="BB426" s="19"/>
    </row>
    <row r="427" spans="1:54" ht="1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9"/>
      <c r="BB427" s="19"/>
    </row>
    <row r="428" spans="1:54" ht="1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9"/>
      <c r="BB428" s="19"/>
    </row>
    <row r="429" spans="1:54" ht="1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9"/>
      <c r="BB429" s="19"/>
    </row>
    <row r="430" spans="1:54" ht="1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9"/>
      <c r="BB430" s="19"/>
    </row>
    <row r="431" spans="1:54" ht="1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9"/>
      <c r="BB431" s="19"/>
    </row>
    <row r="432" spans="1:54" ht="1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9"/>
      <c r="BB432" s="19"/>
    </row>
    <row r="433" spans="1:54" ht="1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9"/>
      <c r="BB433" s="19"/>
    </row>
    <row r="434" spans="1:54" ht="1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9"/>
      <c r="BB434" s="19"/>
    </row>
    <row r="435" spans="1:54" ht="1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9"/>
      <c r="BB435" s="19"/>
    </row>
    <row r="436" spans="1:54" ht="1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9"/>
      <c r="BB436" s="19"/>
    </row>
    <row r="437" spans="1:54" ht="1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9"/>
      <c r="BB437" s="19"/>
    </row>
    <row r="438" spans="1:54" ht="1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9"/>
      <c r="BB438" s="19"/>
    </row>
    <row r="439" spans="1:54" ht="1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9"/>
      <c r="BB439" s="19"/>
    </row>
    <row r="440" spans="1:54" ht="1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9"/>
      <c r="BB440" s="19"/>
    </row>
    <row r="441" spans="1:54" ht="1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9"/>
      <c r="BB441" s="19"/>
    </row>
    <row r="442" spans="1:54" ht="1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9"/>
      <c r="BB442" s="19"/>
    </row>
    <row r="443" spans="1:54" ht="1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9"/>
      <c r="BB443" s="19"/>
    </row>
    <row r="444" spans="1:54" ht="1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9"/>
      <c r="BB444" s="19"/>
    </row>
    <row r="445" spans="1:54" ht="1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9"/>
      <c r="BB445" s="19"/>
    </row>
    <row r="446" spans="1:54" ht="1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9"/>
      <c r="BB446" s="19"/>
    </row>
    <row r="447" spans="1:54" ht="1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9"/>
      <c r="BB447" s="19"/>
    </row>
    <row r="448" spans="1:54" ht="1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9"/>
      <c r="BB448" s="19"/>
    </row>
    <row r="449" spans="1:54" ht="1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9"/>
      <c r="BB449" s="19"/>
    </row>
    <row r="450" spans="1:54" ht="1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9"/>
      <c r="BB450" s="19"/>
    </row>
    <row r="451" spans="1:54" ht="1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9"/>
      <c r="BB451" s="19"/>
    </row>
    <row r="452" spans="1:54" ht="1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9"/>
      <c r="BB452" s="19"/>
    </row>
    <row r="453" spans="1:54" ht="1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9"/>
      <c r="BB453" s="19"/>
    </row>
    <row r="454" spans="1:54" ht="1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9"/>
      <c r="BB454" s="19"/>
    </row>
    <row r="455" spans="1:54" ht="1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9"/>
      <c r="BB455" s="19"/>
    </row>
    <row r="456" spans="1:54" ht="1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9"/>
      <c r="BB456" s="19"/>
    </row>
    <row r="457" spans="1:54" ht="1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9"/>
      <c r="BB457" s="19"/>
    </row>
    <row r="458" spans="1:54" ht="1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9"/>
      <c r="BB458" s="19"/>
    </row>
    <row r="459" spans="1:54" ht="1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9"/>
      <c r="BB459" s="19"/>
    </row>
    <row r="460" spans="1:54" ht="1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9"/>
      <c r="BB460" s="19"/>
    </row>
    <row r="461" spans="1:54" ht="1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9"/>
      <c r="BB461" s="19"/>
    </row>
    <row r="462" spans="1:54" ht="1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9"/>
      <c r="BB462" s="19"/>
    </row>
    <row r="463" spans="1:54" ht="1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9"/>
      <c r="BB463" s="19"/>
    </row>
    <row r="464" spans="1:54" ht="1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9"/>
      <c r="BB464" s="19"/>
    </row>
    <row r="465" spans="1:54" ht="1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9"/>
      <c r="BB465" s="19"/>
    </row>
    <row r="466" spans="1:54" ht="1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9"/>
      <c r="BB466" s="19"/>
    </row>
    <row r="467" spans="1:54" ht="1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9"/>
      <c r="BB467" s="19"/>
    </row>
    <row r="468" spans="1:54" ht="1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9"/>
      <c r="BB468" s="19"/>
    </row>
    <row r="469" spans="1:54" ht="1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9"/>
      <c r="BB469" s="19"/>
    </row>
    <row r="470" spans="1:54" ht="1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9"/>
      <c r="BB470" s="19"/>
    </row>
    <row r="471" spans="1:54" ht="1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9"/>
      <c r="BB471" s="19"/>
    </row>
    <row r="472" spans="1:54" ht="1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9"/>
      <c r="BB472" s="19"/>
    </row>
    <row r="473" spans="1:54" ht="1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9"/>
      <c r="BB473" s="19"/>
    </row>
    <row r="474" spans="1:54" ht="1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9"/>
      <c r="BB474" s="19"/>
    </row>
    <row r="475" spans="1:54" ht="1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9"/>
      <c r="BB475" s="19"/>
    </row>
    <row r="476" spans="1:54" ht="1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9"/>
      <c r="BB476" s="19"/>
    </row>
    <row r="477" spans="1:54" ht="1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9"/>
      <c r="BB477" s="19"/>
    </row>
    <row r="478" spans="1:54" ht="1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9"/>
      <c r="BB478" s="19"/>
    </row>
    <row r="479" spans="1:54" ht="1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9"/>
      <c r="BB479" s="19"/>
    </row>
    <row r="480" spans="1:54" ht="1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9"/>
      <c r="BB480" s="19"/>
    </row>
    <row r="481" spans="1:54" ht="1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9"/>
      <c r="BB481" s="19"/>
    </row>
    <row r="482" spans="1:54" ht="1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9"/>
      <c r="BB482" s="19"/>
    </row>
    <row r="483" spans="1:54" ht="1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9"/>
      <c r="BB483" s="19"/>
    </row>
    <row r="484" spans="1:54" ht="1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9"/>
      <c r="BB484" s="19"/>
    </row>
    <row r="485" spans="1:54" ht="1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9"/>
      <c r="BB485" s="19"/>
    </row>
    <row r="486" spans="1:54" ht="1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9"/>
      <c r="BB486" s="19"/>
    </row>
    <row r="487" spans="1:54" ht="1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9"/>
      <c r="BB487" s="19"/>
    </row>
    <row r="488" spans="1:54" ht="1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9"/>
      <c r="BB488" s="19"/>
    </row>
    <row r="489" spans="1:54" ht="1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9"/>
      <c r="BB489" s="19"/>
    </row>
    <row r="490" spans="1:54" ht="1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9"/>
      <c r="BB490" s="19"/>
    </row>
    <row r="491" spans="1:54" ht="1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9"/>
      <c r="BB491" s="19"/>
    </row>
    <row r="492" spans="1:54" ht="1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9"/>
      <c r="BB492" s="19"/>
    </row>
    <row r="493" spans="1:54" ht="1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9"/>
      <c r="BB493" s="19"/>
    </row>
    <row r="494" spans="1:54" ht="1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9"/>
      <c r="BB494" s="19"/>
    </row>
    <row r="495" spans="1:54" ht="1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9"/>
      <c r="BB495" s="19"/>
    </row>
    <row r="496" spans="1:54" ht="1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9"/>
      <c r="BB496" s="19"/>
    </row>
    <row r="497" spans="1:54" ht="1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9"/>
      <c r="BB497" s="19"/>
    </row>
    <row r="498" spans="1:54" ht="1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9"/>
      <c r="BB498" s="19"/>
    </row>
    <row r="499" spans="1:54" ht="1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9"/>
      <c r="BB499" s="19"/>
    </row>
    <row r="500" spans="1:54" ht="1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9"/>
      <c r="BB500" s="19"/>
    </row>
    <row r="501" spans="1:54" x14ac:dyDescent="0.3">
      <c r="BA501" s="19"/>
    </row>
    <row r="502" spans="1:54" x14ac:dyDescent="0.3">
      <c r="BA502" s="19"/>
    </row>
    <row r="503" spans="1:54" x14ac:dyDescent="0.3">
      <c r="BA503" s="19"/>
    </row>
  </sheetData>
  <mergeCells count="20">
    <mergeCell ref="L13:N13"/>
    <mergeCell ref="L14:N14"/>
    <mergeCell ref="D15:E15"/>
    <mergeCell ref="L15:M15"/>
    <mergeCell ref="F31:G31"/>
    <mergeCell ref="J31:K31"/>
    <mergeCell ref="H19:I19"/>
    <mergeCell ref="H20:I20"/>
    <mergeCell ref="A3:R5"/>
    <mergeCell ref="L16:M16"/>
    <mergeCell ref="L17:M17"/>
    <mergeCell ref="C25:D25"/>
    <mergeCell ref="E25:F25"/>
    <mergeCell ref="H25:I25"/>
    <mergeCell ref="K25:L25"/>
    <mergeCell ref="H8:J8"/>
    <mergeCell ref="D11:E11"/>
    <mergeCell ref="H11:J12"/>
    <mergeCell ref="L11:M11"/>
    <mergeCell ref="D13:E13"/>
  </mergeCells>
  <dataValidations count="3">
    <dataValidation type="list" allowBlank="1" showInputMessage="1" showErrorMessage="1" sqref="J19">
      <formula1>$S$14:$S$16</formula1>
    </dataValidation>
    <dataValidation type="list" allowBlank="1" showInputMessage="1" showErrorMessage="1" sqref="J20">
      <formula1>$W$19:$W$20</formula1>
    </dataValidation>
    <dataValidation type="list" allowBlank="1" showInputMessage="1" showErrorMessage="1" sqref="H8:J8">
      <formula1>"Fat Loss Phase,Maintenance Phase,Weight Gain Phase"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Global Stress Calculator</vt:lpstr>
      <vt:lpstr>Exercises Selection</vt:lpstr>
      <vt:lpstr>Exercises Selection 2</vt:lpstr>
      <vt:lpstr>Programming Methods</vt:lpstr>
      <vt:lpstr>Finding eMRV</vt:lpstr>
      <vt:lpstr>Nutritional Guidelines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David Lourenco</cp:lastModifiedBy>
  <dcterms:created xsi:type="dcterms:W3CDTF">2019-08-25T03:46:00Z</dcterms:created>
  <dcterms:modified xsi:type="dcterms:W3CDTF">2019-11-11T22:23:53Z</dcterms:modified>
</cp:coreProperties>
</file>