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8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J:\Systeme Qualite\QUALITE FOURNISSEURS\01 - STAGIAIRE\14 - Stage (Dario Santos)\Stage\03- Outilis de pilotage\"/>
    </mc:Choice>
  </mc:AlternateContent>
  <bookViews>
    <workbookView xWindow="0" yWindow="0" windowWidth="20490" windowHeight="7935" activeTab="1"/>
  </bookViews>
  <sheets>
    <sheet name="KPI réussite FAI" sheetId="22" r:id="rId1"/>
    <sheet name="Ne pas toucher 2" sheetId="23" r:id="rId2"/>
    <sheet name="LISTING_RC" sheetId="1" r:id="rId3"/>
    <sheet name="DATA" sheetId="2" r:id="rId4"/>
    <sheet name="Novembre_2018" sheetId="21" r:id="rId5"/>
    <sheet name="Octobre_2018" sheetId="20" r:id="rId6"/>
    <sheet name="Septembre_2018" sheetId="19" r:id="rId7"/>
    <sheet name="Août_2018" sheetId="17" r:id="rId8"/>
    <sheet name="Juillet_2018" sheetId="15" r:id="rId9"/>
    <sheet name="Juin_2018" sheetId="12" r:id="rId10"/>
    <sheet name="NE PAS TOUCHER" sheetId="3" r:id="rId11"/>
    <sheet name="TEST" sheetId="18" r:id="rId12"/>
  </sheets>
  <functionGroups builtInGroupCount="18"/>
  <definedNames>
    <definedName name="_xlnm._FilterDatabase" localSheetId="7" hidden="1">Août_2018!$A$1:$S$1</definedName>
    <definedName name="_xlnm._FilterDatabase" localSheetId="3" hidden="1">DATA!$A$1:$X$1</definedName>
    <definedName name="_xlnm._FilterDatabase" localSheetId="8" hidden="1">Juillet_2018!$A$1:$S$1</definedName>
    <definedName name="_xlnm._FilterDatabase" localSheetId="9" hidden="1">Juin_2018!$A$1:$S$1</definedName>
    <definedName name="_xlnm._FilterDatabase" localSheetId="2" hidden="1">LISTING_RC!$B$1:$W$811</definedName>
    <definedName name="_xlnm._FilterDatabase" localSheetId="4" hidden="1">Novembre_2018!$A$1:$S$1</definedName>
    <definedName name="_xlnm._FilterDatabase" localSheetId="5" hidden="1">Octobre_2018!$A$1:$S$1</definedName>
    <definedName name="_xlnm._FilterDatabase" localSheetId="6" hidden="1">Septembre_2018!$A$1:$S$1</definedName>
    <definedName name="ST">Novembre_2018!$A$2:$A$42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9" i="23" l="1"/>
  <c r="N10" i="23"/>
  <c r="Y12" i="23" l="1"/>
  <c r="S9" i="23"/>
  <c r="R9" i="23"/>
  <c r="Q9" i="23"/>
  <c r="P9" i="23"/>
  <c r="O9" i="23"/>
  <c r="J14" i="23" l="1"/>
  <c r="J12" i="23"/>
  <c r="J10" i="23"/>
  <c r="J9" i="23"/>
  <c r="J13" i="23"/>
  <c r="J11" i="23"/>
  <c r="J1" i="23" l="1"/>
  <c r="C18" i="22"/>
  <c r="G14" i="23"/>
  <c r="C19" i="22" s="1"/>
  <c r="G13" i="23"/>
  <c r="D19" i="22" s="1"/>
  <c r="G12" i="23"/>
  <c r="G11" i="23"/>
  <c r="G10" i="23"/>
  <c r="G9" i="23"/>
  <c r="C10" i="23"/>
  <c r="C9" i="23" l="1"/>
  <c r="C14" i="23"/>
  <c r="C13" i="23"/>
  <c r="C12" i="23"/>
  <c r="C11" i="23"/>
  <c r="C8" i="22" l="1"/>
  <c r="C9" i="22"/>
  <c r="C10" i="22" s="1"/>
  <c r="F17" i="2"/>
  <c r="D29" i="2" l="1"/>
  <c r="V17" i="2" l="1"/>
  <c r="V18" i="2"/>
  <c r="V19" i="2"/>
  <c r="V20" i="2"/>
  <c r="V21" i="2"/>
  <c r="V22" i="2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2" i="2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2" i="2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2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2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2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2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2" i="2"/>
  <c r="V31" i="2" l="1"/>
  <c r="V32" i="2"/>
  <c r="V30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2" i="2"/>
  <c r="V29" i="2" l="1"/>
  <c r="D99" i="2"/>
  <c r="D100" i="2"/>
  <c r="E100" i="2"/>
  <c r="V28" i="2" s="1"/>
  <c r="J99" i="2"/>
  <c r="J100" i="2"/>
  <c r="V27" i="2" l="1"/>
  <c r="W28" i="2" s="1"/>
  <c r="B51" i="2"/>
  <c r="B95" i="2"/>
  <c r="B93" i="2"/>
  <c r="B91" i="2"/>
  <c r="B89" i="2"/>
  <c r="B87" i="2"/>
  <c r="B83" i="2"/>
  <c r="B77" i="2"/>
  <c r="B75" i="2"/>
  <c r="B73" i="2"/>
  <c r="B71" i="2"/>
  <c r="B67" i="2"/>
  <c r="B90" i="2"/>
  <c r="B35" i="2"/>
  <c r="B50" i="2"/>
  <c r="B38" i="2"/>
  <c r="B97" i="2"/>
  <c r="B100" i="2"/>
  <c r="B96" i="2"/>
  <c r="B88" i="2"/>
  <c r="B66" i="2"/>
  <c r="B98" i="2"/>
  <c r="B99" i="2"/>
  <c r="B94" i="2"/>
  <c r="B92" i="2"/>
  <c r="B29" i="2"/>
  <c r="B27" i="2"/>
  <c r="B25" i="2"/>
  <c r="B23" i="2"/>
  <c r="B19" i="2"/>
  <c r="B13" i="2"/>
  <c r="B11" i="2"/>
  <c r="B9" i="2"/>
  <c r="B7" i="2"/>
  <c r="B3" i="2"/>
  <c r="B54" i="2"/>
  <c r="B31" i="2"/>
  <c r="B86" i="2"/>
  <c r="B61" i="2"/>
  <c r="B59" i="2"/>
  <c r="B57" i="2"/>
  <c r="B55" i="2"/>
  <c r="B34" i="2"/>
  <c r="B22" i="2"/>
  <c r="B82" i="2"/>
  <c r="B70" i="2"/>
  <c r="B45" i="2"/>
  <c r="B43" i="2"/>
  <c r="B41" i="2"/>
  <c r="B39" i="2"/>
  <c r="B18" i="2"/>
  <c r="B6" i="2"/>
  <c r="B79" i="2"/>
  <c r="B63" i="2"/>
  <c r="B47" i="2"/>
  <c r="B15" i="2"/>
  <c r="B85" i="2"/>
  <c r="B78" i="2"/>
  <c r="B69" i="2"/>
  <c r="B62" i="2"/>
  <c r="B53" i="2"/>
  <c r="B46" i="2"/>
  <c r="B37" i="2"/>
  <c r="B30" i="2"/>
  <c r="B21" i="2"/>
  <c r="B14" i="2"/>
  <c r="B5" i="2"/>
  <c r="B81" i="2"/>
  <c r="B74" i="2"/>
  <c r="B65" i="2"/>
  <c r="B58" i="2"/>
  <c r="B49" i="2"/>
  <c r="B42" i="2"/>
  <c r="B33" i="2"/>
  <c r="B26" i="2"/>
  <c r="B17" i="2"/>
  <c r="B10" i="2"/>
  <c r="B80" i="2"/>
  <c r="B64" i="2"/>
  <c r="B52" i="2"/>
  <c r="B40" i="2"/>
  <c r="B28" i="2"/>
  <c r="B16" i="2"/>
  <c r="B4" i="2"/>
  <c r="B84" i="2"/>
  <c r="B76" i="2"/>
  <c r="B72" i="2"/>
  <c r="B68" i="2"/>
  <c r="B60" i="2"/>
  <c r="B56" i="2"/>
  <c r="B48" i="2"/>
  <c r="B44" i="2"/>
  <c r="B36" i="2"/>
  <c r="B32" i="2"/>
  <c r="B24" i="2"/>
  <c r="B20" i="2"/>
  <c r="B12" i="2"/>
  <c r="B8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B2" i="2"/>
  <c r="W27" i="2" l="1"/>
  <c r="W32" i="2"/>
  <c r="W31" i="2"/>
  <c r="W30" i="2"/>
  <c r="W29" i="2"/>
  <c r="C2" i="2"/>
</calcChain>
</file>

<file path=xl/sharedStrings.xml><?xml version="1.0" encoding="utf-8"?>
<sst xmlns="http://schemas.openxmlformats.org/spreadsheetml/2006/main" count="967" uniqueCount="486">
  <si>
    <t>CTLEUR</t>
  </si>
  <si>
    <t>ST</t>
  </si>
  <si>
    <t>FAI COMPLETE</t>
  </si>
  <si>
    <t>FAI PARTIELLE</t>
  </si>
  <si>
    <t>TRANSCO</t>
  </si>
  <si>
    <t>MODIF</t>
  </si>
  <si>
    <t>FORM1</t>
  </si>
  <si>
    <t>FORM2</t>
  </si>
  <si>
    <t>FORM3</t>
  </si>
  <si>
    <t>DOCU</t>
  </si>
  <si>
    <t>DIM</t>
  </si>
  <si>
    <t>ACCEPTEE 1ERE PIECE</t>
  </si>
  <si>
    <t>ACCEPTEE RET ST</t>
  </si>
  <si>
    <t>REFUSEE</t>
  </si>
  <si>
    <t>N° FNC</t>
  </si>
  <si>
    <t>Nbre de pièces</t>
  </si>
  <si>
    <t>N° RC</t>
  </si>
  <si>
    <t>RC</t>
  </si>
  <si>
    <t>SUDEC INDUSTRIES</t>
  </si>
  <si>
    <t>USICAP</t>
  </si>
  <si>
    <t>SOMEPIC TECHNOLOGIE</t>
  </si>
  <si>
    <t>MECANICAS DE PRECISION DE BOECILLO</t>
  </si>
  <si>
    <t>FIGEAC AERO MAROC</t>
  </si>
  <si>
    <t>BETRANCOURT SAS</t>
  </si>
  <si>
    <t>MECAPREC</t>
  </si>
  <si>
    <t>MASA MECANIZACIONES AERONAUTI USI</t>
  </si>
  <si>
    <t xml:space="preserve">% validé sans correction FGA </t>
  </si>
  <si>
    <t>% de refus</t>
  </si>
  <si>
    <t>NOMBRE DE RC:</t>
  </si>
  <si>
    <t>Réussite</t>
  </si>
  <si>
    <t xml:space="preserve">Refus </t>
  </si>
  <si>
    <t>Form 1</t>
  </si>
  <si>
    <t xml:space="preserve">Form 2 </t>
  </si>
  <si>
    <t xml:space="preserve">Form 3 </t>
  </si>
  <si>
    <t>Cosmétique</t>
  </si>
  <si>
    <t xml:space="preserve">Documentaire </t>
  </si>
  <si>
    <t>OBSERVATIONS:</t>
  </si>
  <si>
    <t>NUMERO DE RC:</t>
  </si>
  <si>
    <t>liens</t>
  </si>
  <si>
    <t>CONTACT ST</t>
  </si>
  <si>
    <t>DATA</t>
  </si>
  <si>
    <t>COS</t>
  </si>
  <si>
    <t>Acceptée après reprise doc</t>
  </si>
  <si>
    <t>Acceptée après reprise dim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</si>
  <si>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</si>
  <si>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</si>
  <si>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</si>
  <si>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</si>
  <si>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</si>
  <si>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</si>
  <si>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</si>
  <si>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</si>
  <si>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</si>
  <si>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</si>
  <si>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</si>
  <si>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</si>
  <si>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RC du mois de (Liste déroulante cellule dessous)</t>
  </si>
  <si>
    <t>Et de l'année (Liste déroulante cellule dessous)</t>
  </si>
  <si>
    <t>Florian SCHMITZ</t>
  </si>
  <si>
    <t xml:space="preserve">Mathieu GARRIGUES </t>
  </si>
  <si>
    <t>FIGEAC AERO TUNISIE</t>
  </si>
  <si>
    <t>Joshua MOUNTFORD</t>
  </si>
  <si>
    <t>MECABRIVE INDUSTRIES TS</t>
  </si>
  <si>
    <t>CASA AERO</t>
  </si>
  <si>
    <t>FIGEAC AERO MAROC.</t>
  </si>
  <si>
    <t xml:space="preserve">Anthony PETIT </t>
  </si>
  <si>
    <t>UNIVERSAL ALLOY CORP. EUROPE SRL</t>
  </si>
  <si>
    <t>CONORM</t>
  </si>
  <si>
    <t>Romain TEULADE</t>
  </si>
  <si>
    <t>ATELIER AERONAUTIQUE DU SUD (2AS)</t>
  </si>
  <si>
    <t>FIGEAC AERO BU PROTOTYPE</t>
  </si>
  <si>
    <t>MASA MECANIZACIONES AERO (DOLLAR)</t>
  </si>
  <si>
    <t>MECAPROTEC SITE 2</t>
  </si>
  <si>
    <t>HALGAND S.A</t>
  </si>
  <si>
    <t>TOFER</t>
  </si>
  <si>
    <t>Stephane MAMOUL</t>
  </si>
  <si>
    <t>Acceptée après retour ST</t>
  </si>
  <si>
    <t>Acceptée reprise doc fga</t>
  </si>
  <si>
    <t>Acceptée reprise dim fga</t>
  </si>
  <si>
    <t>Contrôleur</t>
  </si>
  <si>
    <t>Nombre de RC</t>
  </si>
  <si>
    <t>MECAPROTEC</t>
  </si>
  <si>
    <t>CAUQUIL</t>
  </si>
  <si>
    <t>UGV CONCEPT</t>
  </si>
  <si>
    <t>CSA</t>
  </si>
  <si>
    <t>FIGEAC AERO AUXERRE</t>
  </si>
  <si>
    <t>CAP MECA SAS</t>
  </si>
  <si>
    <t>ARMOR-MECA</t>
  </si>
  <si>
    <t>AUVERGNE AERONAUTIQUE</t>
  </si>
  <si>
    <t>DEMA S.P.A</t>
  </si>
  <si>
    <t>MONTAGE FGA</t>
  </si>
  <si>
    <t>MEUPE</t>
  </si>
  <si>
    <t>COAERO</t>
  </si>
  <si>
    <t>ALLIANCE</t>
  </si>
  <si>
    <t>Cliquer sur le bouton après avoir fait tourner la macro
La feuille aura pour nom le mois choisi ci-dessus "_" l'année choisie ci-dessus</t>
  </si>
  <si>
    <t>A remplir AVANT DE LANCER LE FICHIER (cliquer sur GO)</t>
  </si>
  <si>
    <t>JACOTTET INDUSTRIE</t>
  </si>
  <si>
    <t>SUD AERO</t>
  </si>
  <si>
    <t>2DBM</t>
  </si>
  <si>
    <t>SOFITEC INGENIERIA</t>
  </si>
  <si>
    <t>REDCLIFFE PRECISION LTD</t>
  </si>
  <si>
    <t>COEURJOLY</t>
  </si>
  <si>
    <t>totaux</t>
  </si>
  <si>
    <t xml:space="preserve">Nombre de rc </t>
  </si>
  <si>
    <t>Pourcentages</t>
  </si>
  <si>
    <t>RC acceptés</t>
  </si>
  <si>
    <t>RC refusés</t>
  </si>
  <si>
    <t>RC acceptés après retour ST</t>
  </si>
  <si>
    <t>RC acceptès après reprise dim FGA</t>
  </si>
  <si>
    <t>RC acceptès après reprise doc FGA</t>
  </si>
  <si>
    <t>Objectifs</t>
  </si>
  <si>
    <t>RC acceptés après reprise dim FGA</t>
  </si>
  <si>
    <t>RC acceptés après reprise doc FGA</t>
  </si>
  <si>
    <t>VIDAL SA</t>
  </si>
  <si>
    <t>DIVERS</t>
  </si>
  <si>
    <t>NU-PRO LIMITED TS</t>
  </si>
  <si>
    <t>M P B AEROSPACE</t>
  </si>
  <si>
    <t>MECABRIVE INDUSTRIES USI</t>
  </si>
  <si>
    <t>MV SA</t>
  </si>
  <si>
    <t>MAYDAY</t>
  </si>
  <si>
    <t>INMAPA AERONAUTICA</t>
  </si>
  <si>
    <t>KMP</t>
  </si>
  <si>
    <t>FGA PROTOTYPE</t>
  </si>
  <si>
    <t>INTEGRA</t>
  </si>
  <si>
    <t>PERDRIJAT PRODUCTION</t>
  </si>
  <si>
    <t>SAS BMDP - BOUSSINOT</t>
  </si>
  <si>
    <t>LAYGUE</t>
  </si>
  <si>
    <t>TAKUMI PRECISION</t>
  </si>
  <si>
    <t>SPI AERO SARL</t>
  </si>
  <si>
    <t>JPR</t>
  </si>
  <si>
    <t>J.S.M PERRIN</t>
  </si>
  <si>
    <t>ACROMIL</t>
  </si>
  <si>
    <t>NU-PRO LIMITED</t>
  </si>
  <si>
    <t>ATTEWELL</t>
  </si>
  <si>
    <t>INMAPA-DOLLAR</t>
  </si>
  <si>
    <t>AUVERGNE AERO GROUPE(CLERMONT F.)</t>
  </si>
  <si>
    <t>MGR PYRENEES</t>
  </si>
  <si>
    <t>ACB</t>
  </si>
  <si>
    <t>QUERCY USINAGE</t>
  </si>
  <si>
    <t>SHIMCO</t>
  </si>
  <si>
    <t>HYTEK FINISHES CO</t>
  </si>
  <si>
    <t>Sout traitant</t>
  </si>
  <si>
    <t>Nombre de RC total</t>
  </si>
  <si>
    <t>Nombre de RC mois en cour</t>
  </si>
  <si>
    <t>Tendance du mois en cours</t>
  </si>
  <si>
    <t>Score Card</t>
  </si>
  <si>
    <t>Hightly Critical</t>
  </si>
  <si>
    <t>Unsatisfactory</t>
  </si>
  <si>
    <t>Standard</t>
  </si>
  <si>
    <t>Excellent</t>
  </si>
  <si>
    <t>0% à 60%</t>
  </si>
  <si>
    <t>60% à 80%</t>
  </si>
  <si>
    <t>80% à 90%</t>
  </si>
  <si>
    <t>90% à 100%</t>
  </si>
  <si>
    <t>% validé sans correction FGA</t>
  </si>
  <si>
    <t>Date de départ (xx/xxxx)</t>
  </si>
  <si>
    <t>Date de fin (xx/xxxx)</t>
  </si>
  <si>
    <t>Moyenne date de départ/date de fin</t>
  </si>
  <si>
    <t>% refus</t>
  </si>
  <si>
    <t>Défaut</t>
  </si>
  <si>
    <t>Form 3</t>
  </si>
  <si>
    <t>Documentaire</t>
  </si>
  <si>
    <t>20161031_V5311441620200_APL_166_59601_RC.xlsm</t>
  </si>
  <si>
    <t>20181001_3340096651REPAR1_APL_44_58799_RC.xlsm</t>
  </si>
  <si>
    <t>20181001_421Z46165047NU_OF_164_58783_RC.xlsm</t>
  </si>
  <si>
    <t>20181001_BACB28AP04Z016FGA_OF_164_58807_RC.xlsm</t>
  </si>
  <si>
    <t>20181001_BACB28AP06Z016FGA_OF_164_58794_RC.xlsm</t>
  </si>
  <si>
    <t>20181001_BACB28AT06B019ZFGA_OF_164_58788_RC.xlsm</t>
  </si>
  <si>
    <t>20181001_BACB28AT09B014ZFGA_OF_164_58792_RC.xlsm</t>
  </si>
  <si>
    <t>20181001_BGL5029026FGA_APL_26_58791_RC.xlsm</t>
  </si>
  <si>
    <t>20181001_D5451575320100_OF_47_58831_RC.xlsm</t>
  </si>
  <si>
    <t>20181001_G0534285010303_APL_166_58782_RC.xlsm</t>
  </si>
  <si>
    <t>20181001_G0534694410301_APL_166_58813_RC.xlsm</t>
  </si>
  <si>
    <t>20181001_G0534964410401_APL_166_58798_RC.xlsm</t>
  </si>
  <si>
    <t>20181001_G0535030510301_APL_166_58806_RC.xlsm</t>
  </si>
  <si>
    <t>20181001_G7121007520000_OF_47_58814_RC.xlsm</t>
  </si>
  <si>
    <t>20181001_G7121007620000_OF_47_58819_RC.xlsm</t>
  </si>
  <si>
    <t>20181001_L5311011420100_OF_166_58787_RC.xlsm</t>
  </si>
  <si>
    <t>20181001_L5311981720000_OF_166_58810_RC.xlsm</t>
  </si>
  <si>
    <t>20181001_L5311981820000_OF_166_58811_RC.xlsm</t>
  </si>
  <si>
    <t>20181001_RA1M261037611_OF_164_58815_RC.xlsm</t>
  </si>
  <si>
    <t>20181001_RA1M296638111_OF_164_58786_RC.xlsm</t>
  </si>
  <si>
    <t>20181001_V5332328820400ST_APL_231_58797_RC.xlsm</t>
  </si>
  <si>
    <t>20181001_V5332329020400ST_APL_231_58803_RC.xlsm</t>
  </si>
  <si>
    <t>20181002_30P315334100001_APL_95_58871_RC.xlsm</t>
  </si>
  <si>
    <t>20181002_421Z43135044NU_OF_164_58863_RC.xlsm</t>
  </si>
  <si>
    <t>20181002_A5361023620110_APL_166_58865_RC.xlsm</t>
  </si>
  <si>
    <t>20181002_F7XC535553849A1FGA_APL_164_58875_RC.xlsm</t>
  </si>
  <si>
    <t>20181002_G0533065210502_OF_166_58847_RC.xlsm</t>
  </si>
  <si>
    <t>20181002_G0534499110401_OF_166_58852_RC.xlsm</t>
  </si>
  <si>
    <t>20181002_G0534700600501_OF_166_58869_RC.xlsm</t>
  </si>
  <si>
    <t>20181002_G0534810910101_APL_166_58868_RC.xlsm</t>
  </si>
  <si>
    <t>20181002_G0534912410101_APL_166_58849_RC.xlsm</t>
  </si>
  <si>
    <t>20181002_G0535006410102_OF_166_58848_RC.xlsm</t>
  </si>
  <si>
    <t>20181002_G0535012610501_OF_166_58856_RC.xlsm</t>
  </si>
  <si>
    <t>20181002_LE67039621201_APL_164_58844_RC.xlsm</t>
  </si>
  <si>
    <t>20181002_LE67039834_OF_164_58881_RC.xlsm</t>
  </si>
  <si>
    <t>20181002_M2721107120000_APL_166_58845_RC.xlsm</t>
  </si>
  <si>
    <t>20181002_M5391324120000_APL_166_58860_RC.xlsm</t>
  </si>
  <si>
    <t>20181002_M5391382220000_OF_166_58861_RC.xlsm</t>
  </si>
  <si>
    <t>20181002_PE64056H4-016-090FGA_APL_133_58859_RC.xlsm</t>
  </si>
  <si>
    <t>20181002_RA1M264441111_OF_164_58846_RC.xlsm</t>
  </si>
  <si>
    <t>20181002_V5311656820000_OF_166_58874_RC.xlsm</t>
  </si>
  <si>
    <t>20181002_V5332317820100ST3_APL_231_58855_RC.xlsm</t>
  </si>
  <si>
    <t>20181003_55001226007_OF_261_58888_RC.xlsm</t>
  </si>
  <si>
    <t>20181003_BNL2172000_APL_26_58902_RC.xlsm</t>
  </si>
  <si>
    <t>20181003_CSM52207001_APL_96_58900_RC.xlsm</t>
  </si>
  <si>
    <t>20181003_D5451575320000_APL_47_58905_RC.xlsm</t>
  </si>
  <si>
    <t>20181003_F2841000700100_APL_166_58890_RC.xlsm</t>
  </si>
  <si>
    <t>20181003_F7XC535553479FGA_APL_164_58904_RC.xlsm</t>
  </si>
  <si>
    <t>20181003_F7XC535553775_APL_164_58908_RC.xlsm</t>
  </si>
  <si>
    <t>20181003_F7XC535554803A1FGA_APL_164_58879_RC.xlsm</t>
  </si>
  <si>
    <t>20181003_F7XC535554804A1FGA_APL_164_58883_RC.xlsm</t>
  </si>
  <si>
    <t>20181003_G0534177410501_OF_166_58880_RC.xlsm</t>
  </si>
  <si>
    <t>20181003_G0534180110401_OF_166_58884_RC.xlsm</t>
  </si>
  <si>
    <t>20181003_L5311760020000_APL_166_58886_RC.xlsm</t>
  </si>
  <si>
    <t>20181003_L5311760020100_APL_166_58885_RC.xlsm</t>
  </si>
  <si>
    <t>20181003_V5392335220000_OF_231_58906_RC.xlsm</t>
  </si>
  <si>
    <t>20181003_V5791113120101_APL_166_58903_RC.xlsm</t>
  </si>
  <si>
    <t>20181004_421Z42345261_OF_164_58922_RC.xlsm</t>
  </si>
  <si>
    <t>20181004_55001226008_OF_261_58918_RC.xlsm</t>
  </si>
  <si>
    <t>20181004_BKL0875016_APL_158_58914_RC.xlsm</t>
  </si>
  <si>
    <t>20181004_BKL0875516_APL_158_58929_RC.xlsm</t>
  </si>
  <si>
    <t>20181004_D5451575320000_APL_47_58920_RC.xlsm</t>
  </si>
  <si>
    <t>20181004_F7XC535546169A1FGA_OF_164_58963_RC.xlsm</t>
  </si>
  <si>
    <t>20181004_G0534543110201_APL_166_58932_RC.xlsm</t>
  </si>
  <si>
    <t>20181004_G0534929010101_APL_166_58940_RC.xlsm</t>
  </si>
  <si>
    <t>20181004_G0535003010501_APL_166_58941_RC.xlsm</t>
  </si>
  <si>
    <t>20181004_GM437-8704-5_APL_336_58934_RC.xlsm</t>
  </si>
  <si>
    <t>20181004_GM437-8704-6_APL_336_58935_RC.xlsm</t>
  </si>
  <si>
    <t>20181004_LE67039621101_APL_164_58916_RC.xlsm</t>
  </si>
  <si>
    <t>20181004_V5311334120300_APL_166_58923_RC.xlsm</t>
  </si>
  <si>
    <t>20181004_V5311346520200_APL_166_58930_RC.xlsm</t>
  </si>
  <si>
    <t>20181004_V5311346520300_APL_166_58919_RC.xlsm</t>
  </si>
  <si>
    <t>20181004_V5311346920300_APL_166_58931_RC.xlsm</t>
  </si>
  <si>
    <t>20181004_V5311440200000_APL_166_58917_RC.xlsm</t>
  </si>
  <si>
    <t>20181004_V5312610420001_OF_166_58943_RC.xlsm</t>
  </si>
  <si>
    <t>20181004_V5312610520001_OF_166_58921_RC.xlsm</t>
  </si>
  <si>
    <t>20181005_14G056600100_APL_26-27_58965_RC.xlsm</t>
  </si>
  <si>
    <t>20181005_BN2305R01526_APL_26_58968_RC.xlsm</t>
  </si>
  <si>
    <t>20181005_F7XC535546161A1FGA_OF_164_58968_RC.xlsm</t>
  </si>
  <si>
    <t>20181005_F7XL534261101P02_OF_2_58968_RC.xlsm</t>
  </si>
  <si>
    <t>20181005_L5311974620000_APL_166_58992_RC.xlsm</t>
  </si>
  <si>
    <t>20181005_LE67039643102_APL_164_58967_RC.xlsm</t>
  </si>
  <si>
    <t>20181005_M3221045220000_APL_166_58989_RC.xlsm</t>
  </si>
  <si>
    <t>20181005_M5791264320000_APL_166_58991_RC.xlsm</t>
  </si>
  <si>
    <t>20181005_V5311346920200_APL_166_58966_RC.xlsm</t>
  </si>
  <si>
    <t>20181005_V5311634120100_APL_166_58964_RC.xlsm</t>
  </si>
  <si>
    <t>20181005_V5392034920000_APL_166_58962_RC.xlsm</t>
  </si>
  <si>
    <t>20181008_14G060000100_APL_26_59003_RC.xlsm</t>
  </si>
  <si>
    <t>20181008_421Z43365043_OF_164_59004_RC.xlsm</t>
  </si>
  <si>
    <t>20181008_421Z46165047NU_OF_164_59001_RC.xlsm</t>
  </si>
  <si>
    <t>20181008_ASL0213020_OF_26_59021_RC.xlsm</t>
  </si>
  <si>
    <t>20181008_F5332886220000_APL_166_59017_RC.xlsm</t>
  </si>
  <si>
    <t>20181008_F5332886220100_APL_166_59019_RC.xlsm</t>
  </si>
  <si>
    <t>20181008_F7XC535554781FGA_APL_164_59011_RC.xlsm</t>
  </si>
  <si>
    <t>20181008_G0534179210301_APL_166_59018_RC.xlsm</t>
  </si>
  <si>
    <t>20181008_G0534635210102_OF_166_59002_RC.xlsm</t>
  </si>
  <si>
    <t>20181008_G0534641910201_APL_166_59030_RC.xlsm</t>
  </si>
  <si>
    <t>20181008_G0534917510101_APL_166_59024_RC.xlsm</t>
  </si>
  <si>
    <t>20181008_G0534958510101_OF_166_59005_RC.xlsm</t>
  </si>
  <si>
    <t>20181008_G0535031310301_APL_166_59010_RC.xlsm</t>
  </si>
  <si>
    <t>20181008_LE67039613101_APL_164_59022_RC.xlsm</t>
  </si>
  <si>
    <t>20181008_LE670396171_APL_164_58968_RC.xlsm</t>
  </si>
  <si>
    <t>20181008_M2511203220500_APL_166_59015_RC.xlsm</t>
  </si>
  <si>
    <t>20181008_M5391170720000_APL_166_59012_RC.xlsm</t>
  </si>
  <si>
    <t>20181008_M5391382220000_OF_166_59025_RC.xlsm</t>
  </si>
  <si>
    <t>20181008_M5791006320100_OF_166_59009_RC.xlsm</t>
  </si>
  <si>
    <t>20181009_14G060000100_APL_26_59047_RC.xlsm</t>
  </si>
  <si>
    <t>20181009_F3231119220000_APL_166_59051_RC.xlsm</t>
  </si>
  <si>
    <t>20181009_F3231119220000_APL_166_59065_RC.xlsm</t>
  </si>
  <si>
    <t>20181009_G0534307610302_OF_166_59039_RC.xlsm</t>
  </si>
  <si>
    <t>20181009_G0535142610301_APL_166_59055_RC.xlsm</t>
  </si>
  <si>
    <t>20181009_L5311162620100_APL_166_59060_RC.xlsm</t>
  </si>
  <si>
    <t>20181009_L5311176620000_APL_166_59044_RC.xlsm</t>
  </si>
  <si>
    <t>20181009_L53111766200100_APL_166_59049_RC.xlsm</t>
  </si>
  <si>
    <t>20181009_L5451028520000_OF_47_59058_RC.xlsm</t>
  </si>
  <si>
    <t>20181009_L5451029020000_OF_47_59056_RC.xlsm</t>
  </si>
  <si>
    <t>20181009_LE670397632_OF_164_59054_RC.xlsm</t>
  </si>
  <si>
    <t>20181009_LE670398228_APL_164_59064_RC.xlsm</t>
  </si>
  <si>
    <t>20181009_LE670399452_APL_164_59037_RC.xlsm</t>
  </si>
  <si>
    <t>20181009_RA1M261037511_PROTO_164_59038_RC.xlsm</t>
  </si>
  <si>
    <t>20181009_V5311278720000_APL_166_59040_RC.xlsm</t>
  </si>
  <si>
    <t>20181009_V9247544420000_APL_166_59059_RC.xlsm</t>
  </si>
  <si>
    <t>20181010_14G009220700_APL_26_59073_RC.xlsm</t>
  </si>
  <si>
    <t>20181010_14G009620500DELEST_OF_26_59081_RC.xlsm</t>
  </si>
  <si>
    <t>20181010_G0534970210101_OF_166_59080_RC.xlsm</t>
  </si>
  <si>
    <t>20181010_G0535117810301_OF_166_59090_RC.xlsm</t>
  </si>
  <si>
    <t>20181010_G05363513101FGA_OF_280_59048_RC.xlsm</t>
  </si>
  <si>
    <t>20181010_V5311440200000_APL_166_59092_RC.xlsm</t>
  </si>
  <si>
    <t>20181010_V5332498420600_APL_231_59074_RC.xlsm</t>
  </si>
  <si>
    <t>20181010_V5332498420700_APL_231_59076_RC.xlsm</t>
  </si>
  <si>
    <t>20181011_14G060000100_APL_26_59117_RC.xlsm</t>
  </si>
  <si>
    <t>20181011_421Z43055241_APL_164_59123_RC.xlsm</t>
  </si>
  <si>
    <t>20181011_421Z43055242_APL_164_59130_RC.xlsm</t>
  </si>
  <si>
    <t>20181011_F7XC535553844FGA_APL_164_59112_RC.xlsm</t>
  </si>
  <si>
    <t>20181011_F7XC535556129FGA_APL_164_59108_RC.xlsm</t>
  </si>
  <si>
    <t>20181011_G0535528210101_APL_166_59133_RC.xlsm</t>
  </si>
  <si>
    <t>20181011_GM227700813_APL_336_59121_RC.xlsm</t>
  </si>
  <si>
    <t>20181011_GM227700819_APL_336_59126_RC.xlsm</t>
  </si>
  <si>
    <t>20181011_GM22770081_APL_336_59132_RC.xlsm</t>
  </si>
  <si>
    <t>20181011_GM227700821_APL_336_59131_RC.xlsm</t>
  </si>
  <si>
    <t>20181011_GM227700823_APL_336_59128_RC.xlsm</t>
  </si>
  <si>
    <t>20181011_LE670396175_APL_164_59124_RC.xlsm</t>
  </si>
  <si>
    <t>20181011_LE670398238_APL_164_59102_RC.xlsm</t>
  </si>
  <si>
    <t>20181011_LE670398761_OF_164_59122_RC.xlsm</t>
  </si>
  <si>
    <t>20181011_LE670398911_OF_164_59116_RC.xlsm</t>
  </si>
  <si>
    <t>20181011_RA1M296638111_OF_164_59107_RC.xlsm</t>
  </si>
  <si>
    <t>20181011_V9247431221000_OF_166_59109_RC.xlsm</t>
  </si>
  <si>
    <t>20181012_F7XC535553289FGA_APL_164_59165_RC.xlsm</t>
  </si>
  <si>
    <t>20181012_G0534965610101_OF_166_59166_RC.xlsm</t>
  </si>
  <si>
    <t>20181012_G0535030710301_APL_166_59164_RC.xlsm</t>
  </si>
  <si>
    <t>20181012_G0535119410501_APL_166_59162_RC.xlsm</t>
  </si>
  <si>
    <t>20181012_G0535528310101_APL_166_59146_RC.xlsm</t>
  </si>
  <si>
    <t>20181012_GM227700815_APL_336_59144_RC.xlsm</t>
  </si>
  <si>
    <t>20181012_GM227700817_APL_336_59148_RC.xlsm</t>
  </si>
  <si>
    <t>20181012_L5311979620000_APL_166_59147_RC.xlsm</t>
  </si>
  <si>
    <t>20181012_L5391158120100_OF_166_59163_RC.xlsm</t>
  </si>
  <si>
    <t>20181012_LE67039646101_APL_164_59145_RC.xlsm</t>
  </si>
  <si>
    <t>20181015_3370875020_OF_97_59207_RC.xlsm</t>
  </si>
  <si>
    <t>20181015_421Z43105241_OF_164_59225_RC.xlsm</t>
  </si>
  <si>
    <t>20181015_601R149083_APL_288_59206_RC.xlsm</t>
  </si>
  <si>
    <t>20181015_601R149114_APL_288_59209_RC.xlsm</t>
  </si>
  <si>
    <t>20181015_711Z236566_APL_185_59193_RC.xlsm</t>
  </si>
  <si>
    <t>20181015_711Z236570_APL_185_59173_RC.xlsm</t>
  </si>
  <si>
    <t>20181015_BN2312R01536_APL_26_59175_RC.xlsm</t>
  </si>
  <si>
    <t>20181015_F7XC535553289FGA_APL_164_59205_RC.xlsm</t>
  </si>
  <si>
    <t>20181015_GM227700813_APL_336_59172_RC.xlsm</t>
  </si>
  <si>
    <t>20181015_GM227700815_APL_336_59177_RC.xlsm</t>
  </si>
  <si>
    <t>20181015_GM227700817_APL_336_59183_RC.xlsm</t>
  </si>
  <si>
    <t>20181015_GM227700819_APL_336_59174_RC.xlsm</t>
  </si>
  <si>
    <t>20181015_GM22770081_APL_336_59189_RC.xlsm</t>
  </si>
  <si>
    <t>20181015_GM227700821_APL_336_59178_RC.xlsm</t>
  </si>
  <si>
    <t>20181015_LE670397221_OF_164_59226_RC.xlsm</t>
  </si>
  <si>
    <t>20181015_LE670397451_OF_164_59190_RC.xlsm</t>
  </si>
  <si>
    <t>20181015_M2512207620100_APL_153_59176_RC.xlsm</t>
  </si>
  <si>
    <t>20181015_M5791261620000_APL_166_59181_RC.xlsm</t>
  </si>
  <si>
    <t>20181015_V9241756320000_APL_166_59192_RC.xlsm</t>
  </si>
  <si>
    <t>20181016_601R149083_APL_288_59231_RC.xlsm</t>
  </si>
  <si>
    <t>20181016_601R149132_APL_288_59239_RC.xlsm</t>
  </si>
  <si>
    <t>20181016_F5311171720100_OF_189_59238_RC.xlsm</t>
  </si>
  <si>
    <t>20181016_LE670398761_OF_164_59223_RC.xlsm</t>
  </si>
  <si>
    <t>20181016_M5391029220000_APL_166_59224_RC.xlsm</t>
  </si>
  <si>
    <t>20181016_V53324982206_APL_231_59229_RC.xlsm</t>
  </si>
  <si>
    <t>20181016_V53324982207_APL_231_59230_RC.xlsm</t>
  </si>
  <si>
    <t>20181017_711Z236566_APL_185_59252_RC.xlsm</t>
  </si>
  <si>
    <t>20181017_711Z236570_APL_185_59251_RC.xlsm</t>
  </si>
  <si>
    <t>20181017_CSM50555002_APL_96_59261_RC.xlsm</t>
  </si>
  <si>
    <t>20181017_F7XC535544160A1FGA_OF_164_59269_RC.xlsm</t>
  </si>
  <si>
    <t>20181017_GM121143312_APL_336_59275_RC.xlsm</t>
  </si>
  <si>
    <t>20181017_GM12114333_APL_336_59266_RC.xlsm</t>
  </si>
  <si>
    <t>20181017_GM12114351_APL_336_59276_RC.xlsm</t>
  </si>
  <si>
    <t>20181017_M5791261620000_OF_166_59265_RC.xlsm</t>
  </si>
  <si>
    <t>20181017_M5791263720400_APL_166_59253_RC.xlsm</t>
  </si>
  <si>
    <t>20181017_RD1D703756765P01FGA2_OF_2_59249_RC.xlsm</t>
  </si>
  <si>
    <t>20181017_RD1D703756797P01_OF_2_59271_RC.xlsm</t>
  </si>
  <si>
    <t>20181017_V5391169420000_OF_166_59264_RC.xlsm</t>
  </si>
  <si>
    <t>20181017_V5392051620200_APL_166_59268_RC.xlsm</t>
  </si>
  <si>
    <t>20181018_601R149084_APL_288_59291_RC.xlsm</t>
  </si>
  <si>
    <t>20181018_F7XC535556241A1FGA_APL_164_59268_RC.xlsm</t>
  </si>
  <si>
    <t>20181018_F7XC535556569FGA_APL_164_59248_RC.xlsm</t>
  </si>
  <si>
    <t>20181018_G0535165510301_APL_166_59287_RC.xlsm</t>
  </si>
  <si>
    <t>20181018_G0535529210101_APL_166_59306_RC.xlsm</t>
  </si>
  <si>
    <t>20181018_LE670396483_OF_164_59292_RC.xlsm</t>
  </si>
  <si>
    <t>20181018_LE670398831_APL_164_59293_RC.xlsm</t>
  </si>
  <si>
    <t>20181018_M5311915520000_APL_166_59305_RC.xlsm</t>
  </si>
  <si>
    <t>20181018_RD1D703756777P01_OF_2_59310_RC.xlsm</t>
  </si>
  <si>
    <t>20181018_V5392051620200_APL_166_59307_RC.xlsm</t>
  </si>
  <si>
    <t>20181019_55005808001_APL_133_59348_RC.xlsm</t>
  </si>
  <si>
    <t>20181019_87144128107_OF_207_59322_RC.xlsm</t>
  </si>
  <si>
    <t>20181019_87144128108_OF_207_59325_RC.xlsm</t>
  </si>
  <si>
    <t>20181019_F7XC535553843FGA_APL_164_59324_RC.xlsm</t>
  </si>
  <si>
    <t>20181019_G0534547210101_APL_166_59327_RC.xlsm</t>
  </si>
  <si>
    <t>20181019_G0535240910201_APL_166_59323_RC.xlsm</t>
  </si>
  <si>
    <t>20181019_G7121011920000FGA_OF_47_59341_RC.xlsm</t>
  </si>
  <si>
    <t>20181019_LE670396353_OF_164_59329_RC.xlsm</t>
  </si>
  <si>
    <t>20181019_RD1D703756799P01_OF_2_59320_RC.xlsm</t>
  </si>
  <si>
    <t>20181019_RP351950_APL_26_59339_RC.xlsm</t>
  </si>
  <si>
    <t>20181022_  BKL1790000_APL_26_59386_RC.xlsm</t>
  </si>
  <si>
    <t>20181022_60P5530021M002P00001_APL_96_59368_RC.xlsm</t>
  </si>
  <si>
    <t>20181022_F5392841100000_APL_166_59366_RC.xlsm</t>
  </si>
  <si>
    <t>20181022_V5332315020400_APL_231_59295_RC.xlsm</t>
  </si>
  <si>
    <t>20181023_421Z42515243_OF_164_59420_RC.xlsm</t>
  </si>
  <si>
    <t>20181023_C005348493201_APL_231_59421_RC.xlsm</t>
  </si>
  <si>
    <t>20181023_G0534632110101_OF_166_59395_RC.xlsm</t>
  </si>
  <si>
    <t>20181023_G0534975100302_OF_166_59405_RC.xlsm</t>
  </si>
  <si>
    <t>20181023_GM11116021_APL_336_59406_RC.xlsm</t>
  </si>
  <si>
    <t>20181023_GM1211162165_APL_336_59410_RC.xlsm</t>
  </si>
  <si>
    <t>20181023_GM1211162169_APL_336_59419_RC.xlsm</t>
  </si>
  <si>
    <t>20181023_GM1211162179_APL_336_59393_RC.xlsm</t>
  </si>
  <si>
    <t>20181023_GM121143311_APL_336_59412_RC.xlsm</t>
  </si>
  <si>
    <t>20181023_GM12114334_APL_336_59415_RC.xlsm</t>
  </si>
  <si>
    <t>20181023_GM12114335_APL_336_59413_RC.xlsm</t>
  </si>
  <si>
    <t>20181023_GM12114352_APL_336_59416_RC.xlsm</t>
  </si>
  <si>
    <t>20181023_GM13112075_APL_336_59417_RC.xlsm</t>
  </si>
  <si>
    <t>20181023_GM13112076_APL_336_59396_RC.xlsm</t>
  </si>
  <si>
    <t>20181023_GM225161021_OF_336_59409_RC.xlsm</t>
  </si>
  <si>
    <t>20181023_GM225161114_OF_336_59414_RC.xlsm</t>
  </si>
  <si>
    <t>20181023_V5332020620700_OF_166_59397_RC.xlsm</t>
  </si>
  <si>
    <t>20181023_V53323151204_APL_231_59296_RC.xlsm</t>
  </si>
  <si>
    <t>20181023_V5332315620300_APL_231_59304_RC.xlsm</t>
  </si>
  <si>
    <t>20181024_60P5530021M002P0001_APL_336_59446_RC.xlsm</t>
  </si>
  <si>
    <t>20181024_C005348493203_APL_231_59447_RC.xlsm</t>
  </si>
  <si>
    <t>20181024_G0534180110301_OF_166_59441_RC.xlsm</t>
  </si>
  <si>
    <t>20181024_GM225161113_OF_336_59431_RC.xlsm</t>
  </si>
  <si>
    <t>20181024_L2511029320000_OF_166_59445_RC.xlsm</t>
  </si>
  <si>
    <t>20181024_M5311915620000_APL_166_59430_RC.xlsm</t>
  </si>
  <si>
    <t>20181024_RD1D703756797P01_OF_2_59448_RC.xlsm</t>
  </si>
  <si>
    <t>20181024_V53323153208_APL_231_59297_RC.xlsm</t>
  </si>
  <si>
    <t>20181024_V53323153210_APL_231_59299_RC.xlsm</t>
  </si>
  <si>
    <t>20181024_V5332315520400_APL_231_59300_RC.xlsm</t>
  </si>
  <si>
    <t>20181024_V5332315520500_APL_231_59302_RC.xlsm</t>
  </si>
  <si>
    <t>20181024_V5332315620200_APL_231_59303_RC.xlsm</t>
  </si>
  <si>
    <t>20181024_V5332315620200_APL_231_59433_RC.xlsm</t>
  </si>
  <si>
    <t>20181024_V5332457720600_OF_232_59444_RC.xlsm</t>
  </si>
  <si>
    <t>20181024_V5332457722700_OF_232_59435_RC.xlsm</t>
  </si>
  <si>
    <t>20181024_V53324984206_APL_231_59340_RC.xlsm</t>
  </si>
  <si>
    <t>20181025_421Z42535243_OF_164_59459_RC.xlsm</t>
  </si>
  <si>
    <t>20181025_91B495000P_APL_82_59507_RC.xlsm</t>
  </si>
  <si>
    <t>20181025_F5332343620013_APL_166_59458_RC.xlsm</t>
  </si>
  <si>
    <t>20181025_F5332936620000_APL_166_59483_RC.xlsm</t>
  </si>
  <si>
    <t>20181025_F5332936620100_APL_166_59501_RC.xlsm</t>
  </si>
  <si>
    <t>20181025_F7XC535553901A1FGA_APL_164_59498_RC.xlsm</t>
  </si>
  <si>
    <t>20181025_F7XC535553902A1FGA_APL_164_59481_RC.xlsm</t>
  </si>
  <si>
    <t>20181025_G0534917410101_OF_166_59500_RC.xlsm</t>
  </si>
  <si>
    <t>20181025_GM225161111_OF_336_59508_RC.xlsm</t>
  </si>
  <si>
    <t>20181025_LE6703968110_OF_164_59464_RC.xlsm</t>
  </si>
  <si>
    <t>20181025_LE670398321_OF_164_59486_RC.xlsm</t>
  </si>
  <si>
    <t>20181025_LE670398711_OF_164_59480_RC.xlsm</t>
  </si>
  <si>
    <t>20181025_V5332315520500_APL_231_59497_RC.xlsm</t>
  </si>
  <si>
    <t>20181025_V5332498420700_APL_231_59502_RC.xlsm</t>
  </si>
  <si>
    <t>20181025_V5392056320000_APL_166_59457_RC.xlsm</t>
  </si>
  <si>
    <t>20181026_F3231231620040_OF_166_59514_RC.xlsm</t>
  </si>
  <si>
    <t>20181026_F5332947420100_OF_166_59529_RC.xlsm</t>
  </si>
  <si>
    <t>20181026_G0534369210401_OF_166_59513_RC.xlsm</t>
  </si>
  <si>
    <t>20181026_G0535031110301_APL_166_59521_RC.xlsm</t>
  </si>
  <si>
    <t>20181026_G0535418110301_APL_166_59528_RC.xlsm</t>
  </si>
  <si>
    <t>20181026_G0535429900101_OF_166_59533_RC.xlsm</t>
  </si>
  <si>
    <t>20181026_G0535573710101_APL_166_59523_RC.xlsm</t>
  </si>
  <si>
    <t>20181026_G0535573710101_APL_166_59526_RC.xlsm</t>
  </si>
  <si>
    <t>20181026_GM225161022_OF_336_59522_RC.xlsm</t>
  </si>
  <si>
    <t>20181026_GM22765651_OF_336_59530_RC.xlsm</t>
  </si>
  <si>
    <t>20181026_GM22765651_OF_336_59531_RC.xlsm</t>
  </si>
  <si>
    <t>20181026_LE670398362_OF_164_59527_RC.xlsm</t>
  </si>
  <si>
    <t>20181029_04G0384201_APL_26_59559_RC.xlsm</t>
  </si>
  <si>
    <t>20181029_100658113PE_OF_10_59555_RC.xlsm</t>
  </si>
  <si>
    <t>20181029_14G006620400_APL_26-27_59546_RC.xlsm</t>
  </si>
  <si>
    <t>20181029_421Z43165241_OF_164_59543_RC.xlsm</t>
  </si>
  <si>
    <t>20181029_BNL2172000_APL_26_59560_RC.xlsm</t>
  </si>
  <si>
    <t>20181029_C01637615001_APL_254_59564_RC.xlsm</t>
  </si>
  <si>
    <t>20181029_G0534368410401_OF_166_59549_RC.xlsm</t>
  </si>
  <si>
    <t>20181029_G0535530110101_OF_166_59558_RC.xlsm</t>
  </si>
  <si>
    <t>20181029_GM13112067_APL_336_59548_RC.xlsm</t>
  </si>
  <si>
    <t>20181029_GM13112068_APL_336_59547_RC.xlsm</t>
  </si>
  <si>
    <t>20181029_LE670397543_OF_164_59539_RC.xlsm</t>
  </si>
  <si>
    <t>20181029_LE670398121_OF_164_59542_RC.xlsm</t>
  </si>
  <si>
    <t>20181029_LE670398472_OF_166_59538_RC.xlsm</t>
  </si>
  <si>
    <t>20181030_14G040700101_APL_26-27_59562_RC.xlsm</t>
  </si>
  <si>
    <t>20181030_91B495000P_APL_82_59561_RC.xlsm</t>
  </si>
  <si>
    <t>20181030_GM227700813_APL_336_59566_RC.xlsm</t>
  </si>
  <si>
    <t>20181030_GM227700819_APL_336_59568_RC.xlsm</t>
  </si>
  <si>
    <t>20181030_GS00073019101_OF_207_59563_RC.xlsm</t>
  </si>
  <si>
    <t>20181030_LE670397513_OF_164_59570_RC.xlsm</t>
  </si>
  <si>
    <t>20181030_LE670398562_OF_164_59569_RC.xlsm</t>
  </si>
  <si>
    <t>20181030_RA1M701207510P01NU_OF_2_59582_RC.xlsm</t>
  </si>
  <si>
    <t>20181030_RP351950_APL_26_59583_RC.xlsm</t>
  </si>
  <si>
    <t>20181030_V5311310820000_APL_166_59585_RC.xlsm</t>
  </si>
  <si>
    <t>20181031_14G0421201_OF_27_59499_RC.xlsm</t>
  </si>
  <si>
    <t>20181031_F7XC535553765A2_APL_164_59596_RC.xlsm</t>
  </si>
  <si>
    <t>20181031_GM22516257_OF_336_59612_RC.xlsm</t>
  </si>
  <si>
    <t>20181031_GM227677861_OF_336_59605_RC.xlsm</t>
  </si>
  <si>
    <t>20181031_GM227677962_OF_336_59615_RC.xlsm</t>
  </si>
  <si>
    <t>20181031_GM227680261_OF_336_59607_RC.xlsm</t>
  </si>
  <si>
    <t>20181031_GM227700821_APL_336_59595_RC.xlsm</t>
  </si>
  <si>
    <t>20181031_GM227700823_APL_336_59608_RC.xlsm</t>
  </si>
  <si>
    <t>20181031_LE670398238_OF_164_59603_RC.xlsm</t>
  </si>
  <si>
    <t>20181031_LE670398761_OF_164_59590_RC.xlsm</t>
  </si>
  <si>
    <t>20181031_M5311161220000_APL_166_59591_RC.xlsm</t>
  </si>
  <si>
    <t>20181031_M5311176020000_APL_166_59592_RC.xlsm</t>
  </si>
  <si>
    <t>20181031_M5311176020100_APL_166_59589_RC.xlsm</t>
  </si>
  <si>
    <t>20181031_M5311882920000_APL_166_59594_RC.xlsm</t>
  </si>
  <si>
    <t>20181031_S5751210820200_OF_313_59606_RC.xlsm</t>
  </si>
  <si>
    <t>20181031_S5751210820300_OF_313_59604_RC.xlsm</t>
  </si>
  <si>
    <t>20181031_V53323154204_APL_231_59598_RC.xlsm</t>
  </si>
  <si>
    <t>20181031_V53323154205_APL_231_59602_RC.xlsm</t>
  </si>
  <si>
    <t>20181031_V53323293202_APL_231_59593_RC.xlsm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</si>
</sst>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b/>
      <u/>
      <sz val="10"/>
      <name val="Arial"/>
      <family val="2"/>
    </font>
    <font>
      <b/>
      <u/>
      <sz val="10"/>
      <color theme="0"/>
      <name val="Arial"/>
      <family val="2"/>
    </font>
    <font>
      <b/>
      <sz val="10"/>
      <color theme="0"/>
      <name val="Arial"/>
      <family val="2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D7A2B"/>
        <bgColor indexed="64"/>
      </patternFill>
    </fill>
    <fill>
      <patternFill patternType="solid">
        <fgColor rgb="FF28F868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1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0" fontId="0" fillId="2" borderId="2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0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 shrinkToFi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0" fillId="4" borderId="1" xfId="0" applyFill="1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6" fillId="0" borderId="0" xfId="0" applyFont="1" applyFill="1"/>
    <xf numFmtId="0" fontId="7" fillId="6" borderId="0" xfId="0" applyFont="1" applyFill="1"/>
    <xf numFmtId="0" fontId="7" fillId="6" borderId="0" xfId="0" applyFont="1" applyFill="1" applyAlignment="1">
      <alignment horizontal="center" vertical="center"/>
    </xf>
    <xf numFmtId="0" fontId="0" fillId="6" borderId="0" xfId="0" applyFill="1"/>
    <xf numFmtId="0" fontId="7" fillId="5" borderId="0" xfId="0" applyFont="1" applyFill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0" fillId="6" borderId="0" xfId="0" applyFill="1" applyAlignment="1"/>
    <xf numFmtId="0" fontId="7" fillId="6" borderId="0" xfId="0" applyFont="1" applyFill="1" applyAlignment="1">
      <alignment horizontal="center" vertical="top" wrapText="1"/>
    </xf>
    <xf numFmtId="0" fontId="0" fillId="0" borderId="1" xfId="0" applyBorder="1"/>
    <xf numFmtId="0" fontId="0" fillId="8" borderId="1" xfId="0" applyFill="1" applyBorder="1"/>
    <xf numFmtId="0" fontId="0" fillId="7" borderId="1" xfId="0" applyFill="1" applyBorder="1"/>
    <xf numFmtId="0" fontId="6" fillId="0" borderId="0" xfId="0" applyFont="1" applyFill="1" applyBorder="1"/>
    <xf numFmtId="10" fontId="6" fillId="0" borderId="0" xfId="0" applyNumberFormat="1" applyFont="1" applyFill="1" applyBorder="1"/>
    <xf numFmtId="0" fontId="0" fillId="4" borderId="1" xfId="0" applyFill="1" applyBorder="1" applyAlignment="1">
      <alignment horizontal="center"/>
    </xf>
    <xf numFmtId="0" fontId="0" fillId="0" borderId="1" xfId="0" applyNumberFormat="1" applyBorder="1"/>
    <xf numFmtId="2" fontId="0" fillId="0" borderId="1" xfId="0" applyNumberFormat="1" applyBorder="1"/>
    <xf numFmtId="0" fontId="0" fillId="4" borderId="0" xfId="0" applyFill="1" applyBorder="1"/>
    <xf numFmtId="0" fontId="0" fillId="0" borderId="0" xfId="0" applyBorder="1"/>
    <xf numFmtId="0" fontId="0" fillId="0" borderId="0" xfId="0" applyFill="1"/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10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0" xfId="0" applyFont="1"/>
    <xf numFmtId="0" fontId="0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9" borderId="0" xfId="0" applyFont="1" applyFill="1" applyAlignment="1">
      <alignment horizontal="center"/>
    </xf>
    <xf numFmtId="0" fontId="0" fillId="10" borderId="0" xfId="0" applyFont="1" applyFill="1" applyAlignment="1">
      <alignment horizontal="center"/>
    </xf>
    <xf numFmtId="0" fontId="0" fillId="6" borderId="3" xfId="0" applyFont="1" applyFill="1" applyBorder="1" applyAlignment="1">
      <alignment horizontal="center"/>
    </xf>
    <xf numFmtId="0" fontId="0" fillId="5" borderId="3" xfId="0" applyFont="1" applyFill="1" applyBorder="1" applyAlignment="1">
      <alignment horizontal="center"/>
    </xf>
    <xf numFmtId="9" fontId="0" fillId="6" borderId="4" xfId="0" applyNumberFormat="1" applyFont="1" applyFill="1" applyBorder="1" applyAlignment="1">
      <alignment horizontal="center"/>
    </xf>
    <xf numFmtId="0" fontId="0" fillId="5" borderId="4" xfId="0" applyFont="1" applyFill="1" applyBorder="1" applyAlignment="1">
      <alignment horizontal="center"/>
    </xf>
    <xf numFmtId="0" fontId="0" fillId="11" borderId="0" xfId="0" applyFill="1"/>
    <xf numFmtId="2" fontId="0" fillId="0" borderId="0" xfId="0" applyNumberFormat="1"/>
    <xf numFmtId="2" fontId="0" fillId="0" borderId="0" xfId="0" applyNumberFormat="1" applyFont="1"/>
    <xf numFmtId="17" fontId="0" fillId="0" borderId="0" xfId="0" applyNumberFormat="1" applyFont="1" applyAlignment="1">
      <alignment horizontal="center"/>
    </xf>
    <xf numFmtId="17" fontId="0" fillId="0" borderId="0" xfId="0" applyNumberFormat="1"/>
    <xf numFmtId="0" fontId="0" fillId="0" borderId="5" xfId="0" applyFont="1" applyBorder="1"/>
    <xf numFmtId="2" fontId="0" fillId="0" borderId="5" xfId="0" applyNumberFormat="1" applyFont="1" applyBorder="1"/>
    <xf numFmtId="0" fontId="0" fillId="12" borderId="3" xfId="0" applyFont="1" applyFill="1" applyBorder="1" applyAlignment="1">
      <alignment horizontal="center"/>
    </xf>
    <xf numFmtId="0" fontId="0" fillId="12" borderId="4" xfId="0" applyFont="1" applyFill="1" applyBorder="1" applyAlignment="1">
      <alignment horizontal="center"/>
    </xf>
    <xf numFmtId="0" fontId="0" fillId="13" borderId="3" xfId="0" applyFont="1" applyFill="1" applyBorder="1" applyAlignment="1">
      <alignment horizontal="center"/>
    </xf>
    <xf numFmtId="0" fontId="0" fillId="13" borderId="4" xfId="0" applyFont="1" applyFill="1" applyBorder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1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ED7A2B"/>
        </patternFill>
      </fill>
      <border>
        <vertical/>
        <horizontal/>
      </border>
    </dxf>
    <dxf>
      <fill>
        <patternFill>
          <bgColor rgb="FFFFFF00"/>
        </patternFill>
      </fill>
    </dxf>
    <dxf>
      <fill>
        <patternFill>
          <bgColor rgb="FF28F868"/>
        </patternFill>
      </fill>
    </dxf>
  </dxfs>
  <tableStyles count="0" defaultTableStyle="TableStyleMedium2" defaultPivotStyle="PivotStyleLight16"/>
  <colors>
    <mruColors>
      <color rgb="FFED7A2B"/>
      <color rgb="FF28F8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des décisions des RC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160255905511811"/>
          <c:y val="0.17171296296296296"/>
          <c:w val="0.85341885389326333"/>
          <c:h val="0.6423224701079032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DATA!$U$28:$U$32</c:f>
              <c:strCache>
                <c:ptCount val="5"/>
                <c:pt idx="0">
                  <c:v>RC acceptés</c:v>
                </c:pt>
                <c:pt idx="1">
                  <c:v>RC refusés</c:v>
                </c:pt>
                <c:pt idx="2">
                  <c:v>RC acceptés après retour ST</c:v>
                </c:pt>
                <c:pt idx="3">
                  <c:v>RC acceptès après reprise dim FGA</c:v>
                </c:pt>
                <c:pt idx="4">
                  <c:v>RC acceptès après reprise doc FGA</c:v>
                </c:pt>
              </c:strCache>
            </c:strRef>
          </c:cat>
          <c:val>
            <c:numRef>
              <c:f>DATA!$W$28:$W$32</c:f>
              <c:numCache>
                <c:formatCode>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43048496"/>
        <c:axId val="743043008"/>
      </c:barChart>
      <c:lineChart>
        <c:grouping val="standard"/>
        <c:varyColors val="0"/>
        <c:ser>
          <c:idx val="1"/>
          <c:order val="1"/>
          <c:tx>
            <c:v>Objectif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DATA!$X$28:$X$32</c:f>
              <c:numCache>
                <c:formatCode>0.00%</c:formatCode>
                <c:ptCount val="5"/>
                <c:pt idx="0">
                  <c:v>95</c:v>
                </c:pt>
                <c:pt idx="1">
                  <c:v>95</c:v>
                </c:pt>
                <c:pt idx="2">
                  <c:v>95</c:v>
                </c:pt>
                <c:pt idx="3">
                  <c:v>95</c:v>
                </c:pt>
                <c:pt idx="4">
                  <c:v>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3048496"/>
        <c:axId val="743043008"/>
      </c:lineChart>
      <c:catAx>
        <c:axId val="743048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3043008"/>
        <c:crosses val="autoZero"/>
        <c:auto val="1"/>
        <c:lblAlgn val="ctr"/>
        <c:lblOffset val="100"/>
        <c:noMultiLvlLbl val="0"/>
      </c:catAx>
      <c:valAx>
        <c:axId val="743043008"/>
        <c:scaling>
          <c:orientation val="minMax"/>
          <c:max val="1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3048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des décisions des RC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160255905511811"/>
          <c:y val="0.17171296296296296"/>
          <c:w val="0.85341885389326333"/>
          <c:h val="0.6423224701079032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Novembre_2018!$U$28:$U$32</c:f>
              <c:strCache>
                <c:ptCount val="5"/>
                <c:pt idx="0">
                  <c:v>RC acceptés</c:v>
                </c:pt>
                <c:pt idx="1">
                  <c:v>RC refusés</c:v>
                </c:pt>
                <c:pt idx="2">
                  <c:v>RC acceptés après retour ST</c:v>
                </c:pt>
                <c:pt idx="3">
                  <c:v>RC acceptès après reprise dim FGA</c:v>
                </c:pt>
                <c:pt idx="4">
                  <c:v>RC acceptès après reprise doc FGA</c:v>
                </c:pt>
              </c:strCache>
            </c:strRef>
          </c:cat>
          <c:val>
            <c:numRef>
              <c:f>Novembre_2018!$W$28:$W$32</c:f>
              <c:numCache>
                <c:formatCode>0.00</c:formatCode>
                <c:ptCount val="5"/>
                <c:pt idx="0">
                  <c:v>44.727272727272727</c:v>
                </c:pt>
                <c:pt idx="1">
                  <c:v>22.545454545454547</c:v>
                </c:pt>
                <c:pt idx="2">
                  <c:v>7.2727272727272725</c:v>
                </c:pt>
                <c:pt idx="3">
                  <c:v>2.5454545454545454</c:v>
                </c:pt>
                <c:pt idx="4">
                  <c:v>22.90909090909091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43043400"/>
        <c:axId val="743041048"/>
      </c:barChart>
      <c:lineChart>
        <c:grouping val="standard"/>
        <c:varyColors val="0"/>
        <c:ser>
          <c:idx val="1"/>
          <c:order val="1"/>
          <c:tx>
            <c:v>Objectif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Novembre_2018!$X$28:$X$32</c:f>
              <c:numCache>
                <c:formatCode>0.00%</c:formatCode>
                <c:ptCount val="5"/>
                <c:pt idx="0">
                  <c:v>95</c:v>
                </c:pt>
                <c:pt idx="1">
                  <c:v>95</c:v>
                </c:pt>
                <c:pt idx="2">
                  <c:v>95</c:v>
                </c:pt>
                <c:pt idx="3">
                  <c:v>95</c:v>
                </c:pt>
                <c:pt idx="4">
                  <c:v>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3043400"/>
        <c:axId val="743041048"/>
      </c:lineChart>
      <c:catAx>
        <c:axId val="743043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3041048"/>
        <c:crosses val="autoZero"/>
        <c:auto val="1"/>
        <c:lblAlgn val="ctr"/>
        <c:lblOffset val="100"/>
        <c:noMultiLvlLbl val="0"/>
      </c:catAx>
      <c:valAx>
        <c:axId val="743041048"/>
        <c:scaling>
          <c:orientation val="minMax"/>
          <c:max val="1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3043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des décisions des RC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160255905511811"/>
          <c:y val="0.17171296296296296"/>
          <c:w val="0.85341885389326333"/>
          <c:h val="0.6423224701079032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Octobre_2018!$U$28:$U$32</c:f>
              <c:strCache>
                <c:ptCount val="5"/>
                <c:pt idx="0">
                  <c:v>RC acceptés</c:v>
                </c:pt>
                <c:pt idx="1">
                  <c:v>RC refusés</c:v>
                </c:pt>
                <c:pt idx="2">
                  <c:v>RC acceptés après retour ST</c:v>
                </c:pt>
                <c:pt idx="3">
                  <c:v>RC acceptès après reprise dim FGA</c:v>
                </c:pt>
                <c:pt idx="4">
                  <c:v>RC acceptès après reprise doc FGA</c:v>
                </c:pt>
              </c:strCache>
            </c:strRef>
          </c:cat>
          <c:val>
            <c:numRef>
              <c:f>Octobre_2018!$W$28:$W$32</c:f>
              <c:numCache>
                <c:formatCode>0.00</c:formatCode>
                <c:ptCount val="5"/>
                <c:pt idx="0">
                  <c:v>46.381578947368425</c:v>
                </c:pt>
                <c:pt idx="1">
                  <c:v>22.039473684210524</c:v>
                </c:pt>
                <c:pt idx="2">
                  <c:v>6.25</c:v>
                </c:pt>
                <c:pt idx="3">
                  <c:v>3.2894736842105261</c:v>
                </c:pt>
                <c:pt idx="4">
                  <c:v>22.039473684210524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43047712"/>
        <c:axId val="743039872"/>
      </c:barChart>
      <c:lineChart>
        <c:grouping val="standard"/>
        <c:varyColors val="0"/>
        <c:ser>
          <c:idx val="1"/>
          <c:order val="1"/>
          <c:tx>
            <c:v>Objectif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Octobre_2018!$X$28:$X$32</c:f>
              <c:numCache>
                <c:formatCode>0.00%</c:formatCode>
                <c:ptCount val="5"/>
                <c:pt idx="0">
                  <c:v>95</c:v>
                </c:pt>
                <c:pt idx="1">
                  <c:v>95</c:v>
                </c:pt>
                <c:pt idx="2">
                  <c:v>95</c:v>
                </c:pt>
                <c:pt idx="3">
                  <c:v>95</c:v>
                </c:pt>
                <c:pt idx="4">
                  <c:v>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3047712"/>
        <c:axId val="743039872"/>
      </c:lineChart>
      <c:catAx>
        <c:axId val="743047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3039872"/>
        <c:crosses val="autoZero"/>
        <c:auto val="1"/>
        <c:lblAlgn val="ctr"/>
        <c:lblOffset val="100"/>
        <c:noMultiLvlLbl val="0"/>
      </c:catAx>
      <c:valAx>
        <c:axId val="743039872"/>
        <c:scaling>
          <c:orientation val="minMax"/>
          <c:max val="1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3047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des décisions des RC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160255905511811"/>
          <c:y val="0.17171296296296296"/>
          <c:w val="0.85341885389326333"/>
          <c:h val="0.6423224701079032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Septembre_2018!$U$28:$U$32</c:f>
              <c:strCache>
                <c:ptCount val="5"/>
                <c:pt idx="0">
                  <c:v>RC acceptés</c:v>
                </c:pt>
                <c:pt idx="1">
                  <c:v>RC refusés</c:v>
                </c:pt>
                <c:pt idx="2">
                  <c:v>RC acceptés après retour ST</c:v>
                </c:pt>
                <c:pt idx="3">
                  <c:v>RC acceptès après reprise dim FGA</c:v>
                </c:pt>
                <c:pt idx="4">
                  <c:v>RC acceptès après reprise doc FGA</c:v>
                </c:pt>
              </c:strCache>
            </c:strRef>
          </c:cat>
          <c:val>
            <c:numRef>
              <c:f>Septembre_2018!$W$28:$W$32</c:f>
              <c:numCache>
                <c:formatCode>0.00</c:formatCode>
                <c:ptCount val="5"/>
                <c:pt idx="0">
                  <c:v>41.282051282051277</c:v>
                </c:pt>
                <c:pt idx="1">
                  <c:v>24.615384615384617</c:v>
                </c:pt>
                <c:pt idx="2">
                  <c:v>6.1538461538461542</c:v>
                </c:pt>
                <c:pt idx="3">
                  <c:v>2.5641025641025639</c:v>
                </c:pt>
                <c:pt idx="4">
                  <c:v>25.384615384615383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43046536"/>
        <c:axId val="743041832"/>
      </c:barChart>
      <c:lineChart>
        <c:grouping val="standard"/>
        <c:varyColors val="0"/>
        <c:ser>
          <c:idx val="1"/>
          <c:order val="1"/>
          <c:tx>
            <c:v>Objectif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Septembre_2018!$X$28:$X$32</c:f>
              <c:numCache>
                <c:formatCode>0.00%</c:formatCode>
                <c:ptCount val="5"/>
                <c:pt idx="0">
                  <c:v>95</c:v>
                </c:pt>
                <c:pt idx="1">
                  <c:v>95</c:v>
                </c:pt>
                <c:pt idx="2">
                  <c:v>95</c:v>
                </c:pt>
                <c:pt idx="3">
                  <c:v>95</c:v>
                </c:pt>
                <c:pt idx="4">
                  <c:v>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3046536"/>
        <c:axId val="743041832"/>
      </c:lineChart>
      <c:catAx>
        <c:axId val="7430465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3041832"/>
        <c:crosses val="autoZero"/>
        <c:auto val="1"/>
        <c:lblAlgn val="ctr"/>
        <c:lblOffset val="100"/>
        <c:noMultiLvlLbl val="0"/>
      </c:catAx>
      <c:valAx>
        <c:axId val="743041832"/>
        <c:scaling>
          <c:orientation val="minMax"/>
          <c:max val="1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30465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des décisions des RC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160255905511811"/>
          <c:y val="0.17171296296296296"/>
          <c:w val="0.85341885389326333"/>
          <c:h val="0.6423224701079032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Août_2018!$U$28:$U$32</c:f>
              <c:strCache>
                <c:ptCount val="5"/>
                <c:pt idx="0">
                  <c:v>RC acceptés</c:v>
                </c:pt>
                <c:pt idx="1">
                  <c:v>RC refusés</c:v>
                </c:pt>
                <c:pt idx="2">
                  <c:v>RC acceptés après retour ST</c:v>
                </c:pt>
                <c:pt idx="3">
                  <c:v>RC acceptès après reprise dim FGA</c:v>
                </c:pt>
                <c:pt idx="4">
                  <c:v>RC acceptès après reprise doc FGA</c:v>
                </c:pt>
              </c:strCache>
            </c:strRef>
          </c:cat>
          <c:val>
            <c:numRef>
              <c:f>Août_2018!$W$28:$W$32</c:f>
              <c:numCache>
                <c:formatCode>0.00</c:formatCode>
                <c:ptCount val="5"/>
                <c:pt idx="0">
                  <c:v>36.101083032490976</c:v>
                </c:pt>
                <c:pt idx="1">
                  <c:v>29.963898916967509</c:v>
                </c:pt>
                <c:pt idx="2">
                  <c:v>9.025270758122744</c:v>
                </c:pt>
                <c:pt idx="3">
                  <c:v>2.1660649819494582</c:v>
                </c:pt>
                <c:pt idx="4">
                  <c:v>22.743682310469314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43048888"/>
        <c:axId val="743046144"/>
      </c:barChart>
      <c:lineChart>
        <c:grouping val="standard"/>
        <c:varyColors val="0"/>
        <c:ser>
          <c:idx val="1"/>
          <c:order val="1"/>
          <c:tx>
            <c:v>Objectif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Août_2018!$X$28:$X$32</c:f>
              <c:numCache>
                <c:formatCode>0.00%</c:formatCode>
                <c:ptCount val="5"/>
                <c:pt idx="0">
                  <c:v>95</c:v>
                </c:pt>
                <c:pt idx="1">
                  <c:v>95</c:v>
                </c:pt>
                <c:pt idx="2">
                  <c:v>95</c:v>
                </c:pt>
                <c:pt idx="3">
                  <c:v>95</c:v>
                </c:pt>
                <c:pt idx="4">
                  <c:v>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3048888"/>
        <c:axId val="743046144"/>
      </c:lineChart>
      <c:catAx>
        <c:axId val="743048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3046144"/>
        <c:crosses val="autoZero"/>
        <c:auto val="1"/>
        <c:lblAlgn val="ctr"/>
        <c:lblOffset val="100"/>
        <c:noMultiLvlLbl val="0"/>
      </c:catAx>
      <c:valAx>
        <c:axId val="743046144"/>
        <c:scaling>
          <c:orientation val="minMax"/>
          <c:max val="1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30488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des décisions des RC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160255905511811"/>
          <c:y val="0.17171296296296296"/>
          <c:w val="0.85341885389326333"/>
          <c:h val="0.6423224701079032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Juillet_2018!$U$28:$U$32</c:f>
              <c:strCache>
                <c:ptCount val="5"/>
                <c:pt idx="0">
                  <c:v>RC acceptés</c:v>
                </c:pt>
                <c:pt idx="1">
                  <c:v>RC refusés</c:v>
                </c:pt>
                <c:pt idx="2">
                  <c:v>RC acceptés après retour ST</c:v>
                </c:pt>
                <c:pt idx="3">
                  <c:v>RC acceptès après reprise dim FGA</c:v>
                </c:pt>
                <c:pt idx="4">
                  <c:v>RC acceptès après reprise doc FGA</c:v>
                </c:pt>
              </c:strCache>
            </c:strRef>
          </c:cat>
          <c:val>
            <c:numRef>
              <c:f>Juillet_2018!$W$28:$W$32</c:f>
              <c:numCache>
                <c:formatCode>0.00</c:formatCode>
                <c:ptCount val="5"/>
                <c:pt idx="0">
                  <c:v>47.529411764705884</c:v>
                </c:pt>
                <c:pt idx="1">
                  <c:v>32.235294117647058</c:v>
                </c:pt>
                <c:pt idx="2">
                  <c:v>4.2352941176470589</c:v>
                </c:pt>
                <c:pt idx="3">
                  <c:v>4</c:v>
                </c:pt>
                <c:pt idx="4">
                  <c:v>12.941176470588237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43049672"/>
        <c:axId val="743050456"/>
      </c:barChart>
      <c:lineChart>
        <c:grouping val="standard"/>
        <c:varyColors val="0"/>
        <c:ser>
          <c:idx val="1"/>
          <c:order val="1"/>
          <c:tx>
            <c:v>Objectif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Juillet_2018!$X$28:$X$32</c:f>
              <c:numCache>
                <c:formatCode>0.00%</c:formatCode>
                <c:ptCount val="5"/>
                <c:pt idx="0">
                  <c:v>95</c:v>
                </c:pt>
                <c:pt idx="1">
                  <c:v>95</c:v>
                </c:pt>
                <c:pt idx="2">
                  <c:v>95</c:v>
                </c:pt>
                <c:pt idx="3">
                  <c:v>95</c:v>
                </c:pt>
                <c:pt idx="4">
                  <c:v>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3049672"/>
        <c:axId val="743050456"/>
      </c:lineChart>
      <c:catAx>
        <c:axId val="743049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3050456"/>
        <c:crosses val="autoZero"/>
        <c:auto val="1"/>
        <c:lblAlgn val="ctr"/>
        <c:lblOffset val="100"/>
        <c:noMultiLvlLbl val="0"/>
      </c:catAx>
      <c:valAx>
        <c:axId val="743050456"/>
        <c:scaling>
          <c:orientation val="minMax"/>
          <c:max val="1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30496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des décisions des RC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160255905511811"/>
          <c:y val="0.17171296296296296"/>
          <c:w val="0.85341885389326333"/>
          <c:h val="0.6423224701079032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Juin_2018!$U$28:$U$32</c:f>
              <c:strCache>
                <c:ptCount val="5"/>
                <c:pt idx="0">
                  <c:v>RC acceptés</c:v>
                </c:pt>
                <c:pt idx="1">
                  <c:v>RC refusés</c:v>
                </c:pt>
                <c:pt idx="2">
                  <c:v>RC acceptés après retour ST</c:v>
                </c:pt>
                <c:pt idx="3">
                  <c:v>RC acceptés après reprise dim FGA</c:v>
                </c:pt>
                <c:pt idx="4">
                  <c:v>RC acceptés après reprise doc FGA</c:v>
                </c:pt>
              </c:strCache>
            </c:strRef>
          </c:cat>
          <c:val>
            <c:numRef>
              <c:f>Juin_2018!$W$28:$W$32</c:f>
              <c:numCache>
                <c:formatCode>0.00</c:formatCode>
                <c:ptCount val="5"/>
                <c:pt idx="0">
                  <c:v>53.775743707093824</c:v>
                </c:pt>
                <c:pt idx="1">
                  <c:v>18.306636155606405</c:v>
                </c:pt>
                <c:pt idx="2">
                  <c:v>5.0343249427917618</c:v>
                </c:pt>
                <c:pt idx="3">
                  <c:v>3.2036613272311212</c:v>
                </c:pt>
                <c:pt idx="4">
                  <c:v>22.425629290617849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43051240"/>
        <c:axId val="743039088"/>
      </c:barChart>
      <c:lineChart>
        <c:grouping val="standard"/>
        <c:varyColors val="0"/>
        <c:ser>
          <c:idx val="1"/>
          <c:order val="1"/>
          <c:tx>
            <c:v>Objectif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Juin_2018!$X$28:$X$32</c:f>
              <c:numCache>
                <c:formatCode>0.00%</c:formatCode>
                <c:ptCount val="5"/>
                <c:pt idx="0">
                  <c:v>95</c:v>
                </c:pt>
                <c:pt idx="1">
                  <c:v>95</c:v>
                </c:pt>
                <c:pt idx="2">
                  <c:v>95</c:v>
                </c:pt>
                <c:pt idx="3">
                  <c:v>95</c:v>
                </c:pt>
                <c:pt idx="4">
                  <c:v>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3051240"/>
        <c:axId val="743039088"/>
      </c:lineChart>
      <c:catAx>
        <c:axId val="743051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3039088"/>
        <c:crosses val="autoZero"/>
        <c:auto val="1"/>
        <c:lblAlgn val="ctr"/>
        <c:lblOffset val="100"/>
        <c:noMultiLvlLbl val="0"/>
      </c:catAx>
      <c:valAx>
        <c:axId val="743039088"/>
        <c:scaling>
          <c:orientation val="minMax"/>
          <c:max val="1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30512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457200</xdr:colOff>
          <xdr:row>0</xdr:row>
          <xdr:rowOff>28575</xdr:rowOff>
        </xdr:from>
        <xdr:to>
          <xdr:col>1</xdr:col>
          <xdr:colOff>1181100</xdr:colOff>
          <xdr:row>0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 !!!!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485775</xdr:colOff>
          <xdr:row>7</xdr:row>
          <xdr:rowOff>66675</xdr:rowOff>
        </xdr:from>
        <xdr:to>
          <xdr:col>0</xdr:col>
          <xdr:colOff>3048000</xdr:colOff>
          <xdr:row>10</xdr:row>
          <xdr:rowOff>38100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Copier et renommer feuille DATA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752475</xdr:colOff>
      <xdr:row>34</xdr:row>
      <xdr:rowOff>23812</xdr:rowOff>
    </xdr:from>
    <xdr:to>
      <xdr:col>23</xdr:col>
      <xdr:colOff>619125</xdr:colOff>
      <xdr:row>48</xdr:row>
      <xdr:rowOff>100012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752475</xdr:colOff>
      <xdr:row>34</xdr:row>
      <xdr:rowOff>23812</xdr:rowOff>
    </xdr:from>
    <xdr:to>
      <xdr:col>23</xdr:col>
      <xdr:colOff>619125</xdr:colOff>
      <xdr:row>48</xdr:row>
      <xdr:rowOff>100012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752475</xdr:colOff>
      <xdr:row>34</xdr:row>
      <xdr:rowOff>23812</xdr:rowOff>
    </xdr:from>
    <xdr:to>
      <xdr:col>23</xdr:col>
      <xdr:colOff>619125</xdr:colOff>
      <xdr:row>48</xdr:row>
      <xdr:rowOff>100012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752475</xdr:colOff>
      <xdr:row>34</xdr:row>
      <xdr:rowOff>23812</xdr:rowOff>
    </xdr:from>
    <xdr:to>
      <xdr:col>23</xdr:col>
      <xdr:colOff>619125</xdr:colOff>
      <xdr:row>48</xdr:row>
      <xdr:rowOff>100012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752475</xdr:colOff>
      <xdr:row>34</xdr:row>
      <xdr:rowOff>23812</xdr:rowOff>
    </xdr:from>
    <xdr:to>
      <xdr:col>23</xdr:col>
      <xdr:colOff>619125</xdr:colOff>
      <xdr:row>48</xdr:row>
      <xdr:rowOff>100012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752475</xdr:colOff>
      <xdr:row>34</xdr:row>
      <xdr:rowOff>23812</xdr:rowOff>
    </xdr:from>
    <xdr:to>
      <xdr:col>23</xdr:col>
      <xdr:colOff>619125</xdr:colOff>
      <xdr:row>48</xdr:row>
      <xdr:rowOff>100012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752475</xdr:colOff>
      <xdr:row>34</xdr:row>
      <xdr:rowOff>23812</xdr:rowOff>
    </xdr:from>
    <xdr:to>
      <xdr:col>23</xdr:col>
      <xdr:colOff>619125</xdr:colOff>
      <xdr:row>48</xdr:row>
      <xdr:rowOff>100012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1:AH89"/>
  <sheetViews>
    <sheetView zoomScale="80" zoomScaleNormal="80" workbookViewId="0">
      <selection activeCell="D4" sqref="D4"/>
    </sheetView>
  </sheetViews>
  <sheetFormatPr baseColWidth="10" defaultRowHeight="15" x14ac:dyDescent="0.25"/>
  <cols>
    <col min="2" max="2" width="37.140625" customWidth="1"/>
    <col min="3" max="3" width="37.5703125" customWidth="1"/>
    <col min="4" max="4" width="36.7109375" customWidth="1"/>
    <col min="5" max="5" width="37.140625" customWidth="1"/>
    <col min="6" max="6" width="11.42578125" customWidth="1"/>
    <col min="7" max="7" width="8.85546875" customWidth="1"/>
    <col min="8" max="9" width="11.42578125" hidden="1" customWidth="1"/>
    <col min="10" max="10" width="42.5703125" customWidth="1"/>
  </cols>
  <sheetData>
    <row r="1" spans="2:34" x14ac:dyDescent="0.25">
      <c r="B1" s="48"/>
      <c r="C1" s="48"/>
      <c r="D1" s="48"/>
      <c r="E1" s="48"/>
      <c r="F1" s="48"/>
      <c r="Q1" s="46"/>
    </row>
    <row r="2" spans="2:34" x14ac:dyDescent="0.25">
      <c r="B2" s="48"/>
      <c r="C2" s="48"/>
      <c r="D2" s="48"/>
      <c r="E2" s="48"/>
      <c r="F2" s="48"/>
      <c r="G2" s="39"/>
      <c r="H2" s="39"/>
      <c r="I2" s="39"/>
      <c r="J2" s="39"/>
      <c r="K2" s="39"/>
      <c r="L2" s="39"/>
      <c r="M2" s="39"/>
      <c r="N2" s="39"/>
      <c r="O2" s="39"/>
      <c r="P2" s="39"/>
      <c r="Q2" s="47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</row>
    <row r="3" spans="2:34" x14ac:dyDescent="0.25">
      <c r="B3" s="51" t="s">
        <v>141</v>
      </c>
      <c r="C3" s="52" t="s">
        <v>155</v>
      </c>
      <c r="D3" s="52" t="s">
        <v>156</v>
      </c>
      <c r="E3" s="49"/>
      <c r="F3" s="48"/>
      <c r="G3" s="41"/>
      <c r="H3" s="41"/>
      <c r="I3" s="41"/>
      <c r="J3" s="42"/>
      <c r="K3" s="43"/>
      <c r="L3" s="43"/>
      <c r="M3" s="42"/>
      <c r="N3" s="42"/>
      <c r="O3" s="42"/>
      <c r="P3" s="42"/>
      <c r="Q3" s="45"/>
      <c r="R3" s="42"/>
      <c r="S3" s="42"/>
      <c r="T3" s="42"/>
      <c r="U3" s="42"/>
      <c r="V3" s="42"/>
      <c r="W3" s="42"/>
      <c r="X3" s="41"/>
      <c r="Y3" s="41"/>
      <c r="Z3" s="41"/>
      <c r="AA3" s="41"/>
      <c r="AB3" s="41"/>
      <c r="AC3" s="41"/>
      <c r="AD3" s="41"/>
      <c r="AE3" s="41"/>
      <c r="AF3" s="40"/>
      <c r="AG3" s="40"/>
      <c r="AH3" s="40"/>
    </row>
    <row r="4" spans="2:34" x14ac:dyDescent="0.25">
      <c r="B4" s="49" t="s">
        <v>21</v>
      </c>
      <c r="C4" s="60">
        <v>43374</v>
      </c>
      <c r="D4" s="60">
        <v>43405</v>
      </c>
      <c r="E4" s="49"/>
      <c r="F4" s="48"/>
      <c r="G4" s="41"/>
      <c r="H4" s="41"/>
      <c r="I4" s="41"/>
      <c r="J4" s="42"/>
      <c r="K4" s="43"/>
      <c r="L4" s="43"/>
      <c r="M4" s="42"/>
      <c r="N4" s="42"/>
      <c r="O4" s="42"/>
      <c r="P4" s="42"/>
      <c r="Q4" s="45"/>
      <c r="R4" s="42"/>
      <c r="S4" s="42"/>
      <c r="T4" s="42"/>
      <c r="U4" s="42"/>
      <c r="V4" s="42"/>
      <c r="W4" s="42"/>
      <c r="X4" s="41"/>
      <c r="Y4" s="41"/>
      <c r="Z4" s="41"/>
      <c r="AA4" s="41"/>
      <c r="AB4" s="41"/>
      <c r="AC4" s="41"/>
      <c r="AD4" s="41"/>
      <c r="AE4" s="41"/>
      <c r="AF4" s="40"/>
      <c r="AG4" s="40"/>
      <c r="AH4" s="40"/>
    </row>
    <row r="5" spans="2:34" x14ac:dyDescent="0.25">
      <c r="B5" s="49"/>
      <c r="C5" s="49"/>
      <c r="D5" s="49"/>
      <c r="E5" s="49"/>
      <c r="F5" s="48"/>
      <c r="G5" s="41"/>
      <c r="H5" s="41"/>
      <c r="I5" s="41"/>
      <c r="J5" s="42"/>
      <c r="K5" s="43"/>
      <c r="L5" s="43"/>
      <c r="M5" s="42"/>
      <c r="N5" s="42"/>
      <c r="O5" s="42"/>
      <c r="P5" s="42"/>
      <c r="Q5" s="45"/>
      <c r="R5" s="42"/>
      <c r="S5" s="42"/>
      <c r="T5" s="42"/>
      <c r="U5" s="42"/>
      <c r="X5" s="41"/>
      <c r="Y5" s="41"/>
      <c r="Z5" s="41"/>
      <c r="AA5" s="41"/>
      <c r="AB5" s="41"/>
      <c r="AC5" s="41"/>
      <c r="AD5" s="41"/>
      <c r="AE5" s="41"/>
      <c r="AF5" s="40"/>
      <c r="AG5" s="40"/>
      <c r="AH5" s="40"/>
    </row>
    <row r="6" spans="2:34" x14ac:dyDescent="0.25">
      <c r="B6" s="49"/>
      <c r="C6" s="49"/>
      <c r="D6" s="49"/>
      <c r="E6" s="49"/>
      <c r="F6" s="48"/>
      <c r="G6" s="41"/>
      <c r="H6" s="41"/>
      <c r="I6" s="41"/>
      <c r="J6" s="42"/>
      <c r="K6" s="43"/>
      <c r="L6" s="43"/>
      <c r="M6" s="42"/>
      <c r="N6" s="42"/>
      <c r="O6" s="42"/>
      <c r="P6" s="42"/>
      <c r="Q6" s="45"/>
      <c r="R6" s="42"/>
      <c r="S6" s="42"/>
      <c r="T6" s="42"/>
      <c r="U6" s="42"/>
      <c r="X6" s="41"/>
      <c r="Y6" s="41"/>
      <c r="Z6" s="41"/>
      <c r="AA6" s="41"/>
      <c r="AB6" s="41"/>
      <c r="AC6" s="41"/>
      <c r="AD6" s="41"/>
      <c r="AE6" s="41"/>
      <c r="AF6" s="40"/>
      <c r="AG6" s="40"/>
      <c r="AH6" s="40"/>
    </row>
    <row r="7" spans="2:34" x14ac:dyDescent="0.25">
      <c r="B7" s="49"/>
      <c r="C7" s="49"/>
      <c r="D7" s="49"/>
      <c r="E7" s="49"/>
      <c r="F7" s="48"/>
      <c r="G7" s="41"/>
      <c r="H7" s="41"/>
      <c r="I7" s="41"/>
      <c r="J7" s="42"/>
      <c r="K7" s="43"/>
      <c r="L7" s="43"/>
      <c r="M7" s="42"/>
      <c r="N7" s="42"/>
      <c r="O7" s="42"/>
      <c r="P7" s="42"/>
      <c r="Q7" s="45"/>
      <c r="R7" s="42"/>
      <c r="S7" s="42"/>
      <c r="T7" s="42"/>
      <c r="U7" s="42"/>
      <c r="V7" s="42"/>
      <c r="W7" s="42"/>
      <c r="X7" s="41"/>
      <c r="Y7" s="41"/>
      <c r="Z7" s="41"/>
      <c r="AA7" s="41"/>
      <c r="AB7" s="41"/>
      <c r="AC7" s="41"/>
      <c r="AD7" s="41"/>
      <c r="AE7" s="41"/>
      <c r="AF7" s="40"/>
      <c r="AG7" s="40"/>
      <c r="AH7" s="40"/>
    </row>
    <row r="8" spans="2:34" x14ac:dyDescent="0.25">
      <c r="B8" s="49" t="s">
        <v>142</v>
      </c>
      <c r="C8" s="49">
        <f>SUMIFS('Ne pas toucher 2'!C4:C15,'Ne pas toucher 2'!A4:A15,"&gt;="&amp;'KPI réussite FAI'!C4,'Ne pas toucher 2'!A4:A15,"&lt;="&amp;'KPI réussite FAI'!D4)</f>
        <v>5</v>
      </c>
      <c r="D8" s="49"/>
      <c r="E8" s="49"/>
      <c r="F8" s="48"/>
      <c r="G8" s="41"/>
      <c r="H8" s="41"/>
      <c r="I8" s="41"/>
      <c r="J8" s="42"/>
      <c r="K8" s="43"/>
      <c r="L8" s="43"/>
      <c r="M8" s="42"/>
      <c r="N8" s="42"/>
      <c r="O8" s="42"/>
      <c r="P8" s="42"/>
      <c r="Q8" s="45"/>
      <c r="R8" s="42"/>
      <c r="S8" s="42"/>
      <c r="T8" s="42"/>
      <c r="U8" s="42"/>
      <c r="V8" s="42"/>
      <c r="W8" s="42"/>
      <c r="X8" s="41"/>
      <c r="Y8" s="41"/>
      <c r="Z8" s="41"/>
      <c r="AA8" s="41"/>
      <c r="AB8" s="41"/>
      <c r="AC8" s="41"/>
      <c r="AD8" s="41"/>
      <c r="AE8" s="41"/>
      <c r="AF8" s="40"/>
      <c r="AG8" s="40"/>
      <c r="AH8" s="40"/>
    </row>
    <row r="9" spans="2:34" x14ac:dyDescent="0.25">
      <c r="B9" s="49" t="s">
        <v>143</v>
      </c>
      <c r="C9" s="49">
        <f>VLOOKUP(9^9,'Ne pas toucher 2'!C:C,1)</f>
        <v>4</v>
      </c>
      <c r="D9" s="49"/>
      <c r="E9" s="49"/>
      <c r="F9" s="48"/>
      <c r="G9" s="41"/>
      <c r="H9" s="41"/>
      <c r="I9" s="41"/>
      <c r="J9" s="42"/>
      <c r="K9" s="43"/>
      <c r="L9" s="43"/>
      <c r="M9" s="42"/>
      <c r="N9" s="42"/>
      <c r="O9" s="42"/>
      <c r="P9" s="42"/>
      <c r="Q9" s="45"/>
      <c r="R9" s="42"/>
      <c r="S9" s="42"/>
      <c r="T9" s="42"/>
      <c r="U9" s="42"/>
      <c r="V9" s="42"/>
      <c r="W9" s="42"/>
      <c r="X9" s="41"/>
      <c r="Y9" s="41"/>
      <c r="Z9" s="41"/>
      <c r="AA9" s="41"/>
      <c r="AB9" s="41"/>
      <c r="AC9" s="41"/>
      <c r="AD9" s="41"/>
      <c r="AE9" s="41"/>
      <c r="AF9" s="40"/>
      <c r="AG9" s="40"/>
      <c r="AH9" s="40"/>
    </row>
    <row r="10" spans="2:34" ht="23.25" x14ac:dyDescent="0.35">
      <c r="B10" s="49" t="s">
        <v>144</v>
      </c>
      <c r="C10" s="50">
        <f>IF(C9&lt;INDEX('Ne pas toucher 2'!C:C,COUNTA('Ne pas toucher 2'!C:C)+6),1,IF(C9=INDEX('Ne pas toucher 2'!C:C,COUNTA('Ne pas toucher 2'!C:C)+6),2,IF(C9&gt;INDEX('Ne pas toucher 2'!C:C,COUNTA('Ne pas toucher 2'!C:C)+6),3)))</f>
        <v>3</v>
      </c>
      <c r="D10" s="49"/>
      <c r="E10" s="49"/>
      <c r="F10" s="48"/>
      <c r="G10" s="41"/>
      <c r="H10" s="41"/>
      <c r="I10" s="41"/>
      <c r="J10" s="42"/>
      <c r="K10" s="43"/>
      <c r="L10" s="43"/>
      <c r="M10" s="42"/>
      <c r="N10" s="42"/>
      <c r="O10" s="42"/>
      <c r="P10" s="42"/>
      <c r="Q10" s="45"/>
      <c r="R10" s="42"/>
      <c r="S10" s="42"/>
      <c r="T10" s="42"/>
      <c r="U10" s="42"/>
      <c r="V10" s="42"/>
      <c r="W10" s="42"/>
      <c r="X10" s="41"/>
      <c r="Y10" s="41"/>
      <c r="Z10" s="41"/>
      <c r="AA10" s="41"/>
      <c r="AB10" s="41"/>
      <c r="AC10" s="41"/>
      <c r="AD10" s="41"/>
      <c r="AE10" s="41"/>
      <c r="AF10" s="40"/>
      <c r="AG10" s="40"/>
      <c r="AH10" s="40"/>
    </row>
    <row r="11" spans="2:34" x14ac:dyDescent="0.25">
      <c r="B11" s="49"/>
      <c r="C11" s="49"/>
      <c r="D11" s="49"/>
      <c r="E11" s="49"/>
      <c r="F11" s="48"/>
      <c r="G11" s="41"/>
      <c r="H11" s="41"/>
      <c r="I11" s="41"/>
      <c r="J11" s="42"/>
      <c r="K11" s="43"/>
      <c r="L11" s="43"/>
      <c r="M11" s="42"/>
      <c r="N11" s="42"/>
      <c r="O11" s="42"/>
      <c r="P11" s="42"/>
      <c r="Q11" s="45"/>
      <c r="R11" s="42"/>
      <c r="S11" s="42"/>
      <c r="T11" s="42"/>
      <c r="U11" s="42"/>
      <c r="V11" s="42"/>
      <c r="W11" s="42"/>
      <c r="X11" s="41"/>
      <c r="Y11" s="41"/>
      <c r="Z11" s="41"/>
      <c r="AA11" s="41"/>
      <c r="AB11" s="41"/>
      <c r="AC11" s="41"/>
      <c r="AD11" s="41"/>
      <c r="AE11" s="41"/>
      <c r="AF11" s="40"/>
      <c r="AG11" s="40"/>
      <c r="AH11" s="40"/>
    </row>
    <row r="12" spans="2:34" x14ac:dyDescent="0.25">
      <c r="B12" s="48"/>
      <c r="C12" s="48"/>
      <c r="D12" s="48"/>
      <c r="E12" s="48"/>
      <c r="F12" s="48"/>
      <c r="G12" s="41"/>
      <c r="H12" s="41"/>
      <c r="I12" s="41"/>
      <c r="J12" s="42"/>
      <c r="K12" s="43"/>
      <c r="L12" s="43"/>
      <c r="M12" s="42"/>
      <c r="N12" s="42"/>
      <c r="O12" s="42"/>
      <c r="P12" s="42"/>
      <c r="Q12" s="45"/>
      <c r="R12" s="42"/>
      <c r="S12" s="42"/>
      <c r="T12" s="42"/>
      <c r="U12" s="42"/>
      <c r="V12" s="42"/>
      <c r="W12" s="42"/>
      <c r="X12" s="41"/>
      <c r="Y12" s="41"/>
      <c r="Z12" s="41"/>
      <c r="AA12" s="41"/>
      <c r="AB12" s="41"/>
      <c r="AC12" s="41"/>
      <c r="AD12" s="41"/>
      <c r="AE12" s="41"/>
      <c r="AF12" s="40"/>
      <c r="AG12" s="40"/>
      <c r="AH12" s="40"/>
    </row>
    <row r="13" spans="2:34" x14ac:dyDescent="0.25">
      <c r="B13" s="49" t="s">
        <v>145</v>
      </c>
      <c r="C13" s="48"/>
      <c r="D13" s="48"/>
      <c r="E13" s="48"/>
      <c r="F13" s="48"/>
      <c r="G13" s="41"/>
      <c r="H13" s="41"/>
      <c r="I13" s="41"/>
      <c r="J13" s="42"/>
      <c r="K13" s="43"/>
      <c r="L13" s="43"/>
      <c r="M13" s="42"/>
      <c r="N13" s="42"/>
      <c r="O13" s="42"/>
      <c r="P13" s="42"/>
      <c r="Q13" s="45"/>
      <c r="R13" s="42"/>
      <c r="S13" s="42"/>
      <c r="T13" s="42"/>
      <c r="U13" s="42"/>
      <c r="V13" s="42"/>
      <c r="W13" s="42"/>
      <c r="X13" s="41"/>
      <c r="Y13" s="41"/>
      <c r="Z13" s="41"/>
      <c r="AA13" s="41"/>
      <c r="AB13" s="41"/>
      <c r="AC13" s="41"/>
      <c r="AD13" s="41"/>
      <c r="AE13" s="41"/>
      <c r="AF13" s="40"/>
      <c r="AG13" s="40"/>
      <c r="AH13" s="40"/>
    </row>
    <row r="14" spans="2:34" ht="15.75" thickBot="1" x14ac:dyDescent="0.3">
      <c r="B14" s="48"/>
      <c r="C14" s="48"/>
      <c r="D14" s="48"/>
      <c r="E14" s="48"/>
      <c r="F14" s="48"/>
      <c r="G14" s="41"/>
      <c r="H14" s="41"/>
      <c r="I14" s="41"/>
      <c r="J14" s="42"/>
      <c r="K14" s="43"/>
      <c r="L14" s="43"/>
      <c r="M14" s="42"/>
      <c r="N14" s="42"/>
      <c r="O14" s="42"/>
      <c r="P14" s="42"/>
      <c r="Q14" s="45"/>
      <c r="R14" s="42"/>
      <c r="S14" s="42"/>
      <c r="T14" s="42"/>
      <c r="U14" s="42"/>
      <c r="V14" s="42"/>
      <c r="W14" s="42"/>
      <c r="X14" s="41"/>
      <c r="Y14" s="41"/>
      <c r="Z14" s="41"/>
      <c r="AA14" s="41"/>
      <c r="AB14" s="41"/>
      <c r="AC14" s="41"/>
      <c r="AD14" s="41"/>
      <c r="AE14" s="41"/>
      <c r="AF14" s="40"/>
      <c r="AG14" s="40"/>
      <c r="AH14" s="40"/>
    </row>
    <row r="15" spans="2:34" x14ac:dyDescent="0.25">
      <c r="B15" s="53" t="s">
        <v>146</v>
      </c>
      <c r="C15" s="64" t="s">
        <v>147</v>
      </c>
      <c r="D15" s="54" t="s">
        <v>148</v>
      </c>
      <c r="E15" s="66" t="s">
        <v>149</v>
      </c>
      <c r="F15" s="48"/>
      <c r="G15" s="41"/>
      <c r="H15" s="41"/>
      <c r="I15" s="41"/>
      <c r="J15" s="42"/>
      <c r="K15" s="43"/>
      <c r="L15" s="43"/>
      <c r="M15" s="42"/>
      <c r="N15" s="42"/>
      <c r="O15" s="42"/>
      <c r="P15" s="42"/>
      <c r="Q15" s="45"/>
      <c r="R15" s="42"/>
      <c r="S15" s="42"/>
      <c r="T15" s="42"/>
      <c r="U15" s="42"/>
      <c r="V15" s="42"/>
      <c r="W15" s="42"/>
      <c r="X15" s="41"/>
      <c r="Y15" s="41"/>
      <c r="Z15" s="41"/>
      <c r="AA15" s="41"/>
      <c r="AB15" s="41"/>
      <c r="AC15" s="41"/>
      <c r="AD15" s="41"/>
      <c r="AE15" s="41"/>
      <c r="AF15" s="40"/>
      <c r="AG15" s="40"/>
      <c r="AH15" s="40"/>
    </row>
    <row r="16" spans="2:34" ht="15.75" thickBot="1" x14ac:dyDescent="0.3">
      <c r="B16" s="55" t="s">
        <v>150</v>
      </c>
      <c r="C16" s="65" t="s">
        <v>151</v>
      </c>
      <c r="D16" s="56" t="s">
        <v>152</v>
      </c>
      <c r="E16" s="67" t="s">
        <v>153</v>
      </c>
      <c r="F16" s="48"/>
      <c r="G16" s="41"/>
      <c r="H16" s="41"/>
      <c r="I16" s="41"/>
      <c r="J16" s="42"/>
      <c r="K16" s="43"/>
      <c r="L16" s="43"/>
      <c r="M16" s="42"/>
      <c r="N16" s="42"/>
      <c r="O16" s="42"/>
      <c r="P16" s="42"/>
      <c r="Q16" s="45"/>
      <c r="R16" s="42"/>
      <c r="S16" s="42"/>
      <c r="T16" s="42"/>
      <c r="U16" s="42"/>
      <c r="V16" s="42"/>
      <c r="W16" s="42"/>
      <c r="X16" s="41"/>
      <c r="Y16" s="41"/>
      <c r="Z16" s="41"/>
      <c r="AA16" s="41"/>
      <c r="AB16" s="41"/>
      <c r="AC16" s="41"/>
      <c r="AD16" s="41"/>
      <c r="AE16" s="41"/>
      <c r="AF16" s="40"/>
      <c r="AG16" s="40"/>
      <c r="AH16" s="40"/>
    </row>
    <row r="17" spans="2:34" x14ac:dyDescent="0.25">
      <c r="B17" s="48"/>
      <c r="C17" s="48"/>
      <c r="D17" s="48"/>
      <c r="E17" s="48"/>
      <c r="F17" s="48"/>
      <c r="G17" s="41"/>
      <c r="H17" s="41"/>
      <c r="I17" s="41"/>
      <c r="J17" s="42"/>
      <c r="K17" s="43"/>
      <c r="L17" s="43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1"/>
      <c r="Y17" s="41"/>
      <c r="Z17" s="41"/>
      <c r="AA17" s="41"/>
      <c r="AB17" s="41"/>
      <c r="AC17" s="41"/>
      <c r="AD17" s="41"/>
      <c r="AE17" s="41"/>
      <c r="AF17" s="40"/>
      <c r="AG17" s="40"/>
      <c r="AH17" s="40"/>
    </row>
    <row r="18" spans="2:34" ht="15.75" thickBot="1" x14ac:dyDescent="0.3">
      <c r="B18" s="48"/>
      <c r="C18" s="60">
        <f>D4</f>
        <v>43405</v>
      </c>
      <c r="D18" s="60" t="s">
        <v>157</v>
      </c>
      <c r="E18" s="48"/>
      <c r="F18" s="48"/>
      <c r="G18" s="41"/>
      <c r="H18" s="41"/>
      <c r="I18" s="41"/>
      <c r="J18" s="42"/>
      <c r="K18" s="43"/>
      <c r="L18" s="43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1"/>
      <c r="Y18" s="41"/>
      <c r="Z18" s="41"/>
      <c r="AA18" s="41"/>
      <c r="AB18" s="41"/>
      <c r="AC18" s="41"/>
      <c r="AD18" s="41"/>
      <c r="AE18" s="41"/>
      <c r="AF18" s="40"/>
      <c r="AG18" s="40"/>
      <c r="AH18" s="40"/>
    </row>
    <row r="19" spans="2:34" ht="15.75" thickBot="1" x14ac:dyDescent="0.3">
      <c r="B19" s="48" t="s">
        <v>154</v>
      </c>
      <c r="C19" s="63">
        <f>VLOOKUP(D4,'Ne pas toucher 2'!E1:H18,3)</f>
        <v>25</v>
      </c>
      <c r="D19" s="62">
        <f>AVERAGEIFS('Ne pas toucher 2'!G4:G45,'Ne pas toucher 2'!E4:E45,"&gt;="&amp;'KPI réussite FAI'!C4,'Ne pas toucher 2'!E4:E45,"&lt;="&amp;'KPI réussite FAI'!D4)</f>
        <v>25</v>
      </c>
      <c r="E19" s="48"/>
      <c r="F19" s="48"/>
      <c r="G19" s="41"/>
      <c r="H19" s="41"/>
      <c r="I19" s="41"/>
      <c r="J19" s="42"/>
      <c r="K19" s="43"/>
      <c r="L19" s="43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1"/>
      <c r="Y19" s="41"/>
      <c r="Z19" s="41"/>
      <c r="AA19" s="41"/>
      <c r="AB19" s="41"/>
      <c r="AC19" s="41"/>
      <c r="AD19" s="41"/>
      <c r="AE19" s="41"/>
      <c r="AF19" s="40"/>
      <c r="AG19" s="40"/>
      <c r="AH19" s="40"/>
    </row>
    <row r="20" spans="2:34" x14ac:dyDescent="0.25">
      <c r="B20" s="48"/>
      <c r="C20" s="59"/>
      <c r="D20" s="48"/>
      <c r="E20" s="48"/>
      <c r="F20" s="48"/>
      <c r="G20" s="41"/>
      <c r="H20" s="41"/>
      <c r="I20" s="41"/>
      <c r="J20" s="42"/>
      <c r="K20" s="43"/>
      <c r="L20" s="43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1"/>
      <c r="Y20" s="41"/>
      <c r="Z20" s="41"/>
      <c r="AA20" s="41"/>
      <c r="AB20" s="41"/>
      <c r="AC20" s="41"/>
      <c r="AD20" s="41"/>
      <c r="AE20" s="41"/>
      <c r="AF20" s="40"/>
      <c r="AG20" s="40"/>
      <c r="AH20" s="40"/>
    </row>
    <row r="21" spans="2:34" x14ac:dyDescent="0.25">
      <c r="B21" s="48"/>
      <c r="C21" s="59"/>
      <c r="D21" s="48"/>
      <c r="E21" s="48"/>
      <c r="F21" s="48"/>
      <c r="G21" s="41"/>
      <c r="H21" s="41"/>
      <c r="I21" s="41"/>
      <c r="J21" s="42"/>
      <c r="K21" s="43"/>
      <c r="L21" s="43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1"/>
      <c r="Y21" s="41"/>
      <c r="Z21" s="41"/>
      <c r="AA21" s="41"/>
      <c r="AB21" s="41"/>
      <c r="AC21" s="41"/>
      <c r="AD21" s="41"/>
      <c r="AE21" s="41"/>
      <c r="AF21" s="40"/>
      <c r="AG21" s="40"/>
      <c r="AH21" s="40"/>
    </row>
    <row r="22" spans="2:34" x14ac:dyDescent="0.25">
      <c r="B22" s="48"/>
      <c r="C22" s="59"/>
      <c r="D22" s="48"/>
      <c r="E22" s="48"/>
      <c r="F22" s="48"/>
      <c r="G22" s="41"/>
      <c r="H22" s="41"/>
      <c r="I22" s="41"/>
      <c r="J22" s="42"/>
      <c r="K22" s="43"/>
      <c r="L22" s="43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1"/>
      <c r="Y22" s="41"/>
      <c r="Z22" s="41"/>
      <c r="AA22" s="41"/>
      <c r="AB22" s="41"/>
      <c r="AC22" s="41"/>
      <c r="AD22" s="41"/>
      <c r="AE22" s="41"/>
      <c r="AF22" s="40"/>
      <c r="AG22" s="40"/>
      <c r="AH22" s="40"/>
    </row>
    <row r="23" spans="2:34" x14ac:dyDescent="0.25">
      <c r="B23" s="48"/>
      <c r="C23" s="59"/>
      <c r="D23" s="48"/>
      <c r="E23" s="48"/>
      <c r="F23" s="48"/>
      <c r="G23" s="41"/>
      <c r="H23" s="41"/>
      <c r="I23" s="41"/>
      <c r="J23" s="42"/>
      <c r="K23" s="43"/>
      <c r="L23" s="43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1"/>
      <c r="Y23" s="41"/>
      <c r="Z23" s="41"/>
      <c r="AA23" s="41"/>
      <c r="AB23" s="41"/>
      <c r="AC23" s="41"/>
      <c r="AD23" s="41"/>
      <c r="AE23" s="41"/>
      <c r="AF23" s="40"/>
      <c r="AG23" s="40"/>
      <c r="AH23" s="40"/>
    </row>
    <row r="24" spans="2:34" x14ac:dyDescent="0.25">
      <c r="B24" s="48"/>
      <c r="C24" s="59"/>
      <c r="D24" s="48"/>
      <c r="E24" s="48"/>
      <c r="F24" s="48"/>
      <c r="G24" s="41"/>
      <c r="H24" s="41"/>
      <c r="I24" s="41"/>
      <c r="J24" s="42"/>
      <c r="K24" s="43"/>
      <c r="L24" s="43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1"/>
      <c r="Y24" s="41"/>
      <c r="Z24" s="41"/>
      <c r="AA24" s="41"/>
      <c r="AB24" s="41"/>
      <c r="AC24" s="41"/>
      <c r="AD24" s="41"/>
      <c r="AE24" s="41"/>
      <c r="AF24" s="40"/>
      <c r="AG24" s="40"/>
      <c r="AH24" s="40"/>
    </row>
    <row r="25" spans="2:34" x14ac:dyDescent="0.25">
      <c r="B25" s="48"/>
      <c r="C25" s="59"/>
      <c r="D25" s="48"/>
      <c r="E25" s="48"/>
      <c r="F25" s="48"/>
      <c r="G25" s="41"/>
      <c r="H25" s="41"/>
      <c r="I25" s="41"/>
      <c r="J25" s="42"/>
      <c r="K25" s="43"/>
      <c r="L25" s="43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1"/>
      <c r="Y25" s="41"/>
      <c r="Z25" s="41"/>
      <c r="AA25" s="41"/>
      <c r="AB25" s="41"/>
      <c r="AC25" s="41"/>
      <c r="AD25" s="41"/>
      <c r="AE25" s="41"/>
      <c r="AF25" s="40"/>
      <c r="AG25" s="40"/>
      <c r="AH25" s="40"/>
    </row>
    <row r="26" spans="2:34" x14ac:dyDescent="0.25">
      <c r="B26" s="48"/>
      <c r="C26" s="59"/>
      <c r="D26" s="48"/>
      <c r="E26" s="48"/>
      <c r="F26" s="48"/>
      <c r="G26" s="41"/>
      <c r="H26" s="41"/>
      <c r="I26" s="41"/>
      <c r="J26" s="42"/>
      <c r="K26" s="43"/>
      <c r="L26" s="43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1"/>
      <c r="Y26" s="41"/>
      <c r="Z26" s="41"/>
      <c r="AA26" s="41"/>
      <c r="AB26" s="41"/>
      <c r="AC26" s="41"/>
      <c r="AD26" s="41"/>
      <c r="AE26" s="41"/>
      <c r="AF26" s="40"/>
      <c r="AG26" s="40"/>
      <c r="AH26" s="40"/>
    </row>
    <row r="27" spans="2:34" x14ac:dyDescent="0.25">
      <c r="C27" s="58"/>
      <c r="G27" s="41"/>
      <c r="H27" s="41"/>
      <c r="I27" s="41"/>
      <c r="J27" s="42"/>
      <c r="K27" s="43"/>
      <c r="L27" s="43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1"/>
      <c r="Y27" s="41"/>
      <c r="Z27" s="41"/>
      <c r="AA27" s="41"/>
      <c r="AB27" s="41"/>
      <c r="AC27" s="41"/>
      <c r="AD27" s="41"/>
      <c r="AE27" s="41"/>
      <c r="AF27" s="40"/>
      <c r="AG27" s="40"/>
      <c r="AH27" s="40"/>
    </row>
    <row r="28" spans="2:34" x14ac:dyDescent="0.25">
      <c r="C28" s="58"/>
      <c r="G28" s="41"/>
      <c r="H28" s="41"/>
      <c r="I28" s="41"/>
      <c r="J28" s="42"/>
      <c r="K28" s="43"/>
      <c r="L28" s="43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1"/>
      <c r="Y28" s="41"/>
      <c r="Z28" s="41"/>
      <c r="AA28" s="41"/>
      <c r="AB28" s="41"/>
      <c r="AC28" s="41"/>
      <c r="AD28" s="41"/>
      <c r="AE28" s="41"/>
      <c r="AF28" s="40"/>
      <c r="AG28" s="40"/>
      <c r="AH28" s="40"/>
    </row>
    <row r="29" spans="2:34" x14ac:dyDescent="0.25">
      <c r="C29" s="58"/>
      <c r="G29" s="41"/>
      <c r="H29" s="41"/>
      <c r="I29" s="41"/>
      <c r="J29" s="42"/>
      <c r="K29" s="43"/>
      <c r="L29" s="43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1"/>
      <c r="Y29" s="41"/>
      <c r="Z29" s="41"/>
      <c r="AA29" s="41"/>
      <c r="AB29" s="41"/>
      <c r="AC29" s="41"/>
      <c r="AD29" s="41"/>
      <c r="AE29" s="41"/>
      <c r="AF29" s="40"/>
      <c r="AG29" s="40"/>
      <c r="AH29" s="40"/>
    </row>
    <row r="30" spans="2:34" x14ac:dyDescent="0.25">
      <c r="C30" s="58"/>
      <c r="G30" s="41"/>
      <c r="H30" s="41"/>
      <c r="I30" s="41"/>
      <c r="J30" s="42"/>
      <c r="K30" s="43"/>
      <c r="L30" s="43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1"/>
      <c r="Y30" s="41"/>
      <c r="Z30" s="41"/>
      <c r="AA30" s="41"/>
      <c r="AB30" s="41"/>
      <c r="AC30" s="41"/>
      <c r="AD30" s="41"/>
      <c r="AE30" s="41"/>
      <c r="AF30" s="40"/>
      <c r="AG30" s="40"/>
      <c r="AH30" s="40"/>
    </row>
    <row r="31" spans="2:34" x14ac:dyDescent="0.25">
      <c r="C31" s="58"/>
      <c r="G31" s="41"/>
      <c r="H31" s="41"/>
      <c r="I31" s="41"/>
      <c r="J31" s="42"/>
      <c r="K31" s="43"/>
      <c r="L31" s="43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1"/>
      <c r="Y31" s="41"/>
      <c r="Z31" s="41"/>
      <c r="AA31" s="41"/>
      <c r="AB31" s="41"/>
      <c r="AC31" s="41"/>
      <c r="AD31" s="41"/>
      <c r="AE31" s="41"/>
      <c r="AF31" s="40"/>
      <c r="AG31" s="40"/>
      <c r="AH31" s="40"/>
    </row>
    <row r="32" spans="2:34" x14ac:dyDescent="0.25">
      <c r="C32" s="58"/>
      <c r="G32" s="41"/>
      <c r="H32" s="41"/>
      <c r="I32" s="41"/>
      <c r="J32" s="42"/>
      <c r="K32" s="43"/>
      <c r="L32" s="43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1"/>
      <c r="Y32" s="41"/>
      <c r="Z32" s="41"/>
      <c r="AA32" s="41"/>
      <c r="AB32" s="41"/>
      <c r="AC32" s="41"/>
      <c r="AD32" s="41"/>
      <c r="AE32" s="41"/>
      <c r="AF32" s="40"/>
      <c r="AG32" s="40"/>
      <c r="AH32" s="40"/>
    </row>
    <row r="33" spans="3:34" x14ac:dyDescent="0.25">
      <c r="C33" s="58"/>
      <c r="G33" s="41"/>
      <c r="H33" s="41"/>
      <c r="I33" s="41"/>
      <c r="J33" s="44"/>
      <c r="K33" s="43"/>
      <c r="L33" s="43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1"/>
      <c r="Y33" s="41"/>
      <c r="Z33" s="41"/>
      <c r="AA33" s="41"/>
      <c r="AB33" s="41"/>
      <c r="AC33" s="41"/>
      <c r="AD33" s="41"/>
      <c r="AE33" s="41"/>
      <c r="AF33" s="40"/>
      <c r="AG33" s="40"/>
      <c r="AH33" s="40"/>
    </row>
    <row r="34" spans="3:34" x14ac:dyDescent="0.25">
      <c r="C34" s="58"/>
      <c r="G34" s="41"/>
      <c r="H34" s="41"/>
      <c r="I34" s="41"/>
      <c r="J34" s="42"/>
      <c r="K34" s="43"/>
      <c r="L34" s="43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1"/>
      <c r="Y34" s="41"/>
      <c r="Z34" s="41"/>
      <c r="AA34" s="41"/>
      <c r="AB34" s="41"/>
      <c r="AC34" s="41"/>
      <c r="AD34" s="41"/>
      <c r="AE34" s="41"/>
      <c r="AF34" s="40"/>
      <c r="AG34" s="40"/>
      <c r="AH34" s="40"/>
    </row>
    <row r="35" spans="3:34" x14ac:dyDescent="0.25">
      <c r="C35" s="58"/>
      <c r="G35" s="41"/>
      <c r="H35" s="41"/>
      <c r="I35" s="41"/>
      <c r="J35" s="42"/>
      <c r="K35" s="43"/>
      <c r="L35" s="43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1"/>
      <c r="Y35" s="41"/>
      <c r="Z35" s="41"/>
      <c r="AA35" s="41"/>
      <c r="AB35" s="41"/>
      <c r="AC35" s="41"/>
      <c r="AD35" s="41"/>
      <c r="AE35" s="41"/>
      <c r="AF35" s="40"/>
      <c r="AG35" s="40"/>
      <c r="AH35" s="40"/>
    </row>
    <row r="36" spans="3:34" x14ac:dyDescent="0.25">
      <c r="C36" s="58"/>
      <c r="G36" s="41"/>
      <c r="H36" s="41"/>
      <c r="I36" s="41"/>
      <c r="J36" s="42"/>
      <c r="K36" s="43"/>
      <c r="L36" s="43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1"/>
      <c r="Y36" s="41"/>
      <c r="Z36" s="41"/>
      <c r="AA36" s="41"/>
      <c r="AB36" s="41"/>
      <c r="AC36" s="41"/>
      <c r="AD36" s="41"/>
      <c r="AE36" s="41"/>
      <c r="AF36" s="40"/>
      <c r="AG36" s="40"/>
      <c r="AH36" s="40"/>
    </row>
    <row r="37" spans="3:34" x14ac:dyDescent="0.25">
      <c r="G37" s="41"/>
      <c r="H37" s="41"/>
      <c r="I37" s="41"/>
      <c r="J37" s="42"/>
      <c r="K37" s="43"/>
      <c r="L37" s="43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1"/>
      <c r="Y37" s="41"/>
      <c r="Z37" s="41"/>
      <c r="AA37" s="41"/>
      <c r="AB37" s="41"/>
      <c r="AC37" s="41"/>
      <c r="AD37" s="41"/>
      <c r="AE37" s="41"/>
      <c r="AF37" s="40"/>
      <c r="AG37" s="40"/>
      <c r="AH37" s="40"/>
    </row>
    <row r="38" spans="3:34" x14ac:dyDescent="0.25">
      <c r="G38" s="41"/>
      <c r="H38" s="41"/>
      <c r="I38" s="41"/>
      <c r="J38" s="42"/>
      <c r="K38" s="43"/>
      <c r="L38" s="43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1"/>
      <c r="Y38" s="41"/>
      <c r="Z38" s="41"/>
      <c r="AA38" s="41"/>
      <c r="AB38" s="41"/>
      <c r="AC38" s="41"/>
      <c r="AD38" s="41"/>
      <c r="AE38" s="41"/>
      <c r="AF38" s="40"/>
      <c r="AG38" s="40"/>
      <c r="AH38" s="40"/>
    </row>
    <row r="39" spans="3:34" x14ac:dyDescent="0.25">
      <c r="G39" s="41"/>
      <c r="H39" s="41"/>
      <c r="I39" s="41"/>
      <c r="J39" s="42"/>
      <c r="K39" s="43"/>
      <c r="L39" s="43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1"/>
      <c r="Y39" s="41"/>
      <c r="Z39" s="41"/>
      <c r="AA39" s="41"/>
      <c r="AB39" s="41"/>
      <c r="AC39" s="41"/>
      <c r="AD39" s="41"/>
      <c r="AE39" s="41"/>
      <c r="AF39" s="40"/>
      <c r="AG39" s="40"/>
      <c r="AH39" s="40"/>
    </row>
    <row r="40" spans="3:34" x14ac:dyDescent="0.25">
      <c r="G40" s="41"/>
      <c r="H40" s="41"/>
      <c r="I40" s="41"/>
      <c r="J40" s="42"/>
      <c r="K40" s="43"/>
      <c r="L40" s="43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1"/>
      <c r="Y40" s="41"/>
      <c r="Z40" s="41"/>
      <c r="AA40" s="41"/>
      <c r="AB40" s="41"/>
      <c r="AC40" s="41"/>
      <c r="AD40" s="41"/>
      <c r="AE40" s="41"/>
      <c r="AF40" s="40"/>
      <c r="AG40" s="40"/>
      <c r="AH40" s="40"/>
    </row>
    <row r="41" spans="3:34" x14ac:dyDescent="0.25">
      <c r="G41" s="41"/>
      <c r="H41" s="41"/>
      <c r="I41" s="41"/>
      <c r="J41" s="42"/>
      <c r="K41" s="43"/>
      <c r="L41" s="43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1"/>
      <c r="Y41" s="41"/>
      <c r="Z41" s="41"/>
      <c r="AA41" s="41"/>
      <c r="AB41" s="41"/>
      <c r="AC41" s="41"/>
      <c r="AD41" s="41"/>
      <c r="AE41" s="41"/>
      <c r="AF41" s="40"/>
      <c r="AG41" s="40"/>
      <c r="AH41" s="40"/>
    </row>
    <row r="42" spans="3:34" x14ac:dyDescent="0.25">
      <c r="G42" s="41"/>
      <c r="H42" s="41"/>
      <c r="I42" s="41"/>
      <c r="J42" s="44"/>
      <c r="K42" s="43"/>
      <c r="L42" s="43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1"/>
      <c r="Y42" s="41"/>
      <c r="Z42" s="41"/>
      <c r="AA42" s="41"/>
      <c r="AB42" s="41"/>
      <c r="AC42" s="41"/>
      <c r="AD42" s="41"/>
      <c r="AE42" s="41"/>
      <c r="AF42" s="40"/>
      <c r="AG42" s="40"/>
      <c r="AH42" s="40"/>
    </row>
    <row r="43" spans="3:34" x14ac:dyDescent="0.25">
      <c r="G43" s="41"/>
      <c r="H43" s="41"/>
      <c r="I43" s="41"/>
      <c r="J43" s="44"/>
      <c r="K43" s="43"/>
      <c r="L43" s="43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1"/>
      <c r="Y43" s="41"/>
      <c r="Z43" s="41"/>
      <c r="AA43" s="41"/>
      <c r="AB43" s="41"/>
      <c r="AC43" s="41"/>
      <c r="AD43" s="41"/>
      <c r="AE43" s="41"/>
      <c r="AF43" s="40"/>
      <c r="AG43" s="40"/>
      <c r="AH43" s="40"/>
    </row>
    <row r="44" spans="3:34" x14ac:dyDescent="0.25">
      <c r="G44" s="41"/>
      <c r="H44" s="41"/>
      <c r="I44" s="41"/>
      <c r="J44" s="41"/>
      <c r="K44" s="43"/>
      <c r="L44" s="43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1"/>
      <c r="Y44" s="41"/>
      <c r="Z44" s="41"/>
      <c r="AA44" s="41"/>
      <c r="AB44" s="41"/>
      <c r="AC44" s="41"/>
      <c r="AD44" s="41"/>
      <c r="AE44" s="41"/>
      <c r="AF44" s="40"/>
      <c r="AG44" s="40"/>
      <c r="AH44" s="40"/>
    </row>
    <row r="45" spans="3:34" x14ac:dyDescent="0.25">
      <c r="G45" s="41"/>
      <c r="H45" s="41"/>
      <c r="I45" s="41"/>
      <c r="J45" s="41"/>
      <c r="K45" s="43"/>
      <c r="L45" s="43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1"/>
      <c r="Y45" s="41"/>
      <c r="Z45" s="41"/>
      <c r="AA45" s="41"/>
      <c r="AB45" s="41"/>
      <c r="AC45" s="41"/>
      <c r="AD45" s="41"/>
      <c r="AE45" s="41"/>
      <c r="AF45" s="40"/>
      <c r="AG45" s="40"/>
      <c r="AH45" s="40"/>
    </row>
    <row r="46" spans="3:34" x14ac:dyDescent="0.25">
      <c r="G46" s="41"/>
      <c r="H46" s="41"/>
      <c r="I46" s="41"/>
      <c r="J46" s="41"/>
      <c r="K46" s="43"/>
      <c r="L46" s="43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1"/>
      <c r="Y46" s="41"/>
      <c r="Z46" s="41"/>
      <c r="AA46" s="41"/>
      <c r="AB46" s="41"/>
      <c r="AC46" s="41"/>
      <c r="AD46" s="41"/>
      <c r="AE46" s="41"/>
      <c r="AF46" s="40"/>
      <c r="AG46" s="40"/>
      <c r="AH46" s="40"/>
    </row>
    <row r="47" spans="3:34" x14ac:dyDescent="0.25">
      <c r="G47" s="41"/>
      <c r="H47" s="41"/>
      <c r="I47" s="41"/>
      <c r="J47" s="41"/>
      <c r="K47" s="43"/>
      <c r="L47" s="43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1"/>
      <c r="Y47" s="41"/>
      <c r="Z47" s="41"/>
      <c r="AA47" s="41"/>
      <c r="AB47" s="41"/>
      <c r="AC47" s="41"/>
      <c r="AD47" s="41"/>
      <c r="AE47" s="41"/>
      <c r="AF47" s="40"/>
      <c r="AG47" s="40"/>
      <c r="AH47" s="40"/>
    </row>
    <row r="48" spans="3:34" x14ac:dyDescent="0.25">
      <c r="G48" s="41"/>
      <c r="H48" s="41"/>
      <c r="I48" s="41"/>
      <c r="J48" s="41"/>
      <c r="K48" s="43"/>
      <c r="L48" s="43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1"/>
      <c r="Y48" s="41"/>
      <c r="Z48" s="41"/>
      <c r="AA48" s="41"/>
      <c r="AB48" s="41"/>
      <c r="AC48" s="41"/>
      <c r="AD48" s="41"/>
      <c r="AE48" s="41"/>
      <c r="AF48" s="40"/>
      <c r="AG48" s="40"/>
      <c r="AH48" s="40"/>
    </row>
    <row r="49" spans="7:34" x14ac:dyDescent="0.25">
      <c r="G49" s="41"/>
      <c r="H49" s="41"/>
      <c r="I49" s="41"/>
      <c r="J49" s="41"/>
      <c r="K49" s="43"/>
      <c r="L49" s="43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1"/>
      <c r="Y49" s="41"/>
      <c r="Z49" s="41"/>
      <c r="AA49" s="41"/>
      <c r="AB49" s="41"/>
      <c r="AC49" s="41"/>
      <c r="AD49" s="41"/>
      <c r="AE49" s="41"/>
      <c r="AF49" s="40"/>
      <c r="AG49" s="40"/>
      <c r="AH49" s="40"/>
    </row>
    <row r="50" spans="7:34" x14ac:dyDescent="0.25">
      <c r="G50" s="41"/>
      <c r="H50" s="41"/>
      <c r="I50" s="41"/>
      <c r="J50" s="41"/>
      <c r="K50" s="43"/>
      <c r="L50" s="43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1"/>
      <c r="Y50" s="41"/>
      <c r="Z50" s="41"/>
      <c r="AA50" s="41"/>
      <c r="AB50" s="41"/>
      <c r="AC50" s="41"/>
      <c r="AD50" s="41"/>
      <c r="AE50" s="41"/>
      <c r="AF50" s="40"/>
      <c r="AG50" s="40"/>
      <c r="AH50" s="40"/>
    </row>
    <row r="51" spans="7:34" x14ac:dyDescent="0.25">
      <c r="G51" s="41"/>
      <c r="H51" s="41"/>
      <c r="I51" s="41"/>
      <c r="J51" s="41"/>
      <c r="K51" s="43"/>
      <c r="L51" s="43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1"/>
      <c r="Y51" s="41"/>
      <c r="Z51" s="41"/>
      <c r="AA51" s="41"/>
      <c r="AB51" s="41"/>
      <c r="AC51" s="41"/>
      <c r="AD51" s="41"/>
      <c r="AE51" s="41"/>
      <c r="AF51" s="40"/>
      <c r="AG51" s="40"/>
      <c r="AH51" s="40"/>
    </row>
    <row r="52" spans="7:34" x14ac:dyDescent="0.25">
      <c r="G52" s="41"/>
      <c r="H52" s="41"/>
      <c r="I52" s="41"/>
      <c r="J52" s="41"/>
      <c r="K52" s="43"/>
      <c r="L52" s="43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1"/>
      <c r="Y52" s="41"/>
      <c r="Z52" s="41"/>
      <c r="AA52" s="41"/>
      <c r="AB52" s="41"/>
      <c r="AC52" s="41"/>
      <c r="AD52" s="41"/>
      <c r="AE52" s="41"/>
      <c r="AF52" s="40"/>
      <c r="AG52" s="40"/>
      <c r="AH52" s="40"/>
    </row>
    <row r="53" spans="7:34" x14ac:dyDescent="0.25">
      <c r="G53" s="41"/>
      <c r="H53" s="41"/>
      <c r="I53" s="41"/>
      <c r="J53" s="41"/>
      <c r="K53" s="43"/>
      <c r="L53" s="43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1"/>
      <c r="Y53" s="41"/>
      <c r="Z53" s="41"/>
      <c r="AA53" s="41"/>
      <c r="AB53" s="41"/>
      <c r="AC53" s="41"/>
      <c r="AD53" s="41"/>
      <c r="AE53" s="41"/>
      <c r="AF53" s="40"/>
      <c r="AG53" s="40"/>
      <c r="AH53" s="40"/>
    </row>
    <row r="54" spans="7:34" x14ac:dyDescent="0.25">
      <c r="G54" s="41"/>
      <c r="H54" s="41"/>
      <c r="I54" s="41"/>
      <c r="J54" s="41"/>
      <c r="K54" s="43"/>
      <c r="L54" s="43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1"/>
      <c r="Y54" s="41"/>
      <c r="Z54" s="41"/>
      <c r="AA54" s="41"/>
      <c r="AB54" s="41"/>
      <c r="AC54" s="41"/>
      <c r="AD54" s="41"/>
      <c r="AE54" s="41"/>
      <c r="AF54" s="40"/>
      <c r="AG54" s="40"/>
      <c r="AH54" s="40"/>
    </row>
    <row r="55" spans="7:34" x14ac:dyDescent="0.25">
      <c r="G55" s="41"/>
      <c r="H55" s="41"/>
      <c r="I55" s="41"/>
      <c r="J55" s="41"/>
      <c r="K55" s="43"/>
      <c r="L55" s="43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1"/>
      <c r="Y55" s="41"/>
      <c r="Z55" s="41"/>
      <c r="AA55" s="41"/>
      <c r="AB55" s="41"/>
      <c r="AC55" s="41"/>
      <c r="AD55" s="41"/>
      <c r="AE55" s="41"/>
      <c r="AF55" s="40"/>
      <c r="AG55" s="40"/>
      <c r="AH55" s="40"/>
    </row>
    <row r="56" spans="7:34" x14ac:dyDescent="0.25">
      <c r="G56" s="41"/>
      <c r="H56" s="41"/>
      <c r="I56" s="41"/>
      <c r="J56" s="41"/>
      <c r="K56" s="43"/>
      <c r="L56" s="43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1"/>
      <c r="Y56" s="41"/>
      <c r="Z56" s="41"/>
      <c r="AA56" s="41"/>
      <c r="AB56" s="41"/>
      <c r="AC56" s="41"/>
      <c r="AD56" s="41"/>
      <c r="AE56" s="41"/>
      <c r="AF56" s="40"/>
      <c r="AG56" s="40"/>
      <c r="AH56" s="40"/>
    </row>
    <row r="57" spans="7:34" x14ac:dyDescent="0.25">
      <c r="G57" s="41"/>
      <c r="H57" s="41"/>
      <c r="I57" s="41"/>
      <c r="J57" s="41"/>
      <c r="K57" s="43"/>
      <c r="L57" s="43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1"/>
      <c r="Y57" s="41"/>
      <c r="Z57" s="41"/>
      <c r="AA57" s="41"/>
      <c r="AB57" s="41"/>
      <c r="AC57" s="41"/>
      <c r="AD57" s="41"/>
      <c r="AE57" s="41"/>
      <c r="AF57" s="40"/>
      <c r="AG57" s="40"/>
      <c r="AH57" s="40"/>
    </row>
    <row r="58" spans="7:34" x14ac:dyDescent="0.25">
      <c r="G58" s="41"/>
      <c r="H58" s="41"/>
      <c r="I58" s="41"/>
      <c r="J58" s="41"/>
      <c r="K58" s="43"/>
      <c r="L58" s="43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1"/>
      <c r="Y58" s="41"/>
      <c r="Z58" s="41"/>
      <c r="AA58" s="41"/>
      <c r="AB58" s="41"/>
      <c r="AC58" s="41"/>
      <c r="AD58" s="41"/>
      <c r="AE58" s="41"/>
      <c r="AF58" s="40"/>
      <c r="AG58" s="40"/>
      <c r="AH58" s="40"/>
    </row>
    <row r="59" spans="7:34" x14ac:dyDescent="0.25">
      <c r="G59" s="41"/>
      <c r="H59" s="41"/>
      <c r="I59" s="41"/>
      <c r="J59" s="41"/>
      <c r="K59" s="43"/>
      <c r="L59" s="43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1"/>
      <c r="Y59" s="41"/>
      <c r="Z59" s="41"/>
      <c r="AA59" s="41"/>
      <c r="AB59" s="41"/>
      <c r="AC59" s="41"/>
      <c r="AD59" s="41"/>
      <c r="AE59" s="41"/>
      <c r="AF59" s="40"/>
      <c r="AG59" s="40"/>
      <c r="AH59" s="40"/>
    </row>
    <row r="60" spans="7:34" x14ac:dyDescent="0.25">
      <c r="G60" s="41"/>
      <c r="H60" s="41"/>
      <c r="I60" s="41"/>
      <c r="J60" s="41"/>
      <c r="K60" s="43"/>
      <c r="L60" s="43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1"/>
      <c r="Y60" s="41"/>
      <c r="Z60" s="41"/>
      <c r="AA60" s="41"/>
      <c r="AB60" s="41"/>
      <c r="AC60" s="41"/>
      <c r="AD60" s="41"/>
      <c r="AE60" s="41"/>
      <c r="AF60" s="40"/>
      <c r="AG60" s="40"/>
      <c r="AH60" s="40"/>
    </row>
    <row r="61" spans="7:34" x14ac:dyDescent="0.25">
      <c r="G61" s="41"/>
      <c r="H61" s="41"/>
      <c r="I61" s="41"/>
      <c r="J61" s="41"/>
      <c r="K61" s="43"/>
      <c r="L61" s="43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1"/>
      <c r="Y61" s="41"/>
      <c r="Z61" s="41"/>
      <c r="AA61" s="41"/>
      <c r="AB61" s="41"/>
      <c r="AC61" s="41"/>
      <c r="AD61" s="41"/>
      <c r="AE61" s="41"/>
      <c r="AF61" s="40"/>
      <c r="AG61" s="40"/>
      <c r="AH61" s="40"/>
    </row>
    <row r="62" spans="7:34" x14ac:dyDescent="0.25">
      <c r="G62" s="41"/>
      <c r="H62" s="41"/>
      <c r="I62" s="41"/>
      <c r="J62" s="41"/>
      <c r="K62" s="43"/>
      <c r="L62" s="43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1"/>
      <c r="Y62" s="41"/>
      <c r="Z62" s="41"/>
      <c r="AA62" s="41"/>
      <c r="AB62" s="41"/>
      <c r="AC62" s="41"/>
      <c r="AD62" s="41"/>
      <c r="AE62" s="41"/>
      <c r="AF62" s="40"/>
      <c r="AG62" s="40"/>
      <c r="AH62" s="40"/>
    </row>
    <row r="63" spans="7:34" x14ac:dyDescent="0.25">
      <c r="G63" s="41"/>
      <c r="H63" s="41"/>
      <c r="I63" s="41"/>
      <c r="J63" s="41"/>
      <c r="K63" s="43"/>
      <c r="L63" s="43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1"/>
      <c r="Y63" s="41"/>
      <c r="Z63" s="41"/>
      <c r="AA63" s="41"/>
      <c r="AB63" s="41"/>
      <c r="AC63" s="41"/>
      <c r="AD63" s="41"/>
      <c r="AE63" s="41"/>
      <c r="AF63" s="40"/>
      <c r="AG63" s="40"/>
      <c r="AH63" s="40"/>
    </row>
    <row r="64" spans="7:34" x14ac:dyDescent="0.25">
      <c r="G64" s="41"/>
      <c r="H64" s="41"/>
      <c r="I64" s="41"/>
      <c r="J64" s="41"/>
      <c r="K64" s="43"/>
      <c r="L64" s="43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1"/>
      <c r="Y64" s="41"/>
      <c r="Z64" s="41"/>
      <c r="AA64" s="41"/>
      <c r="AB64" s="41"/>
      <c r="AC64" s="41"/>
      <c r="AD64" s="41"/>
      <c r="AE64" s="41"/>
      <c r="AF64" s="40"/>
      <c r="AG64" s="40"/>
      <c r="AH64" s="40"/>
    </row>
    <row r="65" spans="7:34" x14ac:dyDescent="0.25">
      <c r="G65" s="41"/>
      <c r="H65" s="41"/>
      <c r="I65" s="41"/>
      <c r="J65" s="41"/>
      <c r="K65" s="43"/>
      <c r="L65" s="43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1"/>
      <c r="Y65" s="41"/>
      <c r="Z65" s="41"/>
      <c r="AA65" s="41"/>
      <c r="AB65" s="41"/>
      <c r="AC65" s="41"/>
      <c r="AD65" s="41"/>
      <c r="AE65" s="41"/>
      <c r="AF65" s="40"/>
      <c r="AG65" s="40"/>
      <c r="AH65" s="40"/>
    </row>
    <row r="66" spans="7:34" x14ac:dyDescent="0.25">
      <c r="G66" s="41"/>
      <c r="H66" s="41"/>
      <c r="I66" s="41"/>
      <c r="J66" s="41"/>
      <c r="K66" s="43"/>
      <c r="L66" s="43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1"/>
      <c r="Y66" s="41"/>
      <c r="Z66" s="41"/>
      <c r="AA66" s="41"/>
      <c r="AB66" s="41"/>
      <c r="AC66" s="41"/>
      <c r="AD66" s="41"/>
      <c r="AE66" s="41"/>
      <c r="AF66" s="40"/>
      <c r="AG66" s="40"/>
      <c r="AH66" s="40"/>
    </row>
    <row r="67" spans="7:34" x14ac:dyDescent="0.25">
      <c r="G67" s="41"/>
      <c r="H67" s="41"/>
      <c r="I67" s="41"/>
      <c r="J67" s="41"/>
      <c r="K67" s="43"/>
      <c r="L67" s="43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1"/>
      <c r="Y67" s="41"/>
      <c r="Z67" s="41"/>
      <c r="AA67" s="41"/>
      <c r="AB67" s="41"/>
      <c r="AC67" s="41"/>
      <c r="AD67" s="41"/>
      <c r="AE67" s="41"/>
      <c r="AF67" s="40"/>
      <c r="AG67" s="40"/>
      <c r="AH67" s="40"/>
    </row>
    <row r="68" spans="7:34" x14ac:dyDescent="0.25">
      <c r="G68" s="41"/>
      <c r="H68" s="41"/>
      <c r="I68" s="41"/>
      <c r="J68" s="41"/>
      <c r="K68" s="43"/>
      <c r="L68" s="43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1"/>
      <c r="Y68" s="41"/>
      <c r="Z68" s="41"/>
      <c r="AA68" s="41"/>
      <c r="AB68" s="41"/>
      <c r="AC68" s="41"/>
      <c r="AD68" s="41"/>
      <c r="AE68" s="41"/>
      <c r="AF68" s="40"/>
      <c r="AG68" s="40"/>
      <c r="AH68" s="40"/>
    </row>
    <row r="69" spans="7:34" x14ac:dyDescent="0.25">
      <c r="G69" s="41"/>
      <c r="H69" s="41"/>
      <c r="I69" s="41"/>
      <c r="J69" s="41"/>
      <c r="K69" s="43"/>
      <c r="L69" s="43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1"/>
      <c r="Y69" s="41"/>
      <c r="Z69" s="41"/>
      <c r="AA69" s="41"/>
      <c r="AB69" s="41"/>
      <c r="AC69" s="41"/>
      <c r="AD69" s="41"/>
      <c r="AE69" s="41"/>
      <c r="AF69" s="40"/>
      <c r="AG69" s="40"/>
      <c r="AH69" s="40"/>
    </row>
    <row r="70" spans="7:34" x14ac:dyDescent="0.25"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  <c r="AA70" s="41"/>
      <c r="AB70" s="41"/>
      <c r="AC70" s="41"/>
      <c r="AD70" s="41"/>
      <c r="AE70" s="41"/>
      <c r="AF70" s="40"/>
      <c r="AG70" s="40"/>
      <c r="AH70" s="40"/>
    </row>
    <row r="71" spans="7:34" x14ac:dyDescent="0.25"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0"/>
      <c r="AG71" s="40"/>
      <c r="AH71" s="40"/>
    </row>
    <row r="72" spans="7:34" x14ac:dyDescent="0.25"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0"/>
      <c r="AG72" s="40"/>
      <c r="AH72" s="40"/>
    </row>
    <row r="73" spans="7:34" x14ac:dyDescent="0.25"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0"/>
      <c r="AG73" s="40"/>
      <c r="AH73" s="40"/>
    </row>
    <row r="74" spans="7:34" x14ac:dyDescent="0.25"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0"/>
      <c r="AG74" s="40"/>
      <c r="AH74" s="40"/>
    </row>
    <row r="75" spans="7:34" x14ac:dyDescent="0.25"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0"/>
      <c r="AG75" s="40"/>
      <c r="AH75" s="40"/>
    </row>
    <row r="76" spans="7:34" x14ac:dyDescent="0.25"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0"/>
      <c r="AG76" s="40"/>
      <c r="AH76" s="40"/>
    </row>
    <row r="77" spans="7:34" x14ac:dyDescent="0.25"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0"/>
      <c r="AG77" s="40"/>
      <c r="AH77" s="40"/>
    </row>
    <row r="78" spans="7:34" x14ac:dyDescent="0.25"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0"/>
      <c r="AG78" s="40"/>
      <c r="AH78" s="40"/>
    </row>
    <row r="79" spans="7:34" x14ac:dyDescent="0.25"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0"/>
      <c r="AG79" s="40"/>
      <c r="AH79" s="40"/>
    </row>
    <row r="80" spans="7:34" x14ac:dyDescent="0.25"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  <c r="AA80" s="41"/>
      <c r="AB80" s="41"/>
      <c r="AC80" s="41"/>
      <c r="AD80" s="41"/>
      <c r="AE80" s="41"/>
      <c r="AF80" s="40"/>
      <c r="AG80" s="40"/>
      <c r="AH80" s="40"/>
    </row>
    <row r="81" spans="7:34" x14ac:dyDescent="0.25"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  <c r="AF81" s="40"/>
      <c r="AG81" s="40"/>
      <c r="AH81" s="40"/>
    </row>
    <row r="82" spans="7:34" x14ac:dyDescent="0.25"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40"/>
      <c r="AH82" s="40"/>
    </row>
    <row r="83" spans="7:34" x14ac:dyDescent="0.25"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F83" s="40"/>
      <c r="AG83" s="40"/>
      <c r="AH83" s="40"/>
    </row>
    <row r="84" spans="7:34" x14ac:dyDescent="0.25"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  <c r="AF84" s="40"/>
      <c r="AG84" s="40"/>
      <c r="AH84" s="40"/>
    </row>
    <row r="85" spans="7:34" x14ac:dyDescent="0.25"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40"/>
      <c r="AF85" s="40"/>
      <c r="AG85" s="40"/>
      <c r="AH85" s="40"/>
    </row>
    <row r="86" spans="7:34" x14ac:dyDescent="0.25"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</row>
    <row r="87" spans="7:34" x14ac:dyDescent="0.25"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F87" s="40"/>
      <c r="AG87" s="40"/>
      <c r="AH87" s="40"/>
    </row>
    <row r="88" spans="7:34" x14ac:dyDescent="0.25"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F88" s="40"/>
      <c r="AG88" s="40"/>
      <c r="AH88" s="40"/>
    </row>
    <row r="89" spans="7:34" x14ac:dyDescent="0.25"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40"/>
    </row>
  </sheetData>
  <conditionalFormatting sqref="C19:D19">
    <cfRule type="cellIs" dxfId="17" priority="1" operator="between">
      <formula>90</formula>
      <formula>100</formula>
    </cfRule>
    <cfRule type="cellIs" dxfId="16" priority="2" operator="between">
      <formula>80</formula>
      <formula>90</formula>
    </cfRule>
    <cfRule type="cellIs" dxfId="15" priority="3" operator="between">
      <formula>60</formula>
      <formula>80</formula>
    </cfRule>
    <cfRule type="cellIs" dxfId="14" priority="4" operator="between">
      <formula>0</formula>
      <formula>60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0" id="{D5B65907-DE1C-4AD9-8199-6C391D7C2433}">
            <x14:iconSet iconSet="3Arrows" showValue="0" custom="1">
              <x14:cfvo type="percent">
                <xm:f>0</xm:f>
              </x14:cfvo>
              <x14:cfvo type="num" gte="0">
                <xm:f>1</xm:f>
              </x14:cfvo>
              <x14:cfvo type="num">
                <xm:f>3</xm:f>
              </x14:cfvo>
              <x14:cfIcon iconSet="3Arrows" iconId="2"/>
              <x14:cfIcon iconSet="3Arrows" iconId="1"/>
              <x14:cfIcon iconSet="3Arrows" iconId="0"/>
            </x14:iconSet>
          </x14:cfRule>
          <xm:sqref>C10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DATA!$A$2:$A$41</xm:f>
          </x14:formula1>
          <xm:sqref>B4</xm:sqref>
        </x14:dataValidation>
        <x14:dataValidation type="list" allowBlank="1" showInputMessage="1" showErrorMessage="1">
          <x14:formula1>
            <xm:f>'Ne pas toucher 2'!$C$3:$C$14</xm:f>
          </x14:formula1>
          <xm:sqref>V5:W5 C15 C88:D93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Z31"/>
  <sheetViews>
    <sheetView tabSelected="1" topLeftCell="B1" workbookViewId="0">
      <selection activeCell="AJ30" sqref="AJ30"/>
    </sheetView>
  </sheetViews>
  <sheetFormatPr baseColWidth="10" defaultRowHeight="15" x14ac:dyDescent="0.25"/>
  <cols>
    <col min="3" max="3" width="17.85546875" customWidth="1"/>
    <col min="7" max="7" width="34.140625" customWidth="1"/>
    <col min="14" max="14" width="20" customWidth="1"/>
    <col min="19" max="19" width="17.42578125" customWidth="1"/>
  </cols>
  <sheetData>
    <row r="1" spans="1:26" x14ac:dyDescent="0.25">
      <c r="J1" t="e">
        <f>IF(C4=C50,IF(AND(D4=D50),IF(COUNTIF(Novembre_2018!A1:A41,'KPI réussite FAI'!B4),VLOOKUP(B4,Novembre_2018!A2:J57,4,FALSE))+IF(COUNTIF(Octobre_2018!A1:A41,'KPI réussite FAI'!B4),VLOOKUP(B4,Octobre_2018!A2:J57,4,FALSE))))</f>
        <v>#N/A</v>
      </c>
    </row>
    <row r="3" spans="1:26" x14ac:dyDescent="0.25">
      <c r="C3" s="57" t="s">
        <v>80</v>
      </c>
      <c r="G3" s="57" t="s">
        <v>154</v>
      </c>
      <c r="J3" s="57" t="s">
        <v>158</v>
      </c>
      <c r="M3" t="s">
        <v>159</v>
      </c>
      <c r="N3" t="s">
        <v>31</v>
      </c>
      <c r="O3" t="s">
        <v>32</v>
      </c>
      <c r="P3" t="s">
        <v>160</v>
      </c>
      <c r="Q3" t="s">
        <v>10</v>
      </c>
      <c r="R3" t="s">
        <v>34</v>
      </c>
      <c r="S3" t="s">
        <v>161</v>
      </c>
    </row>
    <row r="4" spans="1:26" x14ac:dyDescent="0.25">
      <c r="A4" s="61">
        <v>43101</v>
      </c>
      <c r="E4" s="61">
        <v>43101</v>
      </c>
      <c r="I4" s="61">
        <v>43101</v>
      </c>
      <c r="K4" s="61"/>
      <c r="L4" s="61"/>
      <c r="M4" s="61">
        <v>43101</v>
      </c>
      <c r="Z4" t="s">
        <v>44</v>
      </c>
    </row>
    <row r="5" spans="1:26" x14ac:dyDescent="0.25">
      <c r="A5" s="61">
        <v>43132</v>
      </c>
      <c r="E5" s="61">
        <v>43132</v>
      </c>
      <c r="I5" s="61">
        <v>43132</v>
      </c>
      <c r="L5" s="61"/>
      <c r="M5" s="61">
        <v>43132</v>
      </c>
      <c r="Z5" t="s">
        <v>45</v>
      </c>
    </row>
    <row r="6" spans="1:26" x14ac:dyDescent="0.25">
      <c r="A6" s="61">
        <v>43160</v>
      </c>
      <c r="E6" s="61">
        <v>43160</v>
      </c>
      <c r="I6" s="61">
        <v>43160</v>
      </c>
      <c r="L6" s="61"/>
      <c r="M6" s="61">
        <v>43160</v>
      </c>
      <c r="Z6" t="s">
        <v>46</v>
      </c>
    </row>
    <row r="7" spans="1:26" x14ac:dyDescent="0.25">
      <c r="A7" s="61">
        <v>43191</v>
      </c>
      <c r="E7" s="61">
        <v>43191</v>
      </c>
      <c r="I7" s="61">
        <v>43191</v>
      </c>
      <c r="L7" s="61"/>
      <c r="M7" s="61">
        <v>43191</v>
      </c>
      <c r="Z7" t="s">
        <v>47</v>
      </c>
    </row>
    <row r="8" spans="1:26" x14ac:dyDescent="0.25">
      <c r="A8" s="61">
        <v>43221</v>
      </c>
      <c r="E8" s="61">
        <v>43221</v>
      </c>
      <c r="I8" s="61">
        <v>43221</v>
      </c>
      <c r="L8" s="61"/>
      <c r="M8" s="61">
        <v>43221</v>
      </c>
      <c r="Z8" t="s">
        <v>48</v>
      </c>
    </row>
    <row r="9" spans="1:26" x14ac:dyDescent="0.25">
      <c r="A9" s="61">
        <v>43252</v>
      </c>
      <c r="C9">
        <f>IF(COUNTIF(Juin_2018!A1:A40,'KPI réussite FAI'!B4),VLOOKUP('KPI réussite FAI'!B4,Juin_2018!A1:I40,4,FALSE))</f>
        <v>9</v>
      </c>
      <c r="E9" s="61">
        <v>43252</v>
      </c>
      <c r="G9" s="58">
        <f>IF(COUNTIF(Juin_2018!A1:A40,'KPI réussite FAI'!B4),VLOOKUP('KPI réussite FAI'!B4,Juin_2018!A1:I40,2,FALSE))*100</f>
        <v>77.777777777777786</v>
      </c>
      <c r="I9" s="61">
        <v>43252</v>
      </c>
      <c r="J9" s="68">
        <f>IF(COUNTIF(Juin_2018!$A$1:$A$84,'KPI réussite FAI'!$B$4),VLOOKUP('KPI réussite FAI'!$B$4,Juin_2018!$A$1:$K$71,3,FALSE))*100</f>
        <v>11.111111111111111</v>
      </c>
      <c r="L9" s="61"/>
      <c r="M9" s="61">
        <v>43252</v>
      </c>
      <c r="N9">
        <f>IF(COUNTIF(Juin_2018!$A$1:$A$93,'KPI réussite FAI'!$B$4),VLOOKUP('KPI réussite FAI'!$B$4,Juin_2018!$A$1:$Q$73,7,FALSE))</f>
        <v>1</v>
      </c>
      <c r="O9">
        <f>IF(COUNTIF(Juin_2018!$A$1:$A$93,'KPI réussite FAI'!$B$4),VLOOKUP('KPI réussite FAI'!$B$4,Juin_2018!$A$1:$Q$73,8,FALSE))</f>
        <v>3</v>
      </c>
      <c r="P9">
        <f>IF(COUNTIF(Juin_2018!$A$1:$A$93,'KPI réussite FAI'!$B$4),VLOOKUP('KPI réussite FAI'!$B$4,Juin_2018!$A$1:$Q$73,9,FALSE))</f>
        <v>2</v>
      </c>
      <c r="Q9">
        <f>IF(COUNTIF(Juin_2018!$A$1:$A$93,'KPI réussite FAI'!$B$4),VLOOKUP('KPI réussite FAI'!$B$4,Juin_2018!$A$1:$Q$73,10,FALSE))</f>
        <v>2</v>
      </c>
      <c r="R9">
        <f>IF(COUNTIF(Juin_2018!$A$1:$A$93,'KPI réussite FAI'!$B$4),VLOOKUP('KPI réussite FAI'!$B$4,Juin_2018!$A$1:$Q$73,11,FALSE))</f>
        <v>2</v>
      </c>
      <c r="S9">
        <f>IF(COUNTIF(Juin_2018!$A$1:$A$93,'KPI réussite FAI'!$B$4),VLOOKUP('KPI réussite FAI'!$B$4,Juin_2018!$A$1:$Q$73,12,FALSE))</f>
        <v>3</v>
      </c>
      <c r="Z9" t="s">
        <v>49</v>
      </c>
    </row>
    <row r="10" spans="1:26" x14ac:dyDescent="0.25">
      <c r="A10" s="61">
        <v>43282</v>
      </c>
      <c r="C10">
        <f>IF(COUNTIF(Juillet_2018!A1:A64,'KPI réussite FAI'!$B$4),VLOOKUP('KPI réussite FAI'!$B$4,Juillet_2018!A1:K56,4,FALSE))</f>
        <v>10</v>
      </c>
      <c r="E10" s="61">
        <v>43282</v>
      </c>
      <c r="G10" s="58">
        <f>IF(COUNTIF(Juillet_2018!A1:A64,'KPI réussite FAI'!$B$4),VLOOKUP('KPI réussite FAI'!$B$4,Juillet_2018!A1:K56,2,FALSE))*100</f>
        <v>70</v>
      </c>
      <c r="I10" s="61">
        <v>43282</v>
      </c>
      <c r="J10" s="68">
        <f>IF(COUNTIF(Juillet_2018!$A$1:$A$84,'KPI réussite FAI'!$B$4),VLOOKUP('KPI réussite FAI'!$B$4,Juillet_2018!$A$1:$K$71,3,FALSE))</f>
        <v>0.2</v>
      </c>
      <c r="L10" s="61"/>
      <c r="M10" s="61">
        <v>43282</v>
      </c>
      <c r="N10">
        <f>IF(COUNTIF(Juin_2018!$A$1:$A$93,'KPI réussite FAI'!$B$4),VLOOKUP('KPI réussite FAI'!$B$4,Juin_2018!$A$1:$Q$73,7,FALSE))</f>
        <v>1</v>
      </c>
      <c r="Z10" t="s">
        <v>50</v>
      </c>
    </row>
    <row r="11" spans="1:26" x14ac:dyDescent="0.25">
      <c r="A11" s="61">
        <v>43313</v>
      </c>
      <c r="C11">
        <f>IF(COUNTIF(Août_2018!$A$1:$A$43,'KPI réussite FAI'!$B$4),VLOOKUP('KPI réussite FAI'!$B$4,Août_2018!$A$1:$J$43,4,FALSE))</f>
        <v>4</v>
      </c>
      <c r="E11" s="61">
        <v>43313</v>
      </c>
      <c r="G11" s="58">
        <f>IF(COUNTIF(Août_2018!$A$1:$A$43,'KPI réussite FAI'!$B$4),VLOOKUP('KPI réussite FAI'!$B$4,Août_2018!$A$1:$J$43,2,FALSE))*100</f>
        <v>75</v>
      </c>
      <c r="I11" s="61">
        <v>43313</v>
      </c>
      <c r="J11" s="68">
        <f>IF(COUNTIF(Août_2018!$A$1:$A$84,'KPI réussite FAI'!$B$4),VLOOKUP('KPI réussite FAI'!$B$4,Août_2018!$A$1:$K$71,3,FALSE))*100</f>
        <v>25</v>
      </c>
      <c r="L11" s="61"/>
      <c r="M11" s="61">
        <v>43313</v>
      </c>
      <c r="N11" s="61"/>
      <c r="Z11" t="s">
        <v>51</v>
      </c>
    </row>
    <row r="12" spans="1:26" x14ac:dyDescent="0.25">
      <c r="A12" s="61">
        <v>43344</v>
      </c>
      <c r="C12">
        <f>IF(COUNTIF(Septembre_2018!$A$1:$A$43,'KPI réussite FAI'!$B$4),VLOOKUP('KPI réussite FAI'!$B$4,Septembre_2018!$A$1:$J$43,4,FALSE))</f>
        <v>5</v>
      </c>
      <c r="E12" s="61">
        <v>43344</v>
      </c>
      <c r="G12" s="58">
        <f>IF(COUNTIF(Septembre_2018!$A$1:$A$43,'KPI réussite FAI'!$B$4),VLOOKUP('KPI réussite FAI'!$B$4,Septembre_2018!$A$1:$J$43,2,FALSE))*100</f>
        <v>20</v>
      </c>
      <c r="I12" s="61">
        <v>43344</v>
      </c>
      <c r="J12" s="68">
        <f>IF(COUNTIF(Septembre_2018!$A$1:$A$84,'KPI réussite FAI'!$B$4),VLOOKUP('KPI réussite FAI'!$B$4,Septembre_2018!$A$1:$K$71,3,FALSE))</f>
        <v>0.2</v>
      </c>
      <c r="L12" s="61"/>
      <c r="M12" s="61">
        <v>43344</v>
      </c>
      <c r="N12" s="61"/>
      <c r="Y12" s="61" t="e">
        <f>CONCATENATE(VLOOKUP($M$10,'NE PAS TOUCHER'!$E$14:$F$25,2,FALSE))</f>
        <v>#N/A</v>
      </c>
      <c r="Z12" t="s">
        <v>52</v>
      </c>
    </row>
    <row r="13" spans="1:26" x14ac:dyDescent="0.25">
      <c r="A13" s="61">
        <v>43374</v>
      </c>
      <c r="C13">
        <f>IF(COUNTIF(Octobre_2018!$A$1:$A$43,'KPI réussite FAI'!$B$4),VLOOKUP('KPI réussite FAI'!$B$4,Octobre_2018!$A$1:$J$43,4,FALSE))</f>
        <v>1</v>
      </c>
      <c r="E13" s="61">
        <v>43374</v>
      </c>
      <c r="G13" s="58">
        <f>IF(COUNTIF(Novembre_2018!$A$1:$A$43,'KPI réussite FAI'!$B$4),VLOOKUP('KPI réussite FAI'!$B$4,Novembre_2018!$A$1:$J$43,2,FALSE))*100</f>
        <v>25</v>
      </c>
      <c r="I13" s="61">
        <v>43374</v>
      </c>
      <c r="J13" s="68">
        <f>IF(COUNTIF(Octobre_2018!$A$2:$A$84,'KPI réussite FAI'!$B$4),VLOOKUP('KPI réussite FAI'!$B$4,Octobre_2018!$A$2:$K$71,3,FALSE))*100</f>
        <v>0</v>
      </c>
      <c r="L13" s="61"/>
      <c r="M13" s="61">
        <v>43374</v>
      </c>
      <c r="N13" s="61"/>
      <c r="Z13" t="s">
        <v>53</v>
      </c>
    </row>
    <row r="14" spans="1:26" x14ac:dyDescent="0.25">
      <c r="A14" s="61">
        <v>43405</v>
      </c>
      <c r="C14">
        <f>IF(COUNTIF(Novembre_2018!$A$1:$A$43,'KPI réussite FAI'!$B$4),VLOOKUP('KPI réussite FAI'!$B$4,Novembre_2018!$A$1:$J$43,4,FALSE))</f>
        <v>4</v>
      </c>
      <c r="E14" s="61">
        <v>43405</v>
      </c>
      <c r="G14" s="58">
        <f>IF(COUNTIF(Novembre_2018!$A$1:$A$43,'KPI réussite FAI'!$B$4),VLOOKUP('KPI réussite FAI'!$B$4,Novembre_2018!$A$1:$J$43,2,FALSE))*100</f>
        <v>25</v>
      </c>
      <c r="I14" s="61">
        <v>43405</v>
      </c>
      <c r="J14" s="58">
        <f>IF(COUNTIF(Novembre_2018!$A$1:$A$84,'KPI réussite FAI'!$B$4),VLOOKUP('KPI réussite FAI'!$B$4,Novembre_2018!$A$1:$K$71,3,FALSE))*100</f>
        <v>0</v>
      </c>
      <c r="L14" s="61"/>
      <c r="M14" s="61">
        <v>43405</v>
      </c>
      <c r="N14" s="61"/>
      <c r="X14" s="61"/>
      <c r="Z14" t="s">
        <v>54</v>
      </c>
    </row>
    <row r="15" spans="1:26" x14ac:dyDescent="0.25">
      <c r="A15" s="61">
        <v>43435</v>
      </c>
      <c r="E15" s="61">
        <v>43435</v>
      </c>
      <c r="I15" s="61">
        <v>43435</v>
      </c>
      <c r="L15" s="61"/>
      <c r="M15" s="61">
        <v>43435</v>
      </c>
      <c r="N15" s="61"/>
      <c r="Z15" t="s">
        <v>55</v>
      </c>
    </row>
    <row r="16" spans="1:26" x14ac:dyDescent="0.25">
      <c r="A16" s="61">
        <v>43466</v>
      </c>
      <c r="E16" s="61">
        <v>43466</v>
      </c>
      <c r="I16" s="61">
        <v>43466</v>
      </c>
      <c r="L16" s="61"/>
      <c r="M16" s="61">
        <v>43466</v>
      </c>
      <c r="N16" s="61"/>
      <c r="Z16" t="s">
        <v>44</v>
      </c>
    </row>
    <row r="17" spans="1:26" x14ac:dyDescent="0.25">
      <c r="A17" s="61">
        <v>43497</v>
      </c>
      <c r="E17" s="61">
        <v>43497</v>
      </c>
      <c r="I17" s="61">
        <v>43497</v>
      </c>
      <c r="L17" s="61"/>
      <c r="M17" s="61">
        <v>43497</v>
      </c>
      <c r="N17" s="61"/>
      <c r="Z17" t="s">
        <v>45</v>
      </c>
    </row>
    <row r="18" spans="1:26" x14ac:dyDescent="0.25">
      <c r="A18" s="61">
        <v>43525</v>
      </c>
      <c r="E18" s="61">
        <v>43525</v>
      </c>
      <c r="I18" s="61">
        <v>43525</v>
      </c>
      <c r="L18" s="61"/>
      <c r="M18" s="61">
        <v>43525</v>
      </c>
      <c r="N18" s="61"/>
      <c r="Z18" t="s">
        <v>46</v>
      </c>
    </row>
    <row r="19" spans="1:26" x14ac:dyDescent="0.25">
      <c r="A19" s="61">
        <v>43556</v>
      </c>
      <c r="E19" s="61">
        <v>43556</v>
      </c>
      <c r="I19" s="61">
        <v>43556</v>
      </c>
      <c r="L19" s="61"/>
      <c r="M19" s="61">
        <v>43556</v>
      </c>
      <c r="N19" s="61"/>
      <c r="Z19" t="s">
        <v>47</v>
      </c>
    </row>
    <row r="20" spans="1:26" x14ac:dyDescent="0.25">
      <c r="A20" s="61">
        <v>43586</v>
      </c>
      <c r="E20" s="61">
        <v>43586</v>
      </c>
      <c r="I20" s="61">
        <v>43586</v>
      </c>
      <c r="L20" s="61"/>
      <c r="M20" s="61">
        <v>43586</v>
      </c>
      <c r="N20" s="61"/>
      <c r="Z20" t="s">
        <v>48</v>
      </c>
    </row>
    <row r="21" spans="1:26" x14ac:dyDescent="0.25">
      <c r="A21" s="61">
        <v>43617</v>
      </c>
      <c r="E21" s="61">
        <v>43617</v>
      </c>
      <c r="I21" s="61">
        <v>43617</v>
      </c>
      <c r="L21" s="61"/>
      <c r="M21" s="61">
        <v>43617</v>
      </c>
      <c r="N21" s="61"/>
      <c r="Z21" t="s">
        <v>49</v>
      </c>
    </row>
    <row r="22" spans="1:26" x14ac:dyDescent="0.25">
      <c r="A22" s="61">
        <v>43647</v>
      </c>
      <c r="E22" s="61">
        <v>43647</v>
      </c>
      <c r="I22" s="61">
        <v>43647</v>
      </c>
      <c r="L22" s="61"/>
      <c r="M22" s="61">
        <v>43647</v>
      </c>
      <c r="N22" s="61"/>
      <c r="Z22" t="s">
        <v>50</v>
      </c>
    </row>
    <row r="23" spans="1:26" x14ac:dyDescent="0.25">
      <c r="A23" s="61">
        <v>43678</v>
      </c>
      <c r="E23" s="61">
        <v>43678</v>
      </c>
      <c r="I23" s="61">
        <v>43678</v>
      </c>
      <c r="L23" s="61"/>
      <c r="M23" s="61">
        <v>43678</v>
      </c>
      <c r="N23" s="61"/>
      <c r="Z23" t="s">
        <v>51</v>
      </c>
    </row>
    <row r="24" spans="1:26" x14ac:dyDescent="0.25">
      <c r="A24" s="61">
        <v>43709</v>
      </c>
      <c r="E24" s="61">
        <v>43709</v>
      </c>
      <c r="I24" s="61">
        <v>43709</v>
      </c>
      <c r="L24" s="61"/>
      <c r="M24" s="61">
        <v>43709</v>
      </c>
      <c r="N24" s="61"/>
      <c r="Z24" t="s">
        <v>52</v>
      </c>
    </row>
    <row r="25" spans="1:26" x14ac:dyDescent="0.25">
      <c r="A25" s="61">
        <v>43739</v>
      </c>
      <c r="E25" s="61">
        <v>43739</v>
      </c>
      <c r="I25" s="61">
        <v>43739</v>
      </c>
      <c r="L25" s="61"/>
      <c r="M25" s="61">
        <v>43739</v>
      </c>
      <c r="N25" s="61"/>
      <c r="Z25" t="s">
        <v>53</v>
      </c>
    </row>
    <row r="26" spans="1:26" x14ac:dyDescent="0.25">
      <c r="A26" s="61">
        <v>43770</v>
      </c>
      <c r="E26" s="61">
        <v>43770</v>
      </c>
      <c r="I26" s="61">
        <v>43770</v>
      </c>
      <c r="L26" s="61"/>
      <c r="M26" s="61">
        <v>43770</v>
      </c>
      <c r="N26" s="61"/>
      <c r="Z26" t="s">
        <v>54</v>
      </c>
    </row>
    <row r="27" spans="1:26" x14ac:dyDescent="0.25">
      <c r="A27" s="61">
        <v>43800</v>
      </c>
      <c r="E27" s="61">
        <v>43800</v>
      </c>
      <c r="I27" s="61">
        <v>43800</v>
      </c>
      <c r="L27" s="61"/>
      <c r="M27" s="61">
        <v>43800</v>
      </c>
      <c r="Z27" t="s">
        <v>55</v>
      </c>
    </row>
    <row r="28" spans="1:26" x14ac:dyDescent="0.25">
      <c r="Z28" t="s">
        <v>44</v>
      </c>
    </row>
    <row r="29" spans="1:26" x14ac:dyDescent="0.25">
      <c r="Z29" t="s">
        <v>45</v>
      </c>
    </row>
    <row r="30" spans="1:26" x14ac:dyDescent="0.25">
      <c r="Z30" t="s">
        <v>46</v>
      </c>
    </row>
    <row r="31" spans="1:26" x14ac:dyDescent="0.25">
      <c r="Z31" t="s">
        <v>47</v>
      </c>
    </row>
  </sheetData>
  <conditionalFormatting sqref="D5">
    <cfRule type="iconSet" priority="1">
      <iconSet iconSet="4Arrows">
        <cfvo type="percent" val="0"/>
        <cfvo type="percent" val="25"/>
        <cfvo type="percent" val="50"/>
        <cfvo type="percent" val="75"/>
      </iconSet>
    </cfRule>
  </conditionalFormatting>
  <dataValidations disablePrompts="1" count="1">
    <dataValidation type="list" allowBlank="1" showInputMessage="1" showErrorMessage="1" sqref="D14:D16">
      <formula1>$C$3:$C$14</formula1>
    </dataValidation>
  </dataValidations>
  <pageMargins left="0.7" right="0.7" top="0.75" bottom="0.75" header="0.3" footer="0.3"/>
  <ignoredErrors>
    <ignoredError sqref="J11 J13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A811"/>
  <sheetViews>
    <sheetView zoomScale="85" zoomScaleNormal="85" workbookViewId="0">
      <selection activeCell="C4" sqref="C4:U4"/>
    </sheetView>
  </sheetViews>
  <sheetFormatPr baseColWidth="10" defaultRowHeight="15" x14ac:dyDescent="0.25"/>
  <cols>
    <col min="1" max="1" width="55.140625" style="25" bestFit="1" customWidth="1"/>
    <col min="2" max="2" width="55.140625" bestFit="1" customWidth="1"/>
    <col min="3" max="3" width="19.85546875" style="4" bestFit="1" customWidth="1"/>
    <col min="4" max="4" width="37.5703125" style="4" bestFit="1" customWidth="1"/>
    <col min="5" max="5" width="13.5703125" bestFit="1" customWidth="1"/>
    <col min="6" max="6" width="13.140625" bestFit="1" customWidth="1"/>
    <col min="15" max="15" width="19.7109375" bestFit="1" customWidth="1"/>
    <col min="19" max="19" width="14.28515625" bestFit="1" customWidth="1"/>
    <col min="20" max="20" width="23.140625" customWidth="1"/>
    <col min="21" max="21" width="25.42578125" customWidth="1"/>
  </cols>
  <sheetData>
    <row r="1" spans="1:23" ht="15.75" x14ac:dyDescent="0.25">
      <c r="A1" s="23" t="s">
        <v>95</v>
      </c>
      <c r="B1" s="1" t="s">
        <v>17</v>
      </c>
      <c r="C1" s="1" t="s">
        <v>0</v>
      </c>
      <c r="D1" s="1" t="s">
        <v>1</v>
      </c>
      <c r="E1" s="1" t="s">
        <v>2</v>
      </c>
      <c r="F1" s="1" t="s">
        <v>3</v>
      </c>
      <c r="G1" s="2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41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2" t="s">
        <v>43</v>
      </c>
      <c r="U1" s="2" t="s">
        <v>42</v>
      </c>
      <c r="V1" s="3" t="s">
        <v>16</v>
      </c>
      <c r="W1" s="11" t="s">
        <v>40</v>
      </c>
    </row>
    <row r="2" spans="1:23" ht="15.75" x14ac:dyDescent="0.25">
      <c r="A2" s="24" t="s">
        <v>56</v>
      </c>
      <c r="B2" s="5" t="s">
        <v>162</v>
      </c>
      <c r="C2" s="5" t="s">
        <v>59</v>
      </c>
      <c r="D2" s="6" t="s">
        <v>117</v>
      </c>
      <c r="E2" s="6">
        <v>1</v>
      </c>
      <c r="F2" s="6">
        <v>0</v>
      </c>
      <c r="G2" s="6">
        <v>0</v>
      </c>
      <c r="H2" s="6">
        <v>0</v>
      </c>
      <c r="I2" s="6">
        <v>58987</v>
      </c>
      <c r="J2" s="6">
        <v>0</v>
      </c>
      <c r="K2" s="6">
        <v>0</v>
      </c>
      <c r="L2" s="6">
        <v>0</v>
      </c>
      <c r="M2" s="6">
        <v>0</v>
      </c>
      <c r="N2" s="6">
        <v>0</v>
      </c>
      <c r="O2" s="7">
        <v>0</v>
      </c>
      <c r="P2" s="6">
        <v>0</v>
      </c>
      <c r="Q2" s="6">
        <v>0</v>
      </c>
      <c r="R2" s="8">
        <v>0</v>
      </c>
      <c r="S2" s="6">
        <v>6</v>
      </c>
      <c r="T2" s="6">
        <v>0</v>
      </c>
      <c r="U2" s="6">
        <v>1</v>
      </c>
      <c r="V2" s="6"/>
      <c r="W2" s="12"/>
    </row>
    <row r="3" spans="1:23" ht="15.75" x14ac:dyDescent="0.25">
      <c r="A3" s="26" t="s">
        <v>53</v>
      </c>
      <c r="B3" s="6" t="s">
        <v>163</v>
      </c>
      <c r="C3" s="5" t="s">
        <v>58</v>
      </c>
      <c r="D3" s="6" t="s">
        <v>85</v>
      </c>
      <c r="E3" s="6">
        <v>1</v>
      </c>
      <c r="F3" s="6">
        <v>0</v>
      </c>
      <c r="G3" s="6">
        <v>0</v>
      </c>
      <c r="H3" s="6">
        <v>0</v>
      </c>
      <c r="I3" s="6">
        <v>58429</v>
      </c>
      <c r="J3" s="6">
        <v>0</v>
      </c>
      <c r="K3" s="6">
        <v>0</v>
      </c>
      <c r="L3" s="6">
        <v>0</v>
      </c>
      <c r="M3" s="6">
        <v>0</v>
      </c>
      <c r="N3" s="6">
        <v>0</v>
      </c>
      <c r="O3" s="7">
        <v>0</v>
      </c>
      <c r="P3" s="6">
        <v>1</v>
      </c>
      <c r="Q3" s="6">
        <v>0</v>
      </c>
      <c r="R3" s="8">
        <v>0</v>
      </c>
      <c r="S3" s="6">
        <v>18</v>
      </c>
      <c r="T3" s="6">
        <v>0</v>
      </c>
      <c r="U3" s="6">
        <v>0</v>
      </c>
      <c r="V3" s="6"/>
      <c r="W3" s="12"/>
    </row>
    <row r="4" spans="1:23" ht="15.75" x14ac:dyDescent="0.25">
      <c r="A4" s="24" t="s">
        <v>57</v>
      </c>
      <c r="B4" s="6" t="s">
        <v>164</v>
      </c>
      <c r="C4" s="5" t="s">
        <v>68</v>
      </c>
      <c r="D4" s="6" t="s">
        <v>22</v>
      </c>
      <c r="E4" s="6">
        <v>1</v>
      </c>
      <c r="F4" s="6">
        <v>0</v>
      </c>
      <c r="G4" s="6">
        <v>0</v>
      </c>
      <c r="H4" s="6">
        <v>0</v>
      </c>
      <c r="I4" s="6">
        <v>58429</v>
      </c>
      <c r="J4" s="6">
        <v>1</v>
      </c>
      <c r="K4" s="6">
        <v>0</v>
      </c>
      <c r="L4" s="6">
        <v>0</v>
      </c>
      <c r="M4" s="6">
        <v>1</v>
      </c>
      <c r="N4" s="6">
        <v>0</v>
      </c>
      <c r="O4" s="7">
        <v>0</v>
      </c>
      <c r="P4" s="6">
        <v>0</v>
      </c>
      <c r="Q4" s="6">
        <v>0</v>
      </c>
      <c r="R4" s="8">
        <v>0</v>
      </c>
      <c r="S4" s="6">
        <v>17</v>
      </c>
      <c r="T4" s="6">
        <v>1</v>
      </c>
      <c r="U4" s="6">
        <v>0</v>
      </c>
      <c r="V4" s="6"/>
      <c r="W4" s="12"/>
    </row>
    <row r="5" spans="1:23" ht="15.75" x14ac:dyDescent="0.25">
      <c r="A5" s="26">
        <v>2018</v>
      </c>
      <c r="B5" s="6" t="s">
        <v>165</v>
      </c>
      <c r="C5" s="5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  <c r="P5" s="6"/>
      <c r="Q5" s="6"/>
      <c r="R5" s="8"/>
      <c r="S5" s="6"/>
      <c r="T5" s="6"/>
      <c r="U5" s="6"/>
      <c r="V5" s="6"/>
      <c r="W5" s="12"/>
    </row>
    <row r="6" spans="1:23" x14ac:dyDescent="0.25">
      <c r="B6" s="9" t="s">
        <v>166</v>
      </c>
      <c r="C6" s="5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7"/>
      <c r="P6" s="6"/>
      <c r="Q6" s="6"/>
      <c r="R6" s="8"/>
      <c r="S6" s="6"/>
      <c r="T6" s="6"/>
      <c r="U6" s="6"/>
      <c r="V6" s="6"/>
      <c r="W6" s="12"/>
    </row>
    <row r="7" spans="1:23" ht="46.5" customHeight="1" x14ac:dyDescent="0.25">
      <c r="A7" s="29" t="s">
        <v>94</v>
      </c>
      <c r="B7" s="6" t="s">
        <v>167</v>
      </c>
      <c r="C7" s="5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7"/>
      <c r="P7" s="6"/>
      <c r="Q7" s="6"/>
      <c r="R7" s="8"/>
      <c r="S7" s="6"/>
      <c r="T7" s="6"/>
      <c r="U7" s="6"/>
      <c r="V7" s="6"/>
      <c r="W7" s="12"/>
    </row>
    <row r="8" spans="1:23" x14ac:dyDescent="0.25">
      <c r="B8" s="6" t="s">
        <v>168</v>
      </c>
      <c r="C8" s="5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7"/>
      <c r="P8" s="6"/>
      <c r="Q8" s="6"/>
      <c r="R8" s="8"/>
      <c r="S8" s="6"/>
      <c r="T8" s="6"/>
      <c r="U8" s="6"/>
      <c r="V8" s="6"/>
      <c r="W8" s="12"/>
    </row>
    <row r="9" spans="1:23" x14ac:dyDescent="0.25">
      <c r="B9" s="6" t="s">
        <v>169</v>
      </c>
      <c r="C9" s="5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  <c r="P9" s="6"/>
      <c r="Q9" s="6"/>
      <c r="R9" s="8"/>
      <c r="S9" s="6"/>
      <c r="T9" s="6"/>
      <c r="U9" s="6"/>
      <c r="V9" s="6"/>
      <c r="W9" s="12"/>
    </row>
    <row r="10" spans="1:23" x14ac:dyDescent="0.25">
      <c r="B10" s="6" t="s">
        <v>170</v>
      </c>
      <c r="C10" s="5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  <c r="P10" s="6"/>
      <c r="Q10" s="6"/>
      <c r="R10" s="8"/>
      <c r="S10" s="6"/>
      <c r="T10" s="6"/>
      <c r="U10" s="6"/>
      <c r="V10" s="6"/>
      <c r="W10" s="12"/>
    </row>
    <row r="11" spans="1:23" x14ac:dyDescent="0.25">
      <c r="B11" s="6" t="s">
        <v>171</v>
      </c>
      <c r="C11" s="5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7"/>
      <c r="P11" s="6"/>
      <c r="Q11" s="6"/>
      <c r="R11" s="8"/>
      <c r="S11" s="6"/>
      <c r="T11" s="6"/>
      <c r="U11" s="6"/>
      <c r="V11" s="6"/>
      <c r="W11" s="12"/>
    </row>
    <row r="12" spans="1:23" x14ac:dyDescent="0.25">
      <c r="B12" s="6" t="s">
        <v>172</v>
      </c>
      <c r="C12" s="5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7"/>
      <c r="P12" s="6"/>
      <c r="Q12" s="6"/>
      <c r="R12" s="8"/>
      <c r="S12" s="6"/>
      <c r="T12" s="6"/>
      <c r="U12" s="6"/>
      <c r="V12" s="6"/>
      <c r="W12" s="12"/>
    </row>
    <row r="13" spans="1:23" x14ac:dyDescent="0.25">
      <c r="B13" s="6" t="s">
        <v>173</v>
      </c>
      <c r="C13" s="5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7"/>
      <c r="P13" s="6"/>
      <c r="Q13" s="6"/>
      <c r="R13" s="8"/>
      <c r="S13" s="6"/>
      <c r="T13" s="6"/>
      <c r="U13" s="6"/>
      <c r="V13" s="6"/>
      <c r="W13" s="12"/>
    </row>
    <row r="14" spans="1:23" x14ac:dyDescent="0.25">
      <c r="B14" s="6" t="s">
        <v>174</v>
      </c>
      <c r="C14" s="5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7"/>
      <c r="P14" s="6"/>
      <c r="Q14" s="6"/>
      <c r="R14" s="8"/>
      <c r="S14" s="6"/>
      <c r="T14" s="6"/>
      <c r="U14" s="6"/>
      <c r="V14" s="6"/>
      <c r="W14" s="12"/>
    </row>
    <row r="15" spans="1:23" x14ac:dyDescent="0.25">
      <c r="B15" s="6" t="s">
        <v>175</v>
      </c>
      <c r="C15" s="5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7"/>
      <c r="P15" s="6"/>
      <c r="Q15" s="6"/>
      <c r="R15" s="8"/>
      <c r="S15" s="6"/>
      <c r="T15" s="6"/>
      <c r="U15" s="6"/>
      <c r="V15" s="6"/>
      <c r="W15" s="12"/>
    </row>
    <row r="16" spans="1:23" x14ac:dyDescent="0.25">
      <c r="B16" s="6" t="s">
        <v>176</v>
      </c>
      <c r="C16" s="5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7"/>
      <c r="P16" s="6"/>
      <c r="Q16" s="6"/>
      <c r="R16" s="8"/>
      <c r="S16" s="6"/>
      <c r="T16" s="6"/>
      <c r="U16" s="6"/>
      <c r="V16" s="6"/>
      <c r="W16" s="12"/>
    </row>
    <row r="17" spans="1:23" x14ac:dyDescent="0.25">
      <c r="B17" s="6" t="s">
        <v>177</v>
      </c>
      <c r="C17" s="5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7"/>
      <c r="P17" s="6"/>
      <c r="Q17" s="6"/>
      <c r="R17" s="8"/>
      <c r="S17" s="6"/>
      <c r="T17" s="6"/>
      <c r="U17" s="6"/>
      <c r="V17" s="6"/>
      <c r="W17" s="12"/>
    </row>
    <row r="18" spans="1:23" x14ac:dyDescent="0.25">
      <c r="B18" s="6" t="s">
        <v>178</v>
      </c>
      <c r="C18" s="5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7"/>
      <c r="P18" s="6"/>
      <c r="Q18" s="6"/>
      <c r="R18" s="8"/>
      <c r="S18" s="6"/>
      <c r="T18" s="6"/>
      <c r="U18" s="6"/>
      <c r="V18" s="6"/>
      <c r="W18" s="12"/>
    </row>
    <row r="19" spans="1:23" x14ac:dyDescent="0.25">
      <c r="B19" s="6" t="s">
        <v>179</v>
      </c>
      <c r="C19" s="5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7"/>
      <c r="P19" s="6"/>
      <c r="Q19" s="6"/>
      <c r="R19" s="8"/>
      <c r="S19" s="6"/>
      <c r="T19" s="6"/>
      <c r="U19" s="6"/>
      <c r="V19" s="6"/>
      <c r="W19" s="12"/>
    </row>
    <row r="20" spans="1:23" x14ac:dyDescent="0.25">
      <c r="B20" s="6" t="s">
        <v>180</v>
      </c>
      <c r="C20" s="5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7"/>
      <c r="P20" s="6"/>
      <c r="Q20" s="6"/>
      <c r="R20" s="8"/>
      <c r="S20" s="6"/>
      <c r="T20" s="6"/>
      <c r="U20" s="6"/>
      <c r="V20" s="6"/>
      <c r="W20" s="12"/>
    </row>
    <row r="21" spans="1:23" x14ac:dyDescent="0.25">
      <c r="B21" s="6" t="s">
        <v>181</v>
      </c>
      <c r="C21" s="5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7"/>
      <c r="P21" s="6"/>
      <c r="Q21" s="6"/>
      <c r="R21" s="8"/>
      <c r="S21" s="6"/>
      <c r="T21" s="6"/>
      <c r="U21" s="6"/>
      <c r="V21" s="6"/>
      <c r="W21" s="12"/>
    </row>
    <row r="22" spans="1:23" x14ac:dyDescent="0.25">
      <c r="B22" s="6" t="s">
        <v>182</v>
      </c>
      <c r="C22" s="5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7"/>
      <c r="P22" s="6"/>
      <c r="Q22" s="6"/>
      <c r="R22" s="8"/>
      <c r="S22" s="6"/>
      <c r="T22" s="6"/>
      <c r="U22" s="6"/>
      <c r="V22" s="6"/>
      <c r="W22" s="12"/>
    </row>
    <row r="23" spans="1:23" x14ac:dyDescent="0.25">
      <c r="B23" s="6" t="s">
        <v>183</v>
      </c>
      <c r="C23" s="5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7"/>
      <c r="P23" s="6"/>
      <c r="Q23" s="6"/>
      <c r="R23" s="8"/>
      <c r="S23" s="6"/>
      <c r="T23" s="6"/>
      <c r="U23" s="6"/>
      <c r="V23" s="6"/>
      <c r="W23" s="12"/>
    </row>
    <row r="24" spans="1:23" x14ac:dyDescent="0.25">
      <c r="A24" s="28"/>
      <c r="B24" s="6" t="s">
        <v>184</v>
      </c>
      <c r="C24" s="5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7"/>
      <c r="P24" s="6"/>
      <c r="Q24" s="6"/>
      <c r="R24" s="8"/>
      <c r="S24" s="6"/>
      <c r="T24" s="6"/>
      <c r="U24" s="6"/>
      <c r="V24" s="6"/>
      <c r="W24" s="12"/>
    </row>
    <row r="25" spans="1:23" x14ac:dyDescent="0.25">
      <c r="B25" s="6" t="s">
        <v>185</v>
      </c>
      <c r="C25" s="5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7"/>
      <c r="P25" s="6"/>
      <c r="Q25" s="6"/>
      <c r="R25" s="8"/>
      <c r="S25" s="6"/>
      <c r="T25" s="6"/>
      <c r="U25" s="6"/>
      <c r="V25" s="6"/>
      <c r="W25" s="12"/>
    </row>
    <row r="26" spans="1:23" x14ac:dyDescent="0.25">
      <c r="B26" s="6" t="s">
        <v>186</v>
      </c>
      <c r="C26" s="5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7"/>
      <c r="P26" s="6"/>
      <c r="Q26" s="6"/>
      <c r="R26" s="8"/>
      <c r="S26" s="6"/>
      <c r="T26" s="6"/>
      <c r="U26" s="6"/>
      <c r="V26" s="6"/>
      <c r="W26" s="12"/>
    </row>
    <row r="27" spans="1:23" x14ac:dyDescent="0.25">
      <c r="B27" s="6" t="s">
        <v>187</v>
      </c>
      <c r="C27" s="5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7"/>
      <c r="P27" s="6"/>
      <c r="Q27" s="6"/>
      <c r="R27" s="8"/>
      <c r="S27" s="6"/>
      <c r="T27" s="6"/>
      <c r="U27" s="6"/>
      <c r="V27" s="6"/>
      <c r="W27" s="12"/>
    </row>
    <row r="28" spans="1:23" x14ac:dyDescent="0.25">
      <c r="B28" s="6" t="s">
        <v>188</v>
      </c>
      <c r="C28" s="5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7"/>
      <c r="P28" s="6"/>
      <c r="Q28" s="6"/>
      <c r="R28" s="8"/>
      <c r="S28" s="6"/>
      <c r="T28" s="6"/>
      <c r="U28" s="6"/>
      <c r="V28" s="6"/>
      <c r="W28" s="12"/>
    </row>
    <row r="29" spans="1:23" x14ac:dyDescent="0.25">
      <c r="B29" s="6" t="s">
        <v>189</v>
      </c>
      <c r="C29" s="5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7"/>
      <c r="P29" s="6"/>
      <c r="Q29" s="6"/>
      <c r="R29" s="8"/>
      <c r="S29" s="6"/>
      <c r="T29" s="6"/>
      <c r="U29" s="6"/>
      <c r="V29" s="6"/>
      <c r="W29" s="12"/>
    </row>
    <row r="30" spans="1:23" x14ac:dyDescent="0.25">
      <c r="B30" s="6" t="s">
        <v>190</v>
      </c>
      <c r="C30" s="5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7"/>
      <c r="P30" s="6"/>
      <c r="Q30" s="6"/>
      <c r="R30" s="8"/>
      <c r="S30" s="6"/>
      <c r="T30" s="6"/>
      <c r="U30" s="6"/>
      <c r="V30" s="6"/>
      <c r="W30" s="12"/>
    </row>
    <row r="31" spans="1:23" x14ac:dyDescent="0.25">
      <c r="B31" s="6" t="s">
        <v>191</v>
      </c>
      <c r="C31" s="5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7"/>
      <c r="P31" s="6"/>
      <c r="Q31" s="6"/>
      <c r="R31" s="8"/>
      <c r="S31" s="6"/>
      <c r="T31" s="6"/>
      <c r="U31" s="6"/>
      <c r="V31" s="6"/>
      <c r="W31" s="12"/>
    </row>
    <row r="32" spans="1:23" x14ac:dyDescent="0.25">
      <c r="B32" s="6" t="s">
        <v>192</v>
      </c>
      <c r="C32" s="5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7"/>
      <c r="P32" s="6"/>
      <c r="Q32" s="6"/>
      <c r="R32" s="8"/>
      <c r="S32" s="6"/>
      <c r="T32" s="6"/>
      <c r="U32" s="6"/>
      <c r="V32" s="6"/>
      <c r="W32" s="12"/>
    </row>
    <row r="33" spans="2:23" x14ac:dyDescent="0.25">
      <c r="B33" s="6" t="s">
        <v>193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7"/>
      <c r="P33" s="6"/>
      <c r="Q33" s="6"/>
      <c r="R33" s="8"/>
      <c r="S33" s="6"/>
      <c r="T33" s="6"/>
      <c r="U33" s="6"/>
      <c r="V33" s="6"/>
      <c r="W33" s="12"/>
    </row>
    <row r="34" spans="2:23" x14ac:dyDescent="0.25">
      <c r="B34" s="6" t="s">
        <v>194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7"/>
      <c r="P34" s="6"/>
      <c r="Q34" s="6"/>
      <c r="R34" s="8"/>
      <c r="S34" s="6"/>
      <c r="T34" s="6"/>
      <c r="U34" s="6"/>
      <c r="V34" s="6"/>
      <c r="W34" s="12"/>
    </row>
    <row r="35" spans="2:23" x14ac:dyDescent="0.25">
      <c r="B35" s="6" t="s">
        <v>195</v>
      </c>
      <c r="C35" s="5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7"/>
      <c r="P35" s="6"/>
      <c r="Q35" s="6"/>
      <c r="R35" s="8"/>
      <c r="S35" s="6"/>
      <c r="T35" s="6"/>
      <c r="U35" s="6"/>
      <c r="V35" s="6"/>
      <c r="W35" s="12"/>
    </row>
    <row r="36" spans="2:23" x14ac:dyDescent="0.25">
      <c r="B36" s="6" t="s">
        <v>196</v>
      </c>
      <c r="C36" s="5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7"/>
      <c r="P36" s="6"/>
      <c r="Q36" s="6"/>
      <c r="R36" s="8"/>
      <c r="S36" s="6"/>
      <c r="T36" s="6"/>
      <c r="U36" s="6"/>
      <c r="V36" s="6"/>
      <c r="W36" s="12"/>
    </row>
    <row r="37" spans="2:23" x14ac:dyDescent="0.25">
      <c r="B37" s="6" t="s">
        <v>197</v>
      </c>
      <c r="C37" s="5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7"/>
      <c r="P37" s="6"/>
      <c r="Q37" s="6"/>
      <c r="R37" s="8"/>
      <c r="S37" s="6"/>
      <c r="T37" s="6"/>
      <c r="U37" s="6"/>
      <c r="V37" s="6"/>
      <c r="W37" s="12"/>
    </row>
    <row r="38" spans="2:23" x14ac:dyDescent="0.25">
      <c r="B38" s="6" t="s">
        <v>198</v>
      </c>
      <c r="C38" s="5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7"/>
      <c r="P38" s="6"/>
      <c r="Q38" s="6"/>
      <c r="R38" s="8"/>
      <c r="S38" s="6"/>
      <c r="T38" s="6"/>
      <c r="U38" s="6"/>
      <c r="V38" s="6"/>
      <c r="W38" s="12"/>
    </row>
    <row r="39" spans="2:23" x14ac:dyDescent="0.25">
      <c r="B39" s="6" t="s">
        <v>199</v>
      </c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12"/>
    </row>
    <row r="40" spans="2:23" x14ac:dyDescent="0.25">
      <c r="B40" s="6" t="s">
        <v>200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12"/>
    </row>
    <row r="41" spans="2:23" x14ac:dyDescent="0.25">
      <c r="B41" s="6" t="s">
        <v>201</v>
      </c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12"/>
    </row>
    <row r="42" spans="2:23" x14ac:dyDescent="0.25">
      <c r="B42" s="6" t="s">
        <v>202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12"/>
    </row>
    <row r="43" spans="2:23" x14ac:dyDescent="0.25">
      <c r="B43" s="6" t="s">
        <v>203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12"/>
    </row>
    <row r="44" spans="2:23" x14ac:dyDescent="0.25">
      <c r="B44" s="6" t="s">
        <v>204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12"/>
    </row>
    <row r="45" spans="2:23" x14ac:dyDescent="0.25">
      <c r="B45" s="6" t="s">
        <v>205</v>
      </c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12"/>
    </row>
    <row r="46" spans="2:23" x14ac:dyDescent="0.25">
      <c r="B46" s="6" t="s">
        <v>206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12"/>
    </row>
    <row r="47" spans="2:23" x14ac:dyDescent="0.25">
      <c r="B47" s="6" t="s">
        <v>207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12"/>
    </row>
    <row r="48" spans="2:23" x14ac:dyDescent="0.25">
      <c r="B48" s="6" t="s">
        <v>208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12"/>
    </row>
    <row r="49" spans="2:23" x14ac:dyDescent="0.25">
      <c r="B49" s="6" t="s">
        <v>209</v>
      </c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12"/>
    </row>
    <row r="50" spans="2:23" x14ac:dyDescent="0.25">
      <c r="B50" s="6" t="s">
        <v>210</v>
      </c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12"/>
    </row>
    <row r="51" spans="2:23" x14ac:dyDescent="0.25">
      <c r="B51" s="6" t="s">
        <v>211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12"/>
    </row>
    <row r="52" spans="2:23" x14ac:dyDescent="0.25">
      <c r="B52" s="6" t="s">
        <v>212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12"/>
    </row>
    <row r="53" spans="2:23" x14ac:dyDescent="0.25">
      <c r="B53" s="6" t="s">
        <v>213</v>
      </c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12"/>
    </row>
    <row r="54" spans="2:23" x14ac:dyDescent="0.25">
      <c r="B54" s="6" t="s">
        <v>214</v>
      </c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12"/>
    </row>
    <row r="55" spans="2:23" x14ac:dyDescent="0.25">
      <c r="B55" s="6" t="s">
        <v>215</v>
      </c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12"/>
    </row>
    <row r="56" spans="2:23" x14ac:dyDescent="0.25">
      <c r="B56" s="6" t="s">
        <v>216</v>
      </c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12"/>
    </row>
    <row r="57" spans="2:23" x14ac:dyDescent="0.25">
      <c r="B57" s="6" t="s">
        <v>217</v>
      </c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12"/>
    </row>
    <row r="58" spans="2:23" x14ac:dyDescent="0.25">
      <c r="B58" s="6" t="s">
        <v>218</v>
      </c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12"/>
    </row>
    <row r="59" spans="2:23" x14ac:dyDescent="0.25">
      <c r="B59" s="6" t="s">
        <v>219</v>
      </c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12"/>
    </row>
    <row r="60" spans="2:23" x14ac:dyDescent="0.25">
      <c r="B60" s="6" t="s">
        <v>220</v>
      </c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12"/>
    </row>
    <row r="61" spans="2:23" x14ac:dyDescent="0.25">
      <c r="B61" s="6" t="s">
        <v>221</v>
      </c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12"/>
    </row>
    <row r="62" spans="2:23" x14ac:dyDescent="0.25">
      <c r="B62" s="6" t="s">
        <v>222</v>
      </c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12"/>
    </row>
    <row r="63" spans="2:23" x14ac:dyDescent="0.25">
      <c r="B63" s="6" t="s">
        <v>223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12"/>
    </row>
    <row r="64" spans="2:23" x14ac:dyDescent="0.25">
      <c r="B64" s="6" t="s">
        <v>224</v>
      </c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12"/>
    </row>
    <row r="65" spans="2:23" x14ac:dyDescent="0.25">
      <c r="B65" s="6" t="s">
        <v>225</v>
      </c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12"/>
    </row>
    <row r="66" spans="2:23" x14ac:dyDescent="0.25">
      <c r="B66" s="6" t="s">
        <v>226</v>
      </c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12"/>
    </row>
    <row r="67" spans="2:23" x14ac:dyDescent="0.25">
      <c r="B67" s="6" t="s">
        <v>227</v>
      </c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12"/>
    </row>
    <row r="68" spans="2:23" x14ac:dyDescent="0.25">
      <c r="B68" s="6" t="s">
        <v>228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12"/>
    </row>
    <row r="69" spans="2:23" x14ac:dyDescent="0.25">
      <c r="B69" s="6" t="s">
        <v>229</v>
      </c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12"/>
    </row>
    <row r="70" spans="2:23" x14ac:dyDescent="0.25">
      <c r="B70" s="6" t="s">
        <v>230</v>
      </c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12"/>
    </row>
    <row r="71" spans="2:23" x14ac:dyDescent="0.25">
      <c r="B71" s="6" t="s">
        <v>231</v>
      </c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12"/>
    </row>
    <row r="72" spans="2:23" x14ac:dyDescent="0.25">
      <c r="B72" s="6" t="s">
        <v>232</v>
      </c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12"/>
    </row>
    <row r="73" spans="2:23" x14ac:dyDescent="0.25">
      <c r="B73" s="6" t="s">
        <v>233</v>
      </c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12"/>
    </row>
    <row r="74" spans="2:23" x14ac:dyDescent="0.25">
      <c r="B74" s="6" t="s">
        <v>234</v>
      </c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12"/>
    </row>
    <row r="75" spans="2:23" x14ac:dyDescent="0.25">
      <c r="B75" s="6" t="s">
        <v>235</v>
      </c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12"/>
    </row>
    <row r="76" spans="2:23" x14ac:dyDescent="0.25">
      <c r="B76" s="6" t="s">
        <v>236</v>
      </c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12"/>
    </row>
    <row r="77" spans="2:23" x14ac:dyDescent="0.25">
      <c r="B77" s="6" t="s">
        <v>237</v>
      </c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12"/>
    </row>
    <row r="78" spans="2:23" x14ac:dyDescent="0.25">
      <c r="B78" s="6" t="s">
        <v>238</v>
      </c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12"/>
    </row>
    <row r="79" spans="2:23" x14ac:dyDescent="0.25">
      <c r="B79" s="6" t="s">
        <v>239</v>
      </c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12"/>
    </row>
    <row r="80" spans="2:23" x14ac:dyDescent="0.25">
      <c r="B80" s="6" t="s">
        <v>240</v>
      </c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12"/>
    </row>
    <row r="81" spans="2:23" x14ac:dyDescent="0.25">
      <c r="B81" s="6" t="s">
        <v>241</v>
      </c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12"/>
    </row>
    <row r="82" spans="2:23" x14ac:dyDescent="0.25">
      <c r="B82" s="6" t="s">
        <v>242</v>
      </c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12"/>
    </row>
    <row r="83" spans="2:23" x14ac:dyDescent="0.25">
      <c r="B83" s="9" t="s">
        <v>243</v>
      </c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12"/>
    </row>
    <row r="84" spans="2:23" x14ac:dyDescent="0.25">
      <c r="B84" s="9" t="s">
        <v>244</v>
      </c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12"/>
    </row>
    <row r="85" spans="2:23" x14ac:dyDescent="0.25">
      <c r="B85" s="9" t="s">
        <v>245</v>
      </c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12"/>
    </row>
    <row r="86" spans="2:23" x14ac:dyDescent="0.25">
      <c r="B86" s="6" t="s">
        <v>246</v>
      </c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12"/>
    </row>
    <row r="87" spans="2:23" x14ac:dyDescent="0.25">
      <c r="B87" s="6" t="s">
        <v>247</v>
      </c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12"/>
    </row>
    <row r="88" spans="2:23" x14ac:dyDescent="0.25">
      <c r="B88" s="6" t="s">
        <v>248</v>
      </c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12"/>
    </row>
    <row r="89" spans="2:23" x14ac:dyDescent="0.25">
      <c r="B89" s="6" t="s">
        <v>249</v>
      </c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12"/>
    </row>
    <row r="90" spans="2:23" x14ac:dyDescent="0.25">
      <c r="B90" s="6" t="s">
        <v>250</v>
      </c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12"/>
    </row>
    <row r="91" spans="2:23" x14ac:dyDescent="0.25">
      <c r="B91" s="6" t="s">
        <v>251</v>
      </c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12"/>
    </row>
    <row r="92" spans="2:23" x14ac:dyDescent="0.25">
      <c r="B92" s="6" t="s">
        <v>252</v>
      </c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12"/>
    </row>
    <row r="93" spans="2:23" x14ac:dyDescent="0.25">
      <c r="B93" s="6" t="s">
        <v>253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12"/>
    </row>
    <row r="94" spans="2:23" x14ac:dyDescent="0.25">
      <c r="B94" s="6" t="s">
        <v>254</v>
      </c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12"/>
    </row>
    <row r="95" spans="2:23" x14ac:dyDescent="0.25">
      <c r="B95" s="6" t="s">
        <v>255</v>
      </c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12"/>
    </row>
    <row r="96" spans="2:23" x14ac:dyDescent="0.25">
      <c r="B96" s="6" t="s">
        <v>256</v>
      </c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12"/>
    </row>
    <row r="97" spans="2:23" x14ac:dyDescent="0.25">
      <c r="B97" s="6" t="s">
        <v>257</v>
      </c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12"/>
    </row>
    <row r="98" spans="2:23" x14ac:dyDescent="0.25">
      <c r="B98" s="6" t="s">
        <v>258</v>
      </c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12"/>
    </row>
    <row r="99" spans="2:23" x14ac:dyDescent="0.25">
      <c r="B99" s="6" t="s">
        <v>259</v>
      </c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12"/>
    </row>
    <row r="100" spans="2:23" x14ac:dyDescent="0.25">
      <c r="B100" s="6" t="s">
        <v>260</v>
      </c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12"/>
    </row>
    <row r="101" spans="2:23" x14ac:dyDescent="0.25">
      <c r="B101" s="6" t="s">
        <v>261</v>
      </c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12"/>
    </row>
    <row r="102" spans="2:23" x14ac:dyDescent="0.25">
      <c r="B102" s="6" t="s">
        <v>262</v>
      </c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12"/>
    </row>
    <row r="103" spans="2:23" x14ac:dyDescent="0.25">
      <c r="B103" s="6" t="s">
        <v>263</v>
      </c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12"/>
    </row>
    <row r="104" spans="2:23" x14ac:dyDescent="0.25">
      <c r="B104" s="6" t="s">
        <v>264</v>
      </c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12"/>
    </row>
    <row r="105" spans="2:23" x14ac:dyDescent="0.25">
      <c r="B105" s="6" t="s">
        <v>265</v>
      </c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12"/>
    </row>
    <row r="106" spans="2:23" x14ac:dyDescent="0.25">
      <c r="B106" s="6" t="s">
        <v>266</v>
      </c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12"/>
    </row>
    <row r="107" spans="2:23" x14ac:dyDescent="0.25">
      <c r="B107" s="6" t="s">
        <v>267</v>
      </c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12"/>
    </row>
    <row r="108" spans="2:23" x14ac:dyDescent="0.25">
      <c r="B108" s="6" t="s">
        <v>268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12"/>
    </row>
    <row r="109" spans="2:23" x14ac:dyDescent="0.25">
      <c r="B109" s="6" t="s">
        <v>269</v>
      </c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12"/>
    </row>
    <row r="110" spans="2:23" x14ac:dyDescent="0.25">
      <c r="B110" s="6" t="s">
        <v>270</v>
      </c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12"/>
    </row>
    <row r="111" spans="2:23" x14ac:dyDescent="0.25">
      <c r="B111" s="6" t="s">
        <v>271</v>
      </c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12"/>
    </row>
    <row r="112" spans="2:23" x14ac:dyDescent="0.25">
      <c r="B112" s="6" t="s">
        <v>272</v>
      </c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12"/>
    </row>
    <row r="113" spans="2:23" x14ac:dyDescent="0.25">
      <c r="B113" s="6" t="s">
        <v>273</v>
      </c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12"/>
    </row>
    <row r="114" spans="2:23" x14ac:dyDescent="0.25">
      <c r="B114" s="6" t="s">
        <v>274</v>
      </c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12"/>
    </row>
    <row r="115" spans="2:23" x14ac:dyDescent="0.25">
      <c r="B115" s="6" t="s">
        <v>275</v>
      </c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12"/>
    </row>
    <row r="116" spans="2:23" x14ac:dyDescent="0.25">
      <c r="B116" s="6" t="s">
        <v>276</v>
      </c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12"/>
    </row>
    <row r="117" spans="2:23" x14ac:dyDescent="0.25">
      <c r="B117" s="6" t="s">
        <v>277</v>
      </c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12"/>
    </row>
    <row r="118" spans="2:23" x14ac:dyDescent="0.25">
      <c r="B118" s="6" t="s">
        <v>278</v>
      </c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12"/>
    </row>
    <row r="119" spans="2:23" x14ac:dyDescent="0.25">
      <c r="B119" s="6" t="s">
        <v>279</v>
      </c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12"/>
    </row>
    <row r="120" spans="2:23" x14ac:dyDescent="0.25">
      <c r="B120" s="6" t="s">
        <v>280</v>
      </c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12"/>
    </row>
    <row r="121" spans="2:23" x14ac:dyDescent="0.25">
      <c r="B121" s="6" t="s">
        <v>281</v>
      </c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12"/>
    </row>
    <row r="122" spans="2:23" x14ac:dyDescent="0.25">
      <c r="B122" s="6" t="s">
        <v>282</v>
      </c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12"/>
    </row>
    <row r="123" spans="2:23" x14ac:dyDescent="0.25">
      <c r="B123" s="6" t="s">
        <v>283</v>
      </c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12"/>
    </row>
    <row r="124" spans="2:23" x14ac:dyDescent="0.25">
      <c r="B124" s="6" t="s">
        <v>284</v>
      </c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12"/>
    </row>
    <row r="125" spans="2:23" x14ac:dyDescent="0.25">
      <c r="B125" s="6" t="s">
        <v>285</v>
      </c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12"/>
    </row>
    <row r="126" spans="2:23" x14ac:dyDescent="0.25">
      <c r="B126" s="6" t="s">
        <v>286</v>
      </c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12"/>
    </row>
    <row r="127" spans="2:23" x14ac:dyDescent="0.25">
      <c r="B127" s="6" t="s">
        <v>287</v>
      </c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12"/>
    </row>
    <row r="128" spans="2:23" x14ac:dyDescent="0.25">
      <c r="B128" s="6" t="s">
        <v>288</v>
      </c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12"/>
    </row>
    <row r="129" spans="2:23" x14ac:dyDescent="0.25">
      <c r="B129" s="6" t="s">
        <v>289</v>
      </c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12"/>
    </row>
    <row r="130" spans="2:23" x14ac:dyDescent="0.25">
      <c r="B130" s="6" t="s">
        <v>290</v>
      </c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12"/>
    </row>
    <row r="131" spans="2:23" x14ac:dyDescent="0.25">
      <c r="B131" s="6" t="s">
        <v>291</v>
      </c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12"/>
    </row>
    <row r="132" spans="2:23" x14ac:dyDescent="0.25">
      <c r="B132" s="6" t="s">
        <v>292</v>
      </c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12"/>
    </row>
    <row r="133" spans="2:23" x14ac:dyDescent="0.25">
      <c r="B133" s="6" t="s">
        <v>293</v>
      </c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12"/>
    </row>
    <row r="134" spans="2:23" x14ac:dyDescent="0.25">
      <c r="B134" s="6" t="s">
        <v>294</v>
      </c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12"/>
    </row>
    <row r="135" spans="2:23" x14ac:dyDescent="0.25">
      <c r="B135" s="6" t="s">
        <v>295</v>
      </c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12"/>
    </row>
    <row r="136" spans="2:23" x14ac:dyDescent="0.25">
      <c r="B136" s="6" t="s">
        <v>296</v>
      </c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12"/>
    </row>
    <row r="137" spans="2:23" x14ac:dyDescent="0.25">
      <c r="B137" s="6" t="s">
        <v>297</v>
      </c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12"/>
    </row>
    <row r="138" spans="2:23" x14ac:dyDescent="0.25">
      <c r="B138" s="6" t="s">
        <v>298</v>
      </c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12"/>
    </row>
    <row r="139" spans="2:23" x14ac:dyDescent="0.25">
      <c r="B139" s="6" t="s">
        <v>299</v>
      </c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12"/>
    </row>
    <row r="140" spans="2:23" x14ac:dyDescent="0.25">
      <c r="B140" s="6" t="s">
        <v>300</v>
      </c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12"/>
    </row>
    <row r="141" spans="2:23" x14ac:dyDescent="0.25">
      <c r="B141" s="6" t="s">
        <v>301</v>
      </c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12"/>
    </row>
    <row r="142" spans="2:23" x14ac:dyDescent="0.25">
      <c r="B142" s="6" t="s">
        <v>302</v>
      </c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12"/>
    </row>
    <row r="143" spans="2:23" x14ac:dyDescent="0.25">
      <c r="B143" s="6" t="s">
        <v>303</v>
      </c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12"/>
    </row>
    <row r="144" spans="2:23" x14ac:dyDescent="0.25">
      <c r="B144" s="6" t="s">
        <v>304</v>
      </c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12"/>
    </row>
    <row r="145" spans="2:23" x14ac:dyDescent="0.25">
      <c r="B145" s="6" t="s">
        <v>305</v>
      </c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12"/>
    </row>
    <row r="146" spans="2:23" x14ac:dyDescent="0.25">
      <c r="B146" s="6" t="s">
        <v>306</v>
      </c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12"/>
    </row>
    <row r="147" spans="2:23" x14ac:dyDescent="0.25">
      <c r="B147" s="6" t="s">
        <v>307</v>
      </c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12"/>
    </row>
    <row r="148" spans="2:23" x14ac:dyDescent="0.25">
      <c r="B148" s="6" t="s">
        <v>308</v>
      </c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12"/>
    </row>
    <row r="149" spans="2:23" x14ac:dyDescent="0.25">
      <c r="B149" s="6" t="s">
        <v>309</v>
      </c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12"/>
    </row>
    <row r="150" spans="2:23" x14ac:dyDescent="0.25">
      <c r="B150" s="6" t="s">
        <v>310</v>
      </c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12"/>
    </row>
    <row r="151" spans="2:23" x14ac:dyDescent="0.25">
      <c r="B151" s="6" t="s">
        <v>311</v>
      </c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12"/>
    </row>
    <row r="152" spans="2:23" x14ac:dyDescent="0.25">
      <c r="B152" s="6" t="s">
        <v>312</v>
      </c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12"/>
    </row>
    <row r="153" spans="2:23" x14ac:dyDescent="0.25">
      <c r="B153" s="6" t="s">
        <v>313</v>
      </c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12"/>
    </row>
    <row r="154" spans="2:23" x14ac:dyDescent="0.25">
      <c r="B154" s="6" t="s">
        <v>314</v>
      </c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12"/>
    </row>
    <row r="155" spans="2:23" x14ac:dyDescent="0.25">
      <c r="B155" s="6" t="s">
        <v>315</v>
      </c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12"/>
    </row>
    <row r="156" spans="2:23" x14ac:dyDescent="0.25">
      <c r="B156" s="6" t="s">
        <v>316</v>
      </c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12"/>
    </row>
    <row r="157" spans="2:23" x14ac:dyDescent="0.25">
      <c r="B157" s="6" t="s">
        <v>317</v>
      </c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12"/>
    </row>
    <row r="158" spans="2:23" x14ac:dyDescent="0.25">
      <c r="B158" s="6" t="s">
        <v>318</v>
      </c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12"/>
    </row>
    <row r="159" spans="2:23" x14ac:dyDescent="0.25">
      <c r="B159" s="6" t="s">
        <v>319</v>
      </c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12"/>
    </row>
    <row r="160" spans="2:23" x14ac:dyDescent="0.25">
      <c r="B160" s="6" t="s">
        <v>320</v>
      </c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12"/>
    </row>
    <row r="161" spans="2:23" x14ac:dyDescent="0.25">
      <c r="B161" s="6" t="s">
        <v>321</v>
      </c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12"/>
    </row>
    <row r="162" spans="2:23" x14ac:dyDescent="0.25">
      <c r="B162" s="6" t="s">
        <v>322</v>
      </c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12"/>
    </row>
    <row r="163" spans="2:23" x14ac:dyDescent="0.25">
      <c r="B163" s="6" t="s">
        <v>323</v>
      </c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12"/>
    </row>
    <row r="164" spans="2:23" x14ac:dyDescent="0.25">
      <c r="B164" s="6" t="s">
        <v>324</v>
      </c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12"/>
    </row>
    <row r="165" spans="2:23" x14ac:dyDescent="0.25">
      <c r="B165" s="6" t="s">
        <v>325</v>
      </c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12"/>
    </row>
    <row r="166" spans="2:23" x14ac:dyDescent="0.25">
      <c r="B166" s="6" t="s">
        <v>326</v>
      </c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12"/>
    </row>
    <row r="167" spans="2:23" x14ac:dyDescent="0.25">
      <c r="B167" s="6" t="s">
        <v>327</v>
      </c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12"/>
    </row>
    <row r="168" spans="2:23" x14ac:dyDescent="0.25">
      <c r="B168" s="6" t="s">
        <v>328</v>
      </c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12">
        <v>1</v>
      </c>
    </row>
    <row r="169" spans="2:23" x14ac:dyDescent="0.25">
      <c r="B169" s="6" t="s">
        <v>329</v>
      </c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12">
        <v>1</v>
      </c>
    </row>
    <row r="170" spans="2:23" x14ac:dyDescent="0.25">
      <c r="B170" s="6" t="s">
        <v>330</v>
      </c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12">
        <v>1</v>
      </c>
    </row>
    <row r="171" spans="2:23" x14ac:dyDescent="0.25">
      <c r="B171" s="6" t="s">
        <v>331</v>
      </c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12">
        <v>1</v>
      </c>
    </row>
    <row r="172" spans="2:23" x14ac:dyDescent="0.25">
      <c r="B172" s="6" t="s">
        <v>332</v>
      </c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12">
        <v>1</v>
      </c>
    </row>
    <row r="173" spans="2:23" x14ac:dyDescent="0.25">
      <c r="B173" s="6" t="s">
        <v>333</v>
      </c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12">
        <v>1</v>
      </c>
    </row>
    <row r="174" spans="2:23" x14ac:dyDescent="0.25">
      <c r="B174" s="6" t="s">
        <v>334</v>
      </c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12">
        <v>1</v>
      </c>
    </row>
    <row r="175" spans="2:23" x14ac:dyDescent="0.25">
      <c r="B175" s="6" t="s">
        <v>335</v>
      </c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12">
        <v>1</v>
      </c>
    </row>
    <row r="176" spans="2:23" x14ac:dyDescent="0.25">
      <c r="B176" s="6" t="s">
        <v>336</v>
      </c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12">
        <v>1</v>
      </c>
    </row>
    <row r="177" spans="2:23" x14ac:dyDescent="0.25">
      <c r="B177" s="6" t="s">
        <v>337</v>
      </c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12">
        <v>1</v>
      </c>
    </row>
    <row r="178" spans="2:23" x14ac:dyDescent="0.25">
      <c r="B178" s="6" t="s">
        <v>338</v>
      </c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12">
        <v>1</v>
      </c>
    </row>
    <row r="179" spans="2:23" x14ac:dyDescent="0.25">
      <c r="B179" s="6" t="s">
        <v>339</v>
      </c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12">
        <v>1</v>
      </c>
    </row>
    <row r="180" spans="2:23" x14ac:dyDescent="0.25">
      <c r="B180" s="6" t="s">
        <v>340</v>
      </c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12">
        <v>1</v>
      </c>
    </row>
    <row r="181" spans="2:23" x14ac:dyDescent="0.25">
      <c r="B181" s="6" t="s">
        <v>341</v>
      </c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12">
        <v>1</v>
      </c>
    </row>
    <row r="182" spans="2:23" x14ac:dyDescent="0.25">
      <c r="B182" s="6" t="s">
        <v>342</v>
      </c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12">
        <v>1</v>
      </c>
    </row>
    <row r="183" spans="2:23" x14ac:dyDescent="0.25">
      <c r="B183" s="6" t="s">
        <v>343</v>
      </c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12">
        <v>1</v>
      </c>
    </row>
    <row r="184" spans="2:23" x14ac:dyDescent="0.25">
      <c r="B184" s="6" t="s">
        <v>344</v>
      </c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12">
        <v>1</v>
      </c>
    </row>
    <row r="185" spans="2:23" x14ac:dyDescent="0.25">
      <c r="B185" s="6" t="s">
        <v>345</v>
      </c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12">
        <v>1</v>
      </c>
    </row>
    <row r="186" spans="2:23" x14ac:dyDescent="0.25">
      <c r="B186" s="6" t="s">
        <v>346</v>
      </c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12">
        <v>1</v>
      </c>
    </row>
    <row r="187" spans="2:23" x14ac:dyDescent="0.25">
      <c r="B187" s="6" t="s">
        <v>347</v>
      </c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12">
        <v>1</v>
      </c>
    </row>
    <row r="188" spans="2:23" x14ac:dyDescent="0.25">
      <c r="B188" s="6" t="s">
        <v>348</v>
      </c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12">
        <v>1</v>
      </c>
    </row>
    <row r="189" spans="2:23" x14ac:dyDescent="0.25">
      <c r="B189" s="6" t="s">
        <v>349</v>
      </c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12">
        <v>1</v>
      </c>
    </row>
    <row r="190" spans="2:23" x14ac:dyDescent="0.25">
      <c r="B190" s="6" t="s">
        <v>350</v>
      </c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12">
        <v>1</v>
      </c>
    </row>
    <row r="191" spans="2:23" x14ac:dyDescent="0.25">
      <c r="B191" s="6" t="s">
        <v>351</v>
      </c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12">
        <v>1</v>
      </c>
    </row>
    <row r="192" spans="2:23" x14ac:dyDescent="0.25">
      <c r="B192" s="6" t="s">
        <v>352</v>
      </c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12">
        <v>1</v>
      </c>
    </row>
    <row r="193" spans="2:27" x14ac:dyDescent="0.25">
      <c r="B193" s="6" t="s">
        <v>353</v>
      </c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12">
        <v>1</v>
      </c>
      <c r="Z193" s="22"/>
      <c r="AA193" s="22"/>
    </row>
    <row r="194" spans="2:27" x14ac:dyDescent="0.25">
      <c r="B194" s="6" t="s">
        <v>354</v>
      </c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12">
        <v>1</v>
      </c>
      <c r="Z194" s="22"/>
      <c r="AA194" s="22"/>
    </row>
    <row r="195" spans="2:27" x14ac:dyDescent="0.25">
      <c r="B195" s="6" t="s">
        <v>355</v>
      </c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12">
        <v>1</v>
      </c>
    </row>
    <row r="196" spans="2:27" x14ac:dyDescent="0.25">
      <c r="B196" s="6" t="s">
        <v>356</v>
      </c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12">
        <v>1</v>
      </c>
    </row>
    <row r="197" spans="2:27" x14ac:dyDescent="0.25">
      <c r="B197" s="6" t="s">
        <v>357</v>
      </c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12">
        <v>1</v>
      </c>
    </row>
    <row r="198" spans="2:27" x14ac:dyDescent="0.25">
      <c r="B198" s="6" t="s">
        <v>358</v>
      </c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12">
        <v>1</v>
      </c>
    </row>
    <row r="199" spans="2:27" x14ac:dyDescent="0.25">
      <c r="B199" s="6" t="s">
        <v>359</v>
      </c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12">
        <v>1</v>
      </c>
    </row>
    <row r="200" spans="2:27" x14ac:dyDescent="0.25">
      <c r="B200" s="6" t="s">
        <v>360</v>
      </c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12">
        <v>1</v>
      </c>
    </row>
    <row r="201" spans="2:27" x14ac:dyDescent="0.25">
      <c r="B201" s="6" t="s">
        <v>361</v>
      </c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12">
        <v>1</v>
      </c>
    </row>
    <row r="202" spans="2:27" x14ac:dyDescent="0.25">
      <c r="B202" s="6" t="s">
        <v>362</v>
      </c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12">
        <v>1</v>
      </c>
    </row>
    <row r="203" spans="2:27" x14ac:dyDescent="0.25">
      <c r="B203" s="6" t="s">
        <v>363</v>
      </c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12">
        <v>1</v>
      </c>
    </row>
    <row r="204" spans="2:27" x14ac:dyDescent="0.25">
      <c r="B204" s="6" t="s">
        <v>364</v>
      </c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12">
        <v>1</v>
      </c>
    </row>
    <row r="205" spans="2:27" x14ac:dyDescent="0.25">
      <c r="B205" s="6" t="s">
        <v>365</v>
      </c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12">
        <v>1</v>
      </c>
    </row>
    <row r="206" spans="2:27" x14ac:dyDescent="0.25">
      <c r="B206" s="6" t="s">
        <v>366</v>
      </c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12">
        <v>1</v>
      </c>
    </row>
    <row r="207" spans="2:27" x14ac:dyDescent="0.25">
      <c r="B207" s="6" t="s">
        <v>367</v>
      </c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12">
        <v>1</v>
      </c>
    </row>
    <row r="208" spans="2:27" x14ac:dyDescent="0.25">
      <c r="B208" s="6" t="s">
        <v>368</v>
      </c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12">
        <v>1</v>
      </c>
    </row>
    <row r="209" spans="2:23" x14ac:dyDescent="0.25">
      <c r="B209" s="6" t="s">
        <v>369</v>
      </c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12">
        <v>1</v>
      </c>
    </row>
    <row r="210" spans="2:23" x14ac:dyDescent="0.25">
      <c r="B210" s="6" t="s">
        <v>370</v>
      </c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12">
        <v>1</v>
      </c>
    </row>
    <row r="211" spans="2:23" x14ac:dyDescent="0.25">
      <c r="B211" s="6" t="s">
        <v>371</v>
      </c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12">
        <v>1</v>
      </c>
    </row>
    <row r="212" spans="2:23" x14ac:dyDescent="0.25">
      <c r="B212" s="6" t="s">
        <v>372</v>
      </c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12">
        <v>1</v>
      </c>
    </row>
    <row r="213" spans="2:23" x14ac:dyDescent="0.25">
      <c r="B213" s="6" t="s">
        <v>373</v>
      </c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12">
        <v>1</v>
      </c>
    </row>
    <row r="214" spans="2:23" x14ac:dyDescent="0.25">
      <c r="B214" s="6" t="s">
        <v>374</v>
      </c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12">
        <v>1</v>
      </c>
    </row>
    <row r="215" spans="2:23" x14ac:dyDescent="0.25">
      <c r="B215" s="6" t="s">
        <v>375</v>
      </c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12">
        <v>1</v>
      </c>
    </row>
    <row r="216" spans="2:23" x14ac:dyDescent="0.25">
      <c r="B216" s="6" t="s">
        <v>376</v>
      </c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12">
        <v>1</v>
      </c>
    </row>
    <row r="217" spans="2:23" x14ac:dyDescent="0.25">
      <c r="B217" s="6" t="s">
        <v>377</v>
      </c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12">
        <v>1</v>
      </c>
    </row>
    <row r="218" spans="2:23" x14ac:dyDescent="0.25">
      <c r="B218" s="6" t="s">
        <v>378</v>
      </c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12">
        <v>1</v>
      </c>
    </row>
    <row r="219" spans="2:23" x14ac:dyDescent="0.25">
      <c r="B219" s="6" t="s">
        <v>379</v>
      </c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12">
        <v>1</v>
      </c>
    </row>
    <row r="220" spans="2:23" x14ac:dyDescent="0.25">
      <c r="B220" s="6" t="s">
        <v>380</v>
      </c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12">
        <v>1</v>
      </c>
    </row>
    <row r="221" spans="2:23" x14ac:dyDescent="0.25">
      <c r="B221" s="6" t="s">
        <v>381</v>
      </c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12">
        <v>1</v>
      </c>
    </row>
    <row r="222" spans="2:23" x14ac:dyDescent="0.25">
      <c r="B222" s="6" t="s">
        <v>382</v>
      </c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12">
        <v>1</v>
      </c>
    </row>
    <row r="223" spans="2:23" x14ac:dyDescent="0.25">
      <c r="B223" s="6" t="s">
        <v>383</v>
      </c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12">
        <v>1</v>
      </c>
    </row>
    <row r="224" spans="2:23" x14ac:dyDescent="0.25">
      <c r="B224" s="6" t="s">
        <v>384</v>
      </c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12">
        <v>1</v>
      </c>
    </row>
    <row r="225" spans="2:23" x14ac:dyDescent="0.25">
      <c r="B225" s="6" t="s">
        <v>385</v>
      </c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12">
        <v>1</v>
      </c>
    </row>
    <row r="226" spans="2:23" x14ac:dyDescent="0.25">
      <c r="B226" s="6" t="s">
        <v>386</v>
      </c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12">
        <v>1</v>
      </c>
    </row>
    <row r="227" spans="2:23" x14ac:dyDescent="0.25">
      <c r="B227" s="6" t="s">
        <v>387</v>
      </c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12">
        <v>1</v>
      </c>
    </row>
    <row r="228" spans="2:23" x14ac:dyDescent="0.25">
      <c r="B228" s="6" t="s">
        <v>388</v>
      </c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12">
        <v>1</v>
      </c>
    </row>
    <row r="229" spans="2:23" x14ac:dyDescent="0.25">
      <c r="B229" s="6" t="s">
        <v>389</v>
      </c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12">
        <v>1</v>
      </c>
    </row>
    <row r="230" spans="2:23" x14ac:dyDescent="0.25">
      <c r="B230" s="6" t="s">
        <v>390</v>
      </c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12">
        <v>1</v>
      </c>
    </row>
    <row r="231" spans="2:23" x14ac:dyDescent="0.25">
      <c r="B231" s="6" t="s">
        <v>391</v>
      </c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12">
        <v>1</v>
      </c>
    </row>
    <row r="232" spans="2:23" x14ac:dyDescent="0.25">
      <c r="B232" s="6" t="s">
        <v>392</v>
      </c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12">
        <v>1</v>
      </c>
    </row>
    <row r="233" spans="2:23" x14ac:dyDescent="0.25">
      <c r="B233" s="6" t="s">
        <v>393</v>
      </c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12">
        <v>1</v>
      </c>
    </row>
    <row r="234" spans="2:23" x14ac:dyDescent="0.25">
      <c r="B234" s="6" t="s">
        <v>394</v>
      </c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12">
        <v>1</v>
      </c>
    </row>
    <row r="235" spans="2:23" x14ac:dyDescent="0.25">
      <c r="B235" t="s">
        <v>395</v>
      </c>
      <c r="W235" s="12">
        <v>1</v>
      </c>
    </row>
    <row r="236" spans="2:23" x14ac:dyDescent="0.25">
      <c r="B236" t="s">
        <v>396</v>
      </c>
      <c r="W236" s="12">
        <v>1</v>
      </c>
    </row>
    <row r="237" spans="2:23" x14ac:dyDescent="0.25">
      <c r="B237" t="s">
        <v>397</v>
      </c>
      <c r="W237" s="12">
        <v>1</v>
      </c>
    </row>
    <row r="238" spans="2:23" x14ac:dyDescent="0.25">
      <c r="B238" t="s">
        <v>398</v>
      </c>
      <c r="W238" s="12">
        <v>1</v>
      </c>
    </row>
    <row r="239" spans="2:23" x14ac:dyDescent="0.25">
      <c r="B239" t="s">
        <v>399</v>
      </c>
      <c r="W239" s="12">
        <v>1</v>
      </c>
    </row>
    <row r="240" spans="2:23" x14ac:dyDescent="0.25">
      <c r="B240" t="s">
        <v>400</v>
      </c>
      <c r="W240" s="12">
        <v>1</v>
      </c>
    </row>
    <row r="241" spans="2:23" x14ac:dyDescent="0.25">
      <c r="B241" t="s">
        <v>401</v>
      </c>
      <c r="W241" s="12">
        <v>1</v>
      </c>
    </row>
    <row r="242" spans="2:23" x14ac:dyDescent="0.25">
      <c r="B242" t="s">
        <v>402</v>
      </c>
      <c r="W242" s="12">
        <v>1</v>
      </c>
    </row>
    <row r="243" spans="2:23" x14ac:dyDescent="0.25">
      <c r="B243" t="s">
        <v>403</v>
      </c>
      <c r="W243" s="12">
        <v>1</v>
      </c>
    </row>
    <row r="244" spans="2:23" x14ac:dyDescent="0.25">
      <c r="B244" t="s">
        <v>404</v>
      </c>
      <c r="W244" s="12">
        <v>1</v>
      </c>
    </row>
    <row r="245" spans="2:23" x14ac:dyDescent="0.25">
      <c r="B245" t="s">
        <v>405</v>
      </c>
      <c r="W245" s="12">
        <v>1</v>
      </c>
    </row>
    <row r="246" spans="2:23" x14ac:dyDescent="0.25">
      <c r="B246" t="s">
        <v>406</v>
      </c>
      <c r="W246" s="12">
        <v>1</v>
      </c>
    </row>
    <row r="247" spans="2:23" x14ac:dyDescent="0.25">
      <c r="B247" t="s">
        <v>407</v>
      </c>
      <c r="W247" s="12">
        <v>1</v>
      </c>
    </row>
    <row r="248" spans="2:23" x14ac:dyDescent="0.25">
      <c r="B248" t="s">
        <v>408</v>
      </c>
      <c r="W248" s="12">
        <v>1</v>
      </c>
    </row>
    <row r="249" spans="2:23" x14ac:dyDescent="0.25">
      <c r="B249" t="s">
        <v>409</v>
      </c>
      <c r="W249" s="12">
        <v>1</v>
      </c>
    </row>
    <row r="250" spans="2:23" x14ac:dyDescent="0.25">
      <c r="B250" t="s">
        <v>410</v>
      </c>
      <c r="W250" s="12">
        <v>1</v>
      </c>
    </row>
    <row r="251" spans="2:23" x14ac:dyDescent="0.25">
      <c r="B251" t="s">
        <v>411</v>
      </c>
      <c r="W251" s="12">
        <v>1</v>
      </c>
    </row>
    <row r="252" spans="2:23" x14ac:dyDescent="0.25">
      <c r="B252" t="s">
        <v>412</v>
      </c>
      <c r="W252" s="12">
        <v>1</v>
      </c>
    </row>
    <row r="253" spans="2:23" x14ac:dyDescent="0.25">
      <c r="B253" t="s">
        <v>413</v>
      </c>
      <c r="W253" s="12">
        <v>1</v>
      </c>
    </row>
    <row r="254" spans="2:23" x14ac:dyDescent="0.25">
      <c r="B254" t="s">
        <v>414</v>
      </c>
      <c r="W254" s="12">
        <v>1</v>
      </c>
    </row>
    <row r="255" spans="2:23" x14ac:dyDescent="0.25">
      <c r="B255" t="s">
        <v>415</v>
      </c>
      <c r="W255" s="12">
        <v>1</v>
      </c>
    </row>
    <row r="256" spans="2:23" x14ac:dyDescent="0.25">
      <c r="B256" t="s">
        <v>416</v>
      </c>
      <c r="W256" s="12">
        <v>1</v>
      </c>
    </row>
    <row r="257" spans="2:23" x14ac:dyDescent="0.25">
      <c r="B257" t="s">
        <v>417</v>
      </c>
      <c r="W257" s="12">
        <v>1</v>
      </c>
    </row>
    <row r="258" spans="2:23" x14ac:dyDescent="0.25">
      <c r="B258" t="s">
        <v>418</v>
      </c>
      <c r="W258" s="12">
        <v>1</v>
      </c>
    </row>
    <row r="259" spans="2:23" x14ac:dyDescent="0.25">
      <c r="B259" t="s">
        <v>419</v>
      </c>
      <c r="W259" s="12">
        <v>1</v>
      </c>
    </row>
    <row r="260" spans="2:23" x14ac:dyDescent="0.25">
      <c r="B260" t="s">
        <v>420</v>
      </c>
      <c r="W260" s="12">
        <v>1</v>
      </c>
    </row>
    <row r="261" spans="2:23" x14ac:dyDescent="0.25">
      <c r="B261" t="s">
        <v>421</v>
      </c>
      <c r="W261" s="12">
        <v>1</v>
      </c>
    </row>
    <row r="262" spans="2:23" x14ac:dyDescent="0.25">
      <c r="B262" t="s">
        <v>422</v>
      </c>
      <c r="W262" s="12">
        <v>1</v>
      </c>
    </row>
    <row r="263" spans="2:23" x14ac:dyDescent="0.25">
      <c r="B263" t="s">
        <v>423</v>
      </c>
      <c r="W263" s="12">
        <v>1</v>
      </c>
    </row>
    <row r="264" spans="2:23" x14ac:dyDescent="0.25">
      <c r="B264" t="s">
        <v>424</v>
      </c>
      <c r="W264" s="12">
        <v>1</v>
      </c>
    </row>
    <row r="265" spans="2:23" x14ac:dyDescent="0.25">
      <c r="B265" t="s">
        <v>425</v>
      </c>
      <c r="W265" s="12">
        <v>1</v>
      </c>
    </row>
    <row r="266" spans="2:23" x14ac:dyDescent="0.25">
      <c r="B266" t="s">
        <v>426</v>
      </c>
      <c r="W266" s="12">
        <v>1</v>
      </c>
    </row>
    <row r="267" spans="2:23" x14ac:dyDescent="0.25">
      <c r="B267" t="s">
        <v>427</v>
      </c>
      <c r="W267" s="12">
        <v>1</v>
      </c>
    </row>
    <row r="268" spans="2:23" x14ac:dyDescent="0.25">
      <c r="B268" t="s">
        <v>428</v>
      </c>
      <c r="W268" s="12">
        <v>1</v>
      </c>
    </row>
    <row r="269" spans="2:23" x14ac:dyDescent="0.25">
      <c r="B269" t="s">
        <v>429</v>
      </c>
      <c r="W269" s="12">
        <v>1</v>
      </c>
    </row>
    <row r="270" spans="2:23" x14ac:dyDescent="0.25">
      <c r="B270" t="s">
        <v>430</v>
      </c>
      <c r="W270" s="12">
        <v>1</v>
      </c>
    </row>
    <row r="271" spans="2:23" x14ac:dyDescent="0.25">
      <c r="B271" t="s">
        <v>431</v>
      </c>
      <c r="W271" s="12">
        <v>1</v>
      </c>
    </row>
    <row r="272" spans="2:23" x14ac:dyDescent="0.25">
      <c r="B272" t="s">
        <v>432</v>
      </c>
      <c r="W272" s="12">
        <v>1</v>
      </c>
    </row>
    <row r="273" spans="2:23" x14ac:dyDescent="0.25">
      <c r="B273" t="s">
        <v>433</v>
      </c>
      <c r="W273" s="12">
        <v>1</v>
      </c>
    </row>
    <row r="274" spans="2:23" x14ac:dyDescent="0.25">
      <c r="B274" t="s">
        <v>434</v>
      </c>
      <c r="W274" s="12">
        <v>1</v>
      </c>
    </row>
    <row r="275" spans="2:23" x14ac:dyDescent="0.25">
      <c r="B275" t="s">
        <v>435</v>
      </c>
      <c r="W275" s="12">
        <v>1</v>
      </c>
    </row>
    <row r="276" spans="2:23" x14ac:dyDescent="0.25">
      <c r="B276" t="s">
        <v>436</v>
      </c>
      <c r="W276" s="12">
        <v>1</v>
      </c>
    </row>
    <row r="277" spans="2:23" x14ac:dyDescent="0.25">
      <c r="B277" t="s">
        <v>437</v>
      </c>
      <c r="W277" s="12">
        <v>1</v>
      </c>
    </row>
    <row r="278" spans="2:23" x14ac:dyDescent="0.25">
      <c r="B278" t="s">
        <v>438</v>
      </c>
      <c r="W278" s="12">
        <v>1</v>
      </c>
    </row>
    <row r="279" spans="2:23" x14ac:dyDescent="0.25">
      <c r="B279" t="s">
        <v>439</v>
      </c>
      <c r="W279" s="12">
        <v>1</v>
      </c>
    </row>
    <row r="280" spans="2:23" x14ac:dyDescent="0.25">
      <c r="B280" t="s">
        <v>440</v>
      </c>
      <c r="W280" s="12">
        <v>1</v>
      </c>
    </row>
    <row r="281" spans="2:23" x14ac:dyDescent="0.25">
      <c r="B281" t="s">
        <v>441</v>
      </c>
      <c r="W281" s="12">
        <v>1</v>
      </c>
    </row>
    <row r="282" spans="2:23" x14ac:dyDescent="0.25">
      <c r="B282" t="s">
        <v>442</v>
      </c>
      <c r="W282" s="12">
        <v>1</v>
      </c>
    </row>
    <row r="283" spans="2:23" x14ac:dyDescent="0.25">
      <c r="B283" t="s">
        <v>443</v>
      </c>
      <c r="W283" s="12">
        <v>1</v>
      </c>
    </row>
    <row r="284" spans="2:23" x14ac:dyDescent="0.25">
      <c r="B284" t="s">
        <v>444</v>
      </c>
      <c r="W284" s="12">
        <v>1</v>
      </c>
    </row>
    <row r="285" spans="2:23" x14ac:dyDescent="0.25">
      <c r="B285" t="s">
        <v>445</v>
      </c>
      <c r="W285" s="12">
        <v>1</v>
      </c>
    </row>
    <row r="286" spans="2:23" x14ac:dyDescent="0.25">
      <c r="B286" t="s">
        <v>446</v>
      </c>
      <c r="W286" s="12">
        <v>1</v>
      </c>
    </row>
    <row r="287" spans="2:23" x14ac:dyDescent="0.25">
      <c r="B287" t="s">
        <v>447</v>
      </c>
      <c r="W287" s="12">
        <v>1</v>
      </c>
    </row>
    <row r="288" spans="2:23" x14ac:dyDescent="0.25">
      <c r="B288" t="s">
        <v>448</v>
      </c>
      <c r="W288" s="12">
        <v>1</v>
      </c>
    </row>
    <row r="289" spans="2:23" x14ac:dyDescent="0.25">
      <c r="B289" t="s">
        <v>449</v>
      </c>
      <c r="W289" s="12">
        <v>1</v>
      </c>
    </row>
    <row r="290" spans="2:23" x14ac:dyDescent="0.25">
      <c r="B290" t="s">
        <v>450</v>
      </c>
      <c r="W290" s="12">
        <v>1</v>
      </c>
    </row>
    <row r="291" spans="2:23" x14ac:dyDescent="0.25">
      <c r="B291" t="s">
        <v>451</v>
      </c>
      <c r="W291" s="12">
        <v>1</v>
      </c>
    </row>
    <row r="292" spans="2:23" x14ac:dyDescent="0.25">
      <c r="B292" t="s">
        <v>452</v>
      </c>
      <c r="W292" s="12">
        <v>1</v>
      </c>
    </row>
    <row r="293" spans="2:23" x14ac:dyDescent="0.25">
      <c r="B293" t="s">
        <v>453</v>
      </c>
      <c r="W293" s="12">
        <v>1</v>
      </c>
    </row>
    <row r="294" spans="2:23" x14ac:dyDescent="0.25">
      <c r="B294" t="s">
        <v>454</v>
      </c>
      <c r="W294" s="12">
        <v>1</v>
      </c>
    </row>
    <row r="295" spans="2:23" x14ac:dyDescent="0.25">
      <c r="B295" t="s">
        <v>455</v>
      </c>
      <c r="W295" s="12">
        <v>1</v>
      </c>
    </row>
    <row r="296" spans="2:23" x14ac:dyDescent="0.25">
      <c r="B296" t="s">
        <v>456</v>
      </c>
      <c r="W296" s="12">
        <v>1</v>
      </c>
    </row>
    <row r="297" spans="2:23" x14ac:dyDescent="0.25">
      <c r="B297" t="s">
        <v>457</v>
      </c>
      <c r="W297" s="12">
        <v>1</v>
      </c>
    </row>
    <row r="298" spans="2:23" x14ac:dyDescent="0.25">
      <c r="B298" t="s">
        <v>458</v>
      </c>
      <c r="W298" s="12">
        <v>1</v>
      </c>
    </row>
    <row r="299" spans="2:23" x14ac:dyDescent="0.25">
      <c r="B299" t="s">
        <v>459</v>
      </c>
      <c r="W299" s="12">
        <v>1</v>
      </c>
    </row>
    <row r="300" spans="2:23" x14ac:dyDescent="0.25">
      <c r="B300" t="s">
        <v>460</v>
      </c>
      <c r="W300" s="12">
        <v>1</v>
      </c>
    </row>
    <row r="301" spans="2:23" x14ac:dyDescent="0.25">
      <c r="B301" t="s">
        <v>461</v>
      </c>
      <c r="W301" s="12">
        <v>1</v>
      </c>
    </row>
    <row r="302" spans="2:23" x14ac:dyDescent="0.25">
      <c r="B302" t="s">
        <v>462</v>
      </c>
      <c r="W302" s="12">
        <v>1</v>
      </c>
    </row>
    <row r="303" spans="2:23" x14ac:dyDescent="0.25">
      <c r="B303" t="s">
        <v>463</v>
      </c>
      <c r="W303" s="12">
        <v>1</v>
      </c>
    </row>
    <row r="304" spans="2:23" x14ac:dyDescent="0.25">
      <c r="B304" t="s">
        <v>464</v>
      </c>
      <c r="W304" s="12">
        <v>1</v>
      </c>
    </row>
    <row r="305" spans="2:23" x14ac:dyDescent="0.25">
      <c r="B305" t="s">
        <v>465</v>
      </c>
      <c r="W305" s="12">
        <v>1</v>
      </c>
    </row>
    <row r="306" spans="2:23" x14ac:dyDescent="0.25">
      <c r="B306" t="s">
        <v>466</v>
      </c>
      <c r="W306" s="12">
        <v>1</v>
      </c>
    </row>
    <row r="307" spans="2:23" x14ac:dyDescent="0.25">
      <c r="B307" t="s">
        <v>467</v>
      </c>
      <c r="W307" s="12">
        <v>1</v>
      </c>
    </row>
    <row r="308" spans="2:23" x14ac:dyDescent="0.25">
      <c r="B308" t="s">
        <v>468</v>
      </c>
      <c r="W308" s="12">
        <v>1</v>
      </c>
    </row>
    <row r="309" spans="2:23" x14ac:dyDescent="0.25">
      <c r="B309" t="s">
        <v>469</v>
      </c>
      <c r="W309" s="12">
        <v>1</v>
      </c>
    </row>
    <row r="310" spans="2:23" x14ac:dyDescent="0.25">
      <c r="B310" t="s">
        <v>470</v>
      </c>
      <c r="W310" s="12">
        <v>1</v>
      </c>
    </row>
    <row r="311" spans="2:23" x14ac:dyDescent="0.25">
      <c r="B311" t="s">
        <v>471</v>
      </c>
      <c r="W311" s="12">
        <v>1</v>
      </c>
    </row>
    <row r="312" spans="2:23" x14ac:dyDescent="0.25">
      <c r="B312" t="s">
        <v>472</v>
      </c>
      <c r="W312" s="12">
        <v>1</v>
      </c>
    </row>
    <row r="313" spans="2:23" x14ac:dyDescent="0.25">
      <c r="B313" t="s">
        <v>473</v>
      </c>
      <c r="W313" s="12">
        <v>1</v>
      </c>
    </row>
    <row r="314" spans="2:23" x14ac:dyDescent="0.25">
      <c r="B314" t="s">
        <v>474</v>
      </c>
      <c r="W314" s="12">
        <v>1</v>
      </c>
    </row>
    <row r="315" spans="2:23" x14ac:dyDescent="0.25">
      <c r="B315" t="s">
        <v>475</v>
      </c>
      <c r="W315" s="12">
        <v>1</v>
      </c>
    </row>
    <row r="316" spans="2:23" x14ac:dyDescent="0.25">
      <c r="B316" t="s">
        <v>476</v>
      </c>
      <c r="W316" s="12">
        <v>1</v>
      </c>
    </row>
    <row r="317" spans="2:23" x14ac:dyDescent="0.25">
      <c r="B317" t="s">
        <v>477</v>
      </c>
      <c r="W317" s="12">
        <v>1</v>
      </c>
    </row>
    <row r="318" spans="2:23" x14ac:dyDescent="0.25">
      <c r="B318" t="s">
        <v>478</v>
      </c>
      <c r="W318" s="12">
        <v>1</v>
      </c>
    </row>
    <row r="319" spans="2:23" x14ac:dyDescent="0.25">
      <c r="B319" t="s">
        <v>479</v>
      </c>
      <c r="W319" s="12">
        <v>1</v>
      </c>
    </row>
    <row r="320" spans="2:23" x14ac:dyDescent="0.25">
      <c r="B320" t="s">
        <v>480</v>
      </c>
      <c r="W320" s="12">
        <v>1</v>
      </c>
    </row>
    <row r="321" spans="2:23" x14ac:dyDescent="0.25">
      <c r="B321" t="s">
        <v>481</v>
      </c>
      <c r="W321" s="12">
        <v>1</v>
      </c>
    </row>
    <row r="322" spans="2:23" x14ac:dyDescent="0.25">
      <c r="B322" t="s">
        <v>482</v>
      </c>
      <c r="W322" s="12">
        <v>1</v>
      </c>
    </row>
    <row r="323" spans="2:23" x14ac:dyDescent="0.25">
      <c r="B323" t="s">
        <v>483</v>
      </c>
      <c r="W323" s="12">
        <v>1</v>
      </c>
    </row>
    <row r="324" spans="2:23" x14ac:dyDescent="0.25">
      <c r="B324" t="s">
        <v>484</v>
      </c>
      <c r="W324" s="12">
        <v>1</v>
      </c>
    </row>
    <row r="325" spans="2:23" x14ac:dyDescent="0.25">
      <c r="B325" t="s">
        <v>485</v>
      </c>
      <c r="W325" s="12">
        <v>1</v>
      </c>
    </row>
    <row r="326" spans="2:23" x14ac:dyDescent="0.25">
      <c r="W326" s="12">
        <v>1</v>
      </c>
    </row>
    <row r="327" spans="2:23" x14ac:dyDescent="0.25">
      <c r="W327" s="12">
        <v>1</v>
      </c>
    </row>
    <row r="328" spans="2:23" x14ac:dyDescent="0.25">
      <c r="W328" s="12">
        <v>1</v>
      </c>
    </row>
    <row r="329" spans="2:23" x14ac:dyDescent="0.25">
      <c r="W329" s="12">
        <v>1</v>
      </c>
    </row>
    <row r="330" spans="2:23" x14ac:dyDescent="0.25">
      <c r="W330" s="12">
        <v>1</v>
      </c>
    </row>
    <row r="331" spans="2:23" x14ac:dyDescent="0.25">
      <c r="W331" s="12">
        <v>1</v>
      </c>
    </row>
    <row r="332" spans="2:23" x14ac:dyDescent="0.25">
      <c r="W332" s="12">
        <v>1</v>
      </c>
    </row>
    <row r="333" spans="2:23" x14ac:dyDescent="0.25">
      <c r="W333" s="12">
        <v>1</v>
      </c>
    </row>
    <row r="334" spans="2:23" x14ac:dyDescent="0.25">
      <c r="W334" s="12">
        <v>1</v>
      </c>
    </row>
    <row r="335" spans="2:23" x14ac:dyDescent="0.25">
      <c r="W335" s="12">
        <v>1</v>
      </c>
    </row>
    <row r="336" spans="2:23" x14ac:dyDescent="0.25">
      <c r="W336" s="12">
        <v>1</v>
      </c>
    </row>
    <row r="337" spans="23:23" x14ac:dyDescent="0.25">
      <c r="W337" s="12">
        <v>1</v>
      </c>
    </row>
    <row r="338" spans="23:23" x14ac:dyDescent="0.25">
      <c r="W338" s="12">
        <v>1</v>
      </c>
    </row>
    <row r="339" spans="23:23" x14ac:dyDescent="0.25">
      <c r="W339" s="12">
        <v>1</v>
      </c>
    </row>
    <row r="340" spans="23:23" x14ac:dyDescent="0.25">
      <c r="W340" s="12">
        <v>1</v>
      </c>
    </row>
    <row r="341" spans="23:23" x14ac:dyDescent="0.25">
      <c r="W341" s="12">
        <v>1</v>
      </c>
    </row>
    <row r="342" spans="23:23" x14ac:dyDescent="0.25">
      <c r="W342" s="12">
        <v>1</v>
      </c>
    </row>
    <row r="343" spans="23:23" x14ac:dyDescent="0.25">
      <c r="W343" s="12">
        <v>1</v>
      </c>
    </row>
    <row r="344" spans="23:23" x14ac:dyDescent="0.25">
      <c r="W344" s="12">
        <v>1</v>
      </c>
    </row>
    <row r="345" spans="23:23" x14ac:dyDescent="0.25">
      <c r="W345" s="12">
        <v>1</v>
      </c>
    </row>
    <row r="346" spans="23:23" x14ac:dyDescent="0.25">
      <c r="W346" s="12">
        <v>1</v>
      </c>
    </row>
    <row r="347" spans="23:23" x14ac:dyDescent="0.25">
      <c r="W347" s="12">
        <v>1</v>
      </c>
    </row>
    <row r="348" spans="23:23" x14ac:dyDescent="0.25">
      <c r="W348" s="12">
        <v>1</v>
      </c>
    </row>
    <row r="349" spans="23:23" x14ac:dyDescent="0.25">
      <c r="W349" s="12">
        <v>1</v>
      </c>
    </row>
    <row r="350" spans="23:23" x14ac:dyDescent="0.25">
      <c r="W350" s="12">
        <v>1</v>
      </c>
    </row>
    <row r="351" spans="23:23" x14ac:dyDescent="0.25">
      <c r="W351" s="12">
        <v>1</v>
      </c>
    </row>
    <row r="352" spans="23:23" x14ac:dyDescent="0.25">
      <c r="W352" s="12">
        <v>1</v>
      </c>
    </row>
    <row r="353" spans="23:23" x14ac:dyDescent="0.25">
      <c r="W353" s="12">
        <v>1</v>
      </c>
    </row>
    <row r="354" spans="23:23" x14ac:dyDescent="0.25">
      <c r="W354" s="12">
        <v>1</v>
      </c>
    </row>
    <row r="355" spans="23:23" x14ac:dyDescent="0.25">
      <c r="W355" s="12">
        <v>1</v>
      </c>
    </row>
    <row r="356" spans="23:23" x14ac:dyDescent="0.25">
      <c r="W356" s="12">
        <v>1</v>
      </c>
    </row>
    <row r="357" spans="23:23" x14ac:dyDescent="0.25">
      <c r="W357" s="12">
        <v>1</v>
      </c>
    </row>
    <row r="358" spans="23:23" x14ac:dyDescent="0.25">
      <c r="W358" s="12">
        <v>1</v>
      </c>
    </row>
    <row r="359" spans="23:23" x14ac:dyDescent="0.25">
      <c r="W359" s="12">
        <v>1</v>
      </c>
    </row>
    <row r="360" spans="23:23" x14ac:dyDescent="0.25">
      <c r="W360" s="12">
        <v>1</v>
      </c>
    </row>
    <row r="361" spans="23:23" x14ac:dyDescent="0.25">
      <c r="W361" s="12">
        <v>1</v>
      </c>
    </row>
    <row r="362" spans="23:23" x14ac:dyDescent="0.25">
      <c r="W362" s="12">
        <v>1</v>
      </c>
    </row>
    <row r="363" spans="23:23" x14ac:dyDescent="0.25">
      <c r="W363" s="12">
        <v>1</v>
      </c>
    </row>
    <row r="364" spans="23:23" x14ac:dyDescent="0.25">
      <c r="W364" s="12">
        <v>1</v>
      </c>
    </row>
    <row r="365" spans="23:23" x14ac:dyDescent="0.25">
      <c r="W365" s="12">
        <v>1</v>
      </c>
    </row>
    <row r="366" spans="23:23" x14ac:dyDescent="0.25">
      <c r="W366" s="12">
        <v>1</v>
      </c>
    </row>
    <row r="367" spans="23:23" x14ac:dyDescent="0.25">
      <c r="W367" s="12">
        <v>1</v>
      </c>
    </row>
    <row r="368" spans="23:23" x14ac:dyDescent="0.25">
      <c r="W368" s="12">
        <v>1</v>
      </c>
    </row>
    <row r="369" spans="23:23" x14ac:dyDescent="0.25">
      <c r="W369" s="12">
        <v>1</v>
      </c>
    </row>
    <row r="370" spans="23:23" x14ac:dyDescent="0.25">
      <c r="W370" s="12">
        <v>1</v>
      </c>
    </row>
    <row r="371" spans="23:23" x14ac:dyDescent="0.25">
      <c r="W371" s="12">
        <v>1</v>
      </c>
    </row>
    <row r="372" spans="23:23" x14ac:dyDescent="0.25">
      <c r="W372" s="12">
        <v>1</v>
      </c>
    </row>
    <row r="373" spans="23:23" x14ac:dyDescent="0.25">
      <c r="W373" s="12">
        <v>1</v>
      </c>
    </row>
    <row r="374" spans="23:23" x14ac:dyDescent="0.25">
      <c r="W374" s="12">
        <v>1</v>
      </c>
    </row>
    <row r="375" spans="23:23" x14ac:dyDescent="0.25">
      <c r="W375" s="12">
        <v>1</v>
      </c>
    </row>
    <row r="376" spans="23:23" x14ac:dyDescent="0.25">
      <c r="W376" s="12">
        <v>1</v>
      </c>
    </row>
    <row r="377" spans="23:23" x14ac:dyDescent="0.25">
      <c r="W377" s="12">
        <v>1</v>
      </c>
    </row>
    <row r="378" spans="23:23" x14ac:dyDescent="0.25">
      <c r="W378" s="12">
        <v>1</v>
      </c>
    </row>
    <row r="379" spans="23:23" x14ac:dyDescent="0.25">
      <c r="W379" s="12">
        <v>1</v>
      </c>
    </row>
    <row r="380" spans="23:23" x14ac:dyDescent="0.25">
      <c r="W380" s="12">
        <v>1</v>
      </c>
    </row>
    <row r="381" spans="23:23" x14ac:dyDescent="0.25">
      <c r="W381" s="12">
        <v>1</v>
      </c>
    </row>
    <row r="382" spans="23:23" x14ac:dyDescent="0.25">
      <c r="W382" s="12">
        <v>1</v>
      </c>
    </row>
    <row r="383" spans="23:23" x14ac:dyDescent="0.25">
      <c r="W383" s="12">
        <v>1</v>
      </c>
    </row>
    <row r="384" spans="23:23" x14ac:dyDescent="0.25">
      <c r="W384" s="12">
        <v>1</v>
      </c>
    </row>
    <row r="385" spans="23:23" x14ac:dyDescent="0.25">
      <c r="W385" s="12">
        <v>1</v>
      </c>
    </row>
    <row r="386" spans="23:23" x14ac:dyDescent="0.25">
      <c r="W386" s="12">
        <v>1</v>
      </c>
    </row>
    <row r="387" spans="23:23" x14ac:dyDescent="0.25">
      <c r="W387" s="12">
        <v>1</v>
      </c>
    </row>
    <row r="388" spans="23:23" x14ac:dyDescent="0.25">
      <c r="W388" s="12">
        <v>1</v>
      </c>
    </row>
    <row r="389" spans="23:23" x14ac:dyDescent="0.25">
      <c r="W389" s="12">
        <v>1</v>
      </c>
    </row>
    <row r="390" spans="23:23" x14ac:dyDescent="0.25">
      <c r="W390" s="12">
        <v>1</v>
      </c>
    </row>
    <row r="391" spans="23:23" x14ac:dyDescent="0.25">
      <c r="W391" s="12">
        <v>1</v>
      </c>
    </row>
    <row r="392" spans="23:23" x14ac:dyDescent="0.25">
      <c r="W392" s="12">
        <v>1</v>
      </c>
    </row>
    <row r="393" spans="23:23" x14ac:dyDescent="0.25">
      <c r="W393" s="12">
        <v>1</v>
      </c>
    </row>
    <row r="394" spans="23:23" x14ac:dyDescent="0.25">
      <c r="W394" s="12">
        <v>1</v>
      </c>
    </row>
    <row r="395" spans="23:23" x14ac:dyDescent="0.25">
      <c r="W395" s="12">
        <v>1</v>
      </c>
    </row>
    <row r="396" spans="23:23" x14ac:dyDescent="0.25">
      <c r="W396" s="12">
        <v>1</v>
      </c>
    </row>
    <row r="397" spans="23:23" x14ac:dyDescent="0.25">
      <c r="W397" s="12">
        <v>1</v>
      </c>
    </row>
    <row r="398" spans="23:23" x14ac:dyDescent="0.25">
      <c r="W398" s="12">
        <v>1</v>
      </c>
    </row>
    <row r="399" spans="23:23" x14ac:dyDescent="0.25">
      <c r="W399" s="12">
        <v>1</v>
      </c>
    </row>
    <row r="400" spans="23:23" x14ac:dyDescent="0.25">
      <c r="W400" s="12">
        <v>1</v>
      </c>
    </row>
    <row r="401" spans="23:23" x14ac:dyDescent="0.25">
      <c r="W401" s="12">
        <v>1</v>
      </c>
    </row>
    <row r="402" spans="23:23" x14ac:dyDescent="0.25">
      <c r="W402" s="12">
        <v>1</v>
      </c>
    </row>
    <row r="403" spans="23:23" x14ac:dyDescent="0.25">
      <c r="W403" s="12">
        <v>1</v>
      </c>
    </row>
    <row r="404" spans="23:23" x14ac:dyDescent="0.25">
      <c r="W404" s="12">
        <v>1</v>
      </c>
    </row>
    <row r="405" spans="23:23" x14ac:dyDescent="0.25">
      <c r="W405" s="12">
        <v>1</v>
      </c>
    </row>
    <row r="406" spans="23:23" x14ac:dyDescent="0.25">
      <c r="W406" s="12">
        <v>1</v>
      </c>
    </row>
    <row r="407" spans="23:23" x14ac:dyDescent="0.25">
      <c r="W407" s="12">
        <v>1</v>
      </c>
    </row>
    <row r="408" spans="23:23" x14ac:dyDescent="0.25">
      <c r="W408" s="12">
        <v>1</v>
      </c>
    </row>
    <row r="409" spans="23:23" x14ac:dyDescent="0.25">
      <c r="W409" s="12">
        <v>1</v>
      </c>
    </row>
    <row r="410" spans="23:23" x14ac:dyDescent="0.25">
      <c r="W410" s="12">
        <v>1</v>
      </c>
    </row>
    <row r="411" spans="23:23" x14ac:dyDescent="0.25">
      <c r="W411" s="12">
        <v>1</v>
      </c>
    </row>
    <row r="412" spans="23:23" x14ac:dyDescent="0.25">
      <c r="W412" s="12">
        <v>1</v>
      </c>
    </row>
    <row r="413" spans="23:23" x14ac:dyDescent="0.25">
      <c r="W413" s="12">
        <v>1</v>
      </c>
    </row>
    <row r="414" spans="23:23" x14ac:dyDescent="0.25">
      <c r="W414" s="12">
        <v>1</v>
      </c>
    </row>
    <row r="415" spans="23:23" x14ac:dyDescent="0.25">
      <c r="W415" s="12">
        <v>1</v>
      </c>
    </row>
    <row r="416" spans="23:23" x14ac:dyDescent="0.25">
      <c r="W416" s="12">
        <v>1</v>
      </c>
    </row>
    <row r="417" spans="23:23" x14ac:dyDescent="0.25">
      <c r="W417" s="12">
        <v>1</v>
      </c>
    </row>
    <row r="418" spans="23:23" x14ac:dyDescent="0.25">
      <c r="W418" s="12">
        <v>1</v>
      </c>
    </row>
    <row r="419" spans="23:23" x14ac:dyDescent="0.25">
      <c r="W419" s="12">
        <v>1</v>
      </c>
    </row>
    <row r="420" spans="23:23" x14ac:dyDescent="0.25">
      <c r="W420" s="12">
        <v>1</v>
      </c>
    </row>
    <row r="421" spans="23:23" x14ac:dyDescent="0.25">
      <c r="W421" s="12">
        <v>1</v>
      </c>
    </row>
    <row r="422" spans="23:23" x14ac:dyDescent="0.25">
      <c r="W422" s="12">
        <v>1</v>
      </c>
    </row>
    <row r="423" spans="23:23" x14ac:dyDescent="0.25">
      <c r="W423" s="12">
        <v>1</v>
      </c>
    </row>
    <row r="424" spans="23:23" x14ac:dyDescent="0.25">
      <c r="W424" s="12">
        <v>1</v>
      </c>
    </row>
    <row r="425" spans="23:23" x14ac:dyDescent="0.25">
      <c r="W425" s="12">
        <v>1</v>
      </c>
    </row>
    <row r="426" spans="23:23" x14ac:dyDescent="0.25">
      <c r="W426" s="12">
        <v>1</v>
      </c>
    </row>
    <row r="427" spans="23:23" x14ac:dyDescent="0.25">
      <c r="W427" s="12">
        <v>1</v>
      </c>
    </row>
    <row r="428" spans="23:23" x14ac:dyDescent="0.25">
      <c r="W428" s="12">
        <v>1</v>
      </c>
    </row>
    <row r="429" spans="23:23" x14ac:dyDescent="0.25">
      <c r="W429" s="12">
        <v>1</v>
      </c>
    </row>
    <row r="430" spans="23:23" x14ac:dyDescent="0.25">
      <c r="W430" s="12">
        <v>1</v>
      </c>
    </row>
    <row r="431" spans="23:23" x14ac:dyDescent="0.25">
      <c r="W431" s="12">
        <v>1</v>
      </c>
    </row>
    <row r="432" spans="23:23" x14ac:dyDescent="0.25">
      <c r="W432" s="12">
        <v>1</v>
      </c>
    </row>
    <row r="433" spans="23:23" x14ac:dyDescent="0.25">
      <c r="W433" s="12">
        <v>1</v>
      </c>
    </row>
    <row r="434" spans="23:23" x14ac:dyDescent="0.25">
      <c r="W434" s="12">
        <v>1</v>
      </c>
    </row>
    <row r="435" spans="23:23" x14ac:dyDescent="0.25">
      <c r="W435" s="12">
        <v>1</v>
      </c>
    </row>
    <row r="436" spans="23:23" x14ac:dyDescent="0.25">
      <c r="W436" s="12">
        <v>1</v>
      </c>
    </row>
    <row r="437" spans="23:23" x14ac:dyDescent="0.25">
      <c r="W437" s="12">
        <v>1</v>
      </c>
    </row>
    <row r="438" spans="23:23" x14ac:dyDescent="0.25">
      <c r="W438" s="12">
        <v>1</v>
      </c>
    </row>
    <row r="439" spans="23:23" x14ac:dyDescent="0.25">
      <c r="W439" s="12">
        <v>1</v>
      </c>
    </row>
    <row r="440" spans="23:23" x14ac:dyDescent="0.25">
      <c r="W440" s="12">
        <v>1</v>
      </c>
    </row>
    <row r="441" spans="23:23" x14ac:dyDescent="0.25">
      <c r="W441" s="12">
        <v>1</v>
      </c>
    </row>
    <row r="442" spans="23:23" x14ac:dyDescent="0.25">
      <c r="W442" s="12">
        <v>1</v>
      </c>
    </row>
    <row r="443" spans="23:23" x14ac:dyDescent="0.25">
      <c r="W443" s="12">
        <v>1</v>
      </c>
    </row>
    <row r="444" spans="23:23" x14ac:dyDescent="0.25">
      <c r="W444" s="12">
        <v>1</v>
      </c>
    </row>
    <row r="445" spans="23:23" x14ac:dyDescent="0.25">
      <c r="W445" s="12">
        <v>1</v>
      </c>
    </row>
    <row r="446" spans="23:23" x14ac:dyDescent="0.25">
      <c r="W446" s="12">
        <v>1</v>
      </c>
    </row>
    <row r="447" spans="23:23" x14ac:dyDescent="0.25">
      <c r="W447" s="12">
        <v>1</v>
      </c>
    </row>
    <row r="448" spans="23:23" x14ac:dyDescent="0.25">
      <c r="W448" s="12">
        <v>1</v>
      </c>
    </row>
    <row r="449" spans="23:23" x14ac:dyDescent="0.25">
      <c r="W449" s="12">
        <v>1</v>
      </c>
    </row>
    <row r="450" spans="23:23" x14ac:dyDescent="0.25">
      <c r="W450" s="12">
        <v>1</v>
      </c>
    </row>
    <row r="451" spans="23:23" x14ac:dyDescent="0.25">
      <c r="W451" s="12">
        <v>1</v>
      </c>
    </row>
    <row r="452" spans="23:23" x14ac:dyDescent="0.25">
      <c r="W452" s="12">
        <v>1</v>
      </c>
    </row>
    <row r="453" spans="23:23" x14ac:dyDescent="0.25">
      <c r="W453" s="12">
        <v>1</v>
      </c>
    </row>
    <row r="454" spans="23:23" x14ac:dyDescent="0.25">
      <c r="W454" s="12">
        <v>1</v>
      </c>
    </row>
    <row r="455" spans="23:23" x14ac:dyDescent="0.25">
      <c r="W455" s="12">
        <v>1</v>
      </c>
    </row>
    <row r="456" spans="23:23" x14ac:dyDescent="0.25">
      <c r="W456" s="12">
        <v>1</v>
      </c>
    </row>
    <row r="457" spans="23:23" x14ac:dyDescent="0.25">
      <c r="W457" s="12">
        <v>1</v>
      </c>
    </row>
    <row r="458" spans="23:23" x14ac:dyDescent="0.25">
      <c r="W458" s="12">
        <v>1</v>
      </c>
    </row>
    <row r="459" spans="23:23" x14ac:dyDescent="0.25">
      <c r="W459" s="12">
        <v>1</v>
      </c>
    </row>
    <row r="460" spans="23:23" x14ac:dyDescent="0.25">
      <c r="W460" s="12">
        <v>1</v>
      </c>
    </row>
    <row r="461" spans="23:23" x14ac:dyDescent="0.25">
      <c r="W461" s="12">
        <v>1</v>
      </c>
    </row>
    <row r="462" spans="23:23" x14ac:dyDescent="0.25">
      <c r="W462" s="12">
        <v>1</v>
      </c>
    </row>
    <row r="463" spans="23:23" x14ac:dyDescent="0.25">
      <c r="W463" s="12">
        <v>1</v>
      </c>
    </row>
    <row r="464" spans="23:23" x14ac:dyDescent="0.25">
      <c r="W464" s="12">
        <v>1</v>
      </c>
    </row>
    <row r="465" spans="23:23" x14ac:dyDescent="0.25">
      <c r="W465" s="12">
        <v>1</v>
      </c>
    </row>
    <row r="466" spans="23:23" x14ac:dyDescent="0.25">
      <c r="W466" s="12">
        <v>1</v>
      </c>
    </row>
    <row r="467" spans="23:23" x14ac:dyDescent="0.25">
      <c r="W467" s="12">
        <v>1</v>
      </c>
    </row>
    <row r="468" spans="23:23" x14ac:dyDescent="0.25">
      <c r="W468" s="12">
        <v>1</v>
      </c>
    </row>
    <row r="469" spans="23:23" x14ac:dyDescent="0.25">
      <c r="W469" s="12">
        <v>1</v>
      </c>
    </row>
    <row r="470" spans="23:23" x14ac:dyDescent="0.25">
      <c r="W470" s="12">
        <v>1</v>
      </c>
    </row>
    <row r="471" spans="23:23" x14ac:dyDescent="0.25">
      <c r="W471" s="12">
        <v>1</v>
      </c>
    </row>
    <row r="472" spans="23:23" x14ac:dyDescent="0.25">
      <c r="W472" s="12">
        <v>1</v>
      </c>
    </row>
    <row r="473" spans="23:23" x14ac:dyDescent="0.25">
      <c r="W473" s="12">
        <v>1</v>
      </c>
    </row>
    <row r="474" spans="23:23" x14ac:dyDescent="0.25">
      <c r="W474" s="12">
        <v>1</v>
      </c>
    </row>
    <row r="475" spans="23:23" x14ac:dyDescent="0.25">
      <c r="W475" s="12">
        <v>1</v>
      </c>
    </row>
    <row r="476" spans="23:23" x14ac:dyDescent="0.25">
      <c r="W476" s="12">
        <v>1</v>
      </c>
    </row>
    <row r="477" spans="23:23" x14ac:dyDescent="0.25">
      <c r="W477" s="12">
        <v>1</v>
      </c>
    </row>
    <row r="478" spans="23:23" x14ac:dyDescent="0.25">
      <c r="W478" s="12">
        <v>1</v>
      </c>
    </row>
    <row r="479" spans="23:23" x14ac:dyDescent="0.25">
      <c r="W479" s="12">
        <v>1</v>
      </c>
    </row>
    <row r="480" spans="23:23" x14ac:dyDescent="0.25">
      <c r="W480" s="12">
        <v>1</v>
      </c>
    </row>
    <row r="481" spans="23:23" x14ac:dyDescent="0.25">
      <c r="W481" s="12">
        <v>1</v>
      </c>
    </row>
    <row r="482" spans="23:23" x14ac:dyDescent="0.25">
      <c r="W482" s="12">
        <v>1</v>
      </c>
    </row>
    <row r="483" spans="23:23" x14ac:dyDescent="0.25">
      <c r="W483" s="12">
        <v>1</v>
      </c>
    </row>
    <row r="484" spans="23:23" x14ac:dyDescent="0.25">
      <c r="W484" s="12">
        <v>1</v>
      </c>
    </row>
    <row r="485" spans="23:23" x14ac:dyDescent="0.25">
      <c r="W485" s="12">
        <v>1</v>
      </c>
    </row>
    <row r="486" spans="23:23" x14ac:dyDescent="0.25">
      <c r="W486" s="12">
        <v>1</v>
      </c>
    </row>
    <row r="487" spans="23:23" x14ac:dyDescent="0.25">
      <c r="W487" s="12">
        <v>1</v>
      </c>
    </row>
    <row r="488" spans="23:23" x14ac:dyDescent="0.25">
      <c r="W488" s="12">
        <v>1</v>
      </c>
    </row>
    <row r="489" spans="23:23" x14ac:dyDescent="0.25">
      <c r="W489" s="12">
        <v>1</v>
      </c>
    </row>
    <row r="490" spans="23:23" x14ac:dyDescent="0.25">
      <c r="W490" s="12">
        <v>1</v>
      </c>
    </row>
    <row r="491" spans="23:23" x14ac:dyDescent="0.25">
      <c r="W491" s="12">
        <v>1</v>
      </c>
    </row>
    <row r="492" spans="23:23" x14ac:dyDescent="0.25">
      <c r="W492" s="12">
        <v>1</v>
      </c>
    </row>
    <row r="493" spans="23:23" x14ac:dyDescent="0.25">
      <c r="W493" s="12">
        <v>1</v>
      </c>
    </row>
    <row r="494" spans="23:23" x14ac:dyDescent="0.25">
      <c r="W494" s="12">
        <v>1</v>
      </c>
    </row>
    <row r="495" spans="23:23" x14ac:dyDescent="0.25">
      <c r="W495" s="12">
        <v>1</v>
      </c>
    </row>
    <row r="496" spans="23:23" x14ac:dyDescent="0.25">
      <c r="W496" s="12">
        <v>1</v>
      </c>
    </row>
    <row r="497" spans="23:23" x14ac:dyDescent="0.25">
      <c r="W497" s="12">
        <v>1</v>
      </c>
    </row>
    <row r="498" spans="23:23" x14ac:dyDescent="0.25">
      <c r="W498" s="12">
        <v>1</v>
      </c>
    </row>
    <row r="499" spans="23:23" x14ac:dyDescent="0.25">
      <c r="W499" s="12">
        <v>1</v>
      </c>
    </row>
    <row r="500" spans="23:23" x14ac:dyDescent="0.25">
      <c r="W500" s="12">
        <v>1</v>
      </c>
    </row>
    <row r="501" spans="23:23" x14ac:dyDescent="0.25">
      <c r="W501" s="12">
        <v>1</v>
      </c>
    </row>
    <row r="502" spans="23:23" x14ac:dyDescent="0.25">
      <c r="W502" s="12">
        <v>1</v>
      </c>
    </row>
    <row r="503" spans="23:23" x14ac:dyDescent="0.25">
      <c r="W503" s="12">
        <v>1</v>
      </c>
    </row>
    <row r="504" spans="23:23" x14ac:dyDescent="0.25">
      <c r="W504" s="12">
        <v>1</v>
      </c>
    </row>
    <row r="505" spans="23:23" x14ac:dyDescent="0.25">
      <c r="W505" s="12">
        <v>1</v>
      </c>
    </row>
    <row r="506" spans="23:23" x14ac:dyDescent="0.25">
      <c r="W506" s="12">
        <v>1</v>
      </c>
    </row>
    <row r="507" spans="23:23" x14ac:dyDescent="0.25">
      <c r="W507" s="12">
        <v>1</v>
      </c>
    </row>
    <row r="508" spans="23:23" x14ac:dyDescent="0.25">
      <c r="W508" s="12">
        <v>1</v>
      </c>
    </row>
    <row r="509" spans="23:23" x14ac:dyDescent="0.25">
      <c r="W509" s="12">
        <v>1</v>
      </c>
    </row>
    <row r="510" spans="23:23" x14ac:dyDescent="0.25">
      <c r="W510" s="12">
        <v>1</v>
      </c>
    </row>
    <row r="511" spans="23:23" x14ac:dyDescent="0.25">
      <c r="W511" s="12">
        <v>1</v>
      </c>
    </row>
    <row r="512" spans="23:23" x14ac:dyDescent="0.25">
      <c r="W512" s="12">
        <v>1</v>
      </c>
    </row>
    <row r="513" spans="23:23" x14ac:dyDescent="0.25">
      <c r="W513" s="12">
        <v>1</v>
      </c>
    </row>
    <row r="514" spans="23:23" x14ac:dyDescent="0.25">
      <c r="W514" s="12">
        <v>1</v>
      </c>
    </row>
    <row r="515" spans="23:23" x14ac:dyDescent="0.25">
      <c r="W515" s="12">
        <v>1</v>
      </c>
    </row>
    <row r="516" spans="23:23" x14ac:dyDescent="0.25">
      <c r="W516" s="12">
        <v>1</v>
      </c>
    </row>
    <row r="517" spans="23:23" x14ac:dyDescent="0.25">
      <c r="W517" s="12">
        <v>1</v>
      </c>
    </row>
    <row r="518" spans="23:23" x14ac:dyDescent="0.25">
      <c r="W518" s="12">
        <v>1</v>
      </c>
    </row>
    <row r="519" spans="23:23" x14ac:dyDescent="0.25">
      <c r="W519" s="12">
        <v>1</v>
      </c>
    </row>
    <row r="520" spans="23:23" x14ac:dyDescent="0.25">
      <c r="W520" s="12">
        <v>1</v>
      </c>
    </row>
    <row r="521" spans="23:23" x14ac:dyDescent="0.25">
      <c r="W521" s="12">
        <v>1</v>
      </c>
    </row>
    <row r="522" spans="23:23" x14ac:dyDescent="0.25">
      <c r="W522" s="12">
        <v>1</v>
      </c>
    </row>
    <row r="523" spans="23:23" x14ac:dyDescent="0.25">
      <c r="W523" s="12">
        <v>1</v>
      </c>
    </row>
    <row r="524" spans="23:23" x14ac:dyDescent="0.25">
      <c r="W524" s="12">
        <v>1</v>
      </c>
    </row>
    <row r="525" spans="23:23" x14ac:dyDescent="0.25">
      <c r="W525" s="12">
        <v>1</v>
      </c>
    </row>
    <row r="526" spans="23:23" x14ac:dyDescent="0.25">
      <c r="W526" s="12">
        <v>1</v>
      </c>
    </row>
    <row r="527" spans="23:23" x14ac:dyDescent="0.25">
      <c r="W527" s="12">
        <v>1</v>
      </c>
    </row>
    <row r="528" spans="23:23" x14ac:dyDescent="0.25">
      <c r="W528" s="12">
        <v>1</v>
      </c>
    </row>
    <row r="529" spans="23:23" x14ac:dyDescent="0.25">
      <c r="W529" s="12">
        <v>1</v>
      </c>
    </row>
    <row r="530" spans="23:23" x14ac:dyDescent="0.25">
      <c r="W530" s="12">
        <v>1</v>
      </c>
    </row>
    <row r="531" spans="23:23" x14ac:dyDescent="0.25">
      <c r="W531" s="12">
        <v>1</v>
      </c>
    </row>
    <row r="532" spans="23:23" x14ac:dyDescent="0.25">
      <c r="W532" s="12">
        <v>1</v>
      </c>
    </row>
    <row r="533" spans="23:23" x14ac:dyDescent="0.25">
      <c r="W533" s="12">
        <v>1</v>
      </c>
    </row>
    <row r="534" spans="23:23" x14ac:dyDescent="0.25">
      <c r="W534" s="12">
        <v>1</v>
      </c>
    </row>
    <row r="535" spans="23:23" x14ac:dyDescent="0.25">
      <c r="W535" s="12">
        <v>1</v>
      </c>
    </row>
    <row r="536" spans="23:23" x14ac:dyDescent="0.25">
      <c r="W536" s="12">
        <v>1</v>
      </c>
    </row>
    <row r="537" spans="23:23" x14ac:dyDescent="0.25">
      <c r="W537" s="12">
        <v>1</v>
      </c>
    </row>
    <row r="538" spans="23:23" x14ac:dyDescent="0.25">
      <c r="W538" s="12">
        <v>1</v>
      </c>
    </row>
    <row r="539" spans="23:23" x14ac:dyDescent="0.25">
      <c r="W539" s="12">
        <v>1</v>
      </c>
    </row>
    <row r="540" spans="23:23" x14ac:dyDescent="0.25">
      <c r="W540" s="12">
        <v>1</v>
      </c>
    </row>
    <row r="541" spans="23:23" x14ac:dyDescent="0.25">
      <c r="W541" s="12">
        <v>1</v>
      </c>
    </row>
    <row r="542" spans="23:23" x14ac:dyDescent="0.25">
      <c r="W542" s="12">
        <v>1</v>
      </c>
    </row>
    <row r="543" spans="23:23" x14ac:dyDescent="0.25">
      <c r="W543" s="12">
        <v>1</v>
      </c>
    </row>
    <row r="544" spans="23:23" x14ac:dyDescent="0.25">
      <c r="W544" s="12">
        <v>1</v>
      </c>
    </row>
    <row r="545" spans="23:23" x14ac:dyDescent="0.25">
      <c r="W545" s="12">
        <v>1</v>
      </c>
    </row>
    <row r="546" spans="23:23" x14ac:dyDescent="0.25">
      <c r="W546" s="12">
        <v>1</v>
      </c>
    </row>
    <row r="547" spans="23:23" x14ac:dyDescent="0.25">
      <c r="W547" s="12">
        <v>1</v>
      </c>
    </row>
    <row r="548" spans="23:23" x14ac:dyDescent="0.25">
      <c r="W548" s="12">
        <v>1</v>
      </c>
    </row>
    <row r="549" spans="23:23" x14ac:dyDescent="0.25">
      <c r="W549" s="12">
        <v>1</v>
      </c>
    </row>
    <row r="550" spans="23:23" x14ac:dyDescent="0.25">
      <c r="W550" s="12">
        <v>1</v>
      </c>
    </row>
    <row r="551" spans="23:23" x14ac:dyDescent="0.25">
      <c r="W551" s="12">
        <v>1</v>
      </c>
    </row>
    <row r="552" spans="23:23" x14ac:dyDescent="0.25">
      <c r="W552" s="12">
        <v>1</v>
      </c>
    </row>
    <row r="553" spans="23:23" x14ac:dyDescent="0.25">
      <c r="W553" s="12">
        <v>1</v>
      </c>
    </row>
    <row r="554" spans="23:23" x14ac:dyDescent="0.25">
      <c r="W554" s="12">
        <v>1</v>
      </c>
    </row>
    <row r="555" spans="23:23" x14ac:dyDescent="0.25">
      <c r="W555" s="12">
        <v>1</v>
      </c>
    </row>
    <row r="556" spans="23:23" x14ac:dyDescent="0.25">
      <c r="W556" s="12">
        <v>1</v>
      </c>
    </row>
    <row r="557" spans="23:23" x14ac:dyDescent="0.25">
      <c r="W557" s="12">
        <v>1</v>
      </c>
    </row>
    <row r="558" spans="23:23" x14ac:dyDescent="0.25">
      <c r="W558" s="12">
        <v>1</v>
      </c>
    </row>
    <row r="559" spans="23:23" x14ac:dyDescent="0.25">
      <c r="W559" s="12">
        <v>1</v>
      </c>
    </row>
    <row r="560" spans="23:23" x14ac:dyDescent="0.25">
      <c r="W560" s="12">
        <v>1</v>
      </c>
    </row>
    <row r="561" spans="23:23" x14ac:dyDescent="0.25">
      <c r="W561" s="12">
        <v>1</v>
      </c>
    </row>
    <row r="562" spans="23:23" x14ac:dyDescent="0.25">
      <c r="W562" s="12">
        <v>1</v>
      </c>
    </row>
    <row r="563" spans="23:23" x14ac:dyDescent="0.25">
      <c r="W563" s="12">
        <v>1</v>
      </c>
    </row>
    <row r="564" spans="23:23" x14ac:dyDescent="0.25">
      <c r="W564" s="12">
        <v>1</v>
      </c>
    </row>
    <row r="565" spans="23:23" x14ac:dyDescent="0.25">
      <c r="W565" s="12">
        <v>1</v>
      </c>
    </row>
    <row r="566" spans="23:23" x14ac:dyDescent="0.25">
      <c r="W566" s="12">
        <v>1</v>
      </c>
    </row>
    <row r="567" spans="23:23" x14ac:dyDescent="0.25">
      <c r="W567" s="12">
        <v>1</v>
      </c>
    </row>
    <row r="568" spans="23:23" x14ac:dyDescent="0.25">
      <c r="W568" s="12">
        <v>1</v>
      </c>
    </row>
    <row r="569" spans="23:23" x14ac:dyDescent="0.25">
      <c r="W569" s="12">
        <v>1</v>
      </c>
    </row>
    <row r="570" spans="23:23" x14ac:dyDescent="0.25">
      <c r="W570" s="12">
        <v>1</v>
      </c>
    </row>
    <row r="571" spans="23:23" x14ac:dyDescent="0.25">
      <c r="W571" s="12">
        <v>1</v>
      </c>
    </row>
    <row r="572" spans="23:23" x14ac:dyDescent="0.25">
      <c r="W572" s="12">
        <v>1</v>
      </c>
    </row>
    <row r="573" spans="23:23" x14ac:dyDescent="0.25">
      <c r="W573" s="12">
        <v>1</v>
      </c>
    </row>
    <row r="574" spans="23:23" x14ac:dyDescent="0.25">
      <c r="W574" s="12">
        <v>1</v>
      </c>
    </row>
    <row r="575" spans="23:23" x14ac:dyDescent="0.25">
      <c r="W575" s="12">
        <v>1</v>
      </c>
    </row>
    <row r="576" spans="23:23" x14ac:dyDescent="0.25">
      <c r="W576" s="12">
        <v>1</v>
      </c>
    </row>
    <row r="577" spans="23:23" x14ac:dyDescent="0.25">
      <c r="W577" s="12">
        <v>1</v>
      </c>
    </row>
    <row r="578" spans="23:23" x14ac:dyDescent="0.25">
      <c r="W578" s="12">
        <v>1</v>
      </c>
    </row>
    <row r="579" spans="23:23" x14ac:dyDescent="0.25">
      <c r="W579" s="12">
        <v>1</v>
      </c>
    </row>
    <row r="580" spans="23:23" x14ac:dyDescent="0.25">
      <c r="W580" s="12">
        <v>1</v>
      </c>
    </row>
    <row r="581" spans="23:23" x14ac:dyDescent="0.25">
      <c r="W581" s="12">
        <v>1</v>
      </c>
    </row>
    <row r="582" spans="23:23" x14ac:dyDescent="0.25">
      <c r="W582" s="12">
        <v>1</v>
      </c>
    </row>
    <row r="583" spans="23:23" x14ac:dyDescent="0.25">
      <c r="W583" s="12">
        <v>1</v>
      </c>
    </row>
    <row r="584" spans="23:23" x14ac:dyDescent="0.25">
      <c r="W584" s="12">
        <v>1</v>
      </c>
    </row>
    <row r="585" spans="23:23" x14ac:dyDescent="0.25">
      <c r="W585" s="12">
        <v>1</v>
      </c>
    </row>
    <row r="586" spans="23:23" x14ac:dyDescent="0.25">
      <c r="W586" s="12">
        <v>1</v>
      </c>
    </row>
    <row r="587" spans="23:23" x14ac:dyDescent="0.25">
      <c r="W587" s="12">
        <v>1</v>
      </c>
    </row>
    <row r="588" spans="23:23" x14ac:dyDescent="0.25">
      <c r="W588" s="12">
        <v>1</v>
      </c>
    </row>
    <row r="589" spans="23:23" x14ac:dyDescent="0.25">
      <c r="W589" s="12">
        <v>1</v>
      </c>
    </row>
    <row r="590" spans="23:23" x14ac:dyDescent="0.25">
      <c r="W590" s="12">
        <v>1</v>
      </c>
    </row>
    <row r="591" spans="23:23" x14ac:dyDescent="0.25">
      <c r="W591" s="12">
        <v>1</v>
      </c>
    </row>
    <row r="592" spans="23:23" x14ac:dyDescent="0.25">
      <c r="W592" s="12">
        <v>1</v>
      </c>
    </row>
    <row r="593" spans="23:23" x14ac:dyDescent="0.25">
      <c r="W593" s="12">
        <v>1</v>
      </c>
    </row>
    <row r="594" spans="23:23" x14ac:dyDescent="0.25">
      <c r="W594" s="12">
        <v>1</v>
      </c>
    </row>
    <row r="595" spans="23:23" x14ac:dyDescent="0.25">
      <c r="W595" s="12">
        <v>1</v>
      </c>
    </row>
    <row r="596" spans="23:23" x14ac:dyDescent="0.25">
      <c r="W596" s="12">
        <v>1</v>
      </c>
    </row>
    <row r="597" spans="23:23" x14ac:dyDescent="0.25">
      <c r="W597" s="12">
        <v>1</v>
      </c>
    </row>
    <row r="598" spans="23:23" x14ac:dyDescent="0.25">
      <c r="W598" s="12">
        <v>1</v>
      </c>
    </row>
    <row r="599" spans="23:23" x14ac:dyDescent="0.25">
      <c r="W599" s="12">
        <v>1</v>
      </c>
    </row>
    <row r="600" spans="23:23" x14ac:dyDescent="0.25">
      <c r="W600" s="12">
        <v>1</v>
      </c>
    </row>
    <row r="601" spans="23:23" x14ac:dyDescent="0.25">
      <c r="W601" s="12">
        <v>1</v>
      </c>
    </row>
    <row r="602" spans="23:23" x14ac:dyDescent="0.25">
      <c r="W602" s="12">
        <v>1</v>
      </c>
    </row>
    <row r="603" spans="23:23" x14ac:dyDescent="0.25">
      <c r="W603" s="12">
        <v>1</v>
      </c>
    </row>
    <row r="604" spans="23:23" x14ac:dyDescent="0.25">
      <c r="W604" s="12">
        <v>1</v>
      </c>
    </row>
    <row r="605" spans="23:23" x14ac:dyDescent="0.25">
      <c r="W605" s="12">
        <v>1</v>
      </c>
    </row>
    <row r="606" spans="23:23" x14ac:dyDescent="0.25">
      <c r="W606" s="12">
        <v>1</v>
      </c>
    </row>
    <row r="607" spans="23:23" x14ac:dyDescent="0.25">
      <c r="W607" s="12">
        <v>1</v>
      </c>
    </row>
    <row r="608" spans="23:23" x14ac:dyDescent="0.25">
      <c r="W608" s="12">
        <v>1</v>
      </c>
    </row>
    <row r="609" spans="23:23" x14ac:dyDescent="0.25">
      <c r="W609" s="12">
        <v>1</v>
      </c>
    </row>
    <row r="610" spans="23:23" x14ac:dyDescent="0.25">
      <c r="W610" s="12">
        <v>1</v>
      </c>
    </row>
    <row r="611" spans="23:23" x14ac:dyDescent="0.25">
      <c r="W611" s="12">
        <v>1</v>
      </c>
    </row>
    <row r="612" spans="23:23" x14ac:dyDescent="0.25">
      <c r="W612" s="12">
        <v>1</v>
      </c>
    </row>
    <row r="613" spans="23:23" x14ac:dyDescent="0.25">
      <c r="W613" s="12">
        <v>1</v>
      </c>
    </row>
    <row r="614" spans="23:23" x14ac:dyDescent="0.25">
      <c r="W614" s="12">
        <v>1</v>
      </c>
    </row>
    <row r="615" spans="23:23" x14ac:dyDescent="0.25">
      <c r="W615" s="12">
        <v>1</v>
      </c>
    </row>
    <row r="616" spans="23:23" x14ac:dyDescent="0.25">
      <c r="W616" s="12">
        <v>1</v>
      </c>
    </row>
    <row r="617" spans="23:23" x14ac:dyDescent="0.25">
      <c r="W617" s="12">
        <v>1</v>
      </c>
    </row>
    <row r="618" spans="23:23" x14ac:dyDescent="0.25">
      <c r="W618" s="12">
        <v>1</v>
      </c>
    </row>
    <row r="619" spans="23:23" x14ac:dyDescent="0.25">
      <c r="W619" s="12">
        <v>1</v>
      </c>
    </row>
    <row r="620" spans="23:23" x14ac:dyDescent="0.25">
      <c r="W620" s="12">
        <v>1</v>
      </c>
    </row>
    <row r="621" spans="23:23" x14ac:dyDescent="0.25">
      <c r="W621" s="12">
        <v>1</v>
      </c>
    </row>
    <row r="622" spans="23:23" x14ac:dyDescent="0.25">
      <c r="W622" s="12">
        <v>1</v>
      </c>
    </row>
    <row r="623" spans="23:23" x14ac:dyDescent="0.25">
      <c r="W623" s="12">
        <v>1</v>
      </c>
    </row>
    <row r="624" spans="23:23" x14ac:dyDescent="0.25">
      <c r="W624" s="12">
        <v>1</v>
      </c>
    </row>
    <row r="625" spans="23:23" x14ac:dyDescent="0.25">
      <c r="W625" s="12">
        <v>1</v>
      </c>
    </row>
    <row r="626" spans="23:23" x14ac:dyDescent="0.25">
      <c r="W626" s="12">
        <v>1</v>
      </c>
    </row>
    <row r="627" spans="23:23" x14ac:dyDescent="0.25">
      <c r="W627" s="12">
        <v>1</v>
      </c>
    </row>
    <row r="628" spans="23:23" x14ac:dyDescent="0.25">
      <c r="W628" s="12">
        <v>1</v>
      </c>
    </row>
    <row r="629" spans="23:23" x14ac:dyDescent="0.25">
      <c r="W629" s="12">
        <v>1</v>
      </c>
    </row>
    <row r="630" spans="23:23" x14ac:dyDescent="0.25">
      <c r="W630" s="12">
        <v>1</v>
      </c>
    </row>
    <row r="631" spans="23:23" x14ac:dyDescent="0.25">
      <c r="W631" s="12">
        <v>1</v>
      </c>
    </row>
    <row r="632" spans="23:23" x14ac:dyDescent="0.25">
      <c r="W632" s="12">
        <v>1</v>
      </c>
    </row>
    <row r="633" spans="23:23" x14ac:dyDescent="0.25">
      <c r="W633" s="12">
        <v>1</v>
      </c>
    </row>
    <row r="634" spans="23:23" x14ac:dyDescent="0.25">
      <c r="W634" s="12">
        <v>1</v>
      </c>
    </row>
    <row r="635" spans="23:23" x14ac:dyDescent="0.25">
      <c r="W635" s="12">
        <v>1</v>
      </c>
    </row>
    <row r="636" spans="23:23" x14ac:dyDescent="0.25">
      <c r="W636" s="12">
        <v>1</v>
      </c>
    </row>
    <row r="637" spans="23:23" x14ac:dyDescent="0.25">
      <c r="W637" s="12">
        <v>1</v>
      </c>
    </row>
    <row r="638" spans="23:23" x14ac:dyDescent="0.25">
      <c r="W638" s="12">
        <v>1</v>
      </c>
    </row>
    <row r="639" spans="23:23" x14ac:dyDescent="0.25">
      <c r="W639" s="12">
        <v>1</v>
      </c>
    </row>
    <row r="640" spans="23:23" x14ac:dyDescent="0.25">
      <c r="W640" s="12">
        <v>1</v>
      </c>
    </row>
    <row r="641" spans="23:23" x14ac:dyDescent="0.25">
      <c r="W641" s="12">
        <v>1</v>
      </c>
    </row>
    <row r="642" spans="23:23" x14ac:dyDescent="0.25">
      <c r="W642" s="12">
        <v>1</v>
      </c>
    </row>
    <row r="643" spans="23:23" x14ac:dyDescent="0.25">
      <c r="W643" s="12">
        <v>1</v>
      </c>
    </row>
    <row r="644" spans="23:23" x14ac:dyDescent="0.25">
      <c r="W644" s="12">
        <v>1</v>
      </c>
    </row>
    <row r="645" spans="23:23" x14ac:dyDescent="0.25">
      <c r="W645" s="12">
        <v>1</v>
      </c>
    </row>
    <row r="646" spans="23:23" x14ac:dyDescent="0.25">
      <c r="W646" s="12">
        <v>1</v>
      </c>
    </row>
    <row r="647" spans="23:23" x14ac:dyDescent="0.25">
      <c r="W647" s="12">
        <v>1</v>
      </c>
    </row>
    <row r="648" spans="23:23" x14ac:dyDescent="0.25">
      <c r="W648" s="12">
        <v>1</v>
      </c>
    </row>
    <row r="649" spans="23:23" x14ac:dyDescent="0.25">
      <c r="W649" s="12">
        <v>1</v>
      </c>
    </row>
    <row r="650" spans="23:23" x14ac:dyDescent="0.25">
      <c r="W650" s="12">
        <v>1</v>
      </c>
    </row>
    <row r="651" spans="23:23" x14ac:dyDescent="0.25">
      <c r="W651" s="12">
        <v>1</v>
      </c>
    </row>
    <row r="652" spans="23:23" x14ac:dyDescent="0.25">
      <c r="W652" s="12">
        <v>1</v>
      </c>
    </row>
    <row r="653" spans="23:23" x14ac:dyDescent="0.25">
      <c r="W653" s="12">
        <v>1</v>
      </c>
    </row>
    <row r="654" spans="23:23" x14ac:dyDescent="0.25">
      <c r="W654" s="12">
        <v>1</v>
      </c>
    </row>
    <row r="655" spans="23:23" x14ac:dyDescent="0.25">
      <c r="W655" s="12">
        <v>1</v>
      </c>
    </row>
    <row r="656" spans="23:23" x14ac:dyDescent="0.25">
      <c r="W656" s="12">
        <v>1</v>
      </c>
    </row>
    <row r="657" spans="23:23" x14ac:dyDescent="0.25">
      <c r="W657" s="12">
        <v>1</v>
      </c>
    </row>
    <row r="658" spans="23:23" x14ac:dyDescent="0.25">
      <c r="W658" s="12">
        <v>1</v>
      </c>
    </row>
    <row r="659" spans="23:23" x14ac:dyDescent="0.25">
      <c r="W659" s="12">
        <v>1</v>
      </c>
    </row>
    <row r="660" spans="23:23" x14ac:dyDescent="0.25">
      <c r="W660" s="12">
        <v>1</v>
      </c>
    </row>
    <row r="661" spans="23:23" x14ac:dyDescent="0.25">
      <c r="W661" s="12">
        <v>1</v>
      </c>
    </row>
    <row r="662" spans="23:23" x14ac:dyDescent="0.25">
      <c r="W662" s="12">
        <v>1</v>
      </c>
    </row>
    <row r="663" spans="23:23" x14ac:dyDescent="0.25">
      <c r="W663" s="12">
        <v>1</v>
      </c>
    </row>
    <row r="664" spans="23:23" x14ac:dyDescent="0.25">
      <c r="W664" s="12">
        <v>1</v>
      </c>
    </row>
    <row r="665" spans="23:23" x14ac:dyDescent="0.25">
      <c r="W665" s="12">
        <v>1</v>
      </c>
    </row>
    <row r="666" spans="23:23" x14ac:dyDescent="0.25">
      <c r="W666" s="12">
        <v>1</v>
      </c>
    </row>
    <row r="667" spans="23:23" x14ac:dyDescent="0.25">
      <c r="W667" s="12">
        <v>1</v>
      </c>
    </row>
    <row r="668" spans="23:23" x14ac:dyDescent="0.25">
      <c r="W668" s="12">
        <v>1</v>
      </c>
    </row>
    <row r="669" spans="23:23" x14ac:dyDescent="0.25">
      <c r="W669" s="12">
        <v>1</v>
      </c>
    </row>
    <row r="670" spans="23:23" x14ac:dyDescent="0.25">
      <c r="W670" s="12">
        <v>1</v>
      </c>
    </row>
    <row r="671" spans="23:23" x14ac:dyDescent="0.25">
      <c r="W671" s="12">
        <v>1</v>
      </c>
    </row>
    <row r="672" spans="23:23" x14ac:dyDescent="0.25">
      <c r="W672" s="12">
        <v>1</v>
      </c>
    </row>
    <row r="673" spans="23:23" x14ac:dyDescent="0.25">
      <c r="W673" s="12">
        <v>1</v>
      </c>
    </row>
    <row r="674" spans="23:23" x14ac:dyDescent="0.25">
      <c r="W674" s="12">
        <v>1</v>
      </c>
    </row>
    <row r="675" spans="23:23" x14ac:dyDescent="0.25">
      <c r="W675" s="12">
        <v>1</v>
      </c>
    </row>
    <row r="676" spans="23:23" x14ac:dyDescent="0.25">
      <c r="W676" s="12">
        <v>1</v>
      </c>
    </row>
    <row r="677" spans="23:23" x14ac:dyDescent="0.25">
      <c r="W677" s="12">
        <v>1</v>
      </c>
    </row>
    <row r="678" spans="23:23" x14ac:dyDescent="0.25">
      <c r="W678" s="12">
        <v>1</v>
      </c>
    </row>
    <row r="679" spans="23:23" x14ac:dyDescent="0.25">
      <c r="W679" s="12">
        <v>1</v>
      </c>
    </row>
    <row r="680" spans="23:23" x14ac:dyDescent="0.25">
      <c r="W680" s="12">
        <v>1</v>
      </c>
    </row>
    <row r="681" spans="23:23" x14ac:dyDescent="0.25">
      <c r="W681" s="12">
        <v>1</v>
      </c>
    </row>
    <row r="682" spans="23:23" x14ac:dyDescent="0.25">
      <c r="W682" s="12">
        <v>1</v>
      </c>
    </row>
    <row r="683" spans="23:23" x14ac:dyDescent="0.25">
      <c r="W683" s="12">
        <v>1</v>
      </c>
    </row>
    <row r="684" spans="23:23" x14ac:dyDescent="0.25">
      <c r="W684" s="12">
        <v>1</v>
      </c>
    </row>
    <row r="685" spans="23:23" x14ac:dyDescent="0.25">
      <c r="W685" s="12">
        <v>1</v>
      </c>
    </row>
    <row r="686" spans="23:23" x14ac:dyDescent="0.25">
      <c r="W686" s="12">
        <v>1</v>
      </c>
    </row>
    <row r="687" spans="23:23" x14ac:dyDescent="0.25">
      <c r="W687" s="12">
        <v>1</v>
      </c>
    </row>
    <row r="688" spans="23:23" x14ac:dyDescent="0.25">
      <c r="W688" s="12">
        <v>1</v>
      </c>
    </row>
    <row r="689" spans="23:23" x14ac:dyDescent="0.25">
      <c r="W689" s="12">
        <v>1</v>
      </c>
    </row>
    <row r="690" spans="23:23" x14ac:dyDescent="0.25">
      <c r="W690" s="12">
        <v>1</v>
      </c>
    </row>
    <row r="691" spans="23:23" x14ac:dyDescent="0.25">
      <c r="W691" s="12">
        <v>1</v>
      </c>
    </row>
    <row r="692" spans="23:23" x14ac:dyDescent="0.25">
      <c r="W692" s="12">
        <v>1</v>
      </c>
    </row>
    <row r="693" spans="23:23" x14ac:dyDescent="0.25">
      <c r="W693" s="12">
        <v>1</v>
      </c>
    </row>
    <row r="694" spans="23:23" x14ac:dyDescent="0.25">
      <c r="W694" s="12">
        <v>1</v>
      </c>
    </row>
    <row r="695" spans="23:23" x14ac:dyDescent="0.25">
      <c r="W695" s="12">
        <v>1</v>
      </c>
    </row>
    <row r="696" spans="23:23" x14ac:dyDescent="0.25">
      <c r="W696" s="12">
        <v>1</v>
      </c>
    </row>
    <row r="697" spans="23:23" x14ac:dyDescent="0.25">
      <c r="W697" s="12">
        <v>1</v>
      </c>
    </row>
    <row r="698" spans="23:23" x14ac:dyDescent="0.25">
      <c r="W698" s="12">
        <v>1</v>
      </c>
    </row>
    <row r="699" spans="23:23" x14ac:dyDescent="0.25">
      <c r="W699" s="12">
        <v>1</v>
      </c>
    </row>
    <row r="700" spans="23:23" x14ac:dyDescent="0.25">
      <c r="W700" s="12">
        <v>1</v>
      </c>
    </row>
    <row r="701" spans="23:23" x14ac:dyDescent="0.25">
      <c r="W701" s="12">
        <v>1</v>
      </c>
    </row>
    <row r="702" spans="23:23" x14ac:dyDescent="0.25">
      <c r="W702" s="12">
        <v>1</v>
      </c>
    </row>
    <row r="703" spans="23:23" x14ac:dyDescent="0.25">
      <c r="W703" s="12">
        <v>1</v>
      </c>
    </row>
    <row r="704" spans="23:23" x14ac:dyDescent="0.25">
      <c r="W704" s="12">
        <v>1</v>
      </c>
    </row>
    <row r="705" spans="23:23" x14ac:dyDescent="0.25">
      <c r="W705" s="12">
        <v>1</v>
      </c>
    </row>
    <row r="706" spans="23:23" x14ac:dyDescent="0.25">
      <c r="W706" s="12">
        <v>1</v>
      </c>
    </row>
    <row r="707" spans="23:23" x14ac:dyDescent="0.25">
      <c r="W707" s="12">
        <v>1</v>
      </c>
    </row>
    <row r="708" spans="23:23" x14ac:dyDescent="0.25">
      <c r="W708" s="12">
        <v>1</v>
      </c>
    </row>
    <row r="709" spans="23:23" x14ac:dyDescent="0.25">
      <c r="W709" s="12">
        <v>1</v>
      </c>
    </row>
    <row r="710" spans="23:23" x14ac:dyDescent="0.25">
      <c r="W710" s="12">
        <v>1</v>
      </c>
    </row>
    <row r="711" spans="23:23" x14ac:dyDescent="0.25">
      <c r="W711" s="12">
        <v>1</v>
      </c>
    </row>
    <row r="712" spans="23:23" x14ac:dyDescent="0.25">
      <c r="W712" s="12">
        <v>1</v>
      </c>
    </row>
    <row r="713" spans="23:23" x14ac:dyDescent="0.25">
      <c r="W713" s="12">
        <v>1</v>
      </c>
    </row>
    <row r="714" spans="23:23" x14ac:dyDescent="0.25">
      <c r="W714" s="12">
        <v>1</v>
      </c>
    </row>
    <row r="715" spans="23:23" x14ac:dyDescent="0.25">
      <c r="W715" s="12">
        <v>1</v>
      </c>
    </row>
    <row r="716" spans="23:23" x14ac:dyDescent="0.25">
      <c r="W716" s="12">
        <v>1</v>
      </c>
    </row>
    <row r="717" spans="23:23" x14ac:dyDescent="0.25">
      <c r="W717" s="12">
        <v>1</v>
      </c>
    </row>
    <row r="718" spans="23:23" x14ac:dyDescent="0.25">
      <c r="W718" s="12">
        <v>1</v>
      </c>
    </row>
    <row r="719" spans="23:23" x14ac:dyDescent="0.25">
      <c r="W719" s="12">
        <v>1</v>
      </c>
    </row>
    <row r="720" spans="23:23" x14ac:dyDescent="0.25">
      <c r="W720" s="12">
        <v>1</v>
      </c>
    </row>
    <row r="721" spans="23:23" x14ac:dyDescent="0.25">
      <c r="W721" s="12">
        <v>1</v>
      </c>
    </row>
    <row r="722" spans="23:23" x14ac:dyDescent="0.25">
      <c r="W722" s="12">
        <v>1</v>
      </c>
    </row>
    <row r="723" spans="23:23" x14ac:dyDescent="0.25">
      <c r="W723" s="12">
        <v>1</v>
      </c>
    </row>
    <row r="724" spans="23:23" x14ac:dyDescent="0.25">
      <c r="W724" s="12">
        <v>1</v>
      </c>
    </row>
    <row r="725" spans="23:23" x14ac:dyDescent="0.25">
      <c r="W725" s="12">
        <v>1</v>
      </c>
    </row>
    <row r="726" spans="23:23" x14ac:dyDescent="0.25">
      <c r="W726" s="12">
        <v>1</v>
      </c>
    </row>
    <row r="727" spans="23:23" x14ac:dyDescent="0.25">
      <c r="W727" s="12">
        <v>1</v>
      </c>
    </row>
    <row r="728" spans="23:23" x14ac:dyDescent="0.25">
      <c r="W728" s="12">
        <v>1</v>
      </c>
    </row>
    <row r="729" spans="23:23" x14ac:dyDescent="0.25">
      <c r="W729" s="12">
        <v>1</v>
      </c>
    </row>
    <row r="730" spans="23:23" x14ac:dyDescent="0.25">
      <c r="W730" s="12">
        <v>1</v>
      </c>
    </row>
    <row r="731" spans="23:23" x14ac:dyDescent="0.25">
      <c r="W731" s="12">
        <v>1</v>
      </c>
    </row>
    <row r="732" spans="23:23" x14ac:dyDescent="0.25">
      <c r="W732" s="12">
        <v>1</v>
      </c>
    </row>
    <row r="733" spans="23:23" x14ac:dyDescent="0.25">
      <c r="W733" s="12">
        <v>1</v>
      </c>
    </row>
    <row r="734" spans="23:23" x14ac:dyDescent="0.25">
      <c r="W734" s="12">
        <v>1</v>
      </c>
    </row>
    <row r="735" spans="23:23" x14ac:dyDescent="0.25">
      <c r="W735" s="12">
        <v>1</v>
      </c>
    </row>
    <row r="736" spans="23:23" x14ac:dyDescent="0.25">
      <c r="W736" s="12">
        <v>1</v>
      </c>
    </row>
    <row r="737" spans="23:23" x14ac:dyDescent="0.25">
      <c r="W737" s="12">
        <v>1</v>
      </c>
    </row>
    <row r="738" spans="23:23" x14ac:dyDescent="0.25">
      <c r="W738" s="12">
        <v>1</v>
      </c>
    </row>
    <row r="739" spans="23:23" x14ac:dyDescent="0.25">
      <c r="W739" s="12">
        <v>1</v>
      </c>
    </row>
    <row r="740" spans="23:23" x14ac:dyDescent="0.25">
      <c r="W740" s="12">
        <v>1</v>
      </c>
    </row>
    <row r="741" spans="23:23" x14ac:dyDescent="0.25">
      <c r="W741" s="12">
        <v>1</v>
      </c>
    </row>
    <row r="742" spans="23:23" x14ac:dyDescent="0.25">
      <c r="W742" s="12">
        <v>1</v>
      </c>
    </row>
    <row r="743" spans="23:23" x14ac:dyDescent="0.25">
      <c r="W743" s="12">
        <v>1</v>
      </c>
    </row>
    <row r="744" spans="23:23" x14ac:dyDescent="0.25">
      <c r="W744" s="12">
        <v>1</v>
      </c>
    </row>
    <row r="745" spans="23:23" x14ac:dyDescent="0.25">
      <c r="W745" s="12">
        <v>1</v>
      </c>
    </row>
    <row r="746" spans="23:23" x14ac:dyDescent="0.25">
      <c r="W746" s="12">
        <v>1</v>
      </c>
    </row>
    <row r="747" spans="23:23" x14ac:dyDescent="0.25">
      <c r="W747" s="12">
        <v>1</v>
      </c>
    </row>
    <row r="748" spans="23:23" x14ac:dyDescent="0.25">
      <c r="W748" s="12">
        <v>1</v>
      </c>
    </row>
    <row r="749" spans="23:23" x14ac:dyDescent="0.25">
      <c r="W749" s="12">
        <v>1</v>
      </c>
    </row>
    <row r="750" spans="23:23" x14ac:dyDescent="0.25">
      <c r="W750" s="12">
        <v>1</v>
      </c>
    </row>
    <row r="751" spans="23:23" x14ac:dyDescent="0.25">
      <c r="W751" s="12">
        <v>1</v>
      </c>
    </row>
    <row r="752" spans="23:23" x14ac:dyDescent="0.25">
      <c r="W752" s="12">
        <v>1</v>
      </c>
    </row>
    <row r="753" spans="23:23" x14ac:dyDescent="0.25">
      <c r="W753" s="12">
        <v>1</v>
      </c>
    </row>
    <row r="754" spans="23:23" x14ac:dyDescent="0.25">
      <c r="W754" s="12">
        <v>1</v>
      </c>
    </row>
    <row r="755" spans="23:23" x14ac:dyDescent="0.25">
      <c r="W755" s="12">
        <v>1</v>
      </c>
    </row>
    <row r="756" spans="23:23" x14ac:dyDescent="0.25">
      <c r="W756" s="12">
        <v>1</v>
      </c>
    </row>
    <row r="757" spans="23:23" x14ac:dyDescent="0.25">
      <c r="W757" s="12">
        <v>1</v>
      </c>
    </row>
    <row r="758" spans="23:23" x14ac:dyDescent="0.25">
      <c r="W758" s="12">
        <v>1</v>
      </c>
    </row>
    <row r="759" spans="23:23" x14ac:dyDescent="0.25">
      <c r="W759" s="12">
        <v>1</v>
      </c>
    </row>
    <row r="760" spans="23:23" x14ac:dyDescent="0.25">
      <c r="W760" s="12">
        <v>1</v>
      </c>
    </row>
    <row r="761" spans="23:23" x14ac:dyDescent="0.25">
      <c r="W761" s="12">
        <v>1</v>
      </c>
    </row>
    <row r="762" spans="23:23" x14ac:dyDescent="0.25">
      <c r="W762" s="12">
        <v>1</v>
      </c>
    </row>
    <row r="763" spans="23:23" x14ac:dyDescent="0.25">
      <c r="W763" s="12">
        <v>1</v>
      </c>
    </row>
    <row r="764" spans="23:23" x14ac:dyDescent="0.25">
      <c r="W764" s="12">
        <v>1</v>
      </c>
    </row>
    <row r="765" spans="23:23" x14ac:dyDescent="0.25">
      <c r="W765" s="12">
        <v>1</v>
      </c>
    </row>
    <row r="766" spans="23:23" x14ac:dyDescent="0.25">
      <c r="W766" s="12">
        <v>1</v>
      </c>
    </row>
    <row r="767" spans="23:23" x14ac:dyDescent="0.25">
      <c r="W767" s="12">
        <v>1</v>
      </c>
    </row>
    <row r="768" spans="23:23" x14ac:dyDescent="0.25">
      <c r="W768" s="12">
        <v>1</v>
      </c>
    </row>
    <row r="769" spans="23:23" x14ac:dyDescent="0.25">
      <c r="W769" s="12">
        <v>1</v>
      </c>
    </row>
    <row r="770" spans="23:23" x14ac:dyDescent="0.25">
      <c r="W770" s="12">
        <v>1</v>
      </c>
    </row>
    <row r="771" spans="23:23" x14ac:dyDescent="0.25">
      <c r="W771" s="12">
        <v>1</v>
      </c>
    </row>
    <row r="772" spans="23:23" x14ac:dyDescent="0.25">
      <c r="W772" s="12">
        <v>1</v>
      </c>
    </row>
    <row r="773" spans="23:23" x14ac:dyDescent="0.25">
      <c r="W773" s="12">
        <v>1</v>
      </c>
    </row>
    <row r="774" spans="23:23" x14ac:dyDescent="0.25">
      <c r="W774" s="12">
        <v>1</v>
      </c>
    </row>
    <row r="775" spans="23:23" x14ac:dyDescent="0.25">
      <c r="W775" s="12">
        <v>1</v>
      </c>
    </row>
    <row r="776" spans="23:23" x14ac:dyDescent="0.25">
      <c r="W776" s="12">
        <v>1</v>
      </c>
    </row>
    <row r="777" spans="23:23" x14ac:dyDescent="0.25">
      <c r="W777" s="12">
        <v>1</v>
      </c>
    </row>
    <row r="778" spans="23:23" x14ac:dyDescent="0.25">
      <c r="W778" s="12">
        <v>1</v>
      </c>
    </row>
    <row r="779" spans="23:23" x14ac:dyDescent="0.25">
      <c r="W779" s="12">
        <v>1</v>
      </c>
    </row>
    <row r="780" spans="23:23" x14ac:dyDescent="0.25">
      <c r="W780" s="12">
        <v>1</v>
      </c>
    </row>
    <row r="781" spans="23:23" x14ac:dyDescent="0.25">
      <c r="W781" s="12">
        <v>1</v>
      </c>
    </row>
    <row r="782" spans="23:23" x14ac:dyDescent="0.25">
      <c r="W782" s="12">
        <v>1</v>
      </c>
    </row>
    <row r="783" spans="23:23" x14ac:dyDescent="0.25">
      <c r="W783" s="12">
        <v>1</v>
      </c>
    </row>
    <row r="784" spans="23:23" x14ac:dyDescent="0.25">
      <c r="W784" s="12">
        <v>1</v>
      </c>
    </row>
    <row r="785" spans="23:23" x14ac:dyDescent="0.25">
      <c r="W785" s="12">
        <v>1</v>
      </c>
    </row>
    <row r="786" spans="23:23" x14ac:dyDescent="0.25">
      <c r="W786" s="12">
        <v>1</v>
      </c>
    </row>
    <row r="787" spans="23:23" x14ac:dyDescent="0.25">
      <c r="W787" s="12">
        <v>1</v>
      </c>
    </row>
    <row r="788" spans="23:23" x14ac:dyDescent="0.25">
      <c r="W788" s="12">
        <v>1</v>
      </c>
    </row>
    <row r="789" spans="23:23" x14ac:dyDescent="0.25">
      <c r="W789" s="12">
        <v>1</v>
      </c>
    </row>
    <row r="790" spans="23:23" x14ac:dyDescent="0.25">
      <c r="W790" s="12">
        <v>1</v>
      </c>
    </row>
    <row r="791" spans="23:23" x14ac:dyDescent="0.25">
      <c r="W791" s="12">
        <v>1</v>
      </c>
    </row>
    <row r="792" spans="23:23" x14ac:dyDescent="0.25">
      <c r="W792" s="12">
        <v>1</v>
      </c>
    </row>
    <row r="793" spans="23:23" x14ac:dyDescent="0.25">
      <c r="W793" s="12">
        <v>1</v>
      </c>
    </row>
    <row r="794" spans="23:23" x14ac:dyDescent="0.25">
      <c r="W794" s="12">
        <v>1</v>
      </c>
    </row>
    <row r="795" spans="23:23" x14ac:dyDescent="0.25">
      <c r="W795" s="12">
        <v>1</v>
      </c>
    </row>
    <row r="796" spans="23:23" x14ac:dyDescent="0.25">
      <c r="W796" s="12">
        <v>1</v>
      </c>
    </row>
    <row r="797" spans="23:23" x14ac:dyDescent="0.25">
      <c r="W797" s="12">
        <v>1</v>
      </c>
    </row>
    <row r="798" spans="23:23" x14ac:dyDescent="0.25">
      <c r="W798" s="12">
        <v>1</v>
      </c>
    </row>
    <row r="799" spans="23:23" x14ac:dyDescent="0.25">
      <c r="W799" s="12">
        <v>1</v>
      </c>
    </row>
    <row r="800" spans="23:23" x14ac:dyDescent="0.25">
      <c r="W800" s="12">
        <v>1</v>
      </c>
    </row>
    <row r="801" spans="23:23" x14ac:dyDescent="0.25">
      <c r="W801" s="12">
        <v>1</v>
      </c>
    </row>
    <row r="802" spans="23:23" x14ac:dyDescent="0.25">
      <c r="W802" s="12">
        <v>1</v>
      </c>
    </row>
    <row r="803" spans="23:23" x14ac:dyDescent="0.25">
      <c r="W803" s="12">
        <v>1</v>
      </c>
    </row>
    <row r="804" spans="23:23" x14ac:dyDescent="0.25">
      <c r="W804" s="12">
        <v>1</v>
      </c>
    </row>
    <row r="805" spans="23:23" x14ac:dyDescent="0.25">
      <c r="W805" s="12">
        <v>1</v>
      </c>
    </row>
    <row r="806" spans="23:23" x14ac:dyDescent="0.25">
      <c r="W806" s="12">
        <v>1</v>
      </c>
    </row>
    <row r="807" spans="23:23" x14ac:dyDescent="0.25">
      <c r="W807" s="12">
        <v>1</v>
      </c>
    </row>
    <row r="808" spans="23:23" x14ac:dyDescent="0.25">
      <c r="W808" s="12">
        <v>1</v>
      </c>
    </row>
    <row r="809" spans="23:23" x14ac:dyDescent="0.25">
      <c r="W809" s="12">
        <v>1</v>
      </c>
    </row>
    <row r="810" spans="23:23" x14ac:dyDescent="0.25">
      <c r="W810" s="12">
        <v>1</v>
      </c>
    </row>
    <row r="811" spans="23:23" x14ac:dyDescent="0.25">
      <c r="W811" s="12">
        <v>1</v>
      </c>
    </row>
  </sheetData>
  <autoFilter ref="B1:W81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en_1">
                <anchor moveWithCells="1" sizeWithCells="1">
                  <from>
                    <xdr:col>1</xdr:col>
                    <xdr:colOff>457200</xdr:colOff>
                    <xdr:row>0</xdr:row>
                    <xdr:rowOff>28575</xdr:rowOff>
                  </from>
                  <to>
                    <xdr:col>1</xdr:col>
                    <xdr:colOff>1181100</xdr:colOff>
                    <xdr:row>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copy_rename">
                <anchor moveWithCells="1" sizeWithCells="1">
                  <from>
                    <xdr:col>0</xdr:col>
                    <xdr:colOff>485775</xdr:colOff>
                    <xdr:row>7</xdr:row>
                    <xdr:rowOff>66675</xdr:rowOff>
                  </from>
                  <to>
                    <xdr:col>0</xdr:col>
                    <xdr:colOff>3048000</xdr:colOff>
                    <xdr:row>10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'NE PAS TOUCHER'!$F$14:$F$25</xm:f>
          </x14:formula1>
          <xm:sqref>A3</xm:sqref>
        </x14:dataValidation>
        <x14:dataValidation type="list" allowBlank="1" showInputMessage="1" showErrorMessage="1">
          <x14:formula1>
            <xm:f>'NE PAS TOUCHER'!$H$14:$H$96</xm:f>
          </x14:formula1>
          <xm:sqref>A5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650"/>
  <sheetViews>
    <sheetView workbookViewId="0">
      <selection activeCell="A20" sqref="A20:D20"/>
    </sheetView>
  </sheetViews>
  <sheetFormatPr baseColWidth="10" defaultRowHeight="15" x14ac:dyDescent="0.25"/>
  <cols>
    <col min="1" max="1" width="37.5703125" style="21" bestFit="1" customWidth="1"/>
    <col min="4" max="4" width="9.5703125" style="4" bestFit="1" customWidth="1"/>
    <col min="12" max="15" width="14.7109375" customWidth="1"/>
    <col min="21" max="21" width="32.42578125" bestFit="1" customWidth="1"/>
    <col min="22" max="22" width="13.7109375" bestFit="1" customWidth="1"/>
    <col min="23" max="23" width="13" bestFit="1" customWidth="1"/>
  </cols>
  <sheetData>
    <row r="1" spans="1:22" ht="51" x14ac:dyDescent="0.25">
      <c r="A1" s="14" t="s">
        <v>1</v>
      </c>
      <c r="B1" s="14" t="s">
        <v>26</v>
      </c>
      <c r="C1" s="15" t="s">
        <v>27</v>
      </c>
      <c r="D1" s="16" t="s">
        <v>28</v>
      </c>
      <c r="E1" s="17" t="s">
        <v>29</v>
      </c>
      <c r="F1" s="17" t="s">
        <v>30</v>
      </c>
      <c r="G1" s="18" t="s">
        <v>31</v>
      </c>
      <c r="H1" s="18" t="s">
        <v>32</v>
      </c>
      <c r="I1" s="18" t="s">
        <v>33</v>
      </c>
      <c r="J1" s="18" t="s">
        <v>10</v>
      </c>
      <c r="K1" s="18" t="s">
        <v>34</v>
      </c>
      <c r="L1" s="18" t="s">
        <v>35</v>
      </c>
      <c r="M1" s="18" t="s">
        <v>76</v>
      </c>
      <c r="N1" s="18" t="s">
        <v>78</v>
      </c>
      <c r="O1" s="18" t="s">
        <v>77</v>
      </c>
      <c r="P1" s="16" t="s">
        <v>36</v>
      </c>
      <c r="Q1" s="16" t="s">
        <v>37</v>
      </c>
      <c r="R1" s="16" t="s">
        <v>38</v>
      </c>
      <c r="S1" s="10" t="s">
        <v>39</v>
      </c>
    </row>
    <row r="2" spans="1:22" x14ac:dyDescent="0.25">
      <c r="A2" s="19" t="s">
        <v>85</v>
      </c>
      <c r="B2" s="13" t="e">
        <f t="shared" ref="B2:B33" si="0">E2/D2</f>
        <v>#DIV/0!</v>
      </c>
      <c r="C2" s="13" t="e">
        <f t="shared" ref="C2:C33" si="1">F2/D2</f>
        <v>#DIV/0!</v>
      </c>
      <c r="D2" s="6">
        <f>SUMIFS(LISTING_RC!$W$2:$W$650,LISTING_RC!$D$2:$D$650,DATA!A2)</f>
        <v>0</v>
      </c>
      <c r="E2" s="6">
        <f>SUMIFS(LISTING_RC!$O$2:$O$650,LISTING_RC!$D$2:$D$650,DATA!A2)</f>
        <v>0</v>
      </c>
      <c r="F2" s="6">
        <f>SUMIFS(LISTING_RC!$Q$2:$Q$650,LISTING_RC!$D$2:$D$650,DATA!A2)</f>
        <v>0</v>
      </c>
      <c r="G2" s="6">
        <f>SUMIFS(LISTING_RC!$I$2:$I$650,LISTING_RC!$D$2:$D$650,DATA!A2)</f>
        <v>58429</v>
      </c>
      <c r="H2" s="6">
        <f>SUMIFS(LISTING_RC!$J$2:$J$650,LISTING_RC!$D$2:$D$650,DATA!A2)</f>
        <v>0</v>
      </c>
      <c r="I2" s="6">
        <f>SUMIFS(LISTING_RC!$K$2:$K$650,LISTING_RC!$D$2:$D$650,DATA!A2)</f>
        <v>0</v>
      </c>
      <c r="J2" s="6">
        <f>SUMIFS(LISTING_RC!$M$2:$M$650,LISTING_RC!$D$2:$D$650,DATA!A2)</f>
        <v>0</v>
      </c>
      <c r="K2" s="6">
        <f>SUMIFS(LISTING_RC!$N$2:$N$650,LISTING_RC!$D$2:$D$650,DATA!A2)</f>
        <v>0</v>
      </c>
      <c r="L2" s="6">
        <f>SUMIFS(LISTING_RC!$L$2:$L$650,LISTING_RC!$D$2:$D$650,DATA!A2)</f>
        <v>0</v>
      </c>
      <c r="M2" s="6">
        <f>SUMIFS(LISTING_RC!$P$2:$P$650,LISTING_RC!$D$2:$D$650,DATA!A2)</f>
        <v>1</v>
      </c>
      <c r="N2" s="6">
        <f>SUMIFS(LISTING_RC!$T$2:$T$650,LISTING_RC!$D$2:$D$650,DATA!A2)</f>
        <v>0</v>
      </c>
      <c r="O2" s="6">
        <f>SUMIFS(LISTING_RC!$U$2:$U$650,LISTING_RC!$D$2:$D$650,DATA!A2)</f>
        <v>0</v>
      </c>
      <c r="P2" s="6"/>
      <c r="Q2" s="6"/>
      <c r="R2" s="6"/>
      <c r="S2" s="6"/>
    </row>
    <row r="3" spans="1:22" x14ac:dyDescent="0.25">
      <c r="A3" s="19" t="s">
        <v>22</v>
      </c>
      <c r="B3" s="13" t="e">
        <f t="shared" si="0"/>
        <v>#DIV/0!</v>
      </c>
      <c r="C3" s="13" t="e">
        <f t="shared" si="1"/>
        <v>#DIV/0!</v>
      </c>
      <c r="D3" s="6">
        <f>SUMIFS(LISTING_RC!$W$2:$W$650,LISTING_RC!$D$2:$D$650,DATA!A3)</f>
        <v>0</v>
      </c>
      <c r="E3" s="6">
        <f>SUMIFS(LISTING_RC!$O$2:$O$650,LISTING_RC!$D$2:$D$650,DATA!A3)</f>
        <v>0</v>
      </c>
      <c r="F3" s="6">
        <f>SUMIFS(LISTING_RC!$Q$2:$Q$650,LISTING_RC!$D$2:$D$650,DATA!A3)</f>
        <v>0</v>
      </c>
      <c r="G3" s="6">
        <f>SUMIFS(LISTING_RC!$I$2:$I$650,LISTING_RC!$D$2:$D$650,DATA!A3)</f>
        <v>58429</v>
      </c>
      <c r="H3" s="6">
        <f>SUMIFS(LISTING_RC!$J$2:$J$650,LISTING_RC!$D$2:$D$650,DATA!A3)</f>
        <v>1</v>
      </c>
      <c r="I3" s="6">
        <f>SUMIFS(LISTING_RC!$K$2:$K$650,LISTING_RC!$D$2:$D$650,DATA!A3)</f>
        <v>0</v>
      </c>
      <c r="J3" s="6">
        <f>SUMIFS(LISTING_RC!$M$2:$M$650,LISTING_RC!$D$2:$D$650,DATA!A3)</f>
        <v>1</v>
      </c>
      <c r="K3" s="6">
        <f>SUMIFS(LISTING_RC!$N$2:$N$650,LISTING_RC!$D$2:$D$650,DATA!A3)</f>
        <v>0</v>
      </c>
      <c r="L3" s="6">
        <f>SUMIFS(LISTING_RC!$L$2:$L$650,LISTING_RC!$D$2:$D$650,DATA!A3)</f>
        <v>0</v>
      </c>
      <c r="M3" s="6">
        <f>SUMIFS(LISTING_RC!$P$2:$P$650,LISTING_RC!$D$2:$D$650,DATA!A3)</f>
        <v>0</v>
      </c>
      <c r="N3" s="6">
        <f>SUMIFS(LISTING_RC!$T$2:$T$650,LISTING_RC!$D$2:$D$650,DATA!A3)</f>
        <v>1</v>
      </c>
      <c r="O3" s="6">
        <f>SUMIFS(LISTING_RC!$U$2:$U$650,LISTING_RC!$D$2:$D$650,DATA!A3)</f>
        <v>0</v>
      </c>
      <c r="P3" s="6"/>
      <c r="Q3" s="6"/>
      <c r="R3" s="6"/>
      <c r="S3" s="6"/>
    </row>
    <row r="4" spans="1:22" x14ac:dyDescent="0.25">
      <c r="A4" s="19" t="s">
        <v>74</v>
      </c>
      <c r="B4" s="13" t="e">
        <f t="shared" si="0"/>
        <v>#DIV/0!</v>
      </c>
      <c r="C4" s="13" t="e">
        <f t="shared" si="1"/>
        <v>#DIV/0!</v>
      </c>
      <c r="D4" s="6">
        <f>SUMIFS(LISTING_RC!$W$2:$W$650,LISTING_RC!$D$2:$D$650,DATA!A4)</f>
        <v>0</v>
      </c>
      <c r="E4" s="6">
        <f>SUMIFS(LISTING_RC!$O$2:$O$650,LISTING_RC!$D$2:$D$650,DATA!A4)</f>
        <v>0</v>
      </c>
      <c r="F4" s="6">
        <f>SUMIFS(LISTING_RC!$Q$2:$Q$650,LISTING_RC!$D$2:$D$650,DATA!A4)</f>
        <v>0</v>
      </c>
      <c r="G4" s="6">
        <f>SUMIFS(LISTING_RC!$I$2:$I$650,LISTING_RC!$D$2:$D$650,DATA!A4)</f>
        <v>0</v>
      </c>
      <c r="H4" s="6">
        <f>SUMIFS(LISTING_RC!$J$2:$J$650,LISTING_RC!$D$2:$D$650,DATA!A4)</f>
        <v>0</v>
      </c>
      <c r="I4" s="6">
        <f>SUMIFS(LISTING_RC!$K$2:$K$650,LISTING_RC!$D$2:$D$650,DATA!A4)</f>
        <v>0</v>
      </c>
      <c r="J4" s="6">
        <f>SUMIFS(LISTING_RC!$M$2:$M$650,LISTING_RC!$D$2:$D$650,DATA!A4)</f>
        <v>0</v>
      </c>
      <c r="K4" s="6">
        <f>SUMIFS(LISTING_RC!$N$2:$N$650,LISTING_RC!$D$2:$D$650,DATA!A4)</f>
        <v>0</v>
      </c>
      <c r="L4" s="6">
        <f>SUMIFS(LISTING_RC!$L$2:$L$650,LISTING_RC!$D$2:$D$650,DATA!A4)</f>
        <v>0</v>
      </c>
      <c r="M4" s="6">
        <f>SUMIFS(LISTING_RC!$P$2:$P$650,LISTING_RC!$D$2:$D$650,DATA!A4)</f>
        <v>0</v>
      </c>
      <c r="N4" s="6">
        <f>SUMIFS(LISTING_RC!$T$2:$T$650,LISTING_RC!$D$2:$D$650,DATA!A4)</f>
        <v>0</v>
      </c>
      <c r="O4" s="6">
        <f>SUMIFS(LISTING_RC!$U$2:$U$650,LISTING_RC!$D$2:$D$650,DATA!A4)</f>
        <v>0</v>
      </c>
      <c r="P4" s="6"/>
      <c r="Q4" s="6"/>
      <c r="R4" s="6"/>
      <c r="S4" s="6"/>
    </row>
    <row r="5" spans="1:22" x14ac:dyDescent="0.25">
      <c r="A5" s="19" t="s">
        <v>82</v>
      </c>
      <c r="B5" s="13" t="e">
        <f t="shared" si="0"/>
        <v>#DIV/0!</v>
      </c>
      <c r="C5" s="13" t="e">
        <f t="shared" si="1"/>
        <v>#DIV/0!</v>
      </c>
      <c r="D5" s="6">
        <f>SUMIFS(LISTING_RC!$W$2:$W$650,LISTING_RC!$D$2:$D$650,DATA!A5)</f>
        <v>0</v>
      </c>
      <c r="E5" s="6">
        <f>SUMIFS(LISTING_RC!$O$2:$O$650,LISTING_RC!$D$2:$D$650,DATA!A5)</f>
        <v>0</v>
      </c>
      <c r="F5" s="6">
        <f>SUMIFS(LISTING_RC!$Q$2:$Q$650,LISTING_RC!$D$2:$D$650,DATA!A5)</f>
        <v>0</v>
      </c>
      <c r="G5" s="6">
        <f>SUMIFS(LISTING_RC!$I$2:$I$650,LISTING_RC!$D$2:$D$650,DATA!A5)</f>
        <v>0</v>
      </c>
      <c r="H5" s="6">
        <f>SUMIFS(LISTING_RC!$J$2:$J$650,LISTING_RC!$D$2:$D$650,DATA!A5)</f>
        <v>0</v>
      </c>
      <c r="I5" s="6">
        <f>SUMIFS(LISTING_RC!$K$2:$K$650,LISTING_RC!$D$2:$D$650,DATA!A5)</f>
        <v>0</v>
      </c>
      <c r="J5" s="6">
        <f>SUMIFS(LISTING_RC!$M$2:$M$650,LISTING_RC!$D$2:$D$650,DATA!A5)</f>
        <v>0</v>
      </c>
      <c r="K5" s="6">
        <f>SUMIFS(LISTING_RC!$N$2:$N$650,LISTING_RC!$D$2:$D$650,DATA!A5)</f>
        <v>0</v>
      </c>
      <c r="L5" s="6">
        <f>SUMIFS(LISTING_RC!$L$2:$L$650,LISTING_RC!$D$2:$D$650,DATA!A5)</f>
        <v>0</v>
      </c>
      <c r="M5" s="6">
        <f>SUMIFS(LISTING_RC!$P$2:$P$650,LISTING_RC!$D$2:$D$650,DATA!A5)</f>
        <v>0</v>
      </c>
      <c r="N5" s="6">
        <f>SUMIFS(LISTING_RC!$T$2:$T$650,LISTING_RC!$D$2:$D$650,DATA!A5)</f>
        <v>0</v>
      </c>
      <c r="O5" s="6">
        <f>SUMIFS(LISTING_RC!$U$2:$U$650,LISTING_RC!$D$2:$D$650,DATA!A5)</f>
        <v>0</v>
      </c>
      <c r="P5" s="6"/>
      <c r="Q5" s="6"/>
      <c r="R5" s="6"/>
      <c r="S5" s="6"/>
    </row>
    <row r="6" spans="1:22" x14ac:dyDescent="0.25">
      <c r="A6" s="19" t="s">
        <v>67</v>
      </c>
      <c r="B6" s="13" t="e">
        <f t="shared" si="0"/>
        <v>#DIV/0!</v>
      </c>
      <c r="C6" s="13" t="e">
        <f t="shared" si="1"/>
        <v>#DIV/0!</v>
      </c>
      <c r="D6" s="6">
        <f>SUMIFS(LISTING_RC!$W$2:$W$650,LISTING_RC!$D$2:$D$650,DATA!A6)</f>
        <v>0</v>
      </c>
      <c r="E6" s="6">
        <f>SUMIFS(LISTING_RC!$O$2:$O$650,LISTING_RC!$D$2:$D$650,DATA!A6)</f>
        <v>0</v>
      </c>
      <c r="F6" s="6">
        <f>SUMIFS(LISTING_RC!$Q$2:$Q$650,LISTING_RC!$D$2:$D$650,DATA!A6)</f>
        <v>0</v>
      </c>
      <c r="G6" s="6">
        <f>SUMIFS(LISTING_RC!$I$2:$I$650,LISTING_RC!$D$2:$D$650,DATA!A6)</f>
        <v>0</v>
      </c>
      <c r="H6" s="6">
        <f>SUMIFS(LISTING_RC!$J$2:$J$650,LISTING_RC!$D$2:$D$650,DATA!A6)</f>
        <v>0</v>
      </c>
      <c r="I6" s="6">
        <f>SUMIFS(LISTING_RC!$K$2:$K$650,LISTING_RC!$D$2:$D$650,DATA!A6)</f>
        <v>0</v>
      </c>
      <c r="J6" s="6">
        <f>SUMIFS(LISTING_RC!$M$2:$M$650,LISTING_RC!$D$2:$D$650,DATA!A6)</f>
        <v>0</v>
      </c>
      <c r="K6" s="6">
        <f>SUMIFS(LISTING_RC!$N$2:$N$650,LISTING_RC!$D$2:$D$650,DATA!A6)</f>
        <v>0</v>
      </c>
      <c r="L6" s="6">
        <f>SUMIFS(LISTING_RC!$L$2:$L$650,LISTING_RC!$D$2:$D$650,DATA!A6)</f>
        <v>0</v>
      </c>
      <c r="M6" s="6">
        <f>SUMIFS(LISTING_RC!$P$2:$P$650,LISTING_RC!$D$2:$D$650,DATA!A6)</f>
        <v>0</v>
      </c>
      <c r="N6" s="6">
        <f>SUMIFS(LISTING_RC!$T$2:$T$650,LISTING_RC!$D$2:$D$650,DATA!A6)</f>
        <v>0</v>
      </c>
      <c r="O6" s="6">
        <f>SUMIFS(LISTING_RC!$U$2:$U$650,LISTING_RC!$D$2:$D$650,DATA!A6)</f>
        <v>0</v>
      </c>
      <c r="P6" s="6"/>
      <c r="Q6" s="6"/>
      <c r="R6" s="6"/>
      <c r="S6" s="6"/>
    </row>
    <row r="7" spans="1:22" x14ac:dyDescent="0.25">
      <c r="A7" s="19" t="s">
        <v>60</v>
      </c>
      <c r="B7" s="13" t="e">
        <f t="shared" si="0"/>
        <v>#DIV/0!</v>
      </c>
      <c r="C7" s="13" t="e">
        <f t="shared" si="1"/>
        <v>#DIV/0!</v>
      </c>
      <c r="D7" s="6">
        <f>SUMIFS(LISTING_RC!$W$2:$W$650,LISTING_RC!$D$2:$D$650,DATA!A7)</f>
        <v>0</v>
      </c>
      <c r="E7" s="6">
        <f>SUMIFS(LISTING_RC!$O$2:$O$650,LISTING_RC!$D$2:$D$650,DATA!A7)</f>
        <v>0</v>
      </c>
      <c r="F7" s="6">
        <f>SUMIFS(LISTING_RC!$Q$2:$Q$650,LISTING_RC!$D$2:$D$650,DATA!A7)</f>
        <v>0</v>
      </c>
      <c r="G7" s="6">
        <f>SUMIFS(LISTING_RC!$I$2:$I$650,LISTING_RC!$D$2:$D$650,DATA!A7)</f>
        <v>0</v>
      </c>
      <c r="H7" s="6">
        <f>SUMIFS(LISTING_RC!$J$2:$J$650,LISTING_RC!$D$2:$D$650,DATA!A7)</f>
        <v>0</v>
      </c>
      <c r="I7" s="6">
        <f>SUMIFS(LISTING_RC!$K$2:$K$650,LISTING_RC!$D$2:$D$650,DATA!A7)</f>
        <v>0</v>
      </c>
      <c r="J7" s="6">
        <f>SUMIFS(LISTING_RC!$M$2:$M$650,LISTING_RC!$D$2:$D$650,DATA!A7)</f>
        <v>0</v>
      </c>
      <c r="K7" s="6">
        <f>SUMIFS(LISTING_RC!$N$2:$N$650,LISTING_RC!$D$2:$D$650,DATA!A7)</f>
        <v>0</v>
      </c>
      <c r="L7" s="6">
        <f>SUMIFS(LISTING_RC!$L$2:$L$650,LISTING_RC!$D$2:$D$650,DATA!A7)</f>
        <v>0</v>
      </c>
      <c r="M7" s="6">
        <f>SUMIFS(LISTING_RC!$P$2:$P$650,LISTING_RC!$D$2:$D$650,DATA!A7)</f>
        <v>0</v>
      </c>
      <c r="N7" s="6">
        <f>SUMIFS(LISTING_RC!$T$2:$T$650,LISTING_RC!$D$2:$D$650,DATA!A7)</f>
        <v>0</v>
      </c>
      <c r="O7" s="6">
        <f>SUMIFS(LISTING_RC!$U$2:$U$650,LISTING_RC!$D$2:$D$650,DATA!A7)</f>
        <v>0</v>
      </c>
      <c r="P7" s="6"/>
      <c r="Q7" s="6"/>
      <c r="R7" s="6"/>
      <c r="S7" s="6"/>
      <c r="U7" s="39"/>
      <c r="V7" s="39"/>
    </row>
    <row r="8" spans="1:22" x14ac:dyDescent="0.25">
      <c r="A8" s="19" t="s">
        <v>24</v>
      </c>
      <c r="B8" s="13" t="e">
        <f t="shared" si="0"/>
        <v>#DIV/0!</v>
      </c>
      <c r="C8" s="13" t="e">
        <f t="shared" si="1"/>
        <v>#DIV/0!</v>
      </c>
      <c r="D8" s="6">
        <f>SUMIFS(LISTING_RC!$W$2:$W$650,LISTING_RC!$D$2:$D$650,DATA!A8)</f>
        <v>0</v>
      </c>
      <c r="E8" s="6">
        <f>SUMIFS(LISTING_RC!$O$2:$O$650,LISTING_RC!$D$2:$D$650,DATA!A8)</f>
        <v>0</v>
      </c>
      <c r="F8" s="6">
        <f>SUMIFS(LISTING_RC!$Q$2:$Q$650,LISTING_RC!$D$2:$D$650,DATA!A8)</f>
        <v>0</v>
      </c>
      <c r="G8" s="6">
        <f>SUMIFS(LISTING_RC!$I$2:$I$650,LISTING_RC!$D$2:$D$650,DATA!A8)</f>
        <v>0</v>
      </c>
      <c r="H8" s="6">
        <f>SUMIFS(LISTING_RC!$J$2:$J$650,LISTING_RC!$D$2:$D$650,DATA!A8)</f>
        <v>0</v>
      </c>
      <c r="I8" s="6">
        <f>SUMIFS(LISTING_RC!$K$2:$K$650,LISTING_RC!$D$2:$D$650,DATA!A8)</f>
        <v>0</v>
      </c>
      <c r="J8" s="6">
        <f>SUMIFS(LISTING_RC!$M$2:$M$650,LISTING_RC!$D$2:$D$650,DATA!A8)</f>
        <v>0</v>
      </c>
      <c r="K8" s="6">
        <f>SUMIFS(LISTING_RC!$N$2:$N$650,LISTING_RC!$D$2:$D$650,DATA!A8)</f>
        <v>0</v>
      </c>
      <c r="L8" s="6">
        <f>SUMIFS(LISTING_RC!$L$2:$L$650,LISTING_RC!$D$2:$D$650,DATA!A8)</f>
        <v>0</v>
      </c>
      <c r="M8" s="6">
        <f>SUMIFS(LISTING_RC!$P$2:$P$650,LISTING_RC!$D$2:$D$650,DATA!A8)</f>
        <v>0</v>
      </c>
      <c r="N8" s="6">
        <f>SUMIFS(LISTING_RC!$T$2:$T$650,LISTING_RC!$D$2:$D$650,DATA!A8)</f>
        <v>0</v>
      </c>
      <c r="O8" s="6">
        <f>SUMIFS(LISTING_RC!$U$2:$U$650,LISTING_RC!$D$2:$D$650,DATA!A8)</f>
        <v>0</v>
      </c>
      <c r="P8" s="6"/>
      <c r="Q8" s="6"/>
      <c r="R8" s="6"/>
      <c r="S8" s="6"/>
      <c r="U8" s="39"/>
      <c r="V8" s="39"/>
    </row>
    <row r="9" spans="1:22" x14ac:dyDescent="0.25">
      <c r="A9" s="19" t="s">
        <v>62</v>
      </c>
      <c r="B9" s="13" t="e">
        <f t="shared" si="0"/>
        <v>#DIV/0!</v>
      </c>
      <c r="C9" s="13" t="e">
        <f t="shared" si="1"/>
        <v>#DIV/0!</v>
      </c>
      <c r="D9" s="6">
        <f>SUMIFS(LISTING_RC!$W$2:$W$650,LISTING_RC!$D$2:$D$650,DATA!A9)</f>
        <v>0</v>
      </c>
      <c r="E9" s="6">
        <f>SUMIFS(LISTING_RC!$O$2:$O$650,LISTING_RC!$D$2:$D$650,DATA!A9)</f>
        <v>0</v>
      </c>
      <c r="F9" s="6">
        <f>SUMIFS(LISTING_RC!$Q$2:$Q$650,LISTING_RC!$D$2:$D$650,DATA!A9)</f>
        <v>0</v>
      </c>
      <c r="G9" s="6">
        <f>SUMIFS(LISTING_RC!$I$2:$I$650,LISTING_RC!$D$2:$D$650,DATA!A9)</f>
        <v>0</v>
      </c>
      <c r="H9" s="6">
        <f>SUMIFS(LISTING_RC!$J$2:$J$650,LISTING_RC!$D$2:$D$650,DATA!A9)</f>
        <v>0</v>
      </c>
      <c r="I9" s="6">
        <f>SUMIFS(LISTING_RC!$K$2:$K$650,LISTING_RC!$D$2:$D$650,DATA!A9)</f>
        <v>0</v>
      </c>
      <c r="J9" s="6">
        <f>SUMIFS(LISTING_RC!$M$2:$M$650,LISTING_RC!$D$2:$D$650,DATA!A9)</f>
        <v>0</v>
      </c>
      <c r="K9" s="6">
        <f>SUMIFS(LISTING_RC!$N$2:$N$650,LISTING_RC!$D$2:$D$650,DATA!A9)</f>
        <v>0</v>
      </c>
      <c r="L9" s="6">
        <f>SUMIFS(LISTING_RC!$L$2:$L$650,LISTING_RC!$D$2:$D$650,DATA!A9)</f>
        <v>0</v>
      </c>
      <c r="M9" s="6">
        <f>SUMIFS(LISTING_RC!$P$2:$P$650,LISTING_RC!$D$2:$D$650,DATA!A9)</f>
        <v>0</v>
      </c>
      <c r="N9" s="6">
        <f>SUMIFS(LISTING_RC!$T$2:$T$650,LISTING_RC!$D$2:$D$650,DATA!A9)</f>
        <v>0</v>
      </c>
      <c r="O9" s="6">
        <f>SUMIFS(LISTING_RC!$U$2:$U$650,LISTING_RC!$D$2:$D$650,DATA!A9)</f>
        <v>0</v>
      </c>
      <c r="P9" s="6"/>
      <c r="Q9" s="6"/>
      <c r="R9" s="6"/>
      <c r="S9" s="6"/>
    </row>
    <row r="10" spans="1:22" x14ac:dyDescent="0.25">
      <c r="A10" s="19" t="s">
        <v>101</v>
      </c>
      <c r="B10" s="13" t="e">
        <f t="shared" si="0"/>
        <v>#DIV/0!</v>
      </c>
      <c r="C10" s="13" t="e">
        <f t="shared" si="1"/>
        <v>#DIV/0!</v>
      </c>
      <c r="D10" s="6">
        <f>SUMIFS(LISTING_RC!$W$2:$W$650,LISTING_RC!$D$2:$D$650,DATA!A10)</f>
        <v>0</v>
      </c>
      <c r="E10" s="6">
        <f>SUMIFS(LISTING_RC!$O$2:$O$650,LISTING_RC!$D$2:$D$650,DATA!A10)</f>
        <v>0</v>
      </c>
      <c r="F10" s="6">
        <f>SUMIFS(LISTING_RC!$Q$2:$Q$650,LISTING_RC!$D$2:$D$650,DATA!A10)</f>
        <v>0</v>
      </c>
      <c r="G10" s="6">
        <f>SUMIFS(LISTING_RC!$I$2:$I$650,LISTING_RC!$D$2:$D$650,DATA!A10)</f>
        <v>0</v>
      </c>
      <c r="H10" s="6">
        <f>SUMIFS(LISTING_RC!$J$2:$J$650,LISTING_RC!$D$2:$D$650,DATA!A10)</f>
        <v>0</v>
      </c>
      <c r="I10" s="6">
        <f>SUMIFS(LISTING_RC!$K$2:$K$650,LISTING_RC!$D$2:$D$650,DATA!A10)</f>
        <v>0</v>
      </c>
      <c r="J10" s="6">
        <f>SUMIFS(LISTING_RC!$M$2:$M$650,LISTING_RC!$D$2:$D$650,DATA!A10)</f>
        <v>0</v>
      </c>
      <c r="K10" s="6">
        <f>SUMIFS(LISTING_RC!$N$2:$N$650,LISTING_RC!$D$2:$D$650,DATA!A10)</f>
        <v>0</v>
      </c>
      <c r="L10" s="6">
        <f>SUMIFS(LISTING_RC!$L$2:$L$650,LISTING_RC!$D$2:$D$650,DATA!A10)</f>
        <v>0</v>
      </c>
      <c r="M10" s="6">
        <f>SUMIFS(LISTING_RC!$P$2:$P$650,LISTING_RC!$D$2:$D$650,DATA!A10)</f>
        <v>0</v>
      </c>
      <c r="N10" s="6">
        <f>SUMIFS(LISTING_RC!$T$2:$T$650,LISTING_RC!$D$2:$D$650,DATA!A10)</f>
        <v>0</v>
      </c>
      <c r="O10" s="6">
        <f>SUMIFS(LISTING_RC!$U$2:$U$650,LISTING_RC!$D$2:$D$650,DATA!A10)</f>
        <v>0</v>
      </c>
      <c r="P10" s="6"/>
      <c r="Q10" s="6"/>
      <c r="R10" s="6"/>
      <c r="S10" s="6"/>
    </row>
    <row r="11" spans="1:22" x14ac:dyDescent="0.25">
      <c r="A11" s="19" t="s">
        <v>70</v>
      </c>
      <c r="B11" s="13" t="e">
        <f t="shared" si="0"/>
        <v>#DIV/0!</v>
      </c>
      <c r="C11" s="13" t="e">
        <f t="shared" si="1"/>
        <v>#DIV/0!</v>
      </c>
      <c r="D11" s="6">
        <f>SUMIFS(LISTING_RC!$W$2:$W$650,LISTING_RC!$D$2:$D$650,DATA!A11)</f>
        <v>0</v>
      </c>
      <c r="E11" s="6">
        <f>SUMIFS(LISTING_RC!$O$2:$O$650,LISTING_RC!$D$2:$D$650,DATA!A11)</f>
        <v>0</v>
      </c>
      <c r="F11" s="6">
        <f>SUMIFS(LISTING_RC!$Q$2:$Q$650,LISTING_RC!$D$2:$D$650,DATA!A11)</f>
        <v>0</v>
      </c>
      <c r="G11" s="6">
        <f>SUMIFS(LISTING_RC!$I$2:$I$650,LISTING_RC!$D$2:$D$650,DATA!A11)</f>
        <v>0</v>
      </c>
      <c r="H11" s="6">
        <f>SUMIFS(LISTING_RC!$J$2:$J$650,LISTING_RC!$D$2:$D$650,DATA!A11)</f>
        <v>0</v>
      </c>
      <c r="I11" s="6">
        <f>SUMIFS(LISTING_RC!$K$2:$K$650,LISTING_RC!$D$2:$D$650,DATA!A11)</f>
        <v>0</v>
      </c>
      <c r="J11" s="6">
        <f>SUMIFS(LISTING_RC!$M$2:$M$650,LISTING_RC!$D$2:$D$650,DATA!A11)</f>
        <v>0</v>
      </c>
      <c r="K11" s="6">
        <f>SUMIFS(LISTING_RC!$N$2:$N$650,LISTING_RC!$D$2:$D$650,DATA!A11)</f>
        <v>0</v>
      </c>
      <c r="L11" s="6">
        <f>SUMIFS(LISTING_RC!$L$2:$L$650,LISTING_RC!$D$2:$D$650,DATA!A11)</f>
        <v>0</v>
      </c>
      <c r="M11" s="6">
        <f>SUMIFS(LISTING_RC!$P$2:$P$650,LISTING_RC!$D$2:$D$650,DATA!A11)</f>
        <v>0</v>
      </c>
      <c r="N11" s="6">
        <f>SUMIFS(LISTING_RC!$T$2:$T$650,LISTING_RC!$D$2:$D$650,DATA!A11)</f>
        <v>0</v>
      </c>
      <c r="O11" s="6">
        <f>SUMIFS(LISTING_RC!$U$2:$U$650,LISTING_RC!$D$2:$D$650,DATA!A11)</f>
        <v>0</v>
      </c>
      <c r="P11" s="6"/>
      <c r="Q11" s="6"/>
      <c r="R11" s="6"/>
      <c r="S11" s="6"/>
    </row>
    <row r="12" spans="1:22" x14ac:dyDescent="0.25">
      <c r="A12" s="19" t="s">
        <v>121</v>
      </c>
      <c r="B12" s="13" t="e">
        <f t="shared" si="0"/>
        <v>#DIV/0!</v>
      </c>
      <c r="C12" s="13" t="e">
        <f t="shared" si="1"/>
        <v>#DIV/0!</v>
      </c>
      <c r="D12" s="6">
        <f>SUMIFS(LISTING_RC!$W$2:$W$650,LISTING_RC!$D$2:$D$650,DATA!A12)</f>
        <v>0</v>
      </c>
      <c r="E12" s="6">
        <f>SUMIFS(LISTING_RC!$O$2:$O$650,LISTING_RC!$D$2:$D$650,DATA!A12)</f>
        <v>0</v>
      </c>
      <c r="F12" s="6">
        <f>SUMIFS(LISTING_RC!$Q$2:$Q$650,LISTING_RC!$D$2:$D$650,DATA!A12)</f>
        <v>0</v>
      </c>
      <c r="G12" s="6">
        <f>SUMIFS(LISTING_RC!$I$2:$I$650,LISTING_RC!$D$2:$D$650,DATA!A12)</f>
        <v>0</v>
      </c>
      <c r="H12" s="6">
        <f>SUMIFS(LISTING_RC!$J$2:$J$650,LISTING_RC!$D$2:$D$650,DATA!A12)</f>
        <v>0</v>
      </c>
      <c r="I12" s="6">
        <f>SUMIFS(LISTING_RC!$K$2:$K$650,LISTING_RC!$D$2:$D$650,DATA!A12)</f>
        <v>0</v>
      </c>
      <c r="J12" s="6">
        <f>SUMIFS(LISTING_RC!$M$2:$M$650,LISTING_RC!$D$2:$D$650,DATA!A12)</f>
        <v>0</v>
      </c>
      <c r="K12" s="6">
        <f>SUMIFS(LISTING_RC!$N$2:$N$650,LISTING_RC!$D$2:$D$650,DATA!A12)</f>
        <v>0</v>
      </c>
      <c r="L12" s="6">
        <f>SUMIFS(LISTING_RC!$L$2:$L$650,LISTING_RC!$D$2:$D$650,DATA!A12)</f>
        <v>0</v>
      </c>
      <c r="M12" s="6">
        <f>SUMIFS(LISTING_RC!$P$2:$P$650,LISTING_RC!$D$2:$D$650,DATA!A12)</f>
        <v>0</v>
      </c>
      <c r="N12" s="6">
        <f>SUMIFS(LISTING_RC!$T$2:$T$650,LISTING_RC!$D$2:$D$650,DATA!A12)</f>
        <v>0</v>
      </c>
      <c r="O12" s="6">
        <f>SUMIFS(LISTING_RC!$U$2:$U$650,LISTING_RC!$D$2:$D$650,DATA!A12)</f>
        <v>0</v>
      </c>
      <c r="P12" s="6"/>
      <c r="Q12" s="6"/>
      <c r="R12" s="6"/>
      <c r="S12" s="6"/>
    </row>
    <row r="13" spans="1:22" x14ac:dyDescent="0.25">
      <c r="A13" s="19" t="s">
        <v>134</v>
      </c>
      <c r="B13" s="13" t="e">
        <f t="shared" si="0"/>
        <v>#DIV/0!</v>
      </c>
      <c r="C13" s="13" t="e">
        <f t="shared" si="1"/>
        <v>#DIV/0!</v>
      </c>
      <c r="D13" s="6">
        <f>SUMIFS(LISTING_RC!$W$2:$W$650,LISTING_RC!$D$2:$D$650,DATA!A13)</f>
        <v>0</v>
      </c>
      <c r="E13" s="6">
        <f>SUMIFS(LISTING_RC!$O$2:$O$650,LISTING_RC!$D$2:$D$650,DATA!A13)</f>
        <v>0</v>
      </c>
      <c r="F13" s="6">
        <f>SUMIFS(LISTING_RC!$Q$2:$Q$650,LISTING_RC!$D$2:$D$650,DATA!A13)</f>
        <v>0</v>
      </c>
      <c r="G13" s="6">
        <f>SUMIFS(LISTING_RC!$I$2:$I$650,LISTING_RC!$D$2:$D$650,DATA!A13)</f>
        <v>0</v>
      </c>
      <c r="H13" s="6">
        <f>SUMIFS(LISTING_RC!$J$2:$J$650,LISTING_RC!$D$2:$D$650,DATA!A13)</f>
        <v>0</v>
      </c>
      <c r="I13" s="6">
        <f>SUMIFS(LISTING_RC!$K$2:$K$650,LISTING_RC!$D$2:$D$650,DATA!A13)</f>
        <v>0</v>
      </c>
      <c r="J13" s="6">
        <f>SUMIFS(LISTING_RC!$M$2:$M$650,LISTING_RC!$D$2:$D$650,DATA!A13)</f>
        <v>0</v>
      </c>
      <c r="K13" s="6">
        <f>SUMIFS(LISTING_RC!$N$2:$N$650,LISTING_RC!$D$2:$D$650,DATA!A13)</f>
        <v>0</v>
      </c>
      <c r="L13" s="6">
        <f>SUMIFS(LISTING_RC!$L$2:$L$650,LISTING_RC!$D$2:$D$650,DATA!A13)</f>
        <v>0</v>
      </c>
      <c r="M13" s="6">
        <f>SUMIFS(LISTING_RC!$P$2:$P$650,LISTING_RC!$D$2:$D$650,DATA!A13)</f>
        <v>0</v>
      </c>
      <c r="N13" s="6">
        <f>SUMIFS(LISTING_RC!$T$2:$T$650,LISTING_RC!$D$2:$D$650,DATA!A13)</f>
        <v>0</v>
      </c>
      <c r="O13" s="6">
        <f>SUMIFS(LISTING_RC!$U$2:$U$650,LISTING_RC!$D$2:$D$650,DATA!A13)</f>
        <v>0</v>
      </c>
      <c r="P13" s="6"/>
      <c r="Q13" s="6"/>
      <c r="R13" s="6"/>
      <c r="S13" s="6"/>
      <c r="U13" s="39"/>
      <c r="V13" s="39"/>
    </row>
    <row r="14" spans="1:22" x14ac:dyDescent="0.25">
      <c r="A14" s="19" t="s">
        <v>120</v>
      </c>
      <c r="B14" s="13" t="e">
        <f t="shared" si="0"/>
        <v>#DIV/0!</v>
      </c>
      <c r="C14" s="13" t="e">
        <f t="shared" si="1"/>
        <v>#DIV/0!</v>
      </c>
      <c r="D14" s="6">
        <f>SUMIFS(LISTING_RC!$W$2:$W$650,LISTING_RC!$D$2:$D$650,DATA!A14)</f>
        <v>0</v>
      </c>
      <c r="E14" s="6">
        <f>SUMIFS(LISTING_RC!$O$2:$O$650,LISTING_RC!$D$2:$D$650,DATA!A14)</f>
        <v>0</v>
      </c>
      <c r="F14" s="6">
        <f>SUMIFS(LISTING_RC!$Q$2:$Q$650,LISTING_RC!$D$2:$D$650,DATA!A14)</f>
        <v>0</v>
      </c>
      <c r="G14" s="6">
        <f>SUMIFS(LISTING_RC!$I$2:$I$650,LISTING_RC!$D$2:$D$650,DATA!A14)</f>
        <v>0</v>
      </c>
      <c r="H14" s="6">
        <f>SUMIFS(LISTING_RC!$J$2:$J$650,LISTING_RC!$D$2:$D$650,DATA!A14)</f>
        <v>0</v>
      </c>
      <c r="I14" s="6">
        <f>SUMIFS(LISTING_RC!$K$2:$K$650,LISTING_RC!$D$2:$D$650,DATA!A14)</f>
        <v>0</v>
      </c>
      <c r="J14" s="6">
        <f>SUMIFS(LISTING_RC!$M$2:$M$650,LISTING_RC!$D$2:$D$650,DATA!A14)</f>
        <v>0</v>
      </c>
      <c r="K14" s="6">
        <f>SUMIFS(LISTING_RC!$N$2:$N$650,LISTING_RC!$D$2:$D$650,DATA!A14)</f>
        <v>0</v>
      </c>
      <c r="L14" s="6">
        <f>SUMIFS(LISTING_RC!$L$2:$L$650,LISTING_RC!$D$2:$D$650,DATA!A14)</f>
        <v>0</v>
      </c>
      <c r="M14" s="6">
        <f>SUMIFS(LISTING_RC!$P$2:$P$650,LISTING_RC!$D$2:$D$650,DATA!A14)</f>
        <v>0</v>
      </c>
      <c r="N14" s="6">
        <f>SUMIFS(LISTING_RC!$T$2:$T$650,LISTING_RC!$D$2:$D$650,DATA!A14)</f>
        <v>0</v>
      </c>
      <c r="O14" s="6">
        <f>SUMIFS(LISTING_RC!$U$2:$U$650,LISTING_RC!$D$2:$D$650,DATA!A14)</f>
        <v>0</v>
      </c>
      <c r="P14" s="6"/>
      <c r="Q14" s="6"/>
      <c r="R14" s="6"/>
      <c r="S14" s="6"/>
      <c r="U14" s="39"/>
      <c r="V14" s="39"/>
    </row>
    <row r="15" spans="1:22" x14ac:dyDescent="0.25">
      <c r="A15" s="19" t="s">
        <v>72</v>
      </c>
      <c r="B15" s="13" t="e">
        <f t="shared" si="0"/>
        <v>#DIV/0!</v>
      </c>
      <c r="C15" s="13" t="e">
        <f t="shared" si="1"/>
        <v>#DIV/0!</v>
      </c>
      <c r="D15" s="6">
        <f>SUMIFS(LISTING_RC!$W$2:$W$650,LISTING_RC!$D$2:$D$650,DATA!A15)</f>
        <v>0</v>
      </c>
      <c r="E15" s="6">
        <f>SUMIFS(LISTING_RC!$O$2:$O$650,LISTING_RC!$D$2:$D$650,DATA!A15)</f>
        <v>0</v>
      </c>
      <c r="F15" s="6">
        <f>SUMIFS(LISTING_RC!$Q$2:$Q$650,LISTING_RC!$D$2:$D$650,DATA!A15)</f>
        <v>0</v>
      </c>
      <c r="G15" s="6">
        <f>SUMIFS(LISTING_RC!$I$2:$I$650,LISTING_RC!$D$2:$D$650,DATA!A15)</f>
        <v>0</v>
      </c>
      <c r="H15" s="6">
        <f>SUMIFS(LISTING_RC!$J$2:$J$650,LISTING_RC!$D$2:$D$650,DATA!A15)</f>
        <v>0</v>
      </c>
      <c r="I15" s="6">
        <f>SUMIFS(LISTING_RC!$K$2:$K$650,LISTING_RC!$D$2:$D$650,DATA!A15)</f>
        <v>0</v>
      </c>
      <c r="J15" s="6">
        <f>SUMIFS(LISTING_RC!$M$2:$M$650,LISTING_RC!$D$2:$D$650,DATA!A15)</f>
        <v>0</v>
      </c>
      <c r="K15" s="6">
        <f>SUMIFS(LISTING_RC!$N$2:$N$650,LISTING_RC!$D$2:$D$650,DATA!A15)</f>
        <v>0</v>
      </c>
      <c r="L15" s="6">
        <f>SUMIFS(LISTING_RC!$L$2:$L$650,LISTING_RC!$D$2:$D$650,DATA!A15)</f>
        <v>0</v>
      </c>
      <c r="M15" s="6">
        <f>SUMIFS(LISTING_RC!$P$2:$P$650,LISTING_RC!$D$2:$D$650,DATA!A15)</f>
        <v>0</v>
      </c>
      <c r="N15" s="6">
        <f>SUMIFS(LISTING_RC!$T$2:$T$650,LISTING_RC!$D$2:$D$650,DATA!A15)</f>
        <v>0</v>
      </c>
      <c r="O15" s="6">
        <f>SUMIFS(LISTING_RC!$U$2:$U$650,LISTING_RC!$D$2:$D$650,DATA!A15)</f>
        <v>0</v>
      </c>
      <c r="P15" s="6"/>
      <c r="Q15" s="6"/>
      <c r="R15" s="6"/>
      <c r="S15" s="6"/>
      <c r="U15" s="39"/>
      <c r="V15" s="39"/>
    </row>
    <row r="16" spans="1:22" x14ac:dyDescent="0.25">
      <c r="A16" s="19" t="s">
        <v>91</v>
      </c>
      <c r="B16" s="13" t="e">
        <f t="shared" si="0"/>
        <v>#DIV/0!</v>
      </c>
      <c r="C16" s="13" t="e">
        <f t="shared" si="1"/>
        <v>#DIV/0!</v>
      </c>
      <c r="D16" s="6">
        <f>SUMIFS(LISTING_RC!$W$2:$W$650,LISTING_RC!$D$2:$D$650,DATA!A16)</f>
        <v>0</v>
      </c>
      <c r="E16" s="6">
        <f>SUMIFS(LISTING_RC!$O$2:$O$650,LISTING_RC!$D$2:$D$650,DATA!A16)</f>
        <v>0</v>
      </c>
      <c r="F16" s="6">
        <f>SUMIFS(LISTING_RC!$Q$2:$Q$650,LISTING_RC!$D$2:$D$650,DATA!A16)</f>
        <v>0</v>
      </c>
      <c r="G16" s="6">
        <f>SUMIFS(LISTING_RC!$I$2:$I$650,LISTING_RC!$D$2:$D$650,DATA!A16)</f>
        <v>0</v>
      </c>
      <c r="H16" s="6">
        <f>SUMIFS(LISTING_RC!$J$2:$J$650,LISTING_RC!$D$2:$D$650,DATA!A16)</f>
        <v>0</v>
      </c>
      <c r="I16" s="6">
        <f>SUMIFS(LISTING_RC!$K$2:$K$650,LISTING_RC!$D$2:$D$650,DATA!A16)</f>
        <v>0</v>
      </c>
      <c r="J16" s="6">
        <f>SUMIFS(LISTING_RC!$M$2:$M$650,LISTING_RC!$D$2:$D$650,DATA!A16)</f>
        <v>0</v>
      </c>
      <c r="K16" s="6">
        <f>SUMIFS(LISTING_RC!$N$2:$N$650,LISTING_RC!$D$2:$D$650,DATA!A16)</f>
        <v>0</v>
      </c>
      <c r="L16" s="6">
        <f>SUMIFS(LISTING_RC!$L$2:$L$650,LISTING_RC!$D$2:$D$650,DATA!A16)</f>
        <v>0</v>
      </c>
      <c r="M16" s="6">
        <f>SUMIFS(LISTING_RC!$P$2:$P$650,LISTING_RC!$D$2:$D$650,DATA!A16)</f>
        <v>0</v>
      </c>
      <c r="N16" s="6">
        <f>SUMIFS(LISTING_RC!$T$2:$T$650,LISTING_RC!$D$2:$D$650,DATA!A16)</f>
        <v>0</v>
      </c>
      <c r="O16" s="6">
        <f>SUMIFS(LISTING_RC!$U$2:$U$650,LISTING_RC!$D$2:$D$650,DATA!A16)</f>
        <v>0</v>
      </c>
      <c r="P16" s="6"/>
      <c r="Q16" s="6"/>
      <c r="R16" s="6"/>
      <c r="S16" s="6"/>
      <c r="U16" s="27" t="s">
        <v>79</v>
      </c>
      <c r="V16" s="27" t="s">
        <v>80</v>
      </c>
    </row>
    <row r="17" spans="1:24" x14ac:dyDescent="0.25">
      <c r="A17" s="19" t="s">
        <v>98</v>
      </c>
      <c r="B17" s="13" t="e">
        <f t="shared" si="0"/>
        <v>#DIV/0!</v>
      </c>
      <c r="C17" s="13" t="e">
        <f t="shared" si="1"/>
        <v>#DIV/0!</v>
      </c>
      <c r="D17" s="6">
        <f>SUMIFS(LISTING_RC!$W$2:$W$650,LISTING_RC!$D$2:$D$650,DATA!A17)</f>
        <v>0</v>
      </c>
      <c r="E17" s="6">
        <f>SUMIFS(LISTING_RC!$O$2:$O$650,LISTING_RC!$D$2:$D$650,DATA!A17)</f>
        <v>0</v>
      </c>
      <c r="F17" s="6">
        <f>SUMIFS(LISTING_RC!$Q$2:$Q$650,LISTING_RC!$D$2:$D$650,DATA!A17)</f>
        <v>0</v>
      </c>
      <c r="G17" s="6">
        <f>SUMIFS(LISTING_RC!$I$2:$I$650,LISTING_RC!$D$2:$D$650,DATA!A17)</f>
        <v>0</v>
      </c>
      <c r="H17" s="6">
        <f>SUMIFS(LISTING_RC!$J$2:$J$650,LISTING_RC!$D$2:$D$650,DATA!A17)</f>
        <v>0</v>
      </c>
      <c r="I17" s="6">
        <f>SUMIFS(LISTING_RC!$K$2:$K$650,LISTING_RC!$D$2:$D$650,DATA!A17)</f>
        <v>0</v>
      </c>
      <c r="J17" s="6">
        <f>SUMIFS(LISTING_RC!$M$2:$M$650,LISTING_RC!$D$2:$D$650,DATA!A17)</f>
        <v>0</v>
      </c>
      <c r="K17" s="6">
        <f>SUMIFS(LISTING_RC!$N$2:$N$650,LISTING_RC!$D$2:$D$650,DATA!A17)</f>
        <v>0</v>
      </c>
      <c r="L17" s="6">
        <f>SUMIFS(LISTING_RC!$L$2:$L$650,LISTING_RC!$D$2:$D$650,DATA!A17)</f>
        <v>0</v>
      </c>
      <c r="M17" s="6">
        <f>SUMIFS(LISTING_RC!$P$2:$P$650,LISTING_RC!$D$2:$D$650,DATA!A17)</f>
        <v>0</v>
      </c>
      <c r="N17" s="6">
        <f>SUMIFS(LISTING_RC!$T$2:$T$650,LISTING_RC!$D$2:$D$650,DATA!A17)</f>
        <v>0</v>
      </c>
      <c r="O17" s="6">
        <f>SUMIFS(LISTING_RC!$U$2:$U$650,LISTING_RC!$D$2:$D$650,DATA!A17)</f>
        <v>0</v>
      </c>
      <c r="P17" s="6"/>
      <c r="Q17" s="6"/>
      <c r="R17" s="6"/>
      <c r="S17" s="6"/>
      <c r="U17" s="6" t="s">
        <v>68</v>
      </c>
      <c r="V17" s="6">
        <f>SUMIF(LISTING_RC!$C$2:$C$650,DATA!U17,LISTING_RC!$W$2:$W$727)</f>
        <v>0</v>
      </c>
    </row>
    <row r="18" spans="1:24" x14ac:dyDescent="0.25">
      <c r="A18" s="19" t="s">
        <v>21</v>
      </c>
      <c r="B18" s="13" t="e">
        <f t="shared" si="0"/>
        <v>#DIV/0!</v>
      </c>
      <c r="C18" s="13" t="e">
        <f t="shared" si="1"/>
        <v>#DIV/0!</v>
      </c>
      <c r="D18" s="6">
        <f>SUMIFS(LISTING_RC!$W$2:$W$650,LISTING_RC!$D$2:$D$650,DATA!A18)</f>
        <v>0</v>
      </c>
      <c r="E18" s="6">
        <f>SUMIFS(LISTING_RC!$O$2:$O$650,LISTING_RC!$D$2:$D$650,DATA!A18)</f>
        <v>0</v>
      </c>
      <c r="F18" s="6">
        <f>SUMIFS(LISTING_RC!$Q$2:$Q$650,LISTING_RC!$D$2:$D$650,DATA!A18)</f>
        <v>0</v>
      </c>
      <c r="G18" s="6">
        <f>SUMIFS(LISTING_RC!$I$2:$I$650,LISTING_RC!$D$2:$D$650,DATA!A18)</f>
        <v>0</v>
      </c>
      <c r="H18" s="6">
        <f>SUMIFS(LISTING_RC!$J$2:$J$650,LISTING_RC!$D$2:$D$650,DATA!A18)</f>
        <v>0</v>
      </c>
      <c r="I18" s="6">
        <f>SUMIFS(LISTING_RC!$K$2:$K$650,LISTING_RC!$D$2:$D$650,DATA!A18)</f>
        <v>0</v>
      </c>
      <c r="J18" s="6">
        <f>SUMIFS(LISTING_RC!$M$2:$M$650,LISTING_RC!$D$2:$D$650,DATA!A18)</f>
        <v>0</v>
      </c>
      <c r="K18" s="6">
        <f>SUMIFS(LISTING_RC!$N$2:$N$650,LISTING_RC!$D$2:$D$650,DATA!A18)</f>
        <v>0</v>
      </c>
      <c r="L18" s="6">
        <f>SUMIFS(LISTING_RC!$L$2:$L$650,LISTING_RC!$D$2:$D$650,DATA!A18)</f>
        <v>0</v>
      </c>
      <c r="M18" s="6">
        <f>SUMIFS(LISTING_RC!$P$2:$P$650,LISTING_RC!$D$2:$D$650,DATA!A18)</f>
        <v>0</v>
      </c>
      <c r="N18" s="6">
        <f>SUMIFS(LISTING_RC!$T$2:$T$650,LISTING_RC!$D$2:$D$650,DATA!A18)</f>
        <v>0</v>
      </c>
      <c r="O18" s="6">
        <f>SUMIFS(LISTING_RC!$U$2:$U$650,LISTING_RC!$D$2:$D$650,DATA!A18)</f>
        <v>0</v>
      </c>
      <c r="P18" s="6"/>
      <c r="Q18" s="6"/>
      <c r="R18" s="6"/>
      <c r="S18" s="6"/>
      <c r="U18" s="6" t="s">
        <v>58</v>
      </c>
      <c r="V18" s="6">
        <f>SUMIF(LISTING_RC!$C$2:$C$650,DATA!U18,LISTING_RC!$W$2:$W$727)</f>
        <v>0</v>
      </c>
      <c r="W18" s="39"/>
    </row>
    <row r="19" spans="1:24" x14ac:dyDescent="0.25">
      <c r="A19" s="19" t="s">
        <v>63</v>
      </c>
      <c r="B19" s="13" t="e">
        <f t="shared" si="0"/>
        <v>#DIV/0!</v>
      </c>
      <c r="C19" s="13" t="e">
        <f t="shared" si="1"/>
        <v>#DIV/0!</v>
      </c>
      <c r="D19" s="6">
        <f>SUMIFS(LISTING_RC!$W$2:$W$650,LISTING_RC!$D$2:$D$650,DATA!A19)</f>
        <v>0</v>
      </c>
      <c r="E19" s="6">
        <f>SUMIFS(LISTING_RC!$O$2:$O$650,LISTING_RC!$D$2:$D$650,DATA!A19)</f>
        <v>0</v>
      </c>
      <c r="F19" s="6">
        <f>SUMIFS(LISTING_RC!$Q$2:$Q$650,LISTING_RC!$D$2:$D$650,DATA!A19)</f>
        <v>0</v>
      </c>
      <c r="G19" s="6">
        <f>SUMIFS(LISTING_RC!$I$2:$I$650,LISTING_RC!$D$2:$D$650,DATA!A19)</f>
        <v>0</v>
      </c>
      <c r="H19" s="6">
        <f>SUMIFS(LISTING_RC!$J$2:$J$650,LISTING_RC!$D$2:$D$650,DATA!A19)</f>
        <v>0</v>
      </c>
      <c r="I19" s="6">
        <f>SUMIFS(LISTING_RC!$K$2:$K$650,LISTING_RC!$D$2:$D$650,DATA!A19)</f>
        <v>0</v>
      </c>
      <c r="J19" s="6">
        <f>SUMIFS(LISTING_RC!$M$2:$M$650,LISTING_RC!$D$2:$D$650,DATA!A19)</f>
        <v>0</v>
      </c>
      <c r="K19" s="6">
        <f>SUMIFS(LISTING_RC!$N$2:$N$650,LISTING_RC!$D$2:$D$650,DATA!A19)</f>
        <v>0</v>
      </c>
      <c r="L19" s="6">
        <f>SUMIFS(LISTING_RC!$L$2:$L$650,LISTING_RC!$D$2:$D$650,DATA!A19)</f>
        <v>0</v>
      </c>
      <c r="M19" s="6">
        <f>SUMIFS(LISTING_RC!$P$2:$P$650,LISTING_RC!$D$2:$D$650,DATA!A19)</f>
        <v>0</v>
      </c>
      <c r="N19" s="6">
        <f>SUMIFS(LISTING_RC!$T$2:$T$650,LISTING_RC!$D$2:$D$650,DATA!A19)</f>
        <v>0</v>
      </c>
      <c r="O19" s="6">
        <f>SUMIFS(LISTING_RC!$U$2:$U$650,LISTING_RC!$D$2:$D$650,DATA!A19)</f>
        <v>0</v>
      </c>
      <c r="P19" s="6"/>
      <c r="Q19" s="6"/>
      <c r="R19" s="6"/>
      <c r="S19" s="6"/>
      <c r="U19" s="6" t="s">
        <v>59</v>
      </c>
      <c r="V19" s="6">
        <f>SUMIF(LISTING_RC!$C$2:$C$650,DATA!U19,LISTING_RC!$W$2:$W$727)</f>
        <v>0</v>
      </c>
    </row>
    <row r="20" spans="1:24" x14ac:dyDescent="0.25">
      <c r="A20" s="19" t="s">
        <v>19</v>
      </c>
      <c r="B20" s="13" t="e">
        <f t="shared" si="0"/>
        <v>#DIV/0!</v>
      </c>
      <c r="C20" s="13" t="e">
        <f t="shared" si="1"/>
        <v>#DIV/0!</v>
      </c>
      <c r="D20" s="6">
        <f>SUMIFS(LISTING_RC!$W$2:$W$650,LISTING_RC!$D$2:$D$650,DATA!A20)</f>
        <v>0</v>
      </c>
      <c r="E20" s="6">
        <f>SUMIFS(LISTING_RC!$O$2:$O$650,LISTING_RC!$D$2:$D$650,DATA!A20)</f>
        <v>0</v>
      </c>
      <c r="F20" s="6">
        <f>SUMIFS(LISTING_RC!$Q$2:$Q$650,LISTING_RC!$D$2:$D$650,DATA!A20)</f>
        <v>0</v>
      </c>
      <c r="G20" s="6">
        <f>SUMIFS(LISTING_RC!$I$2:$I$650,LISTING_RC!$D$2:$D$650,DATA!A20)</f>
        <v>0</v>
      </c>
      <c r="H20" s="6">
        <f>SUMIFS(LISTING_RC!$J$2:$J$650,LISTING_RC!$D$2:$D$650,DATA!A20)</f>
        <v>0</v>
      </c>
      <c r="I20" s="6">
        <f>SUMIFS(LISTING_RC!$K$2:$K$650,LISTING_RC!$D$2:$D$650,DATA!A20)</f>
        <v>0</v>
      </c>
      <c r="J20" s="6">
        <f>SUMIFS(LISTING_RC!$M$2:$M$650,LISTING_RC!$D$2:$D$650,DATA!A20)</f>
        <v>0</v>
      </c>
      <c r="K20" s="6">
        <f>SUMIFS(LISTING_RC!$N$2:$N$650,LISTING_RC!$D$2:$D$650,DATA!A20)</f>
        <v>0</v>
      </c>
      <c r="L20" s="6">
        <f>SUMIFS(LISTING_RC!$L$2:$L$650,LISTING_RC!$D$2:$D$650,DATA!A20)</f>
        <v>0</v>
      </c>
      <c r="M20" s="6">
        <f>SUMIFS(LISTING_RC!$P$2:$P$650,LISTING_RC!$D$2:$D$650,DATA!A20)</f>
        <v>0</v>
      </c>
      <c r="N20" s="6">
        <f>SUMIFS(LISTING_RC!$T$2:$T$650,LISTING_RC!$D$2:$D$650,DATA!A20)</f>
        <v>0</v>
      </c>
      <c r="O20" s="6">
        <f>SUMIFS(LISTING_RC!$U$2:$U$650,LISTING_RC!$D$2:$D$650,DATA!A20)</f>
        <v>0</v>
      </c>
      <c r="P20" s="6"/>
      <c r="Q20" s="6"/>
      <c r="R20" s="6"/>
      <c r="S20" s="6"/>
      <c r="U20" s="5" t="s">
        <v>65</v>
      </c>
      <c r="V20" s="6">
        <f>SUMIF(LISTING_RC!$C$2:$C$650,DATA!U20,LISTING_RC!$W$2:$W$727)</f>
        <v>0</v>
      </c>
    </row>
    <row r="21" spans="1:24" x14ac:dyDescent="0.25">
      <c r="A21" s="19" t="s">
        <v>20</v>
      </c>
      <c r="B21" s="13" t="e">
        <f t="shared" si="0"/>
        <v>#DIV/0!</v>
      </c>
      <c r="C21" s="13" t="e">
        <f t="shared" si="1"/>
        <v>#DIV/0!</v>
      </c>
      <c r="D21" s="6">
        <f>SUMIFS(LISTING_RC!$W$2:$W$650,LISTING_RC!$D$2:$D$650,DATA!A21)</f>
        <v>0</v>
      </c>
      <c r="E21" s="6">
        <f>SUMIFS(LISTING_RC!$O$2:$O$650,LISTING_RC!$D$2:$D$650,DATA!A21)</f>
        <v>0</v>
      </c>
      <c r="F21" s="6">
        <f>SUMIFS(LISTING_RC!$Q$2:$Q$650,LISTING_RC!$D$2:$D$650,DATA!A21)</f>
        <v>0</v>
      </c>
      <c r="G21" s="6">
        <f>SUMIFS(LISTING_RC!$I$2:$I$650,LISTING_RC!$D$2:$D$650,DATA!A21)</f>
        <v>0</v>
      </c>
      <c r="H21" s="6">
        <f>SUMIFS(LISTING_RC!$J$2:$J$650,LISTING_RC!$D$2:$D$650,DATA!A21)</f>
        <v>0</v>
      </c>
      <c r="I21" s="6">
        <f>SUMIFS(LISTING_RC!$K$2:$K$650,LISTING_RC!$D$2:$D$650,DATA!A21)</f>
        <v>0</v>
      </c>
      <c r="J21" s="6">
        <f>SUMIFS(LISTING_RC!$M$2:$M$650,LISTING_RC!$D$2:$D$650,DATA!A21)</f>
        <v>0</v>
      </c>
      <c r="K21" s="6">
        <f>SUMIFS(LISTING_RC!$N$2:$N$650,LISTING_RC!$D$2:$D$650,DATA!A21)</f>
        <v>0</v>
      </c>
      <c r="L21" s="6">
        <f>SUMIFS(LISTING_RC!$L$2:$L$650,LISTING_RC!$D$2:$D$650,DATA!A21)</f>
        <v>0</v>
      </c>
      <c r="M21" s="6">
        <f>SUMIFS(LISTING_RC!$P$2:$P$650,LISTING_RC!$D$2:$D$650,DATA!A21)</f>
        <v>0</v>
      </c>
      <c r="N21" s="6">
        <f>SUMIFS(LISTING_RC!$T$2:$T$650,LISTING_RC!$D$2:$D$650,DATA!A21)</f>
        <v>0</v>
      </c>
      <c r="O21" s="6">
        <f>SUMIFS(LISTING_RC!$U$2:$U$650,LISTING_RC!$D$2:$D$650,DATA!A21)</f>
        <v>0</v>
      </c>
      <c r="P21" s="6"/>
      <c r="Q21" s="6"/>
      <c r="R21" s="6"/>
      <c r="S21" s="6"/>
      <c r="U21" s="6" t="s">
        <v>75</v>
      </c>
      <c r="V21" s="6">
        <f>SUMIF(LISTING_RC!$C$2:$C$650,DATA!U21,LISTING_RC!$W$2:$W$727)</f>
        <v>0</v>
      </c>
    </row>
    <row r="22" spans="1:24" x14ac:dyDescent="0.25">
      <c r="A22" s="19" t="s">
        <v>114</v>
      </c>
      <c r="B22" s="13" t="e">
        <f t="shared" si="0"/>
        <v>#DIV/0!</v>
      </c>
      <c r="C22" s="13" t="e">
        <f t="shared" si="1"/>
        <v>#DIV/0!</v>
      </c>
      <c r="D22" s="6">
        <f>SUMIFS(LISTING_RC!$W$2:$W$650,LISTING_RC!$D$2:$D$650,DATA!A22)</f>
        <v>0</v>
      </c>
      <c r="E22" s="6">
        <f>SUMIFS(LISTING_RC!$O$2:$O$650,LISTING_RC!$D$2:$D$650,DATA!A22)</f>
        <v>0</v>
      </c>
      <c r="F22" s="6">
        <f>SUMIFS(LISTING_RC!$Q$2:$Q$650,LISTING_RC!$D$2:$D$650,DATA!A22)</f>
        <v>0</v>
      </c>
      <c r="G22" s="6">
        <f>SUMIFS(LISTING_RC!$I$2:$I$650,LISTING_RC!$D$2:$D$650,DATA!A22)</f>
        <v>0</v>
      </c>
      <c r="H22" s="6">
        <f>SUMIFS(LISTING_RC!$J$2:$J$650,LISTING_RC!$D$2:$D$650,DATA!A22)</f>
        <v>0</v>
      </c>
      <c r="I22" s="6">
        <f>SUMIFS(LISTING_RC!$K$2:$K$650,LISTING_RC!$D$2:$D$650,DATA!A22)</f>
        <v>0</v>
      </c>
      <c r="J22" s="6">
        <f>SUMIFS(LISTING_RC!$M$2:$M$650,LISTING_RC!$D$2:$D$650,DATA!A22)</f>
        <v>0</v>
      </c>
      <c r="K22" s="6">
        <f>SUMIFS(LISTING_RC!$N$2:$N$650,LISTING_RC!$D$2:$D$650,DATA!A22)</f>
        <v>0</v>
      </c>
      <c r="L22" s="6">
        <f>SUMIFS(LISTING_RC!$L$2:$L$650,LISTING_RC!$D$2:$D$650,DATA!A22)</f>
        <v>0</v>
      </c>
      <c r="M22" s="6">
        <f>SUMIFS(LISTING_RC!$P$2:$P$650,LISTING_RC!$D$2:$D$650,DATA!A22)</f>
        <v>0</v>
      </c>
      <c r="N22" s="6">
        <f>SUMIFS(LISTING_RC!$T$2:$T$650,LISTING_RC!$D$2:$D$650,DATA!A22)</f>
        <v>0</v>
      </c>
      <c r="O22" s="6">
        <f>SUMIFS(LISTING_RC!$U$2:$U$650,LISTING_RC!$D$2:$D$650,DATA!A22)</f>
        <v>0</v>
      </c>
      <c r="P22" s="6"/>
      <c r="Q22" s="6"/>
      <c r="R22" s="6"/>
      <c r="S22" s="6"/>
      <c r="U22" s="6" t="s">
        <v>61</v>
      </c>
      <c r="V22" s="6">
        <f>SUMIF(LISTING_RC!$C$2:$C$650,DATA!U22,LISTING_RC!$W$2:$W$727)</f>
        <v>0</v>
      </c>
    </row>
    <row r="23" spans="1:24" x14ac:dyDescent="0.25">
      <c r="A23" s="19" t="s">
        <v>66</v>
      </c>
      <c r="B23" s="13" t="e">
        <f t="shared" si="0"/>
        <v>#DIV/0!</v>
      </c>
      <c r="C23" s="13" t="e">
        <f t="shared" si="1"/>
        <v>#DIV/0!</v>
      </c>
      <c r="D23" s="6">
        <f>SUMIFS(LISTING_RC!$W$2:$W$650,LISTING_RC!$D$2:$D$650,DATA!A23)</f>
        <v>0</v>
      </c>
      <c r="E23" s="6">
        <f>SUMIFS(LISTING_RC!$O$2:$O$650,LISTING_RC!$D$2:$D$650,DATA!A23)</f>
        <v>0</v>
      </c>
      <c r="F23" s="6">
        <f>SUMIFS(LISTING_RC!$Q$2:$Q$650,LISTING_RC!$D$2:$D$650,DATA!A23)</f>
        <v>0</v>
      </c>
      <c r="G23" s="6">
        <f>SUMIFS(LISTING_RC!$I$2:$I$650,LISTING_RC!$D$2:$D$650,DATA!A23)</f>
        <v>0</v>
      </c>
      <c r="H23" s="6">
        <f>SUMIFS(LISTING_RC!$J$2:$J$650,LISTING_RC!$D$2:$D$650,DATA!A23)</f>
        <v>0</v>
      </c>
      <c r="I23" s="6">
        <f>SUMIFS(LISTING_RC!$K$2:$K$650,LISTING_RC!$D$2:$D$650,DATA!A23)</f>
        <v>0</v>
      </c>
      <c r="J23" s="6">
        <f>SUMIFS(LISTING_RC!$M$2:$M$650,LISTING_RC!$D$2:$D$650,DATA!A23)</f>
        <v>0</v>
      </c>
      <c r="K23" s="6">
        <f>SUMIFS(LISTING_RC!$N$2:$N$650,LISTING_RC!$D$2:$D$650,DATA!A23)</f>
        <v>0</v>
      </c>
      <c r="L23" s="6">
        <f>SUMIFS(LISTING_RC!$L$2:$L$650,LISTING_RC!$D$2:$D$650,DATA!A23)</f>
        <v>0</v>
      </c>
      <c r="M23" s="6">
        <f>SUMIFS(LISTING_RC!$P$2:$P$650,LISTING_RC!$D$2:$D$650,DATA!A23)</f>
        <v>0</v>
      </c>
      <c r="N23" s="6">
        <f>SUMIFS(LISTING_RC!$T$2:$T$650,LISTING_RC!$D$2:$D$650,DATA!A23)</f>
        <v>0</v>
      </c>
      <c r="O23" s="6">
        <f>SUMIFS(LISTING_RC!$U$2:$U$650,LISTING_RC!$D$2:$D$650,DATA!A23)</f>
        <v>0</v>
      </c>
      <c r="P23" s="6"/>
      <c r="Q23" s="6"/>
      <c r="R23" s="6"/>
      <c r="S23" s="6"/>
    </row>
    <row r="24" spans="1:24" x14ac:dyDescent="0.25">
      <c r="A24" s="19" t="s">
        <v>122</v>
      </c>
      <c r="B24" s="13" t="e">
        <f t="shared" si="0"/>
        <v>#DIV/0!</v>
      </c>
      <c r="C24" s="13" t="e">
        <f t="shared" si="1"/>
        <v>#DIV/0!</v>
      </c>
      <c r="D24" s="6">
        <f>SUMIFS(LISTING_RC!$W$2:$W$650,LISTING_RC!$D$2:$D$650,DATA!A24)</f>
        <v>0</v>
      </c>
      <c r="E24" s="6">
        <f>SUMIFS(LISTING_RC!$O$2:$O$650,LISTING_RC!$D$2:$D$650,DATA!A24)</f>
        <v>0</v>
      </c>
      <c r="F24" s="6">
        <f>SUMIFS(LISTING_RC!$Q$2:$Q$650,LISTING_RC!$D$2:$D$650,DATA!A24)</f>
        <v>0</v>
      </c>
      <c r="G24" s="6">
        <f>SUMIFS(LISTING_RC!$I$2:$I$650,LISTING_RC!$D$2:$D$650,DATA!A24)</f>
        <v>0</v>
      </c>
      <c r="H24" s="6">
        <f>SUMIFS(LISTING_RC!$J$2:$J$650,LISTING_RC!$D$2:$D$650,DATA!A24)</f>
        <v>0</v>
      </c>
      <c r="I24" s="6">
        <f>SUMIFS(LISTING_RC!$K$2:$K$650,LISTING_RC!$D$2:$D$650,DATA!A24)</f>
        <v>0</v>
      </c>
      <c r="J24" s="6">
        <f>SUMIFS(LISTING_RC!$M$2:$M$650,LISTING_RC!$D$2:$D$650,DATA!A24)</f>
        <v>0</v>
      </c>
      <c r="K24" s="6">
        <f>SUMIFS(LISTING_RC!$N$2:$N$650,LISTING_RC!$D$2:$D$650,DATA!A24)</f>
        <v>0</v>
      </c>
      <c r="L24" s="6">
        <f>SUMIFS(LISTING_RC!$L$2:$L$650,LISTING_RC!$D$2:$D$650,DATA!A24)</f>
        <v>0</v>
      </c>
      <c r="M24" s="6">
        <f>SUMIFS(LISTING_RC!$P$2:$P$650,LISTING_RC!$D$2:$D$650,DATA!A24)</f>
        <v>0</v>
      </c>
      <c r="N24" s="6">
        <f>SUMIFS(LISTING_RC!$T$2:$T$650,LISTING_RC!$D$2:$D$650,DATA!A24)</f>
        <v>0</v>
      </c>
      <c r="O24" s="6">
        <f>SUMIFS(LISTING_RC!$U$2:$U$650,LISTING_RC!$D$2:$D$650,DATA!A24)</f>
        <v>0</v>
      </c>
      <c r="P24" s="6"/>
      <c r="Q24" s="6"/>
      <c r="R24" s="6"/>
      <c r="S24" s="6"/>
    </row>
    <row r="25" spans="1:24" x14ac:dyDescent="0.25">
      <c r="A25" s="19" t="s">
        <v>18</v>
      </c>
      <c r="B25" s="13" t="e">
        <f t="shared" si="0"/>
        <v>#DIV/0!</v>
      </c>
      <c r="C25" s="13" t="e">
        <f t="shared" si="1"/>
        <v>#DIV/0!</v>
      </c>
      <c r="D25" s="6">
        <f>SUMIFS(LISTING_RC!$W$2:$W$650,LISTING_RC!$D$2:$D$650,DATA!A25)</f>
        <v>0</v>
      </c>
      <c r="E25" s="6">
        <f>SUMIFS(LISTING_RC!$O$2:$O$650,LISTING_RC!$D$2:$D$650,DATA!A25)</f>
        <v>0</v>
      </c>
      <c r="F25" s="6">
        <f>SUMIFS(LISTING_RC!$Q$2:$Q$650,LISTING_RC!$D$2:$D$650,DATA!A25)</f>
        <v>0</v>
      </c>
      <c r="G25" s="6">
        <f>SUMIFS(LISTING_RC!$I$2:$I$650,LISTING_RC!$D$2:$D$650,DATA!A25)</f>
        <v>0</v>
      </c>
      <c r="H25" s="6">
        <f>SUMIFS(LISTING_RC!$J$2:$J$650,LISTING_RC!$D$2:$D$650,DATA!A25)</f>
        <v>0</v>
      </c>
      <c r="I25" s="6">
        <f>SUMIFS(LISTING_RC!$K$2:$K$650,LISTING_RC!$D$2:$D$650,DATA!A25)</f>
        <v>0</v>
      </c>
      <c r="J25" s="6">
        <f>SUMIFS(LISTING_RC!$M$2:$M$650,LISTING_RC!$D$2:$D$650,DATA!A25)</f>
        <v>0</v>
      </c>
      <c r="K25" s="6">
        <f>SUMIFS(LISTING_RC!$N$2:$N$650,LISTING_RC!$D$2:$D$650,DATA!A25)</f>
        <v>0</v>
      </c>
      <c r="L25" s="6">
        <f>SUMIFS(LISTING_RC!$L$2:$L$650,LISTING_RC!$D$2:$D$650,DATA!A25)</f>
        <v>0</v>
      </c>
      <c r="M25" s="6">
        <f>SUMIFS(LISTING_RC!$P$2:$P$650,LISTING_RC!$D$2:$D$650,DATA!A25)</f>
        <v>0</v>
      </c>
      <c r="N25" s="6">
        <f>SUMIFS(LISTING_RC!$T$2:$T$650,LISTING_RC!$D$2:$D$650,DATA!A25)</f>
        <v>0</v>
      </c>
      <c r="O25" s="6">
        <f>SUMIFS(LISTING_RC!$U$2:$U$650,LISTING_RC!$D$2:$D$650,DATA!A25)</f>
        <v>0</v>
      </c>
      <c r="P25" s="6"/>
      <c r="Q25" s="6"/>
      <c r="R25" s="6"/>
      <c r="S25" s="6"/>
    </row>
    <row r="26" spans="1:24" x14ac:dyDescent="0.25">
      <c r="A26" s="19" t="s">
        <v>123</v>
      </c>
      <c r="B26" s="13" t="e">
        <f t="shared" si="0"/>
        <v>#DIV/0!</v>
      </c>
      <c r="C26" s="13" t="e">
        <f t="shared" si="1"/>
        <v>#DIV/0!</v>
      </c>
      <c r="D26" s="6">
        <f>SUMIFS(LISTING_RC!$W$2:$W$650,LISTING_RC!$D$2:$D$650,DATA!A26)</f>
        <v>0</v>
      </c>
      <c r="E26" s="6">
        <f>SUMIFS(LISTING_RC!$O$2:$O$650,LISTING_RC!$D$2:$D$650,DATA!A26)</f>
        <v>0</v>
      </c>
      <c r="F26" s="6">
        <f>SUMIFS(LISTING_RC!$Q$2:$Q$650,LISTING_RC!$D$2:$D$650,DATA!A26)</f>
        <v>0</v>
      </c>
      <c r="G26" s="6">
        <f>SUMIFS(LISTING_RC!$I$2:$I$650,LISTING_RC!$D$2:$D$650,DATA!A26)</f>
        <v>0</v>
      </c>
      <c r="H26" s="6">
        <f>SUMIFS(LISTING_RC!$J$2:$J$650,LISTING_RC!$D$2:$D$650,DATA!A26)</f>
        <v>0</v>
      </c>
      <c r="I26" s="6">
        <f>SUMIFS(LISTING_RC!$K$2:$K$650,LISTING_RC!$D$2:$D$650,DATA!A26)</f>
        <v>0</v>
      </c>
      <c r="J26" s="6">
        <f>SUMIFS(LISTING_RC!$M$2:$M$650,LISTING_RC!$D$2:$D$650,DATA!A26)</f>
        <v>0</v>
      </c>
      <c r="K26" s="6">
        <f>SUMIFS(LISTING_RC!$N$2:$N$650,LISTING_RC!$D$2:$D$650,DATA!A26)</f>
        <v>0</v>
      </c>
      <c r="L26" s="6">
        <f>SUMIFS(LISTING_RC!$L$2:$L$650,LISTING_RC!$D$2:$D$650,DATA!A26)</f>
        <v>0</v>
      </c>
      <c r="M26" s="6">
        <f>SUMIFS(LISTING_RC!$P$2:$P$650,LISTING_RC!$D$2:$D$650,DATA!A26)</f>
        <v>0</v>
      </c>
      <c r="N26" s="6">
        <f>SUMIFS(LISTING_RC!$T$2:$T$650,LISTING_RC!$D$2:$D$650,DATA!A26)</f>
        <v>0</v>
      </c>
      <c r="O26" s="6">
        <f>SUMIFS(LISTING_RC!$U$2:$U$650,LISTING_RC!$D$2:$D$650,DATA!A26)</f>
        <v>0</v>
      </c>
      <c r="P26" s="6"/>
      <c r="Q26" s="6"/>
      <c r="R26" s="6"/>
      <c r="S26" s="6"/>
      <c r="U26" s="39"/>
      <c r="V26" s="31" t="s">
        <v>102</v>
      </c>
      <c r="W26" s="31" t="s">
        <v>104</v>
      </c>
      <c r="X26" s="33" t="s">
        <v>110</v>
      </c>
    </row>
    <row r="27" spans="1:24" x14ac:dyDescent="0.25">
      <c r="A27" s="19" t="s">
        <v>92</v>
      </c>
      <c r="B27" s="13" t="e">
        <f t="shared" si="0"/>
        <v>#DIV/0!</v>
      </c>
      <c r="C27" s="13" t="e">
        <f t="shared" si="1"/>
        <v>#DIV/0!</v>
      </c>
      <c r="D27" s="6">
        <f>SUMIFS(LISTING_RC!$W$2:$W$650,LISTING_RC!$D$2:$D$650,DATA!A27)</f>
        <v>0</v>
      </c>
      <c r="E27" s="6">
        <f>SUMIFS(LISTING_RC!$O$2:$O$650,LISTING_RC!$D$2:$D$650,DATA!A27)</f>
        <v>0</v>
      </c>
      <c r="F27" s="6">
        <f>SUMIFS(LISTING_RC!$Q$2:$Q$650,LISTING_RC!$D$2:$D$650,DATA!A27)</f>
        <v>0</v>
      </c>
      <c r="G27" s="6">
        <f>SUMIFS(LISTING_RC!$I$2:$I$650,LISTING_RC!$D$2:$D$650,DATA!A27)</f>
        <v>0</v>
      </c>
      <c r="H27" s="6">
        <f>SUMIFS(LISTING_RC!$J$2:$J$650,LISTING_RC!$D$2:$D$650,DATA!A27)</f>
        <v>0</v>
      </c>
      <c r="I27" s="6">
        <f>SUMIFS(LISTING_RC!$K$2:$K$650,LISTING_RC!$D$2:$D$650,DATA!A27)</f>
        <v>0</v>
      </c>
      <c r="J27" s="6">
        <f>SUMIFS(LISTING_RC!$M$2:$M$650,LISTING_RC!$D$2:$D$650,DATA!A27)</f>
        <v>0</v>
      </c>
      <c r="K27" s="6">
        <f>SUMIFS(LISTING_RC!$N$2:$N$650,LISTING_RC!$D$2:$D$650,DATA!A27)</f>
        <v>0</v>
      </c>
      <c r="L27" s="6">
        <f>SUMIFS(LISTING_RC!$L$2:$L$650,LISTING_RC!$D$2:$D$650,DATA!A27)</f>
        <v>0</v>
      </c>
      <c r="M27" s="6">
        <f>SUMIFS(LISTING_RC!$P$2:$P$650,LISTING_RC!$D$2:$D$650,DATA!A27)</f>
        <v>0</v>
      </c>
      <c r="N27" s="6">
        <f>SUMIFS(LISTING_RC!$T$2:$T$650,LISTING_RC!$D$2:$D$650,DATA!A27)</f>
        <v>0</v>
      </c>
      <c r="O27" s="6">
        <f>SUMIFS(LISTING_RC!$U$2:$U$650,LISTING_RC!$D$2:$D$650,DATA!A27)</f>
        <v>0</v>
      </c>
      <c r="P27" s="6"/>
      <c r="Q27" s="6"/>
      <c r="R27" s="6"/>
      <c r="S27" s="6"/>
      <c r="U27" s="32" t="s">
        <v>103</v>
      </c>
      <c r="V27" s="30">
        <f>SUM(D2:D100)</f>
        <v>0</v>
      </c>
      <c r="W27" s="36" t="e">
        <f t="shared" ref="W27:W32" si="2">(V27/$V$27)*100</f>
        <v>#DIV/0!</v>
      </c>
      <c r="X27" s="34">
        <v>1</v>
      </c>
    </row>
    <row r="28" spans="1:24" x14ac:dyDescent="0.25">
      <c r="A28" s="19" t="s">
        <v>97</v>
      </c>
      <c r="B28" s="13" t="e">
        <f t="shared" si="0"/>
        <v>#DIV/0!</v>
      </c>
      <c r="C28" s="13" t="e">
        <f t="shared" si="1"/>
        <v>#DIV/0!</v>
      </c>
      <c r="D28" s="6">
        <f>SUMIFS(LISTING_RC!$W$2:$W$650,LISTING_RC!$D$2:$D$650,DATA!A28)</f>
        <v>0</v>
      </c>
      <c r="E28" s="6">
        <f>SUMIFS(LISTING_RC!$O$2:$O$650,LISTING_RC!$D$2:$D$650,DATA!A28)</f>
        <v>0</v>
      </c>
      <c r="F28" s="6">
        <f>SUMIFS(LISTING_RC!$Q$2:$Q$650,LISTING_RC!$D$2:$D$650,DATA!A28)</f>
        <v>0</v>
      </c>
      <c r="G28" s="6">
        <f>SUMIFS(LISTING_RC!$I$2:$I$650,LISTING_RC!$D$2:$D$650,DATA!A28)</f>
        <v>0</v>
      </c>
      <c r="H28" s="6">
        <f>SUMIFS(LISTING_RC!$J$2:$J$650,LISTING_RC!$D$2:$D$650,DATA!A28)</f>
        <v>0</v>
      </c>
      <c r="I28" s="6">
        <f>SUMIFS(LISTING_RC!$K$2:$K$650,LISTING_RC!$D$2:$D$650,DATA!A28)</f>
        <v>0</v>
      </c>
      <c r="J28" s="6">
        <f>SUMIFS(LISTING_RC!$M$2:$M$650,LISTING_RC!$D$2:$D$650,DATA!A28)</f>
        <v>0</v>
      </c>
      <c r="K28" s="6">
        <f>SUMIFS(LISTING_RC!$N$2:$N$650,LISTING_RC!$D$2:$D$650,DATA!A28)</f>
        <v>0</v>
      </c>
      <c r="L28" s="6">
        <f>SUMIFS(LISTING_RC!$L$2:$L$650,LISTING_RC!$D$2:$D$650,DATA!A28)</f>
        <v>0</v>
      </c>
      <c r="M28" s="6">
        <f>SUMIFS(LISTING_RC!$P$2:$P$650,LISTING_RC!$D$2:$D$650,DATA!A28)</f>
        <v>0</v>
      </c>
      <c r="N28" s="6">
        <f>SUMIFS(LISTING_RC!$T$2:$T$650,LISTING_RC!$D$2:$D$650,DATA!A28)</f>
        <v>0</v>
      </c>
      <c r="O28" s="6">
        <f>SUMIFS(LISTING_RC!$U$2:$U$650,LISTING_RC!$D$2:$D$650,DATA!A28)</f>
        <v>0</v>
      </c>
      <c r="P28" s="6"/>
      <c r="Q28" s="6"/>
      <c r="R28" s="6"/>
      <c r="S28" s="6"/>
      <c r="U28" s="32" t="s">
        <v>105</v>
      </c>
      <c r="V28" s="30">
        <f>SUM(E2:E100)</f>
        <v>0</v>
      </c>
      <c r="W28" s="37" t="e">
        <f t="shared" si="2"/>
        <v>#DIV/0!</v>
      </c>
      <c r="X28" s="34">
        <v>95</v>
      </c>
    </row>
    <row r="29" spans="1:24" x14ac:dyDescent="0.25">
      <c r="A29" s="19" t="s">
        <v>69</v>
      </c>
      <c r="B29" s="13" t="e">
        <f t="shared" si="0"/>
        <v>#DIV/0!</v>
      </c>
      <c r="C29" s="13" t="e">
        <f t="shared" si="1"/>
        <v>#DIV/0!</v>
      </c>
      <c r="D29" s="6">
        <f>SUMIFS(LISTING_RC!$W$2:$W$650,LISTING_RC!$D$2:$D$650,DATA!A29)</f>
        <v>0</v>
      </c>
      <c r="E29" s="6">
        <f>SUMIFS(LISTING_RC!$O$2:$O$650,LISTING_RC!$D$2:$D$650,DATA!A29)</f>
        <v>0</v>
      </c>
      <c r="F29" s="6">
        <f>SUMIFS(LISTING_RC!$Q$2:$Q$650,LISTING_RC!$D$2:$D$650,DATA!A29)</f>
        <v>0</v>
      </c>
      <c r="G29" s="6">
        <f>SUMIFS(LISTING_RC!$I$2:$I$650,LISTING_RC!$D$2:$D$650,DATA!A29)</f>
        <v>0</v>
      </c>
      <c r="H29" s="6">
        <f>SUMIFS(LISTING_RC!$J$2:$J$650,LISTING_RC!$D$2:$D$650,DATA!A29)</f>
        <v>0</v>
      </c>
      <c r="I29" s="6">
        <f>SUMIFS(LISTING_RC!$K$2:$K$650,LISTING_RC!$D$2:$D$650,DATA!A29)</f>
        <v>0</v>
      </c>
      <c r="J29" s="6">
        <f>SUMIFS(LISTING_RC!$M$2:$M$650,LISTING_RC!$D$2:$D$650,DATA!A29)</f>
        <v>0</v>
      </c>
      <c r="K29" s="6">
        <f>SUMIFS(LISTING_RC!$N$2:$N$650,LISTING_RC!$D$2:$D$650,DATA!A29)</f>
        <v>0</v>
      </c>
      <c r="L29" s="6">
        <f>SUMIFS(LISTING_RC!$L$2:$L$650,LISTING_RC!$D$2:$D$650,DATA!A29)</f>
        <v>0</v>
      </c>
      <c r="M29" s="6">
        <f>SUMIFS(LISTING_RC!$P$2:$P$650,LISTING_RC!$D$2:$D$650,DATA!A29)</f>
        <v>0</v>
      </c>
      <c r="N29" s="6">
        <f>SUMIFS(LISTING_RC!$T$2:$T$650,LISTING_RC!$D$2:$D$650,DATA!A29)</f>
        <v>0</v>
      </c>
      <c r="O29" s="6">
        <f>SUMIFS(LISTING_RC!$U$2:$U$650,LISTING_RC!$D$2:$D$650,DATA!A29)</f>
        <v>0</v>
      </c>
      <c r="P29" s="6"/>
      <c r="Q29" s="6"/>
      <c r="R29" s="6"/>
      <c r="S29" s="6"/>
      <c r="U29" s="32" t="s">
        <v>106</v>
      </c>
      <c r="V29" s="30">
        <f>SUM(F2:F100)</f>
        <v>0</v>
      </c>
      <c r="W29" s="37" t="e">
        <f t="shared" si="2"/>
        <v>#DIV/0!</v>
      </c>
      <c r="X29" s="34">
        <v>95</v>
      </c>
    </row>
    <row r="30" spans="1:24" x14ac:dyDescent="0.25">
      <c r="A30" s="19" t="s">
        <v>71</v>
      </c>
      <c r="B30" s="13" t="e">
        <f t="shared" si="0"/>
        <v>#DIV/0!</v>
      </c>
      <c r="C30" s="13" t="e">
        <f t="shared" si="1"/>
        <v>#DIV/0!</v>
      </c>
      <c r="D30" s="6">
        <f>SUMIFS(LISTING_RC!$W$2:$W$650,LISTING_RC!$D$2:$D$650,DATA!A30)</f>
        <v>0</v>
      </c>
      <c r="E30" s="6">
        <f>SUMIFS(LISTING_RC!$O$2:$O$650,LISTING_RC!$D$2:$D$650,DATA!A30)</f>
        <v>0</v>
      </c>
      <c r="F30" s="6">
        <f>SUMIFS(LISTING_RC!$Q$2:$Q$650,LISTING_RC!$D$2:$D$650,DATA!A30)</f>
        <v>0</v>
      </c>
      <c r="G30" s="6">
        <f>SUMIFS(LISTING_RC!$I$2:$I$650,LISTING_RC!$D$2:$D$650,DATA!A30)</f>
        <v>0</v>
      </c>
      <c r="H30" s="6">
        <f>SUMIFS(LISTING_RC!$J$2:$J$650,LISTING_RC!$D$2:$D$650,DATA!A30)</f>
        <v>0</v>
      </c>
      <c r="I30" s="6">
        <f>SUMIFS(LISTING_RC!$K$2:$K$650,LISTING_RC!$D$2:$D$650,DATA!A30)</f>
        <v>0</v>
      </c>
      <c r="J30" s="6">
        <f>SUMIFS(LISTING_RC!$M$2:$M$650,LISTING_RC!$D$2:$D$650,DATA!A30)</f>
        <v>0</v>
      </c>
      <c r="K30" s="6">
        <f>SUMIFS(LISTING_RC!$N$2:$N$650,LISTING_RC!$D$2:$D$650,DATA!A30)</f>
        <v>0</v>
      </c>
      <c r="L30" s="6">
        <f>SUMIFS(LISTING_RC!$L$2:$L$650,LISTING_RC!$D$2:$D$650,DATA!A30)</f>
        <v>0</v>
      </c>
      <c r="M30" s="6">
        <f>SUMIFS(LISTING_RC!$P$2:$P$650,LISTING_RC!$D$2:$D$650,DATA!A30)</f>
        <v>0</v>
      </c>
      <c r="N30" s="6">
        <f>SUMIFS(LISTING_RC!$T$2:$T$650,LISTING_RC!$D$2:$D$650,DATA!A30)</f>
        <v>0</v>
      </c>
      <c r="O30" s="6">
        <f>SUMIFS(LISTING_RC!$U$2:$U$650,LISTING_RC!$D$2:$D$650,DATA!A30)</f>
        <v>0</v>
      </c>
      <c r="P30" s="6"/>
      <c r="Q30" s="6"/>
      <c r="R30" s="6"/>
      <c r="S30" s="6"/>
      <c r="U30" s="32" t="s">
        <v>107</v>
      </c>
      <c r="V30" s="30">
        <f>SUM(M2:M100)</f>
        <v>1</v>
      </c>
      <c r="W30" s="37" t="e">
        <f t="shared" si="2"/>
        <v>#DIV/0!</v>
      </c>
      <c r="X30" s="34">
        <v>95</v>
      </c>
    </row>
    <row r="31" spans="1:24" x14ac:dyDescent="0.25">
      <c r="A31" s="19" t="s">
        <v>139</v>
      </c>
      <c r="B31" s="13" t="e">
        <f t="shared" si="0"/>
        <v>#DIV/0!</v>
      </c>
      <c r="C31" s="13" t="e">
        <f t="shared" si="1"/>
        <v>#DIV/0!</v>
      </c>
      <c r="D31" s="6">
        <f>SUMIFS(LISTING_RC!$W$2:$W$650,LISTING_RC!$D$2:$D$650,DATA!A31)</f>
        <v>0</v>
      </c>
      <c r="E31" s="6">
        <f>SUMIFS(LISTING_RC!$O$2:$O$650,LISTING_RC!$D$2:$D$650,DATA!A31)</f>
        <v>0</v>
      </c>
      <c r="F31" s="6">
        <f>SUMIFS(LISTING_RC!$Q$2:$Q$650,LISTING_RC!$D$2:$D$650,DATA!A31)</f>
        <v>0</v>
      </c>
      <c r="G31" s="6">
        <f>SUMIFS(LISTING_RC!$I$2:$I$650,LISTING_RC!$D$2:$D$650,DATA!A31)</f>
        <v>0</v>
      </c>
      <c r="H31" s="6">
        <f>SUMIFS(LISTING_RC!$J$2:$J$650,LISTING_RC!$D$2:$D$650,DATA!A31)</f>
        <v>0</v>
      </c>
      <c r="I31" s="6">
        <f>SUMIFS(LISTING_RC!$K$2:$K$650,LISTING_RC!$D$2:$D$650,DATA!A31)</f>
        <v>0</v>
      </c>
      <c r="J31" s="6">
        <f>SUMIFS(LISTING_RC!$M$2:$M$650,LISTING_RC!$D$2:$D$650,DATA!A31)</f>
        <v>0</v>
      </c>
      <c r="K31" s="6">
        <f>SUMIFS(LISTING_RC!$N$2:$N$650,LISTING_RC!$D$2:$D$650,DATA!A31)</f>
        <v>0</v>
      </c>
      <c r="L31" s="6">
        <f>SUMIFS(LISTING_RC!$L$2:$L$650,LISTING_RC!$D$2:$D$650,DATA!A31)</f>
        <v>0</v>
      </c>
      <c r="M31" s="6">
        <f>SUMIFS(LISTING_RC!$P$2:$P$650,LISTING_RC!$D$2:$D$650,DATA!A31)</f>
        <v>0</v>
      </c>
      <c r="N31" s="6">
        <f>SUMIFS(LISTING_RC!$T$2:$T$650,LISTING_RC!$D$2:$D$650,DATA!A31)</f>
        <v>0</v>
      </c>
      <c r="O31" s="6">
        <f>SUMIFS(LISTING_RC!$U$2:$U$650,LISTING_RC!$D$2:$D$650,DATA!A31)</f>
        <v>0</v>
      </c>
      <c r="P31" s="6"/>
      <c r="Q31" s="6"/>
      <c r="R31" s="6"/>
      <c r="S31" s="6"/>
      <c r="U31" s="32" t="s">
        <v>108</v>
      </c>
      <c r="V31" s="30">
        <f>SUM(N2:N100)</f>
        <v>1</v>
      </c>
      <c r="W31" s="37" t="e">
        <f t="shared" si="2"/>
        <v>#DIV/0!</v>
      </c>
      <c r="X31" s="34">
        <v>95</v>
      </c>
    </row>
    <row r="32" spans="1:24" x14ac:dyDescent="0.25">
      <c r="A32" s="19" t="s">
        <v>132</v>
      </c>
      <c r="B32" s="13" t="e">
        <f t="shared" si="0"/>
        <v>#DIV/0!</v>
      </c>
      <c r="C32" s="13" t="e">
        <f t="shared" si="1"/>
        <v>#DIV/0!</v>
      </c>
      <c r="D32" s="6">
        <f>SUMIFS(LISTING_RC!$W$2:$W$650,LISTING_RC!$D$2:$D$650,DATA!A32)</f>
        <v>0</v>
      </c>
      <c r="E32" s="6">
        <f>SUMIFS(LISTING_RC!$O$2:$O$650,LISTING_RC!$D$2:$D$650,DATA!A32)</f>
        <v>0</v>
      </c>
      <c r="F32" s="6">
        <f>SUMIFS(LISTING_RC!$Q$2:$Q$650,LISTING_RC!$D$2:$D$650,DATA!A32)</f>
        <v>0</v>
      </c>
      <c r="G32" s="6">
        <f>SUMIFS(LISTING_RC!$I$2:$I$650,LISTING_RC!$D$2:$D$650,DATA!A32)</f>
        <v>0</v>
      </c>
      <c r="H32" s="6">
        <f>SUMIFS(LISTING_RC!$J$2:$J$650,LISTING_RC!$D$2:$D$650,DATA!A32)</f>
        <v>0</v>
      </c>
      <c r="I32" s="6">
        <f>SUMIFS(LISTING_RC!$K$2:$K$650,LISTING_RC!$D$2:$D$650,DATA!A32)</f>
        <v>0</v>
      </c>
      <c r="J32" s="6">
        <f>SUMIFS(LISTING_RC!$M$2:$M$650,LISTING_RC!$D$2:$D$650,DATA!A32)</f>
        <v>0</v>
      </c>
      <c r="K32" s="6">
        <f>SUMIFS(LISTING_RC!$N$2:$N$650,LISTING_RC!$D$2:$D$650,DATA!A32)</f>
        <v>0</v>
      </c>
      <c r="L32" s="6">
        <f>SUMIFS(LISTING_RC!$L$2:$L$650,LISTING_RC!$D$2:$D$650,DATA!A32)</f>
        <v>0</v>
      </c>
      <c r="M32" s="6">
        <f>SUMIFS(LISTING_RC!$P$2:$P$650,LISTING_RC!$D$2:$D$650,DATA!A32)</f>
        <v>0</v>
      </c>
      <c r="N32" s="6">
        <f>SUMIFS(LISTING_RC!$T$2:$T$650,LISTING_RC!$D$2:$D$650,DATA!A32)</f>
        <v>0</v>
      </c>
      <c r="O32" s="6">
        <f>SUMIFS(LISTING_RC!$U$2:$U$650,LISTING_RC!$D$2:$D$650,DATA!A32)</f>
        <v>0</v>
      </c>
      <c r="P32" s="6"/>
      <c r="Q32" s="6"/>
      <c r="R32" s="6"/>
      <c r="S32" s="6"/>
      <c r="U32" s="32" t="s">
        <v>109</v>
      </c>
      <c r="V32" s="30">
        <f>SUM(O2:O100)</f>
        <v>1</v>
      </c>
      <c r="W32" s="37" t="e">
        <f t="shared" si="2"/>
        <v>#DIV/0!</v>
      </c>
      <c r="X32" s="34">
        <v>95</v>
      </c>
    </row>
    <row r="33" spans="1:19" x14ac:dyDescent="0.25">
      <c r="A33" s="19" t="s">
        <v>88</v>
      </c>
      <c r="B33" s="13" t="e">
        <f t="shared" si="0"/>
        <v>#DIV/0!</v>
      </c>
      <c r="C33" s="13" t="e">
        <f t="shared" si="1"/>
        <v>#DIV/0!</v>
      </c>
      <c r="D33" s="6">
        <f>SUMIFS(LISTING_RC!$W$2:$W$650,LISTING_RC!$D$2:$D$650,DATA!A33)</f>
        <v>0</v>
      </c>
      <c r="E33" s="6">
        <f>SUMIFS(LISTING_RC!$O$2:$O$650,LISTING_RC!$D$2:$D$650,DATA!A33)</f>
        <v>0</v>
      </c>
      <c r="F33" s="6">
        <f>SUMIFS(LISTING_RC!$Q$2:$Q$650,LISTING_RC!$D$2:$D$650,DATA!A33)</f>
        <v>0</v>
      </c>
      <c r="G33" s="6">
        <f>SUMIFS(LISTING_RC!$I$2:$I$650,LISTING_RC!$D$2:$D$650,DATA!A33)</f>
        <v>0</v>
      </c>
      <c r="H33" s="6">
        <f>SUMIFS(LISTING_RC!$J$2:$J$650,LISTING_RC!$D$2:$D$650,DATA!A33)</f>
        <v>0</v>
      </c>
      <c r="I33" s="6">
        <f>SUMIFS(LISTING_RC!$K$2:$K$650,LISTING_RC!$D$2:$D$650,DATA!A33)</f>
        <v>0</v>
      </c>
      <c r="J33" s="6">
        <f>SUMIFS(LISTING_RC!$M$2:$M$650,LISTING_RC!$D$2:$D$650,DATA!A33)</f>
        <v>0</v>
      </c>
      <c r="K33" s="6">
        <f>SUMIFS(LISTING_RC!$N$2:$N$650,LISTING_RC!$D$2:$D$650,DATA!A33)</f>
        <v>0</v>
      </c>
      <c r="L33" s="6">
        <f>SUMIFS(LISTING_RC!$L$2:$L$650,LISTING_RC!$D$2:$D$650,DATA!A33)</f>
        <v>0</v>
      </c>
      <c r="M33" s="6">
        <f>SUMIFS(LISTING_RC!$P$2:$P$650,LISTING_RC!$D$2:$D$650,DATA!A33)</f>
        <v>0</v>
      </c>
      <c r="N33" s="6">
        <f>SUMIFS(LISTING_RC!$T$2:$T$650,LISTING_RC!$D$2:$D$650,DATA!A33)</f>
        <v>0</v>
      </c>
      <c r="O33" s="6">
        <f>SUMIFS(LISTING_RC!$U$2:$U$650,LISTING_RC!$D$2:$D$650,DATA!A33)</f>
        <v>0</v>
      </c>
      <c r="P33" s="6"/>
      <c r="Q33" s="6"/>
      <c r="R33" s="6"/>
      <c r="S33" s="6"/>
    </row>
    <row r="34" spans="1:19" x14ac:dyDescent="0.25">
      <c r="A34" s="19" t="s">
        <v>83</v>
      </c>
      <c r="B34" s="13" t="e">
        <f t="shared" ref="B34:B65" si="3">E34/D34</f>
        <v>#DIV/0!</v>
      </c>
      <c r="C34" s="13" t="e">
        <f t="shared" ref="C34:C65" si="4">F34/D34</f>
        <v>#DIV/0!</v>
      </c>
      <c r="D34" s="6">
        <f>SUMIFS(LISTING_RC!$W$2:$W$650,LISTING_RC!$D$2:$D$650,DATA!A34)</f>
        <v>0</v>
      </c>
      <c r="E34" s="6">
        <f>SUMIFS(LISTING_RC!$O$2:$O$650,LISTING_RC!$D$2:$D$650,DATA!A34)</f>
        <v>0</v>
      </c>
      <c r="F34" s="6">
        <f>SUMIFS(LISTING_RC!$Q$2:$Q$650,LISTING_RC!$D$2:$D$650,DATA!A34)</f>
        <v>0</v>
      </c>
      <c r="G34" s="6">
        <f>SUMIFS(LISTING_RC!$I$2:$I$650,LISTING_RC!$D$2:$D$650,DATA!A34)</f>
        <v>0</v>
      </c>
      <c r="H34" s="6">
        <f>SUMIFS(LISTING_RC!$J$2:$J$650,LISTING_RC!$D$2:$D$650,DATA!A34)</f>
        <v>0</v>
      </c>
      <c r="I34" s="6">
        <f>SUMIFS(LISTING_RC!$K$2:$K$650,LISTING_RC!$D$2:$D$650,DATA!A34)</f>
        <v>0</v>
      </c>
      <c r="J34" s="6">
        <f>SUMIFS(LISTING_RC!$M$2:$M$650,LISTING_RC!$D$2:$D$650,DATA!A34)</f>
        <v>0</v>
      </c>
      <c r="K34" s="6">
        <f>SUMIFS(LISTING_RC!$N$2:$N$650,LISTING_RC!$D$2:$D$650,DATA!A34)</f>
        <v>0</v>
      </c>
      <c r="L34" s="6">
        <f>SUMIFS(LISTING_RC!$L$2:$L$650,LISTING_RC!$D$2:$D$650,DATA!A34)</f>
        <v>0</v>
      </c>
      <c r="M34" s="6">
        <f>SUMIFS(LISTING_RC!$P$2:$P$650,LISTING_RC!$D$2:$D$650,DATA!A34)</f>
        <v>0</v>
      </c>
      <c r="N34" s="6">
        <f>SUMIFS(LISTING_RC!$T$2:$T$650,LISTING_RC!$D$2:$D$650,DATA!A34)</f>
        <v>0</v>
      </c>
      <c r="O34" s="6">
        <f>SUMIFS(LISTING_RC!$U$2:$U$650,LISTING_RC!$D$2:$D$650,DATA!A34)</f>
        <v>0</v>
      </c>
      <c r="P34" s="6"/>
      <c r="Q34" s="6"/>
      <c r="R34" s="6"/>
      <c r="S34" s="6"/>
    </row>
    <row r="35" spans="1:19" x14ac:dyDescent="0.25">
      <c r="A35" s="19" t="s">
        <v>131</v>
      </c>
      <c r="B35" s="13" t="e">
        <f t="shared" si="3"/>
        <v>#DIV/0!</v>
      </c>
      <c r="C35" s="13" t="e">
        <f t="shared" si="4"/>
        <v>#DIV/0!</v>
      </c>
      <c r="D35" s="6">
        <f>SUMIFS(LISTING_RC!$W$2:$W$650,LISTING_RC!$D$2:$D$650,DATA!A35)</f>
        <v>0</v>
      </c>
      <c r="E35" s="6">
        <f>SUMIFS(LISTING_RC!$O$2:$O$650,LISTING_RC!$D$2:$D$650,DATA!A35)</f>
        <v>0</v>
      </c>
      <c r="F35" s="6">
        <f>SUMIFS(LISTING_RC!$Q$2:$Q$650,LISTING_RC!$D$2:$D$650,DATA!A35)</f>
        <v>0</v>
      </c>
      <c r="G35" s="6">
        <f>SUMIFS(LISTING_RC!$I$2:$I$650,LISTING_RC!$D$2:$D$650,DATA!A35)</f>
        <v>0</v>
      </c>
      <c r="H35" s="6">
        <f>SUMIFS(LISTING_RC!$J$2:$J$650,LISTING_RC!$D$2:$D$650,DATA!A35)</f>
        <v>0</v>
      </c>
      <c r="I35" s="6">
        <f>SUMIFS(LISTING_RC!$K$2:$K$650,LISTING_RC!$D$2:$D$650,DATA!A35)</f>
        <v>0</v>
      </c>
      <c r="J35" s="6">
        <f>SUMIFS(LISTING_RC!$M$2:$M$650,LISTING_RC!$D$2:$D$650,DATA!A35)</f>
        <v>0</v>
      </c>
      <c r="K35" s="6">
        <f>SUMIFS(LISTING_RC!$N$2:$N$650,LISTING_RC!$D$2:$D$650,DATA!A35)</f>
        <v>0</v>
      </c>
      <c r="L35" s="6">
        <f>SUMIFS(LISTING_RC!$L$2:$L$650,LISTING_RC!$D$2:$D$650,DATA!A35)</f>
        <v>0</v>
      </c>
      <c r="M35" s="6">
        <f>SUMIFS(LISTING_RC!$P$2:$P$650,LISTING_RC!$D$2:$D$650,DATA!A35)</f>
        <v>0</v>
      </c>
      <c r="N35" s="6">
        <f>SUMIFS(LISTING_RC!$T$2:$T$650,LISTING_RC!$D$2:$D$650,DATA!A35)</f>
        <v>0</v>
      </c>
      <c r="O35" s="6">
        <f>SUMIFS(LISTING_RC!$U$2:$U$650,LISTING_RC!$D$2:$D$650,DATA!A35)</f>
        <v>0</v>
      </c>
      <c r="P35" s="6"/>
      <c r="Q35" s="6"/>
      <c r="R35" s="6"/>
      <c r="S35" s="6"/>
    </row>
    <row r="36" spans="1:19" x14ac:dyDescent="0.25">
      <c r="A36" s="19" t="s">
        <v>73</v>
      </c>
      <c r="B36" s="13" t="e">
        <f t="shared" si="3"/>
        <v>#DIV/0!</v>
      </c>
      <c r="C36" s="13" t="e">
        <f t="shared" si="4"/>
        <v>#DIV/0!</v>
      </c>
      <c r="D36" s="6">
        <f>SUMIFS(LISTING_RC!$W$2:$W$650,LISTING_RC!$D$2:$D$650,DATA!A36)</f>
        <v>0</v>
      </c>
      <c r="E36" s="6">
        <f>SUMIFS(LISTING_RC!$O$2:$O$650,LISTING_RC!$D$2:$D$650,DATA!A36)</f>
        <v>0</v>
      </c>
      <c r="F36" s="6">
        <f>SUMIFS(LISTING_RC!$Q$2:$Q$650,LISTING_RC!$D$2:$D$650,DATA!A36)</f>
        <v>0</v>
      </c>
      <c r="G36" s="6">
        <f>SUMIFS(LISTING_RC!$I$2:$I$650,LISTING_RC!$D$2:$D$650,DATA!A36)</f>
        <v>0</v>
      </c>
      <c r="H36" s="6">
        <f>SUMIFS(LISTING_RC!$J$2:$J$650,LISTING_RC!$D$2:$D$650,DATA!A36)</f>
        <v>0</v>
      </c>
      <c r="I36" s="6">
        <f>SUMIFS(LISTING_RC!$K$2:$K$650,LISTING_RC!$D$2:$D$650,DATA!A36)</f>
        <v>0</v>
      </c>
      <c r="J36" s="6">
        <f>SUMIFS(LISTING_RC!$M$2:$M$650,LISTING_RC!$D$2:$D$650,DATA!A36)</f>
        <v>0</v>
      </c>
      <c r="K36" s="6">
        <f>SUMIFS(LISTING_RC!$N$2:$N$650,LISTING_RC!$D$2:$D$650,DATA!A36)</f>
        <v>0</v>
      </c>
      <c r="L36" s="6">
        <f>SUMIFS(LISTING_RC!$L$2:$L$650,LISTING_RC!$D$2:$D$650,DATA!A36)</f>
        <v>0</v>
      </c>
      <c r="M36" s="6">
        <f>SUMIFS(LISTING_RC!$P$2:$P$650,LISTING_RC!$D$2:$D$650,DATA!A36)</f>
        <v>0</v>
      </c>
      <c r="N36" s="6">
        <f>SUMIFS(LISTING_RC!$T$2:$T$650,LISTING_RC!$D$2:$D$650,DATA!A36)</f>
        <v>0</v>
      </c>
      <c r="O36" s="6">
        <f>SUMIFS(LISTING_RC!$U$2:$U$650,LISTING_RC!$D$2:$D$650,DATA!A36)</f>
        <v>0</v>
      </c>
      <c r="P36" s="6"/>
      <c r="Q36" s="6"/>
      <c r="R36" s="6"/>
      <c r="S36" s="6"/>
    </row>
    <row r="37" spans="1:19" x14ac:dyDescent="0.25">
      <c r="A37" s="19" t="s">
        <v>130</v>
      </c>
      <c r="B37" s="13" t="e">
        <f t="shared" si="3"/>
        <v>#DIV/0!</v>
      </c>
      <c r="C37" s="13" t="e">
        <f t="shared" si="4"/>
        <v>#DIV/0!</v>
      </c>
      <c r="D37" s="6">
        <f>SUMIFS(LISTING_RC!$W$2:$W$650,LISTING_RC!$D$2:$D$650,DATA!A37)</f>
        <v>0</v>
      </c>
      <c r="E37" s="6">
        <f>SUMIFS(LISTING_RC!$O$2:$O$650,LISTING_RC!$D$2:$D$650,DATA!A37)</f>
        <v>0</v>
      </c>
      <c r="F37" s="6">
        <f>SUMIFS(LISTING_RC!$Q$2:$Q$650,LISTING_RC!$D$2:$D$650,DATA!A37)</f>
        <v>0</v>
      </c>
      <c r="G37" s="6">
        <f>SUMIFS(LISTING_RC!$I$2:$I$650,LISTING_RC!$D$2:$D$650,DATA!A37)</f>
        <v>0</v>
      </c>
      <c r="H37" s="6">
        <f>SUMIFS(LISTING_RC!$J$2:$J$650,LISTING_RC!$D$2:$D$650,DATA!A37)</f>
        <v>0</v>
      </c>
      <c r="I37" s="6">
        <f>SUMIFS(LISTING_RC!$K$2:$K$650,LISTING_RC!$D$2:$D$650,DATA!A37)</f>
        <v>0</v>
      </c>
      <c r="J37" s="6">
        <f>SUMIFS(LISTING_RC!$M$2:$M$650,LISTING_RC!$D$2:$D$650,DATA!A37)</f>
        <v>0</v>
      </c>
      <c r="K37" s="6">
        <f>SUMIFS(LISTING_RC!$N$2:$N$650,LISTING_RC!$D$2:$D$650,DATA!A37)</f>
        <v>0</v>
      </c>
      <c r="L37" s="6">
        <f>SUMIFS(LISTING_RC!$L$2:$L$650,LISTING_RC!$D$2:$D$650,DATA!A37)</f>
        <v>0</v>
      </c>
      <c r="M37" s="6">
        <f>SUMIFS(LISTING_RC!$P$2:$P$650,LISTING_RC!$D$2:$D$650,DATA!A37)</f>
        <v>0</v>
      </c>
      <c r="N37" s="6">
        <f>SUMIFS(LISTING_RC!$T$2:$T$650,LISTING_RC!$D$2:$D$650,DATA!A37)</f>
        <v>0</v>
      </c>
      <c r="O37" s="6">
        <f>SUMIFS(LISTING_RC!$U$2:$U$650,LISTING_RC!$D$2:$D$650,DATA!A37)</f>
        <v>0</v>
      </c>
      <c r="P37" s="6"/>
      <c r="Q37" s="6"/>
      <c r="R37" s="6"/>
      <c r="S37" s="6"/>
    </row>
    <row r="38" spans="1:19" x14ac:dyDescent="0.25">
      <c r="A38" s="19" t="s">
        <v>140</v>
      </c>
      <c r="B38" s="13" t="e">
        <f t="shared" si="3"/>
        <v>#DIV/0!</v>
      </c>
      <c r="C38" s="13" t="e">
        <f t="shared" si="4"/>
        <v>#DIV/0!</v>
      </c>
      <c r="D38" s="6">
        <f>SUMIFS(LISTING_RC!$W$2:$W$650,LISTING_RC!$D$2:$D$650,DATA!A38)</f>
        <v>0</v>
      </c>
      <c r="E38" s="6">
        <f>SUMIFS(LISTING_RC!$O$2:$O$650,LISTING_RC!$D$2:$D$650,DATA!A38)</f>
        <v>0</v>
      </c>
      <c r="F38" s="6">
        <f>SUMIFS(LISTING_RC!$Q$2:$Q$650,LISTING_RC!$D$2:$D$650,DATA!A38)</f>
        <v>0</v>
      </c>
      <c r="G38" s="6">
        <f>SUMIFS(LISTING_RC!$I$2:$I$650,LISTING_RC!$D$2:$D$650,DATA!A38)</f>
        <v>0</v>
      </c>
      <c r="H38" s="6">
        <f>SUMIFS(LISTING_RC!$J$2:$J$650,LISTING_RC!$D$2:$D$650,DATA!A38)</f>
        <v>0</v>
      </c>
      <c r="I38" s="6">
        <f>SUMIFS(LISTING_RC!$K$2:$K$650,LISTING_RC!$D$2:$D$650,DATA!A38)</f>
        <v>0</v>
      </c>
      <c r="J38" s="6">
        <f>SUMIFS(LISTING_RC!$M$2:$M$650,LISTING_RC!$D$2:$D$650,DATA!A38)</f>
        <v>0</v>
      </c>
      <c r="K38" s="6">
        <f>SUMIFS(LISTING_RC!$N$2:$N$650,LISTING_RC!$D$2:$D$650,DATA!A38)</f>
        <v>0</v>
      </c>
      <c r="L38" s="6">
        <f>SUMIFS(LISTING_RC!$L$2:$L$650,LISTING_RC!$D$2:$D$650,DATA!A38)</f>
        <v>0</v>
      </c>
      <c r="M38" s="6">
        <f>SUMIFS(LISTING_RC!$P$2:$P$650,LISTING_RC!$D$2:$D$650,DATA!A38)</f>
        <v>0</v>
      </c>
      <c r="N38" s="6">
        <f>SUMIFS(LISTING_RC!$T$2:$T$650,LISTING_RC!$D$2:$D$650,DATA!A38)</f>
        <v>0</v>
      </c>
      <c r="O38" s="6">
        <f>SUMIFS(LISTING_RC!$U$2:$U$650,LISTING_RC!$D$2:$D$650,DATA!A38)</f>
        <v>0</v>
      </c>
      <c r="P38" s="6"/>
      <c r="Q38" s="6"/>
      <c r="R38" s="6"/>
      <c r="S38" s="6"/>
    </row>
    <row r="39" spans="1:19" x14ac:dyDescent="0.25">
      <c r="A39" s="19" t="s">
        <v>90</v>
      </c>
      <c r="B39" s="13" t="e">
        <f t="shared" si="3"/>
        <v>#DIV/0!</v>
      </c>
      <c r="C39" s="13" t="e">
        <f t="shared" si="4"/>
        <v>#DIV/0!</v>
      </c>
      <c r="D39" s="6">
        <f>SUMIFS(LISTING_RC!$W$2:$W$650,LISTING_RC!$D$2:$D$650,DATA!A39)</f>
        <v>0</v>
      </c>
      <c r="E39" s="6">
        <f>SUMIFS(LISTING_RC!$O$2:$O$650,LISTING_RC!$D$2:$D$650,DATA!A39)</f>
        <v>0</v>
      </c>
      <c r="F39" s="6">
        <f>SUMIFS(LISTING_RC!$Q$2:$Q$650,LISTING_RC!$D$2:$D$650,DATA!A39)</f>
        <v>0</v>
      </c>
      <c r="G39" s="6">
        <f>SUMIFS(LISTING_RC!$I$2:$I$650,LISTING_RC!$D$2:$D$650,DATA!A39)</f>
        <v>0</v>
      </c>
      <c r="H39" s="6">
        <f>SUMIFS(LISTING_RC!$J$2:$J$650,LISTING_RC!$D$2:$D$650,DATA!A39)</f>
        <v>0</v>
      </c>
      <c r="I39" s="6">
        <f>SUMIFS(LISTING_RC!$K$2:$K$650,LISTING_RC!$D$2:$D$650,DATA!A39)</f>
        <v>0</v>
      </c>
      <c r="J39" s="6">
        <f>SUMIFS(LISTING_RC!$M$2:$M$650,LISTING_RC!$D$2:$D$650,DATA!A39)</f>
        <v>0</v>
      </c>
      <c r="K39" s="6">
        <f>SUMIFS(LISTING_RC!$N$2:$N$650,LISTING_RC!$D$2:$D$650,DATA!A39)</f>
        <v>0</v>
      </c>
      <c r="L39" s="6">
        <f>SUMIFS(LISTING_RC!$L$2:$L$650,LISTING_RC!$D$2:$D$650,DATA!A39)</f>
        <v>0</v>
      </c>
      <c r="M39" s="6">
        <f>SUMIFS(LISTING_RC!$P$2:$P$650,LISTING_RC!$D$2:$D$650,DATA!A39)</f>
        <v>0</v>
      </c>
      <c r="N39" s="6">
        <f>SUMIFS(LISTING_RC!$T$2:$T$650,LISTING_RC!$D$2:$D$650,DATA!A39)</f>
        <v>0</v>
      </c>
      <c r="O39" s="6">
        <f>SUMIFS(LISTING_RC!$U$2:$U$650,LISTING_RC!$D$2:$D$650,DATA!A39)</f>
        <v>0</v>
      </c>
      <c r="P39" s="6"/>
      <c r="Q39" s="6"/>
      <c r="R39" s="6"/>
      <c r="S39" s="6"/>
    </row>
    <row r="40" spans="1:19" x14ac:dyDescent="0.25">
      <c r="A40" s="35" t="s">
        <v>127</v>
      </c>
      <c r="B40" s="13" t="e">
        <f t="shared" si="3"/>
        <v>#DIV/0!</v>
      </c>
      <c r="C40" s="13" t="e">
        <f t="shared" si="4"/>
        <v>#DIV/0!</v>
      </c>
      <c r="D40" s="6">
        <f>SUMIFS(LISTING_RC!$W$2:$W$650,LISTING_RC!$D$2:$D$650,DATA!A40)</f>
        <v>0</v>
      </c>
      <c r="E40" s="6">
        <f>SUMIFS(LISTING_RC!$O$2:$O$650,LISTING_RC!$D$2:$D$650,DATA!A40)</f>
        <v>0</v>
      </c>
      <c r="F40" s="6">
        <f>SUMIFS(LISTING_RC!$Q$2:$Q$650,LISTING_RC!$D$2:$D$650,DATA!A40)</f>
        <v>0</v>
      </c>
      <c r="G40" s="6">
        <f>SUMIFS(LISTING_RC!$I$2:$I$650,LISTING_RC!$D$2:$D$650,DATA!A40)</f>
        <v>0</v>
      </c>
      <c r="H40" s="6">
        <f>SUMIFS(LISTING_RC!$J$2:$J$650,LISTING_RC!$D$2:$D$650,DATA!A40)</f>
        <v>0</v>
      </c>
      <c r="I40" s="6">
        <f>SUMIFS(LISTING_RC!$K$2:$K$650,LISTING_RC!$D$2:$D$650,DATA!A40)</f>
        <v>0</v>
      </c>
      <c r="J40" s="6">
        <f>SUMIFS(LISTING_RC!$M$2:$M$650,LISTING_RC!$D$2:$D$650,DATA!A40)</f>
        <v>0</v>
      </c>
      <c r="K40" s="6">
        <f>SUMIFS(LISTING_RC!$N$2:$N$650,LISTING_RC!$D$2:$D$650,DATA!A40)</f>
        <v>0</v>
      </c>
      <c r="L40" s="6">
        <f>SUMIFS(LISTING_RC!$L$2:$L$650,LISTING_RC!$D$2:$D$650,DATA!A40)</f>
        <v>0</v>
      </c>
      <c r="M40" s="6">
        <f>SUMIFS(LISTING_RC!$P$2:$P$650,LISTING_RC!$D$2:$D$650,DATA!A40)</f>
        <v>0</v>
      </c>
      <c r="N40" s="6">
        <f>SUMIFS(LISTING_RC!$T$2:$T$650,LISTING_RC!$D$2:$D$650,DATA!A40)</f>
        <v>0</v>
      </c>
      <c r="O40" s="6">
        <f>SUMIFS(LISTING_RC!$U$2:$U$650,LISTING_RC!$D$2:$D$650,DATA!A40)</f>
        <v>0</v>
      </c>
      <c r="P40" s="6"/>
      <c r="Q40" s="6"/>
      <c r="R40" s="6"/>
      <c r="S40" s="6"/>
    </row>
    <row r="41" spans="1:19" x14ac:dyDescent="0.25">
      <c r="A41" s="35" t="s">
        <v>117</v>
      </c>
      <c r="B41" s="13" t="e">
        <f t="shared" si="3"/>
        <v>#DIV/0!</v>
      </c>
      <c r="C41" s="13" t="e">
        <f t="shared" si="4"/>
        <v>#DIV/0!</v>
      </c>
      <c r="D41" s="6">
        <f>SUMIFS(LISTING_RC!$W$2:$W$650,LISTING_RC!$D$2:$D$650,DATA!A41)</f>
        <v>0</v>
      </c>
      <c r="E41" s="6">
        <f>SUMIFS(LISTING_RC!$O$2:$O$650,LISTING_RC!$D$2:$D$650,DATA!A41)</f>
        <v>0</v>
      </c>
      <c r="F41" s="6">
        <f>SUMIFS(LISTING_RC!$Q$2:$Q$650,LISTING_RC!$D$2:$D$650,DATA!A41)</f>
        <v>0</v>
      </c>
      <c r="G41" s="6">
        <f>SUMIFS(LISTING_RC!$I$2:$I$650,LISTING_RC!$D$2:$D$650,DATA!A41)</f>
        <v>58987</v>
      </c>
      <c r="H41" s="6">
        <f>SUMIFS(LISTING_RC!$J$2:$J$650,LISTING_RC!$D$2:$D$650,DATA!A41)</f>
        <v>0</v>
      </c>
      <c r="I41" s="6">
        <f>SUMIFS(LISTING_RC!$K$2:$K$650,LISTING_RC!$D$2:$D$650,DATA!A41)</f>
        <v>0</v>
      </c>
      <c r="J41" s="6">
        <f>SUMIFS(LISTING_RC!$M$2:$M$650,LISTING_RC!$D$2:$D$650,DATA!A41)</f>
        <v>0</v>
      </c>
      <c r="K41" s="6">
        <f>SUMIFS(LISTING_RC!$N$2:$N$650,LISTING_RC!$D$2:$D$650,DATA!A41)</f>
        <v>0</v>
      </c>
      <c r="L41" s="6">
        <f>SUMIFS(LISTING_RC!$L$2:$L$650,LISTING_RC!$D$2:$D$650,DATA!A41)</f>
        <v>0</v>
      </c>
      <c r="M41" s="6">
        <f>SUMIFS(LISTING_RC!$P$2:$P$650,LISTING_RC!$D$2:$D$650,DATA!A41)</f>
        <v>0</v>
      </c>
      <c r="N41" s="6">
        <f>SUMIFS(LISTING_RC!$T$2:$T$650,LISTING_RC!$D$2:$D$650,DATA!A41)</f>
        <v>0</v>
      </c>
      <c r="O41" s="6">
        <f>SUMIFS(LISTING_RC!$U$2:$U$650,LISTING_RC!$D$2:$D$650,DATA!A41)</f>
        <v>1</v>
      </c>
      <c r="P41" s="6"/>
      <c r="Q41" s="6"/>
      <c r="R41" s="6"/>
      <c r="S41" s="6"/>
    </row>
    <row r="42" spans="1:19" x14ac:dyDescent="0.25">
      <c r="A42" s="35"/>
      <c r="B42" s="13" t="e">
        <f t="shared" si="3"/>
        <v>#DIV/0!</v>
      </c>
      <c r="C42" s="13" t="e">
        <f t="shared" si="4"/>
        <v>#DIV/0!</v>
      </c>
      <c r="D42" s="6">
        <f>SUMIFS(LISTING_RC!$W$2:$W$650,LISTING_RC!$D$2:$D$650,DATA!A42)</f>
        <v>0</v>
      </c>
      <c r="E42" s="6">
        <f>SUMIFS(LISTING_RC!$O$2:$O$650,LISTING_RC!$D$2:$D$650,DATA!A42)</f>
        <v>0</v>
      </c>
      <c r="F42" s="6">
        <f>SUMIFS(LISTING_RC!$Q$2:$Q$650,LISTING_RC!$D$2:$D$650,DATA!A42)</f>
        <v>0</v>
      </c>
      <c r="G42" s="6">
        <f>SUMIFS(LISTING_RC!$I$2:$I$650,LISTING_RC!$D$2:$D$650,DATA!A42)</f>
        <v>0</v>
      </c>
      <c r="H42" s="6">
        <f>SUMIFS(LISTING_RC!$J$2:$J$650,LISTING_RC!$D$2:$D$650,DATA!A42)</f>
        <v>0</v>
      </c>
      <c r="I42" s="6">
        <f>SUMIFS(LISTING_RC!$K$2:$K$650,LISTING_RC!$D$2:$D$650,DATA!A42)</f>
        <v>0</v>
      </c>
      <c r="J42" s="6">
        <f>SUMIFS(LISTING_RC!$M$2:$M$650,LISTING_RC!$D$2:$D$650,DATA!A42)</f>
        <v>0</v>
      </c>
      <c r="K42" s="6">
        <f>SUMIFS(LISTING_RC!$N$2:$N$650,LISTING_RC!$D$2:$D$650,DATA!A42)</f>
        <v>0</v>
      </c>
      <c r="L42" s="6">
        <f>SUMIFS(LISTING_RC!$L$2:$L$650,LISTING_RC!$D$2:$D$650,DATA!A42)</f>
        <v>0</v>
      </c>
      <c r="M42" s="6">
        <f>SUMIFS(LISTING_RC!$P$2:$P$650,LISTING_RC!$D$2:$D$650,DATA!A42)</f>
        <v>0</v>
      </c>
      <c r="N42" s="6">
        <f>SUMIFS(LISTING_RC!$T$2:$T$650,LISTING_RC!$D$2:$D$650,DATA!A42)</f>
        <v>0</v>
      </c>
      <c r="O42" s="6">
        <f>SUMIFS(LISTING_RC!$U$2:$U$650,LISTING_RC!$D$2:$D$650,DATA!A42)</f>
        <v>0</v>
      </c>
      <c r="P42" s="6"/>
      <c r="Q42" s="6"/>
      <c r="R42" s="6"/>
      <c r="S42" s="6"/>
    </row>
    <row r="43" spans="1:19" x14ac:dyDescent="0.25">
      <c r="A43" s="20"/>
      <c r="B43" s="13" t="e">
        <f t="shared" si="3"/>
        <v>#DIV/0!</v>
      </c>
      <c r="C43" s="13" t="e">
        <f t="shared" si="4"/>
        <v>#DIV/0!</v>
      </c>
      <c r="D43" s="6">
        <f>SUMIFS(LISTING_RC!$W$2:$W$650,LISTING_RC!$D$2:$D$650,DATA!A43)</f>
        <v>0</v>
      </c>
      <c r="E43" s="6">
        <f>SUMIFS(LISTING_RC!$O$2:$O$650,LISTING_RC!$D$2:$D$650,DATA!A43)</f>
        <v>0</v>
      </c>
      <c r="F43" s="6">
        <f>SUMIFS(LISTING_RC!$Q$2:$Q$650,LISTING_RC!$D$2:$D$650,DATA!A43)</f>
        <v>0</v>
      </c>
      <c r="G43" s="6">
        <f>SUMIFS(LISTING_RC!$I$2:$I$650,LISTING_RC!$D$2:$D$650,DATA!A43)</f>
        <v>0</v>
      </c>
      <c r="H43" s="6">
        <f>SUMIFS(LISTING_RC!$J$2:$J$650,LISTING_RC!$D$2:$D$650,DATA!A43)</f>
        <v>0</v>
      </c>
      <c r="I43" s="6">
        <f>SUMIFS(LISTING_RC!$K$2:$K$650,LISTING_RC!$D$2:$D$650,DATA!A43)</f>
        <v>0</v>
      </c>
      <c r="J43" s="6">
        <f>SUMIFS(LISTING_RC!$M$2:$M$650,LISTING_RC!$D$2:$D$650,DATA!A43)</f>
        <v>0</v>
      </c>
      <c r="K43" s="6">
        <f>SUMIFS(LISTING_RC!$N$2:$N$650,LISTING_RC!$D$2:$D$650,DATA!A43)</f>
        <v>0</v>
      </c>
      <c r="L43" s="6">
        <f>SUMIFS(LISTING_RC!$L$2:$L$650,LISTING_RC!$D$2:$D$650,DATA!A43)</f>
        <v>0</v>
      </c>
      <c r="M43" s="6">
        <f>SUMIFS(LISTING_RC!$P$2:$P$650,LISTING_RC!$D$2:$D$650,DATA!A43)</f>
        <v>0</v>
      </c>
      <c r="N43" s="6">
        <f>SUMIFS(LISTING_RC!$T$2:$T$650,LISTING_RC!$D$2:$D$650,DATA!A43)</f>
        <v>0</v>
      </c>
      <c r="O43" s="6">
        <f>SUMIFS(LISTING_RC!$U$2:$U$650,LISTING_RC!$D$2:$D$650,DATA!A43)</f>
        <v>0</v>
      </c>
      <c r="P43" s="6"/>
      <c r="Q43" s="6"/>
      <c r="R43" s="6"/>
      <c r="S43" s="6"/>
    </row>
    <row r="44" spans="1:19" x14ac:dyDescent="0.25">
      <c r="A44" s="20"/>
      <c r="B44" s="13" t="e">
        <f t="shared" si="3"/>
        <v>#DIV/0!</v>
      </c>
      <c r="C44" s="13" t="e">
        <f t="shared" si="4"/>
        <v>#DIV/0!</v>
      </c>
      <c r="D44" s="6">
        <f>SUMIFS(LISTING_RC!$W$2:$W$650,LISTING_RC!$D$2:$D$650,DATA!A44)</f>
        <v>0</v>
      </c>
      <c r="E44" s="6">
        <f>SUMIFS(LISTING_RC!$O$2:$O$650,LISTING_RC!$D$2:$D$650,DATA!A44)</f>
        <v>0</v>
      </c>
      <c r="F44" s="6">
        <f>SUMIFS(LISTING_RC!$Q$2:$Q$650,LISTING_RC!$D$2:$D$650,DATA!A44)</f>
        <v>0</v>
      </c>
      <c r="G44" s="6">
        <f>SUMIFS(LISTING_RC!$I$2:$I$650,LISTING_RC!$D$2:$D$650,DATA!A44)</f>
        <v>0</v>
      </c>
      <c r="H44" s="6">
        <f>SUMIFS(LISTING_RC!$J$2:$J$650,LISTING_RC!$D$2:$D$650,DATA!A44)</f>
        <v>0</v>
      </c>
      <c r="I44" s="6">
        <f>SUMIFS(LISTING_RC!$K$2:$K$650,LISTING_RC!$D$2:$D$650,DATA!A44)</f>
        <v>0</v>
      </c>
      <c r="J44" s="6">
        <f>SUMIFS(LISTING_RC!$M$2:$M$650,LISTING_RC!$D$2:$D$650,DATA!A44)</f>
        <v>0</v>
      </c>
      <c r="K44" s="6">
        <f>SUMIFS(LISTING_RC!$N$2:$N$650,LISTING_RC!$D$2:$D$650,DATA!A44)</f>
        <v>0</v>
      </c>
      <c r="L44" s="6">
        <f>SUMIFS(LISTING_RC!$L$2:$L$650,LISTING_RC!$D$2:$D$650,DATA!A44)</f>
        <v>0</v>
      </c>
      <c r="M44" s="6">
        <f>SUMIFS(LISTING_RC!$P$2:$P$650,LISTING_RC!$D$2:$D$650,DATA!A44)</f>
        <v>0</v>
      </c>
      <c r="N44" s="6">
        <f>SUMIFS(LISTING_RC!$T$2:$T$650,LISTING_RC!$D$2:$D$650,DATA!A44)</f>
        <v>0</v>
      </c>
      <c r="O44" s="6">
        <f>SUMIFS(LISTING_RC!$U$2:$U$650,LISTING_RC!$D$2:$D$650,DATA!A44)</f>
        <v>0</v>
      </c>
      <c r="P44" s="6"/>
      <c r="Q44" s="6"/>
      <c r="R44" s="6"/>
      <c r="S44" s="6"/>
    </row>
    <row r="45" spans="1:19" x14ac:dyDescent="0.25">
      <c r="A45" s="20"/>
      <c r="B45" s="13" t="e">
        <f t="shared" si="3"/>
        <v>#DIV/0!</v>
      </c>
      <c r="C45" s="13" t="e">
        <f t="shared" si="4"/>
        <v>#DIV/0!</v>
      </c>
      <c r="D45" s="6">
        <f>SUMIFS(LISTING_RC!$W$2:$W$650,LISTING_RC!$D$2:$D$650,DATA!A45)</f>
        <v>0</v>
      </c>
      <c r="E45" s="6">
        <f>SUMIFS(LISTING_RC!$O$2:$O$650,LISTING_RC!$D$2:$D$650,DATA!A45)</f>
        <v>0</v>
      </c>
      <c r="F45" s="6">
        <f>SUMIFS(LISTING_RC!$Q$2:$Q$650,LISTING_RC!$D$2:$D$650,DATA!A45)</f>
        <v>0</v>
      </c>
      <c r="G45" s="6">
        <f>SUMIFS(LISTING_RC!$I$2:$I$650,LISTING_RC!$D$2:$D$650,DATA!A45)</f>
        <v>0</v>
      </c>
      <c r="H45" s="6">
        <f>SUMIFS(LISTING_RC!$J$2:$J$650,LISTING_RC!$D$2:$D$650,DATA!A45)</f>
        <v>0</v>
      </c>
      <c r="I45" s="6">
        <f>SUMIFS(LISTING_RC!$K$2:$K$650,LISTING_RC!$D$2:$D$650,DATA!A45)</f>
        <v>0</v>
      </c>
      <c r="J45" s="6">
        <f>SUMIFS(LISTING_RC!$M$2:$M$650,LISTING_RC!$D$2:$D$650,DATA!A45)</f>
        <v>0</v>
      </c>
      <c r="K45" s="6">
        <f>SUMIFS(LISTING_RC!$N$2:$N$650,LISTING_RC!$D$2:$D$650,DATA!A45)</f>
        <v>0</v>
      </c>
      <c r="L45" s="6">
        <f>SUMIFS(LISTING_RC!$L$2:$L$650,LISTING_RC!$D$2:$D$650,DATA!A45)</f>
        <v>0</v>
      </c>
      <c r="M45" s="6">
        <f>SUMIFS(LISTING_RC!$P$2:$P$650,LISTING_RC!$D$2:$D$650,DATA!A45)</f>
        <v>0</v>
      </c>
      <c r="N45" s="6">
        <f>SUMIFS(LISTING_RC!$T$2:$T$650,LISTING_RC!$D$2:$D$650,DATA!A45)</f>
        <v>0</v>
      </c>
      <c r="O45" s="6">
        <f>SUMIFS(LISTING_RC!$U$2:$U$650,LISTING_RC!$D$2:$D$650,DATA!A45)</f>
        <v>0</v>
      </c>
      <c r="P45" s="6"/>
      <c r="Q45" s="6"/>
      <c r="R45" s="6"/>
      <c r="S45" s="6"/>
    </row>
    <row r="46" spans="1:19" x14ac:dyDescent="0.25">
      <c r="A46" s="20"/>
      <c r="B46" s="13" t="e">
        <f t="shared" si="3"/>
        <v>#DIV/0!</v>
      </c>
      <c r="C46" s="13" t="e">
        <f t="shared" si="4"/>
        <v>#DIV/0!</v>
      </c>
      <c r="D46" s="6">
        <f>SUMIFS(LISTING_RC!$W$2:$W$650,LISTING_RC!$D$2:$D$650,DATA!A46)</f>
        <v>0</v>
      </c>
      <c r="E46" s="6">
        <f>SUMIFS(LISTING_RC!$O$2:$O$650,LISTING_RC!$D$2:$D$650,DATA!A46)</f>
        <v>0</v>
      </c>
      <c r="F46" s="6">
        <f>SUMIFS(LISTING_RC!$Q$2:$Q$650,LISTING_RC!$D$2:$D$650,DATA!A46)</f>
        <v>0</v>
      </c>
      <c r="G46" s="6">
        <f>SUMIFS(LISTING_RC!$I$2:$I$650,LISTING_RC!$D$2:$D$650,DATA!A46)</f>
        <v>0</v>
      </c>
      <c r="H46" s="6">
        <f>SUMIFS(LISTING_RC!$J$2:$J$650,LISTING_RC!$D$2:$D$650,DATA!A46)</f>
        <v>0</v>
      </c>
      <c r="I46" s="6">
        <f>SUMIFS(LISTING_RC!$K$2:$K$650,LISTING_RC!$D$2:$D$650,DATA!A46)</f>
        <v>0</v>
      </c>
      <c r="J46" s="6">
        <f>SUMIFS(LISTING_RC!$M$2:$M$650,LISTING_RC!$D$2:$D$650,DATA!A46)</f>
        <v>0</v>
      </c>
      <c r="K46" s="6">
        <f>SUMIFS(LISTING_RC!$N$2:$N$650,LISTING_RC!$D$2:$D$650,DATA!A46)</f>
        <v>0</v>
      </c>
      <c r="L46" s="6">
        <f>SUMIFS(LISTING_RC!$L$2:$L$650,LISTING_RC!$D$2:$D$650,DATA!A46)</f>
        <v>0</v>
      </c>
      <c r="M46" s="6">
        <f>SUMIFS(LISTING_RC!$P$2:$P$650,LISTING_RC!$D$2:$D$650,DATA!A46)</f>
        <v>0</v>
      </c>
      <c r="N46" s="6">
        <f>SUMIFS(LISTING_RC!$T$2:$T$650,LISTING_RC!$D$2:$D$650,DATA!A46)</f>
        <v>0</v>
      </c>
      <c r="O46" s="6">
        <f>SUMIFS(LISTING_RC!$U$2:$U$650,LISTING_RC!$D$2:$D$650,DATA!A46)</f>
        <v>0</v>
      </c>
      <c r="P46" s="6"/>
      <c r="Q46" s="6"/>
      <c r="R46" s="6"/>
      <c r="S46" s="6"/>
    </row>
    <row r="47" spans="1:19" x14ac:dyDescent="0.25">
      <c r="A47" s="20"/>
      <c r="B47" s="13" t="e">
        <f t="shared" si="3"/>
        <v>#DIV/0!</v>
      </c>
      <c r="C47" s="13" t="e">
        <f t="shared" si="4"/>
        <v>#DIV/0!</v>
      </c>
      <c r="D47" s="6">
        <f>SUMIFS(LISTING_RC!$W$2:$W$650,LISTING_RC!$D$2:$D$650,DATA!A47)</f>
        <v>0</v>
      </c>
      <c r="E47" s="6">
        <f>SUMIFS(LISTING_RC!$O$2:$O$650,LISTING_RC!$D$2:$D$650,DATA!A47)</f>
        <v>0</v>
      </c>
      <c r="F47" s="6">
        <f>SUMIFS(LISTING_RC!$Q$2:$Q$650,LISTING_RC!$D$2:$D$650,DATA!A47)</f>
        <v>0</v>
      </c>
      <c r="G47" s="6">
        <f>SUMIFS(LISTING_RC!$I$2:$I$650,LISTING_RC!$D$2:$D$650,DATA!A47)</f>
        <v>0</v>
      </c>
      <c r="H47" s="6">
        <f>SUMIFS(LISTING_RC!$J$2:$J$650,LISTING_RC!$D$2:$D$650,DATA!A47)</f>
        <v>0</v>
      </c>
      <c r="I47" s="6">
        <f>SUMIFS(LISTING_RC!$K$2:$K$650,LISTING_RC!$D$2:$D$650,DATA!A47)</f>
        <v>0</v>
      </c>
      <c r="J47" s="6">
        <f>SUMIFS(LISTING_RC!$M$2:$M$650,LISTING_RC!$D$2:$D$650,DATA!A47)</f>
        <v>0</v>
      </c>
      <c r="K47" s="6">
        <f>SUMIFS(LISTING_RC!$N$2:$N$650,LISTING_RC!$D$2:$D$650,DATA!A47)</f>
        <v>0</v>
      </c>
      <c r="L47" s="6">
        <f>SUMIFS(LISTING_RC!$L$2:$L$650,LISTING_RC!$D$2:$D$650,DATA!A47)</f>
        <v>0</v>
      </c>
      <c r="M47" s="6">
        <f>SUMIFS(LISTING_RC!$P$2:$P$650,LISTING_RC!$D$2:$D$650,DATA!A47)</f>
        <v>0</v>
      </c>
      <c r="N47" s="6">
        <f>SUMIFS(LISTING_RC!$T$2:$T$650,LISTING_RC!$D$2:$D$650,DATA!A47)</f>
        <v>0</v>
      </c>
      <c r="O47" s="6">
        <f>SUMIFS(LISTING_RC!$U$2:$U$650,LISTING_RC!$D$2:$D$650,DATA!A47)</f>
        <v>0</v>
      </c>
      <c r="P47" s="6"/>
      <c r="Q47" s="6"/>
      <c r="R47" s="6"/>
      <c r="S47" s="6"/>
    </row>
    <row r="48" spans="1:19" x14ac:dyDescent="0.25">
      <c r="A48" s="20"/>
      <c r="B48" s="13" t="e">
        <f t="shared" si="3"/>
        <v>#DIV/0!</v>
      </c>
      <c r="C48" s="13" t="e">
        <f t="shared" si="4"/>
        <v>#DIV/0!</v>
      </c>
      <c r="D48" s="6">
        <f>SUMIFS(LISTING_RC!$W$2:$W$650,LISTING_RC!$D$2:$D$650,DATA!A48)</f>
        <v>0</v>
      </c>
      <c r="E48" s="6">
        <f>SUMIFS(LISTING_RC!$O$2:$O$650,LISTING_RC!$D$2:$D$650,DATA!A48)</f>
        <v>0</v>
      </c>
      <c r="F48" s="6">
        <f>SUMIFS(LISTING_RC!$Q$2:$Q$650,LISTING_RC!$D$2:$D$650,DATA!A48)</f>
        <v>0</v>
      </c>
      <c r="G48" s="6">
        <f>SUMIFS(LISTING_RC!$I$2:$I$650,LISTING_RC!$D$2:$D$650,DATA!A48)</f>
        <v>0</v>
      </c>
      <c r="H48" s="6">
        <f>SUMIFS(LISTING_RC!$J$2:$J$650,LISTING_RC!$D$2:$D$650,DATA!A48)</f>
        <v>0</v>
      </c>
      <c r="I48" s="6">
        <f>SUMIFS(LISTING_RC!$K$2:$K$650,LISTING_RC!$D$2:$D$650,DATA!A48)</f>
        <v>0</v>
      </c>
      <c r="J48" s="6">
        <f>SUMIFS(LISTING_RC!$M$2:$M$650,LISTING_RC!$D$2:$D$650,DATA!A48)</f>
        <v>0</v>
      </c>
      <c r="K48" s="6">
        <f>SUMIFS(LISTING_RC!$N$2:$N$650,LISTING_RC!$D$2:$D$650,DATA!A48)</f>
        <v>0</v>
      </c>
      <c r="L48" s="6">
        <f>SUMIFS(LISTING_RC!$L$2:$L$650,LISTING_RC!$D$2:$D$650,DATA!A48)</f>
        <v>0</v>
      </c>
      <c r="M48" s="6">
        <f>SUMIFS(LISTING_RC!$P$2:$P$650,LISTING_RC!$D$2:$D$650,DATA!A48)</f>
        <v>0</v>
      </c>
      <c r="N48" s="6">
        <f>SUMIFS(LISTING_RC!$T$2:$T$650,LISTING_RC!$D$2:$D$650,DATA!A48)</f>
        <v>0</v>
      </c>
      <c r="O48" s="6">
        <f>SUMIFS(LISTING_RC!$U$2:$U$650,LISTING_RC!$D$2:$D$650,DATA!A48)</f>
        <v>0</v>
      </c>
      <c r="P48" s="6"/>
      <c r="Q48" s="6"/>
      <c r="R48" s="6"/>
      <c r="S48" s="6"/>
    </row>
    <row r="49" spans="1:19" x14ac:dyDescent="0.25">
      <c r="A49" s="20"/>
      <c r="B49" s="13" t="e">
        <f t="shared" si="3"/>
        <v>#DIV/0!</v>
      </c>
      <c r="C49" s="13" t="e">
        <f t="shared" si="4"/>
        <v>#DIV/0!</v>
      </c>
      <c r="D49" s="6">
        <f>SUMIFS(LISTING_RC!$W$2:$W$650,LISTING_RC!$D$2:$D$650,DATA!A49)</f>
        <v>0</v>
      </c>
      <c r="E49" s="6">
        <f>SUMIFS(LISTING_RC!$O$2:$O$650,LISTING_RC!$D$2:$D$650,DATA!A49)</f>
        <v>0</v>
      </c>
      <c r="F49" s="6">
        <f>SUMIFS(LISTING_RC!$Q$2:$Q$650,LISTING_RC!$D$2:$D$650,DATA!A49)</f>
        <v>0</v>
      </c>
      <c r="G49" s="6">
        <f>SUMIFS(LISTING_RC!$I$2:$I$650,LISTING_RC!$D$2:$D$650,DATA!A49)</f>
        <v>0</v>
      </c>
      <c r="H49" s="6">
        <f>SUMIFS(LISTING_RC!$J$2:$J$650,LISTING_RC!$D$2:$D$650,DATA!A49)</f>
        <v>0</v>
      </c>
      <c r="I49" s="6">
        <f>SUMIFS(LISTING_RC!$K$2:$K$650,LISTING_RC!$D$2:$D$650,DATA!A49)</f>
        <v>0</v>
      </c>
      <c r="J49" s="6">
        <f>SUMIFS(LISTING_RC!$M$2:$M$650,LISTING_RC!$D$2:$D$650,DATA!A49)</f>
        <v>0</v>
      </c>
      <c r="K49" s="6">
        <f>SUMIFS(LISTING_RC!$N$2:$N$650,LISTING_RC!$D$2:$D$650,DATA!A49)</f>
        <v>0</v>
      </c>
      <c r="L49" s="6">
        <f>SUMIFS(LISTING_RC!$L$2:$L$650,LISTING_RC!$D$2:$D$650,DATA!A49)</f>
        <v>0</v>
      </c>
      <c r="M49" s="6">
        <f>SUMIFS(LISTING_RC!$P$2:$P$650,LISTING_RC!$D$2:$D$650,DATA!A49)</f>
        <v>0</v>
      </c>
      <c r="N49" s="6">
        <f>SUMIFS(LISTING_RC!$T$2:$T$650,LISTING_RC!$D$2:$D$650,DATA!A49)</f>
        <v>0</v>
      </c>
      <c r="O49" s="6">
        <f>SUMIFS(LISTING_RC!$U$2:$U$650,LISTING_RC!$D$2:$D$650,DATA!A49)</f>
        <v>0</v>
      </c>
      <c r="P49" s="6"/>
      <c r="Q49" s="6"/>
      <c r="R49" s="6"/>
      <c r="S49" s="6"/>
    </row>
    <row r="50" spans="1:19" x14ac:dyDescent="0.25">
      <c r="A50" s="20"/>
      <c r="B50" s="13" t="e">
        <f t="shared" si="3"/>
        <v>#DIV/0!</v>
      </c>
      <c r="C50" s="13" t="e">
        <f t="shared" si="4"/>
        <v>#DIV/0!</v>
      </c>
      <c r="D50" s="6">
        <f>SUMIFS(LISTING_RC!$W$2:$W$650,LISTING_RC!$D$2:$D$650,DATA!A50)</f>
        <v>0</v>
      </c>
      <c r="E50" s="6">
        <f>SUMIFS(LISTING_RC!$O$2:$O$650,LISTING_RC!$D$2:$D$650,DATA!A50)</f>
        <v>0</v>
      </c>
      <c r="F50" s="6">
        <f>SUMIFS(LISTING_RC!$Q$2:$Q$650,LISTING_RC!$D$2:$D$650,DATA!A50)</f>
        <v>0</v>
      </c>
      <c r="G50" s="6">
        <f>SUMIFS(LISTING_RC!$I$2:$I$650,LISTING_RC!$D$2:$D$650,DATA!A50)</f>
        <v>0</v>
      </c>
      <c r="H50" s="6">
        <f>SUMIFS(LISTING_RC!$J$2:$J$650,LISTING_RC!$D$2:$D$650,DATA!A50)</f>
        <v>0</v>
      </c>
      <c r="I50" s="6">
        <f>SUMIFS(LISTING_RC!$K$2:$K$650,LISTING_RC!$D$2:$D$650,DATA!A50)</f>
        <v>0</v>
      </c>
      <c r="J50" s="6">
        <f>SUMIFS(LISTING_RC!$M$2:$M$650,LISTING_RC!$D$2:$D$650,DATA!A50)</f>
        <v>0</v>
      </c>
      <c r="K50" s="6">
        <f>SUMIFS(LISTING_RC!$N$2:$N$650,LISTING_RC!$D$2:$D$650,DATA!A50)</f>
        <v>0</v>
      </c>
      <c r="L50" s="6">
        <f>SUMIFS(LISTING_RC!$L$2:$L$650,LISTING_RC!$D$2:$D$650,DATA!A50)</f>
        <v>0</v>
      </c>
      <c r="M50" s="6">
        <f>SUMIFS(LISTING_RC!$P$2:$P$650,LISTING_RC!$D$2:$D$650,DATA!A50)</f>
        <v>0</v>
      </c>
      <c r="N50" s="6">
        <f>SUMIFS(LISTING_RC!$T$2:$T$650,LISTING_RC!$D$2:$D$650,DATA!A50)</f>
        <v>0</v>
      </c>
      <c r="O50" s="6">
        <f>SUMIFS(LISTING_RC!$U$2:$U$650,LISTING_RC!$D$2:$D$650,DATA!A50)</f>
        <v>0</v>
      </c>
      <c r="P50" s="6"/>
      <c r="Q50" s="6"/>
      <c r="R50" s="6"/>
      <c r="S50" s="6"/>
    </row>
    <row r="51" spans="1:19" x14ac:dyDescent="0.25">
      <c r="A51" s="20"/>
      <c r="B51" s="13" t="e">
        <f t="shared" si="3"/>
        <v>#DIV/0!</v>
      </c>
      <c r="C51" s="13" t="e">
        <f t="shared" si="4"/>
        <v>#DIV/0!</v>
      </c>
      <c r="D51" s="6">
        <f>SUMIFS(LISTING_RC!$W$2:$W$650,LISTING_RC!$D$2:$D$650,DATA!A51)</f>
        <v>0</v>
      </c>
      <c r="E51" s="6">
        <f>SUMIFS(LISTING_RC!$O$2:$O$650,LISTING_RC!$D$2:$D$650,DATA!A51)</f>
        <v>0</v>
      </c>
      <c r="F51" s="6">
        <f>SUMIFS(LISTING_RC!$Q$2:$Q$650,LISTING_RC!$D$2:$D$650,DATA!A51)</f>
        <v>0</v>
      </c>
      <c r="G51" s="6">
        <f>SUMIFS(LISTING_RC!$I$2:$I$650,LISTING_RC!$D$2:$D$650,DATA!A51)</f>
        <v>0</v>
      </c>
      <c r="H51" s="6">
        <f>SUMIFS(LISTING_RC!$J$2:$J$650,LISTING_RC!$D$2:$D$650,DATA!A51)</f>
        <v>0</v>
      </c>
      <c r="I51" s="6">
        <f>SUMIFS(LISTING_RC!$K$2:$K$650,LISTING_RC!$D$2:$D$650,DATA!A51)</f>
        <v>0</v>
      </c>
      <c r="J51" s="6">
        <f>SUMIFS(LISTING_RC!$M$2:$M$650,LISTING_RC!$D$2:$D$650,DATA!A51)</f>
        <v>0</v>
      </c>
      <c r="K51" s="6">
        <f>SUMIFS(LISTING_RC!$N$2:$N$650,LISTING_RC!$D$2:$D$650,DATA!A51)</f>
        <v>0</v>
      </c>
      <c r="L51" s="6">
        <f>SUMIFS(LISTING_RC!$L$2:$L$650,LISTING_RC!$D$2:$D$650,DATA!A51)</f>
        <v>0</v>
      </c>
      <c r="M51" s="6">
        <f>SUMIFS(LISTING_RC!$P$2:$P$650,LISTING_RC!$D$2:$D$650,DATA!A51)</f>
        <v>0</v>
      </c>
      <c r="N51" s="6">
        <f>SUMIFS(LISTING_RC!$T$2:$T$650,LISTING_RC!$D$2:$D$650,DATA!A51)</f>
        <v>0</v>
      </c>
      <c r="O51" s="6">
        <f>SUMIFS(LISTING_RC!$U$2:$U$650,LISTING_RC!$D$2:$D$650,DATA!A51)</f>
        <v>0</v>
      </c>
      <c r="P51" s="6"/>
      <c r="Q51" s="6"/>
      <c r="R51" s="6"/>
      <c r="S51" s="6"/>
    </row>
    <row r="52" spans="1:19" x14ac:dyDescent="0.25">
      <c r="A52" s="20"/>
      <c r="B52" s="13" t="e">
        <f t="shared" si="3"/>
        <v>#DIV/0!</v>
      </c>
      <c r="C52" s="13" t="e">
        <f t="shared" si="4"/>
        <v>#DIV/0!</v>
      </c>
      <c r="D52" s="6">
        <f>SUMIFS(LISTING_RC!$W$2:$W$650,LISTING_RC!$D$2:$D$650,DATA!A52)</f>
        <v>0</v>
      </c>
      <c r="E52" s="6">
        <f>SUMIFS(LISTING_RC!$O$2:$O$650,LISTING_RC!$D$2:$D$650,DATA!A52)</f>
        <v>0</v>
      </c>
      <c r="F52" s="6">
        <f>SUMIFS(LISTING_RC!$Q$2:$Q$650,LISTING_RC!$D$2:$D$650,DATA!A52)</f>
        <v>0</v>
      </c>
      <c r="G52" s="6">
        <f>SUMIFS(LISTING_RC!$I$2:$I$650,LISTING_RC!$D$2:$D$650,DATA!A52)</f>
        <v>0</v>
      </c>
      <c r="H52" s="6">
        <f>SUMIFS(LISTING_RC!$J$2:$J$650,LISTING_RC!$D$2:$D$650,DATA!A52)</f>
        <v>0</v>
      </c>
      <c r="I52" s="6">
        <f>SUMIFS(LISTING_RC!$K$2:$K$650,LISTING_RC!$D$2:$D$650,DATA!A52)</f>
        <v>0</v>
      </c>
      <c r="J52" s="6">
        <f>SUMIFS(LISTING_RC!$M$2:$M$650,LISTING_RC!$D$2:$D$650,DATA!A52)</f>
        <v>0</v>
      </c>
      <c r="K52" s="6">
        <f>SUMIFS(LISTING_RC!$N$2:$N$650,LISTING_RC!$D$2:$D$650,DATA!A52)</f>
        <v>0</v>
      </c>
      <c r="L52" s="6">
        <f>SUMIFS(LISTING_RC!$L$2:$L$650,LISTING_RC!$D$2:$D$650,DATA!A52)</f>
        <v>0</v>
      </c>
      <c r="M52" s="6">
        <f>SUMIFS(LISTING_RC!$P$2:$P$650,LISTING_RC!$D$2:$D$650,DATA!A52)</f>
        <v>0</v>
      </c>
      <c r="N52" s="6">
        <f>SUMIFS(LISTING_RC!$T$2:$T$650,LISTING_RC!$D$2:$D$650,DATA!A52)</f>
        <v>0</v>
      </c>
      <c r="O52" s="6">
        <f>SUMIFS(LISTING_RC!$U$2:$U$650,LISTING_RC!$D$2:$D$650,DATA!A52)</f>
        <v>0</v>
      </c>
      <c r="P52" s="6"/>
      <c r="Q52" s="6"/>
      <c r="R52" s="6"/>
      <c r="S52" s="6"/>
    </row>
    <row r="53" spans="1:19" x14ac:dyDescent="0.25">
      <c r="A53" s="20"/>
      <c r="B53" s="13" t="e">
        <f t="shared" si="3"/>
        <v>#DIV/0!</v>
      </c>
      <c r="C53" s="13" t="e">
        <f t="shared" si="4"/>
        <v>#DIV/0!</v>
      </c>
      <c r="D53" s="6">
        <f>SUMIFS(LISTING_RC!$W$2:$W$650,LISTING_RC!$D$2:$D$650,DATA!A53)</f>
        <v>0</v>
      </c>
      <c r="E53" s="6">
        <f>SUMIFS(LISTING_RC!$O$2:$O$650,LISTING_RC!$D$2:$D$650,DATA!A53)</f>
        <v>0</v>
      </c>
      <c r="F53" s="6">
        <f>SUMIFS(LISTING_RC!$Q$2:$Q$650,LISTING_RC!$D$2:$D$650,DATA!A53)</f>
        <v>0</v>
      </c>
      <c r="G53" s="6">
        <f>SUMIFS(LISTING_RC!$I$2:$I$650,LISTING_RC!$D$2:$D$650,DATA!A53)</f>
        <v>0</v>
      </c>
      <c r="H53" s="6">
        <f>SUMIFS(LISTING_RC!$J$2:$J$650,LISTING_RC!$D$2:$D$650,DATA!A53)</f>
        <v>0</v>
      </c>
      <c r="I53" s="6">
        <f>SUMIFS(LISTING_RC!$K$2:$K$650,LISTING_RC!$D$2:$D$650,DATA!A53)</f>
        <v>0</v>
      </c>
      <c r="J53" s="6">
        <f>SUMIFS(LISTING_RC!$M$2:$M$650,LISTING_RC!$D$2:$D$650,DATA!A53)</f>
        <v>0</v>
      </c>
      <c r="K53" s="6">
        <f>SUMIFS(LISTING_RC!$N$2:$N$650,LISTING_RC!$D$2:$D$650,DATA!A53)</f>
        <v>0</v>
      </c>
      <c r="L53" s="6">
        <f>SUMIFS(LISTING_RC!$L$2:$L$650,LISTING_RC!$D$2:$D$650,DATA!A53)</f>
        <v>0</v>
      </c>
      <c r="M53" s="6">
        <f>SUMIFS(LISTING_RC!$P$2:$P$650,LISTING_RC!$D$2:$D$650,DATA!A53)</f>
        <v>0</v>
      </c>
      <c r="N53" s="6">
        <f>SUMIFS(LISTING_RC!$T$2:$T$650,LISTING_RC!$D$2:$D$650,DATA!A53)</f>
        <v>0</v>
      </c>
      <c r="O53" s="6">
        <f>SUMIFS(LISTING_RC!$U$2:$U$650,LISTING_RC!$D$2:$D$650,DATA!A53)</f>
        <v>0</v>
      </c>
      <c r="P53" s="6"/>
      <c r="Q53" s="6"/>
      <c r="R53" s="6"/>
      <c r="S53" s="6"/>
    </row>
    <row r="54" spans="1:19" x14ac:dyDescent="0.25">
      <c r="A54" s="20"/>
      <c r="B54" s="13" t="e">
        <f t="shared" si="3"/>
        <v>#DIV/0!</v>
      </c>
      <c r="C54" s="13" t="e">
        <f t="shared" si="4"/>
        <v>#DIV/0!</v>
      </c>
      <c r="D54" s="6">
        <f>SUMIFS(LISTING_RC!$W$2:$W$650,LISTING_RC!$D$2:$D$650,DATA!A54)</f>
        <v>0</v>
      </c>
      <c r="E54" s="6">
        <f>SUMIFS(LISTING_RC!$O$2:$O$650,LISTING_RC!$D$2:$D$650,DATA!A54)</f>
        <v>0</v>
      </c>
      <c r="F54" s="6">
        <f>SUMIFS(LISTING_RC!$Q$2:$Q$650,LISTING_RC!$D$2:$D$650,DATA!A54)</f>
        <v>0</v>
      </c>
      <c r="G54" s="6">
        <f>SUMIFS(LISTING_RC!$I$2:$I$650,LISTING_RC!$D$2:$D$650,DATA!A54)</f>
        <v>0</v>
      </c>
      <c r="H54" s="6">
        <f>SUMIFS(LISTING_RC!$J$2:$J$650,LISTING_RC!$D$2:$D$650,DATA!A54)</f>
        <v>0</v>
      </c>
      <c r="I54" s="6">
        <f>SUMIFS(LISTING_RC!$K$2:$K$650,LISTING_RC!$D$2:$D$650,DATA!A54)</f>
        <v>0</v>
      </c>
      <c r="J54" s="6">
        <f>SUMIFS(LISTING_RC!$M$2:$M$650,LISTING_RC!$D$2:$D$650,DATA!A54)</f>
        <v>0</v>
      </c>
      <c r="K54" s="6">
        <f>SUMIFS(LISTING_RC!$N$2:$N$650,LISTING_RC!$D$2:$D$650,DATA!A54)</f>
        <v>0</v>
      </c>
      <c r="L54" s="6">
        <f>SUMIFS(LISTING_RC!$L$2:$L$650,LISTING_RC!$D$2:$D$650,DATA!A54)</f>
        <v>0</v>
      </c>
      <c r="M54" s="6">
        <f>SUMIFS(LISTING_RC!$P$2:$P$650,LISTING_RC!$D$2:$D$650,DATA!A54)</f>
        <v>0</v>
      </c>
      <c r="N54" s="6">
        <f>SUMIFS(LISTING_RC!$T$2:$T$650,LISTING_RC!$D$2:$D$650,DATA!A54)</f>
        <v>0</v>
      </c>
      <c r="O54" s="6">
        <f>SUMIFS(LISTING_RC!$U$2:$U$650,LISTING_RC!$D$2:$D$650,DATA!A54)</f>
        <v>0</v>
      </c>
      <c r="P54" s="6"/>
      <c r="Q54" s="6"/>
      <c r="R54" s="6"/>
      <c r="S54" s="6"/>
    </row>
    <row r="55" spans="1:19" x14ac:dyDescent="0.25">
      <c r="A55" s="20"/>
      <c r="B55" s="13" t="e">
        <f t="shared" si="3"/>
        <v>#DIV/0!</v>
      </c>
      <c r="C55" s="13" t="e">
        <f t="shared" si="4"/>
        <v>#DIV/0!</v>
      </c>
      <c r="D55" s="6">
        <f>SUMIFS(LISTING_RC!$W$2:$W$650,LISTING_RC!$D$2:$D$650,DATA!A55)</f>
        <v>0</v>
      </c>
      <c r="E55" s="6">
        <f>SUMIFS(LISTING_RC!$O$2:$O$650,LISTING_RC!$D$2:$D$650,DATA!A55)</f>
        <v>0</v>
      </c>
      <c r="F55" s="6">
        <f>SUMIFS(LISTING_RC!$Q$2:$Q$650,LISTING_RC!$D$2:$D$650,DATA!A55)</f>
        <v>0</v>
      </c>
      <c r="G55" s="6">
        <f>SUMIFS(LISTING_RC!$I$2:$I$650,LISTING_RC!$D$2:$D$650,DATA!A55)</f>
        <v>0</v>
      </c>
      <c r="H55" s="6">
        <f>SUMIFS(LISTING_RC!$J$2:$J$650,LISTING_RC!$D$2:$D$650,DATA!A55)</f>
        <v>0</v>
      </c>
      <c r="I55" s="6">
        <f>SUMIFS(LISTING_RC!$K$2:$K$650,LISTING_RC!$D$2:$D$650,DATA!A55)</f>
        <v>0</v>
      </c>
      <c r="J55" s="6">
        <f>SUMIFS(LISTING_RC!$M$2:$M$650,LISTING_RC!$D$2:$D$650,DATA!A55)</f>
        <v>0</v>
      </c>
      <c r="K55" s="6">
        <f>SUMIFS(LISTING_RC!$N$2:$N$650,LISTING_RC!$D$2:$D$650,DATA!A55)</f>
        <v>0</v>
      </c>
      <c r="L55" s="6">
        <f>SUMIFS(LISTING_RC!$L$2:$L$650,LISTING_RC!$D$2:$D$650,DATA!A55)</f>
        <v>0</v>
      </c>
      <c r="M55" s="6">
        <f>SUMIFS(LISTING_RC!$P$2:$P$650,LISTING_RC!$D$2:$D$650,DATA!A55)</f>
        <v>0</v>
      </c>
      <c r="N55" s="6">
        <f>SUMIFS(LISTING_RC!$T$2:$T$650,LISTING_RC!$D$2:$D$650,DATA!A55)</f>
        <v>0</v>
      </c>
      <c r="O55" s="6">
        <f>SUMIFS(LISTING_RC!$U$2:$U$650,LISTING_RC!$D$2:$D$650,DATA!A55)</f>
        <v>0</v>
      </c>
      <c r="P55" s="6"/>
      <c r="Q55" s="6"/>
      <c r="R55" s="6"/>
      <c r="S55" s="6"/>
    </row>
    <row r="56" spans="1:19" x14ac:dyDescent="0.25">
      <c r="A56" s="20"/>
      <c r="B56" s="13" t="e">
        <f t="shared" si="3"/>
        <v>#DIV/0!</v>
      </c>
      <c r="C56" s="13" t="e">
        <f t="shared" si="4"/>
        <v>#DIV/0!</v>
      </c>
      <c r="D56" s="6">
        <f>SUMIFS(LISTING_RC!$W$2:$W$650,LISTING_RC!$D$2:$D$650,DATA!A56)</f>
        <v>0</v>
      </c>
      <c r="E56" s="6">
        <f>SUMIFS(LISTING_RC!$O$2:$O$650,LISTING_RC!$D$2:$D$650,DATA!A56)</f>
        <v>0</v>
      </c>
      <c r="F56" s="6">
        <f>SUMIFS(LISTING_RC!$Q$2:$Q$650,LISTING_RC!$D$2:$D$650,DATA!A56)</f>
        <v>0</v>
      </c>
      <c r="G56" s="6">
        <f>SUMIFS(LISTING_RC!$I$2:$I$650,LISTING_RC!$D$2:$D$650,DATA!A56)</f>
        <v>0</v>
      </c>
      <c r="H56" s="6">
        <f>SUMIFS(LISTING_RC!$J$2:$J$650,LISTING_RC!$D$2:$D$650,DATA!A56)</f>
        <v>0</v>
      </c>
      <c r="I56" s="6">
        <f>SUMIFS(LISTING_RC!$K$2:$K$650,LISTING_RC!$D$2:$D$650,DATA!A56)</f>
        <v>0</v>
      </c>
      <c r="J56" s="6">
        <f>SUMIFS(LISTING_RC!$M$2:$M$650,LISTING_RC!$D$2:$D$650,DATA!A56)</f>
        <v>0</v>
      </c>
      <c r="K56" s="6">
        <f>SUMIFS(LISTING_RC!$N$2:$N$650,LISTING_RC!$D$2:$D$650,DATA!A56)</f>
        <v>0</v>
      </c>
      <c r="L56" s="6">
        <f>SUMIFS(LISTING_RC!$L$2:$L$650,LISTING_RC!$D$2:$D$650,DATA!A56)</f>
        <v>0</v>
      </c>
      <c r="M56" s="6">
        <f>SUMIFS(LISTING_RC!$P$2:$P$650,LISTING_RC!$D$2:$D$650,DATA!A56)</f>
        <v>0</v>
      </c>
      <c r="N56" s="6">
        <f>SUMIFS(LISTING_RC!$T$2:$T$650,LISTING_RC!$D$2:$D$650,DATA!A56)</f>
        <v>0</v>
      </c>
      <c r="O56" s="6">
        <f>SUMIFS(LISTING_RC!$U$2:$U$650,LISTING_RC!$D$2:$D$650,DATA!A56)</f>
        <v>0</v>
      </c>
      <c r="P56" s="6"/>
      <c r="Q56" s="6"/>
      <c r="R56" s="6"/>
      <c r="S56" s="6"/>
    </row>
    <row r="57" spans="1:19" x14ac:dyDescent="0.25">
      <c r="A57" s="20"/>
      <c r="B57" s="13" t="e">
        <f t="shared" si="3"/>
        <v>#DIV/0!</v>
      </c>
      <c r="C57" s="13" t="e">
        <f t="shared" si="4"/>
        <v>#DIV/0!</v>
      </c>
      <c r="D57" s="6">
        <f>SUMIFS(LISTING_RC!$W$2:$W$650,LISTING_RC!$D$2:$D$650,DATA!A57)</f>
        <v>0</v>
      </c>
      <c r="E57" s="6">
        <f>SUMIFS(LISTING_RC!$O$2:$O$650,LISTING_RC!$D$2:$D$650,DATA!A57)</f>
        <v>0</v>
      </c>
      <c r="F57" s="6">
        <f>SUMIFS(LISTING_RC!$Q$2:$Q$650,LISTING_RC!$D$2:$D$650,DATA!A57)</f>
        <v>0</v>
      </c>
      <c r="G57" s="6">
        <f>SUMIFS(LISTING_RC!$I$2:$I$650,LISTING_RC!$D$2:$D$650,DATA!A57)</f>
        <v>0</v>
      </c>
      <c r="H57" s="6">
        <f>SUMIFS(LISTING_RC!$J$2:$J$650,LISTING_RC!$D$2:$D$650,DATA!A57)</f>
        <v>0</v>
      </c>
      <c r="I57" s="6">
        <f>SUMIFS(LISTING_RC!$K$2:$K$650,LISTING_RC!$D$2:$D$650,DATA!A57)</f>
        <v>0</v>
      </c>
      <c r="J57" s="6">
        <f>SUMIFS(LISTING_RC!$M$2:$M$650,LISTING_RC!$D$2:$D$650,DATA!A57)</f>
        <v>0</v>
      </c>
      <c r="K57" s="6">
        <f>SUMIFS(LISTING_RC!$N$2:$N$650,LISTING_RC!$D$2:$D$650,DATA!A57)</f>
        <v>0</v>
      </c>
      <c r="L57" s="6">
        <f>SUMIFS(LISTING_RC!$L$2:$L$650,LISTING_RC!$D$2:$D$650,DATA!A57)</f>
        <v>0</v>
      </c>
      <c r="M57" s="6">
        <f>SUMIFS(LISTING_RC!$P$2:$P$650,LISTING_RC!$D$2:$D$650,DATA!A57)</f>
        <v>0</v>
      </c>
      <c r="N57" s="6">
        <f>SUMIFS(LISTING_RC!$T$2:$T$650,LISTING_RC!$D$2:$D$650,DATA!A57)</f>
        <v>0</v>
      </c>
      <c r="O57" s="6">
        <f>SUMIFS(LISTING_RC!$U$2:$U$650,LISTING_RC!$D$2:$D$650,DATA!A57)</f>
        <v>0</v>
      </c>
      <c r="P57" s="6"/>
      <c r="Q57" s="6"/>
      <c r="R57" s="6"/>
      <c r="S57" s="6"/>
    </row>
    <row r="58" spans="1:19" x14ac:dyDescent="0.25">
      <c r="A58" s="20"/>
      <c r="B58" s="13" t="e">
        <f t="shared" si="3"/>
        <v>#DIV/0!</v>
      </c>
      <c r="C58" s="13" t="e">
        <f t="shared" si="4"/>
        <v>#DIV/0!</v>
      </c>
      <c r="D58" s="6">
        <f>SUMIFS(LISTING_RC!$W$2:$W$650,LISTING_RC!$D$2:$D$650,DATA!A58)</f>
        <v>0</v>
      </c>
      <c r="E58" s="6">
        <f>SUMIFS(LISTING_RC!$O$2:$O$650,LISTING_RC!$D$2:$D$650,DATA!A58)</f>
        <v>0</v>
      </c>
      <c r="F58" s="6">
        <f>SUMIFS(LISTING_RC!$Q$2:$Q$650,LISTING_RC!$D$2:$D$650,DATA!A58)</f>
        <v>0</v>
      </c>
      <c r="G58" s="6">
        <f>SUMIFS(LISTING_RC!$I$2:$I$650,LISTING_RC!$D$2:$D$650,DATA!A58)</f>
        <v>0</v>
      </c>
      <c r="H58" s="6">
        <f>SUMIFS(LISTING_RC!$J$2:$J$650,LISTING_RC!$D$2:$D$650,DATA!A58)</f>
        <v>0</v>
      </c>
      <c r="I58" s="6">
        <f>SUMIFS(LISTING_RC!$K$2:$K$650,LISTING_RC!$D$2:$D$650,DATA!A58)</f>
        <v>0</v>
      </c>
      <c r="J58" s="6">
        <f>SUMIFS(LISTING_RC!$M$2:$M$650,LISTING_RC!$D$2:$D$650,DATA!A58)</f>
        <v>0</v>
      </c>
      <c r="K58" s="6">
        <f>SUMIFS(LISTING_RC!$N$2:$N$650,LISTING_RC!$D$2:$D$650,DATA!A58)</f>
        <v>0</v>
      </c>
      <c r="L58" s="6">
        <f>SUMIFS(LISTING_RC!$L$2:$L$650,LISTING_RC!$D$2:$D$650,DATA!A58)</f>
        <v>0</v>
      </c>
      <c r="M58" s="6">
        <f>SUMIFS(LISTING_RC!$P$2:$P$650,LISTING_RC!$D$2:$D$650,DATA!A58)</f>
        <v>0</v>
      </c>
      <c r="N58" s="6">
        <f>SUMIFS(LISTING_RC!$T$2:$T$650,LISTING_RC!$D$2:$D$650,DATA!A58)</f>
        <v>0</v>
      </c>
      <c r="O58" s="6">
        <f>SUMIFS(LISTING_RC!$U$2:$U$650,LISTING_RC!$D$2:$D$650,DATA!A58)</f>
        <v>0</v>
      </c>
      <c r="P58" s="6"/>
      <c r="Q58" s="6"/>
      <c r="R58" s="6"/>
      <c r="S58" s="6"/>
    </row>
    <row r="59" spans="1:19" x14ac:dyDescent="0.25">
      <c r="A59" s="20"/>
      <c r="B59" s="13" t="e">
        <f t="shared" si="3"/>
        <v>#DIV/0!</v>
      </c>
      <c r="C59" s="13" t="e">
        <f t="shared" si="4"/>
        <v>#DIV/0!</v>
      </c>
      <c r="D59" s="6">
        <f>SUMIFS(LISTING_RC!$W$2:$W$650,LISTING_RC!$D$2:$D$650,DATA!A59)</f>
        <v>0</v>
      </c>
      <c r="E59" s="6">
        <f>SUMIFS(LISTING_RC!$O$2:$O$650,LISTING_RC!$D$2:$D$650,DATA!A59)</f>
        <v>0</v>
      </c>
      <c r="F59" s="6">
        <f>SUMIFS(LISTING_RC!$Q$2:$Q$650,LISTING_RC!$D$2:$D$650,DATA!A59)</f>
        <v>0</v>
      </c>
      <c r="G59" s="6">
        <f>SUMIFS(LISTING_RC!$I$2:$I$650,LISTING_RC!$D$2:$D$650,DATA!A59)</f>
        <v>0</v>
      </c>
      <c r="H59" s="6">
        <f>SUMIFS(LISTING_RC!$J$2:$J$650,LISTING_RC!$D$2:$D$650,DATA!A59)</f>
        <v>0</v>
      </c>
      <c r="I59" s="6">
        <f>SUMIFS(LISTING_RC!$K$2:$K$650,LISTING_RC!$D$2:$D$650,DATA!A59)</f>
        <v>0</v>
      </c>
      <c r="J59" s="6">
        <f>SUMIFS(LISTING_RC!$M$2:$M$650,LISTING_RC!$D$2:$D$650,DATA!A59)</f>
        <v>0</v>
      </c>
      <c r="K59" s="6">
        <f>SUMIFS(LISTING_RC!$N$2:$N$650,LISTING_RC!$D$2:$D$650,DATA!A59)</f>
        <v>0</v>
      </c>
      <c r="L59" s="6">
        <f>SUMIFS(LISTING_RC!$L$2:$L$650,LISTING_RC!$D$2:$D$650,DATA!A59)</f>
        <v>0</v>
      </c>
      <c r="M59" s="6">
        <f>SUMIFS(LISTING_RC!$P$2:$P$650,LISTING_RC!$D$2:$D$650,DATA!A59)</f>
        <v>0</v>
      </c>
      <c r="N59" s="6">
        <f>SUMIFS(LISTING_RC!$T$2:$T$650,LISTING_RC!$D$2:$D$650,DATA!A59)</f>
        <v>0</v>
      </c>
      <c r="O59" s="6">
        <f>SUMIFS(LISTING_RC!$U$2:$U$650,LISTING_RC!$D$2:$D$650,DATA!A59)</f>
        <v>0</v>
      </c>
      <c r="P59" s="6"/>
      <c r="Q59" s="6"/>
      <c r="R59" s="6"/>
      <c r="S59" s="6"/>
    </row>
    <row r="60" spans="1:19" x14ac:dyDescent="0.25">
      <c r="A60" s="20"/>
      <c r="B60" s="13" t="e">
        <f t="shared" si="3"/>
        <v>#DIV/0!</v>
      </c>
      <c r="C60" s="13" t="e">
        <f t="shared" si="4"/>
        <v>#DIV/0!</v>
      </c>
      <c r="D60" s="6">
        <f>SUMIFS(LISTING_RC!$W$2:$W$650,LISTING_RC!$D$2:$D$650,DATA!A60)</f>
        <v>0</v>
      </c>
      <c r="E60" s="6">
        <f>SUMIFS(LISTING_RC!$O$2:$O$650,LISTING_RC!$D$2:$D$650,DATA!A60)</f>
        <v>0</v>
      </c>
      <c r="F60" s="6">
        <f>SUMIFS(LISTING_RC!$Q$2:$Q$650,LISTING_RC!$D$2:$D$650,DATA!A60)</f>
        <v>0</v>
      </c>
      <c r="G60" s="6">
        <f>SUMIFS(LISTING_RC!$I$2:$I$650,LISTING_RC!$D$2:$D$650,DATA!A60)</f>
        <v>0</v>
      </c>
      <c r="H60" s="6">
        <f>SUMIFS(LISTING_RC!$J$2:$J$650,LISTING_RC!$D$2:$D$650,DATA!A60)</f>
        <v>0</v>
      </c>
      <c r="I60" s="6">
        <f>SUMIFS(LISTING_RC!$K$2:$K$650,LISTING_RC!$D$2:$D$650,DATA!A60)</f>
        <v>0</v>
      </c>
      <c r="J60" s="6">
        <f>SUMIFS(LISTING_RC!$M$2:$M$650,LISTING_RC!$D$2:$D$650,DATA!A60)</f>
        <v>0</v>
      </c>
      <c r="K60" s="6">
        <f>SUMIFS(LISTING_RC!$N$2:$N$650,LISTING_RC!$D$2:$D$650,DATA!A60)</f>
        <v>0</v>
      </c>
      <c r="L60" s="6">
        <f>SUMIFS(LISTING_RC!$L$2:$L$650,LISTING_RC!$D$2:$D$650,DATA!A60)</f>
        <v>0</v>
      </c>
      <c r="M60" s="6">
        <f>SUMIFS(LISTING_RC!$P$2:$P$650,LISTING_RC!$D$2:$D$650,DATA!A60)</f>
        <v>0</v>
      </c>
      <c r="N60" s="6">
        <f>SUMIFS(LISTING_RC!$T$2:$T$650,LISTING_RC!$D$2:$D$650,DATA!A60)</f>
        <v>0</v>
      </c>
      <c r="O60" s="6">
        <f>SUMIFS(LISTING_RC!$U$2:$U$650,LISTING_RC!$D$2:$D$650,DATA!A60)</f>
        <v>0</v>
      </c>
      <c r="P60" s="6"/>
      <c r="Q60" s="6"/>
      <c r="R60" s="6"/>
      <c r="S60" s="6"/>
    </row>
    <row r="61" spans="1:19" x14ac:dyDescent="0.25">
      <c r="A61" s="20"/>
      <c r="B61" s="13" t="e">
        <f t="shared" si="3"/>
        <v>#DIV/0!</v>
      </c>
      <c r="C61" s="13" t="e">
        <f t="shared" si="4"/>
        <v>#DIV/0!</v>
      </c>
      <c r="D61" s="6">
        <f>SUMIFS(LISTING_RC!$W$2:$W$650,LISTING_RC!$D$2:$D$650,DATA!A61)</f>
        <v>0</v>
      </c>
      <c r="E61" s="6">
        <f>SUMIFS(LISTING_RC!$O$2:$O$650,LISTING_RC!$D$2:$D$650,DATA!A61)</f>
        <v>0</v>
      </c>
      <c r="F61" s="6">
        <f>SUMIFS(LISTING_RC!$Q$2:$Q$650,LISTING_RC!$D$2:$D$650,DATA!A61)</f>
        <v>0</v>
      </c>
      <c r="G61" s="6">
        <f>SUMIFS(LISTING_RC!$I$2:$I$650,LISTING_RC!$D$2:$D$650,DATA!A61)</f>
        <v>0</v>
      </c>
      <c r="H61" s="6">
        <f>SUMIFS(LISTING_RC!$J$2:$J$650,LISTING_RC!$D$2:$D$650,DATA!A61)</f>
        <v>0</v>
      </c>
      <c r="I61" s="6">
        <f>SUMIFS(LISTING_RC!$K$2:$K$650,LISTING_RC!$D$2:$D$650,DATA!A61)</f>
        <v>0</v>
      </c>
      <c r="J61" s="6">
        <f>SUMIFS(LISTING_RC!$M$2:$M$650,LISTING_RC!$D$2:$D$650,DATA!A61)</f>
        <v>0</v>
      </c>
      <c r="K61" s="6">
        <f>SUMIFS(LISTING_RC!$N$2:$N$650,LISTING_RC!$D$2:$D$650,DATA!A61)</f>
        <v>0</v>
      </c>
      <c r="L61" s="6">
        <f>SUMIFS(LISTING_RC!$L$2:$L$650,LISTING_RC!$D$2:$D$650,DATA!A61)</f>
        <v>0</v>
      </c>
      <c r="M61" s="6">
        <f>SUMIFS(LISTING_RC!$P$2:$P$650,LISTING_RC!$D$2:$D$650,DATA!A61)</f>
        <v>0</v>
      </c>
      <c r="N61" s="6">
        <f>SUMIFS(LISTING_RC!$T$2:$T$650,LISTING_RC!$D$2:$D$650,DATA!A61)</f>
        <v>0</v>
      </c>
      <c r="O61" s="6">
        <f>SUMIFS(LISTING_RC!$U$2:$U$650,LISTING_RC!$D$2:$D$650,DATA!A61)</f>
        <v>0</v>
      </c>
      <c r="P61" s="6"/>
      <c r="Q61" s="6"/>
      <c r="R61" s="6"/>
      <c r="S61" s="6"/>
    </row>
    <row r="62" spans="1:19" x14ac:dyDescent="0.25">
      <c r="A62" s="20"/>
      <c r="B62" s="13" t="e">
        <f t="shared" si="3"/>
        <v>#DIV/0!</v>
      </c>
      <c r="C62" s="13" t="e">
        <f t="shared" si="4"/>
        <v>#DIV/0!</v>
      </c>
      <c r="D62" s="6">
        <f>SUMIFS(LISTING_RC!$W$2:$W$650,LISTING_RC!$D$2:$D$650,DATA!A62)</f>
        <v>0</v>
      </c>
      <c r="E62" s="6">
        <f>SUMIFS(LISTING_RC!$O$2:$O$650,LISTING_RC!$D$2:$D$650,DATA!A62)</f>
        <v>0</v>
      </c>
      <c r="F62" s="6">
        <f>SUMIFS(LISTING_RC!$Q$2:$Q$650,LISTING_RC!$D$2:$D$650,DATA!A62)</f>
        <v>0</v>
      </c>
      <c r="G62" s="6">
        <f>SUMIFS(LISTING_RC!$I$2:$I$650,LISTING_RC!$D$2:$D$650,DATA!A62)</f>
        <v>0</v>
      </c>
      <c r="H62" s="6">
        <f>SUMIFS(LISTING_RC!$J$2:$J$650,LISTING_RC!$D$2:$D$650,DATA!A62)</f>
        <v>0</v>
      </c>
      <c r="I62" s="6">
        <f>SUMIFS(LISTING_RC!$K$2:$K$650,LISTING_RC!$D$2:$D$650,DATA!A62)</f>
        <v>0</v>
      </c>
      <c r="J62" s="6">
        <f>SUMIFS(LISTING_RC!$M$2:$M$650,LISTING_RC!$D$2:$D$650,DATA!A62)</f>
        <v>0</v>
      </c>
      <c r="K62" s="6">
        <f>SUMIFS(LISTING_RC!$N$2:$N$650,LISTING_RC!$D$2:$D$650,DATA!A62)</f>
        <v>0</v>
      </c>
      <c r="L62" s="6">
        <f>SUMIFS(LISTING_RC!$L$2:$L$650,LISTING_RC!$D$2:$D$650,DATA!A62)</f>
        <v>0</v>
      </c>
      <c r="M62" s="6">
        <f>SUMIFS(LISTING_RC!$P$2:$P$650,LISTING_RC!$D$2:$D$650,DATA!A62)</f>
        <v>0</v>
      </c>
      <c r="N62" s="6">
        <f>SUMIFS(LISTING_RC!$T$2:$T$650,LISTING_RC!$D$2:$D$650,DATA!A62)</f>
        <v>0</v>
      </c>
      <c r="O62" s="6">
        <f>SUMIFS(LISTING_RC!$U$2:$U$650,LISTING_RC!$D$2:$D$650,DATA!A62)</f>
        <v>0</v>
      </c>
      <c r="P62" s="6"/>
      <c r="Q62" s="6"/>
      <c r="R62" s="6"/>
      <c r="S62" s="6"/>
    </row>
    <row r="63" spans="1:19" x14ac:dyDescent="0.25">
      <c r="A63" s="20"/>
      <c r="B63" s="13" t="e">
        <f t="shared" si="3"/>
        <v>#DIV/0!</v>
      </c>
      <c r="C63" s="13" t="e">
        <f t="shared" si="4"/>
        <v>#DIV/0!</v>
      </c>
      <c r="D63" s="6">
        <f>SUMIFS(LISTING_RC!$W$2:$W$650,LISTING_RC!$D$2:$D$650,DATA!A63)</f>
        <v>0</v>
      </c>
      <c r="E63" s="6">
        <f>SUMIFS(LISTING_RC!$O$2:$O$650,LISTING_RC!$D$2:$D$650,DATA!A63)</f>
        <v>0</v>
      </c>
      <c r="F63" s="6">
        <f>SUMIFS(LISTING_RC!$Q$2:$Q$650,LISTING_RC!$D$2:$D$650,DATA!A63)</f>
        <v>0</v>
      </c>
      <c r="G63" s="6">
        <f>SUMIFS(LISTING_RC!$I$2:$I$650,LISTING_RC!$D$2:$D$650,DATA!A63)</f>
        <v>0</v>
      </c>
      <c r="H63" s="6">
        <f>SUMIFS(LISTING_RC!$J$2:$J$650,LISTING_RC!$D$2:$D$650,DATA!A63)</f>
        <v>0</v>
      </c>
      <c r="I63" s="6">
        <f>SUMIFS(LISTING_RC!$K$2:$K$650,LISTING_RC!$D$2:$D$650,DATA!A63)</f>
        <v>0</v>
      </c>
      <c r="J63" s="6">
        <f>SUMIFS(LISTING_RC!$M$2:$M$650,LISTING_RC!$D$2:$D$650,DATA!A63)</f>
        <v>0</v>
      </c>
      <c r="K63" s="6">
        <f>SUMIFS(LISTING_RC!$N$2:$N$650,LISTING_RC!$D$2:$D$650,DATA!A63)</f>
        <v>0</v>
      </c>
      <c r="L63" s="6">
        <f>SUMIFS(LISTING_RC!$L$2:$L$650,LISTING_RC!$D$2:$D$650,DATA!A63)</f>
        <v>0</v>
      </c>
      <c r="M63" s="6">
        <f>SUMIFS(LISTING_RC!$P$2:$P$650,LISTING_RC!$D$2:$D$650,DATA!A63)</f>
        <v>0</v>
      </c>
      <c r="N63" s="6">
        <f>SUMIFS(LISTING_RC!$T$2:$T$650,LISTING_RC!$D$2:$D$650,DATA!A63)</f>
        <v>0</v>
      </c>
      <c r="O63" s="6">
        <f>SUMIFS(LISTING_RC!$U$2:$U$650,LISTING_RC!$D$2:$D$650,DATA!A63)</f>
        <v>0</v>
      </c>
      <c r="P63" s="6"/>
      <c r="Q63" s="6"/>
      <c r="R63" s="6"/>
      <c r="S63" s="6"/>
    </row>
    <row r="64" spans="1:19" x14ac:dyDescent="0.25">
      <c r="A64" s="20"/>
      <c r="B64" s="13" t="e">
        <f t="shared" si="3"/>
        <v>#DIV/0!</v>
      </c>
      <c r="C64" s="13" t="e">
        <f t="shared" si="4"/>
        <v>#DIV/0!</v>
      </c>
      <c r="D64" s="6">
        <f>SUMIFS(LISTING_RC!$W$2:$W$650,LISTING_RC!$D$2:$D$650,DATA!A64)</f>
        <v>0</v>
      </c>
      <c r="E64" s="6">
        <f>SUMIFS(LISTING_RC!$O$2:$O$650,LISTING_RC!$D$2:$D$650,DATA!A64)</f>
        <v>0</v>
      </c>
      <c r="F64" s="6">
        <f>SUMIFS(LISTING_RC!$Q$2:$Q$650,LISTING_RC!$D$2:$D$650,DATA!A64)</f>
        <v>0</v>
      </c>
      <c r="G64" s="6">
        <f>SUMIFS(LISTING_RC!$I$2:$I$650,LISTING_RC!$D$2:$D$650,DATA!A64)</f>
        <v>0</v>
      </c>
      <c r="H64" s="6">
        <f>SUMIFS(LISTING_RC!$J$2:$J$650,LISTING_RC!$D$2:$D$650,DATA!A64)</f>
        <v>0</v>
      </c>
      <c r="I64" s="6">
        <f>SUMIFS(LISTING_RC!$K$2:$K$650,LISTING_RC!$D$2:$D$650,DATA!A64)</f>
        <v>0</v>
      </c>
      <c r="J64" s="6">
        <f>SUMIFS(LISTING_RC!$M$2:$M$650,LISTING_RC!$D$2:$D$650,DATA!A64)</f>
        <v>0</v>
      </c>
      <c r="K64" s="6">
        <f>SUMIFS(LISTING_RC!$N$2:$N$650,LISTING_RC!$D$2:$D$650,DATA!A64)</f>
        <v>0</v>
      </c>
      <c r="L64" s="6">
        <f>SUMIFS(LISTING_RC!$L$2:$L$650,LISTING_RC!$D$2:$D$650,DATA!A64)</f>
        <v>0</v>
      </c>
      <c r="M64" s="6">
        <f>SUMIFS(LISTING_RC!$P$2:$P$650,LISTING_RC!$D$2:$D$650,DATA!A64)</f>
        <v>0</v>
      </c>
      <c r="N64" s="6">
        <f>SUMIFS(LISTING_RC!$T$2:$T$650,LISTING_RC!$D$2:$D$650,DATA!A64)</f>
        <v>0</v>
      </c>
      <c r="O64" s="6">
        <f>SUMIFS(LISTING_RC!$U$2:$U$650,LISTING_RC!$D$2:$D$650,DATA!A64)</f>
        <v>0</v>
      </c>
      <c r="P64" s="6"/>
      <c r="Q64" s="6"/>
      <c r="R64" s="6"/>
      <c r="S64" s="6"/>
    </row>
    <row r="65" spans="1:19" x14ac:dyDescent="0.25">
      <c r="A65" s="20"/>
      <c r="B65" s="13" t="e">
        <f t="shared" si="3"/>
        <v>#DIV/0!</v>
      </c>
      <c r="C65" s="13" t="e">
        <f t="shared" si="4"/>
        <v>#DIV/0!</v>
      </c>
      <c r="D65" s="6">
        <f>SUMIFS(LISTING_RC!$W$2:$W$650,LISTING_RC!$D$2:$D$650,DATA!A65)</f>
        <v>0</v>
      </c>
      <c r="E65" s="6">
        <f>SUMIFS(LISTING_RC!$O$2:$O$650,LISTING_RC!$D$2:$D$650,DATA!A65)</f>
        <v>0</v>
      </c>
      <c r="F65" s="6">
        <f>SUMIFS(LISTING_RC!$Q$2:$Q$650,LISTING_RC!$D$2:$D$650,DATA!A65)</f>
        <v>0</v>
      </c>
      <c r="G65" s="6">
        <f>SUMIFS(LISTING_RC!$I$2:$I$650,LISTING_RC!$D$2:$D$650,DATA!A65)</f>
        <v>0</v>
      </c>
      <c r="H65" s="6">
        <f>SUMIFS(LISTING_RC!$J$2:$J$650,LISTING_RC!$D$2:$D$650,DATA!A65)</f>
        <v>0</v>
      </c>
      <c r="I65" s="6">
        <f>SUMIFS(LISTING_RC!$K$2:$K$650,LISTING_RC!$D$2:$D$650,DATA!A65)</f>
        <v>0</v>
      </c>
      <c r="J65" s="6">
        <f>SUMIFS(LISTING_RC!$M$2:$M$650,LISTING_RC!$D$2:$D$650,DATA!A65)</f>
        <v>0</v>
      </c>
      <c r="K65" s="6">
        <f>SUMIFS(LISTING_RC!$N$2:$N$650,LISTING_RC!$D$2:$D$650,DATA!A65)</f>
        <v>0</v>
      </c>
      <c r="L65" s="6">
        <f>SUMIFS(LISTING_RC!$L$2:$L$650,LISTING_RC!$D$2:$D$650,DATA!A65)</f>
        <v>0</v>
      </c>
      <c r="M65" s="6">
        <f>SUMIFS(LISTING_RC!$P$2:$P$650,LISTING_RC!$D$2:$D$650,DATA!A65)</f>
        <v>0</v>
      </c>
      <c r="N65" s="6">
        <f>SUMIFS(LISTING_RC!$T$2:$T$650,LISTING_RC!$D$2:$D$650,DATA!A65)</f>
        <v>0</v>
      </c>
      <c r="O65" s="6">
        <f>SUMIFS(LISTING_RC!$U$2:$U$650,LISTING_RC!$D$2:$D$650,DATA!A65)</f>
        <v>0</v>
      </c>
      <c r="P65" s="6"/>
      <c r="Q65" s="6"/>
      <c r="R65" s="6"/>
      <c r="S65" s="6"/>
    </row>
    <row r="66" spans="1:19" x14ac:dyDescent="0.25">
      <c r="A66" s="20"/>
      <c r="B66" s="13" t="e">
        <f t="shared" ref="B66:B100" si="5">E66/D66</f>
        <v>#DIV/0!</v>
      </c>
      <c r="C66" s="13" t="e">
        <f t="shared" ref="C66:C97" si="6">F66/D66</f>
        <v>#DIV/0!</v>
      </c>
      <c r="D66" s="6">
        <f>SUMIFS(LISTING_RC!$W$2:$W$650,LISTING_RC!$D$2:$D$650,DATA!A66)</f>
        <v>0</v>
      </c>
      <c r="E66" s="6">
        <f>SUMIFS(LISTING_RC!$O$2:$O$650,LISTING_RC!$D$2:$D$650,DATA!A66)</f>
        <v>0</v>
      </c>
      <c r="F66" s="6">
        <f>SUMIFS(LISTING_RC!$Q$2:$Q$650,LISTING_RC!$D$2:$D$650,DATA!A66)</f>
        <v>0</v>
      </c>
      <c r="G66" s="6">
        <f>SUMIFS(LISTING_RC!$I$2:$I$650,LISTING_RC!$D$2:$D$650,DATA!A66)</f>
        <v>0</v>
      </c>
      <c r="H66" s="6">
        <f>SUMIFS(LISTING_RC!$J$2:$J$650,LISTING_RC!$D$2:$D$650,DATA!A66)</f>
        <v>0</v>
      </c>
      <c r="I66" s="6">
        <f>SUMIFS(LISTING_RC!$K$2:$K$650,LISTING_RC!$D$2:$D$650,DATA!A66)</f>
        <v>0</v>
      </c>
      <c r="J66" s="6">
        <f>SUMIFS(LISTING_RC!$M$2:$M$650,LISTING_RC!$D$2:$D$650,DATA!A66)</f>
        <v>0</v>
      </c>
      <c r="K66" s="6">
        <f>SUMIFS(LISTING_RC!$N$2:$N$650,LISTING_RC!$D$2:$D$650,DATA!A66)</f>
        <v>0</v>
      </c>
      <c r="L66" s="6">
        <f>SUMIFS(LISTING_RC!$L$2:$L$650,LISTING_RC!$D$2:$D$650,DATA!A66)</f>
        <v>0</v>
      </c>
      <c r="M66" s="6">
        <f>SUMIFS(LISTING_RC!$P$2:$P$650,LISTING_RC!$D$2:$D$650,DATA!A66)</f>
        <v>0</v>
      </c>
      <c r="N66" s="6">
        <f>SUMIFS(LISTING_RC!$T$2:$T$650,LISTING_RC!$D$2:$D$650,DATA!A66)</f>
        <v>0</v>
      </c>
      <c r="O66" s="6">
        <f>SUMIFS(LISTING_RC!$U$2:$U$650,LISTING_RC!$D$2:$D$650,DATA!A66)</f>
        <v>0</v>
      </c>
      <c r="P66" s="6"/>
      <c r="Q66" s="6"/>
      <c r="R66" s="6"/>
      <c r="S66" s="6"/>
    </row>
    <row r="67" spans="1:19" x14ac:dyDescent="0.25">
      <c r="A67" s="20"/>
      <c r="B67" s="13" t="e">
        <f t="shared" si="5"/>
        <v>#DIV/0!</v>
      </c>
      <c r="C67" s="13" t="e">
        <f t="shared" si="6"/>
        <v>#DIV/0!</v>
      </c>
      <c r="D67" s="6">
        <f>SUMIFS(LISTING_RC!$W$2:$W$650,LISTING_RC!$D$2:$D$650,DATA!A67)</f>
        <v>0</v>
      </c>
      <c r="E67" s="6">
        <f>SUMIFS(LISTING_RC!$O$2:$O$650,LISTING_RC!$D$2:$D$650,DATA!A67)</f>
        <v>0</v>
      </c>
      <c r="F67" s="6">
        <f>SUMIFS(LISTING_RC!$Q$2:$Q$650,LISTING_RC!$D$2:$D$650,DATA!A67)</f>
        <v>0</v>
      </c>
      <c r="G67" s="6">
        <f>SUMIFS(LISTING_RC!$I$2:$I$650,LISTING_RC!$D$2:$D$650,DATA!A67)</f>
        <v>0</v>
      </c>
      <c r="H67" s="6">
        <f>SUMIFS(LISTING_RC!$J$2:$J$650,LISTING_RC!$D$2:$D$650,DATA!A67)</f>
        <v>0</v>
      </c>
      <c r="I67" s="6">
        <f>SUMIFS(LISTING_RC!$K$2:$K$650,LISTING_RC!$D$2:$D$650,DATA!A67)</f>
        <v>0</v>
      </c>
      <c r="J67" s="6">
        <f>SUMIFS(LISTING_RC!$M$2:$M$650,LISTING_RC!$D$2:$D$650,DATA!A67)</f>
        <v>0</v>
      </c>
      <c r="K67" s="6">
        <f>SUMIFS(LISTING_RC!$N$2:$N$650,LISTING_RC!$D$2:$D$650,DATA!A67)</f>
        <v>0</v>
      </c>
      <c r="L67" s="6">
        <f>SUMIFS(LISTING_RC!$L$2:$L$650,LISTING_RC!$D$2:$D$650,DATA!A67)</f>
        <v>0</v>
      </c>
      <c r="M67" s="6">
        <f>SUMIFS(LISTING_RC!$P$2:$P$650,LISTING_RC!$D$2:$D$650,DATA!A67)</f>
        <v>0</v>
      </c>
      <c r="N67" s="6">
        <f>SUMIFS(LISTING_RC!$T$2:$T$650,LISTING_RC!$D$2:$D$650,DATA!A67)</f>
        <v>0</v>
      </c>
      <c r="O67" s="6">
        <f>SUMIFS(LISTING_RC!$U$2:$U$650,LISTING_RC!$D$2:$D$650,DATA!A67)</f>
        <v>0</v>
      </c>
      <c r="P67" s="6"/>
      <c r="Q67" s="6"/>
      <c r="R67" s="6"/>
      <c r="S67" s="6"/>
    </row>
    <row r="68" spans="1:19" x14ac:dyDescent="0.25">
      <c r="A68" s="20"/>
      <c r="B68" s="13" t="e">
        <f t="shared" si="5"/>
        <v>#DIV/0!</v>
      </c>
      <c r="C68" s="13" t="e">
        <f t="shared" si="6"/>
        <v>#DIV/0!</v>
      </c>
      <c r="D68" s="6">
        <f>SUMIFS(LISTING_RC!$W$2:$W$650,LISTING_RC!$D$2:$D$650,DATA!A68)</f>
        <v>0</v>
      </c>
      <c r="E68" s="6">
        <f>SUMIFS(LISTING_RC!$O$2:$O$650,LISTING_RC!$D$2:$D$650,DATA!A68)</f>
        <v>0</v>
      </c>
      <c r="F68" s="6">
        <f>SUMIFS(LISTING_RC!$Q$2:$Q$650,LISTING_RC!$D$2:$D$650,DATA!A68)</f>
        <v>0</v>
      </c>
      <c r="G68" s="6">
        <f>SUMIFS(LISTING_RC!$I$2:$I$650,LISTING_RC!$D$2:$D$650,DATA!A68)</f>
        <v>0</v>
      </c>
      <c r="H68" s="6">
        <f>SUMIFS(LISTING_RC!$J$2:$J$650,LISTING_RC!$D$2:$D$650,DATA!A68)</f>
        <v>0</v>
      </c>
      <c r="I68" s="6">
        <f>SUMIFS(LISTING_RC!$K$2:$K$650,LISTING_RC!$D$2:$D$650,DATA!A68)</f>
        <v>0</v>
      </c>
      <c r="J68" s="6">
        <f>SUMIFS(LISTING_RC!$M$2:$M$650,LISTING_RC!$D$2:$D$650,DATA!A68)</f>
        <v>0</v>
      </c>
      <c r="K68" s="6">
        <f>SUMIFS(LISTING_RC!$N$2:$N$650,LISTING_RC!$D$2:$D$650,DATA!A68)</f>
        <v>0</v>
      </c>
      <c r="L68" s="6">
        <f>SUMIFS(LISTING_RC!$L$2:$L$650,LISTING_RC!$D$2:$D$650,DATA!A68)</f>
        <v>0</v>
      </c>
      <c r="M68" s="6">
        <f>SUMIFS(LISTING_RC!$P$2:$P$650,LISTING_RC!$D$2:$D$650,DATA!A68)</f>
        <v>0</v>
      </c>
      <c r="N68" s="6">
        <f>SUMIFS(LISTING_RC!$T$2:$T$650,LISTING_RC!$D$2:$D$650,DATA!A68)</f>
        <v>0</v>
      </c>
      <c r="O68" s="6">
        <f>SUMIFS(LISTING_RC!$U$2:$U$650,LISTING_RC!$D$2:$D$650,DATA!A68)</f>
        <v>0</v>
      </c>
      <c r="P68" s="6"/>
      <c r="Q68" s="6"/>
      <c r="R68" s="6"/>
      <c r="S68" s="6"/>
    </row>
    <row r="69" spans="1:19" x14ac:dyDescent="0.25">
      <c r="A69" s="20"/>
      <c r="B69" s="13" t="e">
        <f t="shared" si="5"/>
        <v>#DIV/0!</v>
      </c>
      <c r="C69" s="13" t="e">
        <f t="shared" si="6"/>
        <v>#DIV/0!</v>
      </c>
      <c r="D69" s="6">
        <f>SUMIFS(LISTING_RC!$W$2:$W$650,LISTING_RC!$D$2:$D$650,DATA!A69)</f>
        <v>0</v>
      </c>
      <c r="E69" s="6">
        <f>SUMIFS(LISTING_RC!$O$2:$O$650,LISTING_RC!$D$2:$D$650,DATA!A69)</f>
        <v>0</v>
      </c>
      <c r="F69" s="6">
        <f>SUMIFS(LISTING_RC!$Q$2:$Q$650,LISTING_RC!$D$2:$D$650,DATA!A69)</f>
        <v>0</v>
      </c>
      <c r="G69" s="6">
        <f>SUMIFS(LISTING_RC!$I$2:$I$650,LISTING_RC!$D$2:$D$650,DATA!A69)</f>
        <v>0</v>
      </c>
      <c r="H69" s="6">
        <f>SUMIFS(LISTING_RC!$J$2:$J$650,LISTING_RC!$D$2:$D$650,DATA!A69)</f>
        <v>0</v>
      </c>
      <c r="I69" s="6">
        <f>SUMIFS(LISTING_RC!$K$2:$K$650,LISTING_RC!$D$2:$D$650,DATA!A69)</f>
        <v>0</v>
      </c>
      <c r="J69" s="6">
        <f>SUMIFS(LISTING_RC!$M$2:$M$650,LISTING_RC!$D$2:$D$650,DATA!A69)</f>
        <v>0</v>
      </c>
      <c r="K69" s="6">
        <f>SUMIFS(LISTING_RC!$N$2:$N$650,LISTING_RC!$D$2:$D$650,DATA!A69)</f>
        <v>0</v>
      </c>
      <c r="L69" s="6">
        <f>SUMIFS(LISTING_RC!$L$2:$L$650,LISTING_RC!$D$2:$D$650,DATA!A69)</f>
        <v>0</v>
      </c>
      <c r="M69" s="6">
        <f>SUMIFS(LISTING_RC!$P$2:$P$650,LISTING_RC!$D$2:$D$650,DATA!A69)</f>
        <v>0</v>
      </c>
      <c r="N69" s="6">
        <f>SUMIFS(LISTING_RC!$T$2:$T$650,LISTING_RC!$D$2:$D$650,DATA!A69)</f>
        <v>0</v>
      </c>
      <c r="O69" s="6">
        <f>SUMIFS(LISTING_RC!$U$2:$U$650,LISTING_RC!$D$2:$D$650,DATA!A69)</f>
        <v>0</v>
      </c>
      <c r="P69" s="6"/>
      <c r="Q69" s="6"/>
      <c r="R69" s="6"/>
      <c r="S69" s="6"/>
    </row>
    <row r="70" spans="1:19" x14ac:dyDescent="0.25">
      <c r="A70" s="20"/>
      <c r="B70" s="13" t="e">
        <f t="shared" si="5"/>
        <v>#DIV/0!</v>
      </c>
      <c r="C70" s="13" t="e">
        <f t="shared" si="6"/>
        <v>#DIV/0!</v>
      </c>
      <c r="D70" s="6">
        <f>SUMIFS(LISTING_RC!$W$2:$W$650,LISTING_RC!$D$2:$D$650,DATA!A70)</f>
        <v>0</v>
      </c>
      <c r="E70" s="6">
        <f>SUMIFS(LISTING_RC!$O$2:$O$650,LISTING_RC!$D$2:$D$650,DATA!A70)</f>
        <v>0</v>
      </c>
      <c r="F70" s="6">
        <f>SUMIFS(LISTING_RC!$Q$2:$Q$650,LISTING_RC!$D$2:$D$650,DATA!A70)</f>
        <v>0</v>
      </c>
      <c r="G70" s="6">
        <f>SUMIFS(LISTING_RC!$I$2:$I$650,LISTING_RC!$D$2:$D$650,DATA!A70)</f>
        <v>0</v>
      </c>
      <c r="H70" s="6">
        <f>SUMIFS(LISTING_RC!$J$2:$J$650,LISTING_RC!$D$2:$D$650,DATA!A70)</f>
        <v>0</v>
      </c>
      <c r="I70" s="6">
        <f>SUMIFS(LISTING_RC!$K$2:$K$650,LISTING_RC!$D$2:$D$650,DATA!A70)</f>
        <v>0</v>
      </c>
      <c r="J70" s="6">
        <f>SUMIFS(LISTING_RC!$M$2:$M$650,LISTING_RC!$D$2:$D$650,DATA!A70)</f>
        <v>0</v>
      </c>
      <c r="K70" s="6">
        <f>SUMIFS(LISTING_RC!$N$2:$N$650,LISTING_RC!$D$2:$D$650,DATA!A70)</f>
        <v>0</v>
      </c>
      <c r="L70" s="6">
        <f>SUMIFS(LISTING_RC!$L$2:$L$650,LISTING_RC!$D$2:$D$650,DATA!A70)</f>
        <v>0</v>
      </c>
      <c r="M70" s="6">
        <f>SUMIFS(LISTING_RC!$P$2:$P$650,LISTING_RC!$D$2:$D$650,DATA!A70)</f>
        <v>0</v>
      </c>
      <c r="N70" s="6">
        <f>SUMIFS(LISTING_RC!$T$2:$T$650,LISTING_RC!$D$2:$D$650,DATA!A70)</f>
        <v>0</v>
      </c>
      <c r="O70" s="6">
        <f>SUMIFS(LISTING_RC!$U$2:$U$650,LISTING_RC!$D$2:$D$650,DATA!A70)</f>
        <v>0</v>
      </c>
      <c r="P70" s="6"/>
      <c r="Q70" s="6"/>
      <c r="R70" s="6"/>
      <c r="S70" s="6"/>
    </row>
    <row r="71" spans="1:19" x14ac:dyDescent="0.25">
      <c r="A71" s="20"/>
      <c r="B71" s="13" t="e">
        <f t="shared" si="5"/>
        <v>#DIV/0!</v>
      </c>
      <c r="C71" s="13" t="e">
        <f t="shared" si="6"/>
        <v>#DIV/0!</v>
      </c>
      <c r="D71" s="6">
        <f>SUMIFS(LISTING_RC!$W$2:$W$650,LISTING_RC!$D$2:$D$650,DATA!A71)</f>
        <v>0</v>
      </c>
      <c r="E71" s="6">
        <f>SUMIFS(LISTING_RC!$O$2:$O$650,LISTING_RC!$D$2:$D$650,DATA!A71)</f>
        <v>0</v>
      </c>
      <c r="F71" s="6">
        <f>SUMIFS(LISTING_RC!$Q$2:$Q$650,LISTING_RC!$D$2:$D$650,DATA!A71)</f>
        <v>0</v>
      </c>
      <c r="G71" s="6">
        <f>SUMIFS(LISTING_RC!$I$2:$I$650,LISTING_RC!$D$2:$D$650,DATA!A71)</f>
        <v>0</v>
      </c>
      <c r="H71" s="6">
        <f>SUMIFS(LISTING_RC!$J$2:$J$650,LISTING_RC!$D$2:$D$650,DATA!A71)</f>
        <v>0</v>
      </c>
      <c r="I71" s="6">
        <f>SUMIFS(LISTING_RC!$K$2:$K$650,LISTING_RC!$D$2:$D$650,DATA!A71)</f>
        <v>0</v>
      </c>
      <c r="J71" s="6">
        <f>SUMIFS(LISTING_RC!$M$2:$M$650,LISTING_RC!$D$2:$D$650,DATA!A71)</f>
        <v>0</v>
      </c>
      <c r="K71" s="6">
        <f>SUMIFS(LISTING_RC!$N$2:$N$650,LISTING_RC!$D$2:$D$650,DATA!A71)</f>
        <v>0</v>
      </c>
      <c r="L71" s="6">
        <f>SUMIFS(LISTING_RC!$L$2:$L$650,LISTING_RC!$D$2:$D$650,DATA!A71)</f>
        <v>0</v>
      </c>
      <c r="M71" s="6">
        <f>SUMIFS(LISTING_RC!$P$2:$P$650,LISTING_RC!$D$2:$D$650,DATA!A71)</f>
        <v>0</v>
      </c>
      <c r="N71" s="6">
        <f>SUMIFS(LISTING_RC!$T$2:$T$650,LISTING_RC!$D$2:$D$650,DATA!A71)</f>
        <v>0</v>
      </c>
      <c r="O71" s="6">
        <f>SUMIFS(LISTING_RC!$U$2:$U$650,LISTING_RC!$D$2:$D$650,DATA!A71)</f>
        <v>0</v>
      </c>
      <c r="P71" s="6"/>
      <c r="Q71" s="6"/>
      <c r="R71" s="6"/>
      <c r="S71" s="6"/>
    </row>
    <row r="72" spans="1:19" x14ac:dyDescent="0.25">
      <c r="A72" s="20"/>
      <c r="B72" s="13" t="e">
        <f t="shared" si="5"/>
        <v>#DIV/0!</v>
      </c>
      <c r="C72" s="13" t="e">
        <f t="shared" si="6"/>
        <v>#DIV/0!</v>
      </c>
      <c r="D72" s="6">
        <f>SUMIFS(LISTING_RC!$W$2:$W$650,LISTING_RC!$D$2:$D$650,DATA!A72)</f>
        <v>0</v>
      </c>
      <c r="E72" s="6">
        <f>SUMIFS(LISTING_RC!$O$2:$O$650,LISTING_RC!$D$2:$D$650,DATA!A72)</f>
        <v>0</v>
      </c>
      <c r="F72" s="6">
        <f>SUMIFS(LISTING_RC!$Q$2:$Q$650,LISTING_RC!$D$2:$D$650,DATA!A72)</f>
        <v>0</v>
      </c>
      <c r="G72" s="6">
        <f>SUMIFS(LISTING_RC!$I$2:$I$650,LISTING_RC!$D$2:$D$650,DATA!A72)</f>
        <v>0</v>
      </c>
      <c r="H72" s="6">
        <f>SUMIFS(LISTING_RC!$J$2:$J$650,LISTING_RC!$D$2:$D$650,DATA!A72)</f>
        <v>0</v>
      </c>
      <c r="I72" s="6">
        <f>SUMIFS(LISTING_RC!$K$2:$K$650,LISTING_RC!$D$2:$D$650,DATA!A72)</f>
        <v>0</v>
      </c>
      <c r="J72" s="6">
        <f>SUMIFS(LISTING_RC!$M$2:$M$650,LISTING_RC!$D$2:$D$650,DATA!A72)</f>
        <v>0</v>
      </c>
      <c r="K72" s="6">
        <f>SUMIFS(LISTING_RC!$N$2:$N$650,LISTING_RC!$D$2:$D$650,DATA!A72)</f>
        <v>0</v>
      </c>
      <c r="L72" s="6">
        <f>SUMIFS(LISTING_RC!$L$2:$L$650,LISTING_RC!$D$2:$D$650,DATA!A72)</f>
        <v>0</v>
      </c>
      <c r="M72" s="6">
        <f>SUMIFS(LISTING_RC!$P$2:$P$650,LISTING_RC!$D$2:$D$650,DATA!A72)</f>
        <v>0</v>
      </c>
      <c r="N72" s="6">
        <f>SUMIFS(LISTING_RC!$T$2:$T$650,LISTING_RC!$D$2:$D$650,DATA!A72)</f>
        <v>0</v>
      </c>
      <c r="O72" s="6">
        <f>SUMIFS(LISTING_RC!$U$2:$U$650,LISTING_RC!$D$2:$D$650,DATA!A72)</f>
        <v>0</v>
      </c>
      <c r="P72" s="6"/>
      <c r="Q72" s="6"/>
      <c r="R72" s="6"/>
      <c r="S72" s="6"/>
    </row>
    <row r="73" spans="1:19" x14ac:dyDescent="0.25">
      <c r="A73" s="20"/>
      <c r="B73" s="13" t="e">
        <f t="shared" si="5"/>
        <v>#DIV/0!</v>
      </c>
      <c r="C73" s="13" t="e">
        <f t="shared" si="6"/>
        <v>#DIV/0!</v>
      </c>
      <c r="D73" s="6">
        <f>SUMIFS(LISTING_RC!$W$2:$W$650,LISTING_RC!$D$2:$D$650,DATA!A73)</f>
        <v>0</v>
      </c>
      <c r="E73" s="6">
        <f>SUMIFS(LISTING_RC!$O$2:$O$650,LISTING_RC!$D$2:$D$650,DATA!A73)</f>
        <v>0</v>
      </c>
      <c r="F73" s="6">
        <f>SUMIFS(LISTING_RC!$Q$2:$Q$650,LISTING_RC!$D$2:$D$650,DATA!A73)</f>
        <v>0</v>
      </c>
      <c r="G73" s="6">
        <f>SUMIFS(LISTING_RC!$I$2:$I$650,LISTING_RC!$D$2:$D$650,DATA!A73)</f>
        <v>0</v>
      </c>
      <c r="H73" s="6">
        <f>SUMIFS(LISTING_RC!$J$2:$J$650,LISTING_RC!$D$2:$D$650,DATA!A73)</f>
        <v>0</v>
      </c>
      <c r="I73" s="6">
        <f>SUMIFS(LISTING_RC!$K$2:$K$650,LISTING_RC!$D$2:$D$650,DATA!A73)</f>
        <v>0</v>
      </c>
      <c r="J73" s="6">
        <f>SUMIFS(LISTING_RC!$M$2:$M$650,LISTING_RC!$D$2:$D$650,DATA!A73)</f>
        <v>0</v>
      </c>
      <c r="K73" s="6">
        <f>SUMIFS(LISTING_RC!$N$2:$N$650,LISTING_RC!$D$2:$D$650,DATA!A73)</f>
        <v>0</v>
      </c>
      <c r="L73" s="6">
        <f>SUMIFS(LISTING_RC!$L$2:$L$650,LISTING_RC!$D$2:$D$650,DATA!A73)</f>
        <v>0</v>
      </c>
      <c r="M73" s="6">
        <f>SUMIFS(LISTING_RC!$P$2:$P$650,LISTING_RC!$D$2:$D$650,DATA!A73)</f>
        <v>0</v>
      </c>
      <c r="N73" s="6">
        <f>SUMIFS(LISTING_RC!$T$2:$T$650,LISTING_RC!$D$2:$D$650,DATA!A73)</f>
        <v>0</v>
      </c>
      <c r="O73" s="6">
        <f>SUMIFS(LISTING_RC!$U$2:$U$650,LISTING_RC!$D$2:$D$650,DATA!A73)</f>
        <v>0</v>
      </c>
      <c r="P73" s="6"/>
      <c r="Q73" s="6"/>
      <c r="R73" s="6"/>
      <c r="S73" s="6"/>
    </row>
    <row r="74" spans="1:19" x14ac:dyDescent="0.25">
      <c r="A74" s="20"/>
      <c r="B74" s="13" t="e">
        <f t="shared" si="5"/>
        <v>#DIV/0!</v>
      </c>
      <c r="C74" s="13" t="e">
        <f t="shared" si="6"/>
        <v>#DIV/0!</v>
      </c>
      <c r="D74" s="6">
        <f>SUMIFS(LISTING_RC!$W$2:$W$650,LISTING_RC!$D$2:$D$650,DATA!A74)</f>
        <v>0</v>
      </c>
      <c r="E74" s="6">
        <f>SUMIFS(LISTING_RC!$O$2:$O$650,LISTING_RC!$D$2:$D$650,DATA!A74)</f>
        <v>0</v>
      </c>
      <c r="F74" s="6">
        <f>SUMIFS(LISTING_RC!$Q$2:$Q$650,LISTING_RC!$D$2:$D$650,DATA!A74)</f>
        <v>0</v>
      </c>
      <c r="G74" s="6">
        <f>SUMIFS(LISTING_RC!$I$2:$I$650,LISTING_RC!$D$2:$D$650,DATA!A74)</f>
        <v>0</v>
      </c>
      <c r="H74" s="6">
        <f>SUMIFS(LISTING_RC!$J$2:$J$650,LISTING_RC!$D$2:$D$650,DATA!A74)</f>
        <v>0</v>
      </c>
      <c r="I74" s="6">
        <f>SUMIFS(LISTING_RC!$K$2:$K$650,LISTING_RC!$D$2:$D$650,DATA!A74)</f>
        <v>0</v>
      </c>
      <c r="J74" s="6">
        <f>SUMIFS(LISTING_RC!$M$2:$M$650,LISTING_RC!$D$2:$D$650,DATA!A74)</f>
        <v>0</v>
      </c>
      <c r="K74" s="6">
        <f>SUMIFS(LISTING_RC!$N$2:$N$650,LISTING_RC!$D$2:$D$650,DATA!A74)</f>
        <v>0</v>
      </c>
      <c r="L74" s="6">
        <f>SUMIFS(LISTING_RC!$L$2:$L$650,LISTING_RC!$D$2:$D$650,DATA!A74)</f>
        <v>0</v>
      </c>
      <c r="M74" s="6">
        <f>SUMIFS(LISTING_RC!$P$2:$P$650,LISTING_RC!$D$2:$D$650,DATA!A74)</f>
        <v>0</v>
      </c>
      <c r="N74" s="6">
        <f>SUMIFS(LISTING_RC!$T$2:$T$650,LISTING_RC!$D$2:$D$650,DATA!A74)</f>
        <v>0</v>
      </c>
      <c r="O74" s="6">
        <f>SUMIFS(LISTING_RC!$U$2:$U$650,LISTING_RC!$D$2:$D$650,DATA!A74)</f>
        <v>0</v>
      </c>
      <c r="P74" s="6"/>
      <c r="Q74" s="6"/>
      <c r="R74" s="6"/>
      <c r="S74" s="6"/>
    </row>
    <row r="75" spans="1:19" x14ac:dyDescent="0.25">
      <c r="A75" s="20"/>
      <c r="B75" s="13" t="e">
        <f t="shared" si="5"/>
        <v>#DIV/0!</v>
      </c>
      <c r="C75" s="13" t="e">
        <f t="shared" si="6"/>
        <v>#DIV/0!</v>
      </c>
      <c r="D75" s="6">
        <f>SUMIFS(LISTING_RC!$W$2:$W$650,LISTING_RC!$D$2:$D$650,DATA!A75)</f>
        <v>0</v>
      </c>
      <c r="E75" s="6">
        <f>SUMIFS(LISTING_RC!$O$2:$O$650,LISTING_RC!$D$2:$D$650,DATA!A75)</f>
        <v>0</v>
      </c>
      <c r="F75" s="6">
        <f>SUMIFS(LISTING_RC!$Q$2:$Q$650,LISTING_RC!$D$2:$D$650,DATA!A75)</f>
        <v>0</v>
      </c>
      <c r="G75" s="6">
        <f>SUMIFS(LISTING_RC!$I$2:$I$650,LISTING_RC!$D$2:$D$650,DATA!A75)</f>
        <v>0</v>
      </c>
      <c r="H75" s="6">
        <f>SUMIFS(LISTING_RC!$J$2:$J$650,LISTING_RC!$D$2:$D$650,DATA!A75)</f>
        <v>0</v>
      </c>
      <c r="I75" s="6">
        <f>SUMIFS(LISTING_RC!$K$2:$K$650,LISTING_RC!$D$2:$D$650,DATA!A75)</f>
        <v>0</v>
      </c>
      <c r="J75" s="6">
        <f>SUMIFS(LISTING_RC!$M$2:$M$650,LISTING_RC!$D$2:$D$650,DATA!A75)</f>
        <v>0</v>
      </c>
      <c r="K75" s="6">
        <f>SUMIFS(LISTING_RC!$N$2:$N$650,LISTING_RC!$D$2:$D$650,DATA!A75)</f>
        <v>0</v>
      </c>
      <c r="L75" s="6">
        <f>SUMIFS(LISTING_RC!$L$2:$L$650,LISTING_RC!$D$2:$D$650,DATA!A75)</f>
        <v>0</v>
      </c>
      <c r="M75" s="6">
        <f>SUMIFS(LISTING_RC!$P$2:$P$650,LISTING_RC!$D$2:$D$650,DATA!A75)</f>
        <v>0</v>
      </c>
      <c r="N75" s="6">
        <f>SUMIFS(LISTING_RC!$T$2:$T$650,LISTING_RC!$D$2:$D$650,DATA!A75)</f>
        <v>0</v>
      </c>
      <c r="O75" s="6">
        <f>SUMIFS(LISTING_RC!$U$2:$U$650,LISTING_RC!$D$2:$D$650,DATA!A75)</f>
        <v>0</v>
      </c>
      <c r="P75" s="6"/>
      <c r="Q75" s="6"/>
      <c r="R75" s="6"/>
      <c r="S75" s="6"/>
    </row>
    <row r="76" spans="1:19" x14ac:dyDescent="0.25">
      <c r="A76" s="20"/>
      <c r="B76" s="13" t="e">
        <f t="shared" si="5"/>
        <v>#DIV/0!</v>
      </c>
      <c r="C76" s="13" t="e">
        <f t="shared" si="6"/>
        <v>#DIV/0!</v>
      </c>
      <c r="D76" s="6">
        <f>SUMIFS(LISTING_RC!$W$2:$W$650,LISTING_RC!$D$2:$D$650,DATA!A76)</f>
        <v>0</v>
      </c>
      <c r="E76" s="6">
        <f>SUMIFS(LISTING_RC!$O$2:$O$650,LISTING_RC!$D$2:$D$650,DATA!A76)</f>
        <v>0</v>
      </c>
      <c r="F76" s="6">
        <f>SUMIFS(LISTING_RC!$Q$2:$Q$650,LISTING_RC!$D$2:$D$650,DATA!A76)</f>
        <v>0</v>
      </c>
      <c r="G76" s="6">
        <f>SUMIFS(LISTING_RC!$I$2:$I$650,LISTING_RC!$D$2:$D$650,DATA!A76)</f>
        <v>0</v>
      </c>
      <c r="H76" s="6">
        <f>SUMIFS(LISTING_RC!$J$2:$J$650,LISTING_RC!$D$2:$D$650,DATA!A76)</f>
        <v>0</v>
      </c>
      <c r="I76" s="6">
        <f>SUMIFS(LISTING_RC!$K$2:$K$650,LISTING_RC!$D$2:$D$650,DATA!A76)</f>
        <v>0</v>
      </c>
      <c r="J76" s="6">
        <f>SUMIFS(LISTING_RC!$M$2:$M$650,LISTING_RC!$D$2:$D$650,DATA!A76)</f>
        <v>0</v>
      </c>
      <c r="K76" s="6">
        <f>SUMIFS(LISTING_RC!$N$2:$N$650,LISTING_RC!$D$2:$D$650,DATA!A76)</f>
        <v>0</v>
      </c>
      <c r="L76" s="6">
        <f>SUMIFS(LISTING_RC!$L$2:$L$650,LISTING_RC!$D$2:$D$650,DATA!A76)</f>
        <v>0</v>
      </c>
      <c r="M76" s="6">
        <f>SUMIFS(LISTING_RC!$P$2:$P$650,LISTING_RC!$D$2:$D$650,DATA!A76)</f>
        <v>0</v>
      </c>
      <c r="N76" s="6">
        <f>SUMIFS(LISTING_RC!$T$2:$T$650,LISTING_RC!$D$2:$D$650,DATA!A76)</f>
        <v>0</v>
      </c>
      <c r="O76" s="6">
        <f>SUMIFS(LISTING_RC!$U$2:$U$650,LISTING_RC!$D$2:$D$650,DATA!A76)</f>
        <v>0</v>
      </c>
      <c r="P76" s="6"/>
      <c r="Q76" s="6"/>
      <c r="R76" s="6"/>
      <c r="S76" s="6"/>
    </row>
    <row r="77" spans="1:19" x14ac:dyDescent="0.25">
      <c r="A77" s="20"/>
      <c r="B77" s="13" t="e">
        <f t="shared" si="5"/>
        <v>#DIV/0!</v>
      </c>
      <c r="C77" s="13" t="e">
        <f t="shared" si="6"/>
        <v>#DIV/0!</v>
      </c>
      <c r="D77" s="6">
        <f>SUMIFS(LISTING_RC!$W$2:$W$650,LISTING_RC!$D$2:$D$650,DATA!A77)</f>
        <v>0</v>
      </c>
      <c r="E77" s="6">
        <f>SUMIFS(LISTING_RC!$O$2:$O$650,LISTING_RC!$D$2:$D$650,DATA!A77)</f>
        <v>0</v>
      </c>
      <c r="F77" s="6">
        <f>SUMIFS(LISTING_RC!$Q$2:$Q$650,LISTING_RC!$D$2:$D$650,DATA!A77)</f>
        <v>0</v>
      </c>
      <c r="G77" s="6">
        <f>SUMIFS(LISTING_RC!$I$2:$I$650,LISTING_RC!$D$2:$D$650,DATA!A77)</f>
        <v>0</v>
      </c>
      <c r="H77" s="6">
        <f>SUMIFS(LISTING_RC!$J$2:$J$650,LISTING_RC!$D$2:$D$650,DATA!A77)</f>
        <v>0</v>
      </c>
      <c r="I77" s="6">
        <f>SUMIFS(LISTING_RC!$K$2:$K$650,LISTING_RC!$D$2:$D$650,DATA!A77)</f>
        <v>0</v>
      </c>
      <c r="J77" s="6">
        <f>SUMIFS(LISTING_RC!$M$2:$M$650,LISTING_RC!$D$2:$D$650,DATA!A77)</f>
        <v>0</v>
      </c>
      <c r="K77" s="6">
        <f>SUMIFS(LISTING_RC!$N$2:$N$650,LISTING_RC!$D$2:$D$650,DATA!A77)</f>
        <v>0</v>
      </c>
      <c r="L77" s="6">
        <f>SUMIFS(LISTING_RC!$L$2:$L$650,LISTING_RC!$D$2:$D$650,DATA!A77)</f>
        <v>0</v>
      </c>
      <c r="M77" s="6">
        <f>SUMIFS(LISTING_RC!$P$2:$P$650,LISTING_RC!$D$2:$D$650,DATA!A77)</f>
        <v>0</v>
      </c>
      <c r="N77" s="6">
        <f>SUMIFS(LISTING_RC!$T$2:$T$650,LISTING_RC!$D$2:$D$650,DATA!A77)</f>
        <v>0</v>
      </c>
      <c r="O77" s="6">
        <f>SUMIFS(LISTING_RC!$U$2:$U$650,LISTING_RC!$D$2:$D$650,DATA!A77)</f>
        <v>0</v>
      </c>
      <c r="P77" s="6"/>
      <c r="Q77" s="6"/>
      <c r="R77" s="6"/>
      <c r="S77" s="6"/>
    </row>
    <row r="78" spans="1:19" x14ac:dyDescent="0.25">
      <c r="A78" s="20"/>
      <c r="B78" s="13" t="e">
        <f t="shared" si="5"/>
        <v>#DIV/0!</v>
      </c>
      <c r="C78" s="13" t="e">
        <f t="shared" si="6"/>
        <v>#DIV/0!</v>
      </c>
      <c r="D78" s="6">
        <f>SUMIFS(LISTING_RC!$W$2:$W$650,LISTING_RC!$D$2:$D$650,DATA!A78)</f>
        <v>0</v>
      </c>
      <c r="E78" s="6">
        <f>SUMIFS(LISTING_RC!$O$2:$O$650,LISTING_RC!$D$2:$D$650,DATA!A78)</f>
        <v>0</v>
      </c>
      <c r="F78" s="6">
        <f>SUMIFS(LISTING_RC!$Q$2:$Q$650,LISTING_RC!$D$2:$D$650,DATA!A78)</f>
        <v>0</v>
      </c>
      <c r="G78" s="6">
        <f>SUMIFS(LISTING_RC!$I$2:$I$650,LISTING_RC!$D$2:$D$650,DATA!A78)</f>
        <v>0</v>
      </c>
      <c r="H78" s="6">
        <f>SUMIFS(LISTING_RC!$J$2:$J$650,LISTING_RC!$D$2:$D$650,DATA!A78)</f>
        <v>0</v>
      </c>
      <c r="I78" s="6">
        <f>SUMIFS(LISTING_RC!$K$2:$K$650,LISTING_RC!$D$2:$D$650,DATA!A78)</f>
        <v>0</v>
      </c>
      <c r="J78" s="6">
        <f>SUMIFS(LISTING_RC!$M$2:$M$650,LISTING_RC!$D$2:$D$650,DATA!A78)</f>
        <v>0</v>
      </c>
      <c r="K78" s="6">
        <f>SUMIFS(LISTING_RC!$N$2:$N$650,LISTING_RC!$D$2:$D$650,DATA!A78)</f>
        <v>0</v>
      </c>
      <c r="L78" s="6">
        <f>SUMIFS(LISTING_RC!$L$2:$L$650,LISTING_RC!$D$2:$D$650,DATA!A78)</f>
        <v>0</v>
      </c>
      <c r="M78" s="6">
        <f>SUMIFS(LISTING_RC!$P$2:$P$650,LISTING_RC!$D$2:$D$650,DATA!A78)</f>
        <v>0</v>
      </c>
      <c r="N78" s="6">
        <f>SUMIFS(LISTING_RC!$T$2:$T$650,LISTING_RC!$D$2:$D$650,DATA!A78)</f>
        <v>0</v>
      </c>
      <c r="O78" s="6">
        <f>SUMIFS(LISTING_RC!$U$2:$U$650,LISTING_RC!$D$2:$D$650,DATA!A78)</f>
        <v>0</v>
      </c>
      <c r="P78" s="6"/>
      <c r="Q78" s="6"/>
      <c r="R78" s="6"/>
      <c r="S78" s="6"/>
    </row>
    <row r="79" spans="1:19" x14ac:dyDescent="0.25">
      <c r="A79" s="20"/>
      <c r="B79" s="13" t="e">
        <f t="shared" si="5"/>
        <v>#DIV/0!</v>
      </c>
      <c r="C79" s="13" t="e">
        <f t="shared" si="6"/>
        <v>#DIV/0!</v>
      </c>
      <c r="D79" s="6">
        <f>SUMIFS(LISTING_RC!$W$2:$W$650,LISTING_RC!$D$2:$D$650,DATA!A79)</f>
        <v>0</v>
      </c>
      <c r="E79" s="6">
        <f>SUMIFS(LISTING_RC!$O$2:$O$650,LISTING_RC!$D$2:$D$650,DATA!A79)</f>
        <v>0</v>
      </c>
      <c r="F79" s="6">
        <f>SUMIFS(LISTING_RC!$Q$2:$Q$650,LISTING_RC!$D$2:$D$650,DATA!A79)</f>
        <v>0</v>
      </c>
      <c r="G79" s="6">
        <f>SUMIFS(LISTING_RC!$I$2:$I$650,LISTING_RC!$D$2:$D$650,DATA!A79)</f>
        <v>0</v>
      </c>
      <c r="H79" s="6">
        <f>SUMIFS(LISTING_RC!$J$2:$J$650,LISTING_RC!$D$2:$D$650,DATA!A79)</f>
        <v>0</v>
      </c>
      <c r="I79" s="6">
        <f>SUMIFS(LISTING_RC!$K$2:$K$650,LISTING_RC!$D$2:$D$650,DATA!A79)</f>
        <v>0</v>
      </c>
      <c r="J79" s="6">
        <f>SUMIFS(LISTING_RC!$M$2:$M$650,LISTING_RC!$D$2:$D$650,DATA!A79)</f>
        <v>0</v>
      </c>
      <c r="K79" s="6">
        <f>SUMIFS(LISTING_RC!$N$2:$N$650,LISTING_RC!$D$2:$D$650,DATA!A79)</f>
        <v>0</v>
      </c>
      <c r="L79" s="6">
        <f>SUMIFS(LISTING_RC!$L$2:$L$650,LISTING_RC!$D$2:$D$650,DATA!A79)</f>
        <v>0</v>
      </c>
      <c r="M79" s="6">
        <f>SUMIFS(LISTING_RC!$P$2:$P$650,LISTING_RC!$D$2:$D$650,DATA!A79)</f>
        <v>0</v>
      </c>
      <c r="N79" s="6">
        <f>SUMIFS(LISTING_RC!$T$2:$T$650,LISTING_RC!$D$2:$D$650,DATA!A79)</f>
        <v>0</v>
      </c>
      <c r="O79" s="6">
        <f>SUMIFS(LISTING_RC!$U$2:$U$650,LISTING_RC!$D$2:$D$650,DATA!A79)</f>
        <v>0</v>
      </c>
      <c r="P79" s="6"/>
      <c r="Q79" s="6"/>
      <c r="R79" s="6"/>
      <c r="S79" s="6"/>
    </row>
    <row r="80" spans="1:19" x14ac:dyDescent="0.25">
      <c r="A80" s="20"/>
      <c r="B80" s="13" t="e">
        <f t="shared" si="5"/>
        <v>#DIV/0!</v>
      </c>
      <c r="C80" s="13" t="e">
        <f t="shared" si="6"/>
        <v>#DIV/0!</v>
      </c>
      <c r="D80" s="6">
        <f>SUMIFS(LISTING_RC!$W$2:$W$650,LISTING_RC!$D$2:$D$650,DATA!A80)</f>
        <v>0</v>
      </c>
      <c r="E80" s="6">
        <f>SUMIFS(LISTING_RC!$O$2:$O$650,LISTING_RC!$D$2:$D$650,DATA!A80)</f>
        <v>0</v>
      </c>
      <c r="F80" s="6">
        <f>SUMIFS(LISTING_RC!$Q$2:$Q$650,LISTING_RC!$D$2:$D$650,DATA!A80)</f>
        <v>0</v>
      </c>
      <c r="G80" s="6">
        <f>SUMIFS(LISTING_RC!$I$2:$I$650,LISTING_RC!$D$2:$D$650,DATA!A80)</f>
        <v>0</v>
      </c>
      <c r="H80" s="6">
        <f>SUMIFS(LISTING_RC!$J$2:$J$650,LISTING_RC!$D$2:$D$650,DATA!A80)</f>
        <v>0</v>
      </c>
      <c r="I80" s="6">
        <f>SUMIFS(LISTING_RC!$K$2:$K$650,LISTING_RC!$D$2:$D$650,DATA!A80)</f>
        <v>0</v>
      </c>
      <c r="J80" s="6">
        <f>SUMIFS(LISTING_RC!$M$2:$M$650,LISTING_RC!$D$2:$D$650,DATA!A80)</f>
        <v>0</v>
      </c>
      <c r="K80" s="6">
        <f>SUMIFS(LISTING_RC!$N$2:$N$650,LISTING_RC!$D$2:$D$650,DATA!A80)</f>
        <v>0</v>
      </c>
      <c r="L80" s="6">
        <f>SUMIFS(LISTING_RC!$L$2:$L$650,LISTING_RC!$D$2:$D$650,DATA!A80)</f>
        <v>0</v>
      </c>
      <c r="M80" s="6">
        <f>SUMIFS(LISTING_RC!$P$2:$P$650,LISTING_RC!$D$2:$D$650,DATA!A80)</f>
        <v>0</v>
      </c>
      <c r="N80" s="6">
        <f>SUMIFS(LISTING_RC!$T$2:$T$650,LISTING_RC!$D$2:$D$650,DATA!A80)</f>
        <v>0</v>
      </c>
      <c r="O80" s="6">
        <f>SUMIFS(LISTING_RC!$U$2:$U$650,LISTING_RC!$D$2:$D$650,DATA!A80)</f>
        <v>0</v>
      </c>
      <c r="P80" s="6"/>
      <c r="Q80" s="6"/>
      <c r="R80" s="6"/>
      <c r="S80" s="6"/>
    </row>
    <row r="81" spans="1:19" x14ac:dyDescent="0.25">
      <c r="A81" s="20"/>
      <c r="B81" s="13" t="e">
        <f t="shared" si="5"/>
        <v>#DIV/0!</v>
      </c>
      <c r="C81" s="13" t="e">
        <f t="shared" si="6"/>
        <v>#DIV/0!</v>
      </c>
      <c r="D81" s="6">
        <f>SUMIFS(LISTING_RC!$W$2:$W$650,LISTING_RC!$D$2:$D$650,DATA!A81)</f>
        <v>0</v>
      </c>
      <c r="E81" s="6">
        <f>SUMIFS(LISTING_RC!$O$2:$O$650,LISTING_RC!$D$2:$D$650,DATA!A81)</f>
        <v>0</v>
      </c>
      <c r="F81" s="6">
        <f>SUMIFS(LISTING_RC!$Q$2:$Q$650,LISTING_RC!$D$2:$D$650,DATA!A81)</f>
        <v>0</v>
      </c>
      <c r="G81" s="6">
        <f>SUMIFS(LISTING_RC!$I$2:$I$650,LISTING_RC!$D$2:$D$650,DATA!A81)</f>
        <v>0</v>
      </c>
      <c r="H81" s="6">
        <f>SUMIFS(LISTING_RC!$J$2:$J$650,LISTING_RC!$D$2:$D$650,DATA!A81)</f>
        <v>0</v>
      </c>
      <c r="I81" s="6">
        <f>SUMIFS(LISTING_RC!$K$2:$K$650,LISTING_RC!$D$2:$D$650,DATA!A81)</f>
        <v>0</v>
      </c>
      <c r="J81" s="6">
        <f>SUMIFS(LISTING_RC!$M$2:$M$650,LISTING_RC!$D$2:$D$650,DATA!A81)</f>
        <v>0</v>
      </c>
      <c r="K81" s="6">
        <f>SUMIFS(LISTING_RC!$N$2:$N$650,LISTING_RC!$D$2:$D$650,DATA!A81)</f>
        <v>0</v>
      </c>
      <c r="L81" s="6">
        <f>SUMIFS(LISTING_RC!$L$2:$L$650,LISTING_RC!$D$2:$D$650,DATA!A81)</f>
        <v>0</v>
      </c>
      <c r="M81" s="6">
        <f>SUMIFS(LISTING_RC!$P$2:$P$650,LISTING_RC!$D$2:$D$650,DATA!A81)</f>
        <v>0</v>
      </c>
      <c r="N81" s="6">
        <f>SUMIFS(LISTING_RC!$T$2:$T$650,LISTING_RC!$D$2:$D$650,DATA!A81)</f>
        <v>0</v>
      </c>
      <c r="O81" s="6">
        <f>SUMIFS(LISTING_RC!$U$2:$U$650,LISTING_RC!$D$2:$D$650,DATA!A81)</f>
        <v>0</v>
      </c>
      <c r="P81" s="6"/>
      <c r="Q81" s="6"/>
      <c r="R81" s="6"/>
      <c r="S81" s="6"/>
    </row>
    <row r="82" spans="1:19" x14ac:dyDescent="0.25">
      <c r="A82" s="20"/>
      <c r="B82" s="13" t="e">
        <f t="shared" si="5"/>
        <v>#DIV/0!</v>
      </c>
      <c r="C82" s="13" t="e">
        <f t="shared" si="6"/>
        <v>#DIV/0!</v>
      </c>
      <c r="D82" s="6">
        <f>SUMIFS(LISTING_RC!$W$2:$W$650,LISTING_RC!$D$2:$D$650,DATA!A82)</f>
        <v>0</v>
      </c>
      <c r="E82" s="6">
        <f>SUMIFS(LISTING_RC!$O$2:$O$650,LISTING_RC!$D$2:$D$650,DATA!A82)</f>
        <v>0</v>
      </c>
      <c r="F82" s="6">
        <f>SUMIFS(LISTING_RC!$Q$2:$Q$650,LISTING_RC!$D$2:$D$650,DATA!A82)</f>
        <v>0</v>
      </c>
      <c r="G82" s="6">
        <f>SUMIFS(LISTING_RC!$I$2:$I$650,LISTING_RC!$D$2:$D$650,DATA!A82)</f>
        <v>0</v>
      </c>
      <c r="H82" s="6">
        <f>SUMIFS(LISTING_RC!$J$2:$J$650,LISTING_RC!$D$2:$D$650,DATA!A82)</f>
        <v>0</v>
      </c>
      <c r="I82" s="6">
        <f>SUMIFS(LISTING_RC!$K$2:$K$650,LISTING_RC!$D$2:$D$650,DATA!A82)</f>
        <v>0</v>
      </c>
      <c r="J82" s="6">
        <f>SUMIFS(LISTING_RC!$M$2:$M$650,LISTING_RC!$D$2:$D$650,DATA!A82)</f>
        <v>0</v>
      </c>
      <c r="K82" s="6">
        <f>SUMIFS(LISTING_RC!$N$2:$N$650,LISTING_RC!$D$2:$D$650,DATA!A82)</f>
        <v>0</v>
      </c>
      <c r="L82" s="6">
        <f>SUMIFS(LISTING_RC!$L$2:$L$650,LISTING_RC!$D$2:$D$650,DATA!A82)</f>
        <v>0</v>
      </c>
      <c r="M82" s="6">
        <f>SUMIFS(LISTING_RC!$P$2:$P$650,LISTING_RC!$D$2:$D$650,DATA!A82)</f>
        <v>0</v>
      </c>
      <c r="N82" s="6">
        <f>SUMIFS(LISTING_RC!$T$2:$T$650,LISTING_RC!$D$2:$D$650,DATA!A82)</f>
        <v>0</v>
      </c>
      <c r="O82" s="6">
        <f>SUMIFS(LISTING_RC!$U$2:$U$650,LISTING_RC!$D$2:$D$650,DATA!A82)</f>
        <v>0</v>
      </c>
      <c r="P82" s="6"/>
      <c r="Q82" s="6"/>
      <c r="R82" s="6"/>
      <c r="S82" s="6"/>
    </row>
    <row r="83" spans="1:19" x14ac:dyDescent="0.25">
      <c r="A83" s="20"/>
      <c r="B83" s="13" t="e">
        <f t="shared" si="5"/>
        <v>#DIV/0!</v>
      </c>
      <c r="C83" s="13" t="e">
        <f t="shared" si="6"/>
        <v>#DIV/0!</v>
      </c>
      <c r="D83" s="6">
        <f>SUMIFS(LISTING_RC!$W$2:$W$650,LISTING_RC!$D$2:$D$650,DATA!A83)</f>
        <v>0</v>
      </c>
      <c r="E83" s="6">
        <f>SUMIFS(LISTING_RC!$O$2:$O$650,LISTING_RC!$D$2:$D$650,DATA!A83)</f>
        <v>0</v>
      </c>
      <c r="F83" s="6">
        <f>SUMIFS(LISTING_RC!$Q$2:$Q$650,LISTING_RC!$D$2:$D$650,DATA!A83)</f>
        <v>0</v>
      </c>
      <c r="G83" s="6">
        <f>SUMIFS(LISTING_RC!$I$2:$I$650,LISTING_RC!$D$2:$D$650,DATA!A83)</f>
        <v>0</v>
      </c>
      <c r="H83" s="6">
        <f>SUMIFS(LISTING_RC!$J$2:$J$650,LISTING_RC!$D$2:$D$650,DATA!A83)</f>
        <v>0</v>
      </c>
      <c r="I83" s="6">
        <f>SUMIFS(LISTING_RC!$K$2:$K$650,LISTING_RC!$D$2:$D$650,DATA!A83)</f>
        <v>0</v>
      </c>
      <c r="J83" s="6">
        <f>SUMIFS(LISTING_RC!$M$2:$M$650,LISTING_RC!$D$2:$D$650,DATA!A83)</f>
        <v>0</v>
      </c>
      <c r="K83" s="6">
        <f>SUMIFS(LISTING_RC!$N$2:$N$650,LISTING_RC!$D$2:$D$650,DATA!A83)</f>
        <v>0</v>
      </c>
      <c r="L83" s="6">
        <f>SUMIFS(LISTING_RC!$L$2:$L$650,LISTING_RC!$D$2:$D$650,DATA!A83)</f>
        <v>0</v>
      </c>
      <c r="M83" s="6">
        <f>SUMIFS(LISTING_RC!$P$2:$P$650,LISTING_RC!$D$2:$D$650,DATA!A83)</f>
        <v>0</v>
      </c>
      <c r="N83" s="6">
        <f>SUMIFS(LISTING_RC!$T$2:$T$650,LISTING_RC!$D$2:$D$650,DATA!A83)</f>
        <v>0</v>
      </c>
      <c r="O83" s="6">
        <f>SUMIFS(LISTING_RC!$U$2:$U$650,LISTING_RC!$D$2:$D$650,DATA!A83)</f>
        <v>0</v>
      </c>
      <c r="P83" s="6"/>
      <c r="Q83" s="6"/>
      <c r="R83" s="6"/>
      <c r="S83" s="6"/>
    </row>
    <row r="84" spans="1:19" x14ac:dyDescent="0.25">
      <c r="A84" s="20"/>
      <c r="B84" s="13" t="e">
        <f t="shared" si="5"/>
        <v>#DIV/0!</v>
      </c>
      <c r="C84" s="13" t="e">
        <f t="shared" si="6"/>
        <v>#DIV/0!</v>
      </c>
      <c r="D84" s="6">
        <f>SUMIFS(LISTING_RC!$W$2:$W$650,LISTING_RC!$D$2:$D$650,DATA!A84)</f>
        <v>0</v>
      </c>
      <c r="E84" s="6">
        <f>SUMIFS(LISTING_RC!$O$2:$O$650,LISTING_RC!$D$2:$D$650,DATA!A84)</f>
        <v>0</v>
      </c>
      <c r="F84" s="6">
        <f>SUMIFS(LISTING_RC!$Q$2:$Q$650,LISTING_RC!$D$2:$D$650,DATA!A84)</f>
        <v>0</v>
      </c>
      <c r="G84" s="6">
        <f>SUMIFS(LISTING_RC!$I$2:$I$650,LISTING_RC!$D$2:$D$650,DATA!A84)</f>
        <v>0</v>
      </c>
      <c r="H84" s="6">
        <f>SUMIFS(LISTING_RC!$J$2:$J$650,LISTING_RC!$D$2:$D$650,DATA!A84)</f>
        <v>0</v>
      </c>
      <c r="I84" s="6">
        <f>SUMIFS(LISTING_RC!$K$2:$K$650,LISTING_RC!$D$2:$D$650,DATA!A84)</f>
        <v>0</v>
      </c>
      <c r="J84" s="6">
        <f>SUMIFS(LISTING_RC!$M$2:$M$650,LISTING_RC!$D$2:$D$650,DATA!A84)</f>
        <v>0</v>
      </c>
      <c r="K84" s="6">
        <f>SUMIFS(LISTING_RC!$N$2:$N$650,LISTING_RC!$D$2:$D$650,DATA!A84)</f>
        <v>0</v>
      </c>
      <c r="L84" s="6">
        <f>SUMIFS(LISTING_RC!$L$2:$L$650,LISTING_RC!$D$2:$D$650,DATA!A84)</f>
        <v>0</v>
      </c>
      <c r="M84" s="6">
        <f>SUMIFS(LISTING_RC!$P$2:$P$650,LISTING_RC!$D$2:$D$650,DATA!A84)</f>
        <v>0</v>
      </c>
      <c r="N84" s="6">
        <f>SUMIFS(LISTING_RC!$T$2:$T$650,LISTING_RC!$D$2:$D$650,DATA!A84)</f>
        <v>0</v>
      </c>
      <c r="O84" s="6">
        <f>SUMIFS(LISTING_RC!$U$2:$U$650,LISTING_RC!$D$2:$D$650,DATA!A84)</f>
        <v>0</v>
      </c>
      <c r="P84" s="6"/>
      <c r="Q84" s="6"/>
      <c r="R84" s="6"/>
      <c r="S84" s="6"/>
    </row>
    <row r="85" spans="1:19" x14ac:dyDescent="0.25">
      <c r="A85" s="20"/>
      <c r="B85" s="13" t="e">
        <f t="shared" si="5"/>
        <v>#DIV/0!</v>
      </c>
      <c r="C85" s="13" t="e">
        <f t="shared" si="6"/>
        <v>#DIV/0!</v>
      </c>
      <c r="D85" s="6">
        <f>SUMIFS(LISTING_RC!$W$2:$W$650,LISTING_RC!$D$2:$D$650,DATA!A85)</f>
        <v>0</v>
      </c>
      <c r="E85" s="6">
        <f>SUMIFS(LISTING_RC!$O$2:$O$650,LISTING_RC!$D$2:$D$650,DATA!A85)</f>
        <v>0</v>
      </c>
      <c r="F85" s="6">
        <f>SUMIFS(LISTING_RC!$Q$2:$Q$650,LISTING_RC!$D$2:$D$650,DATA!A85)</f>
        <v>0</v>
      </c>
      <c r="G85" s="6">
        <f>SUMIFS(LISTING_RC!$I$2:$I$650,LISTING_RC!$D$2:$D$650,DATA!A85)</f>
        <v>0</v>
      </c>
      <c r="H85" s="6">
        <f>SUMIFS(LISTING_RC!$J$2:$J$650,LISTING_RC!$D$2:$D$650,DATA!A85)</f>
        <v>0</v>
      </c>
      <c r="I85" s="6">
        <f>SUMIFS(LISTING_RC!$K$2:$K$650,LISTING_RC!$D$2:$D$650,DATA!A85)</f>
        <v>0</v>
      </c>
      <c r="J85" s="6">
        <f>SUMIFS(LISTING_RC!$M$2:$M$650,LISTING_RC!$D$2:$D$650,DATA!A85)</f>
        <v>0</v>
      </c>
      <c r="K85" s="6">
        <f>SUMIFS(LISTING_RC!$N$2:$N$650,LISTING_RC!$D$2:$D$650,DATA!A85)</f>
        <v>0</v>
      </c>
      <c r="L85" s="6">
        <f>SUMIFS(LISTING_RC!$L$2:$L$650,LISTING_RC!$D$2:$D$650,DATA!A85)</f>
        <v>0</v>
      </c>
      <c r="M85" s="6">
        <f>SUMIFS(LISTING_RC!$P$2:$P$650,LISTING_RC!$D$2:$D$650,DATA!A85)</f>
        <v>0</v>
      </c>
      <c r="N85" s="6">
        <f>SUMIFS(LISTING_RC!$T$2:$T$650,LISTING_RC!$D$2:$D$650,DATA!A85)</f>
        <v>0</v>
      </c>
      <c r="O85" s="6">
        <f>SUMIFS(LISTING_RC!$U$2:$U$650,LISTING_RC!$D$2:$D$650,DATA!A85)</f>
        <v>0</v>
      </c>
      <c r="P85" s="6"/>
      <c r="Q85" s="6"/>
      <c r="R85" s="6"/>
      <c r="S85" s="6"/>
    </row>
    <row r="86" spans="1:19" x14ac:dyDescent="0.25">
      <c r="A86" s="20"/>
      <c r="B86" s="13" t="e">
        <f t="shared" si="5"/>
        <v>#DIV/0!</v>
      </c>
      <c r="C86" s="13" t="e">
        <f t="shared" si="6"/>
        <v>#DIV/0!</v>
      </c>
      <c r="D86" s="6">
        <f>SUMIFS(LISTING_RC!$W$2:$W$650,LISTING_RC!$D$2:$D$650,DATA!A86)</f>
        <v>0</v>
      </c>
      <c r="E86" s="6">
        <f>SUMIFS(LISTING_RC!$O$2:$O$650,LISTING_RC!$D$2:$D$650,DATA!A86)</f>
        <v>0</v>
      </c>
      <c r="F86" s="6">
        <f>SUMIFS(LISTING_RC!$Q$2:$Q$650,LISTING_RC!$D$2:$D$650,DATA!A86)</f>
        <v>0</v>
      </c>
      <c r="G86" s="6">
        <f>SUMIFS(LISTING_RC!$I$2:$I$650,LISTING_RC!$D$2:$D$650,DATA!A86)</f>
        <v>0</v>
      </c>
      <c r="H86" s="6">
        <f>SUMIFS(LISTING_RC!$J$2:$J$650,LISTING_RC!$D$2:$D$650,DATA!A86)</f>
        <v>0</v>
      </c>
      <c r="I86" s="6">
        <f>SUMIFS(LISTING_RC!$K$2:$K$650,LISTING_RC!$D$2:$D$650,DATA!A86)</f>
        <v>0</v>
      </c>
      <c r="J86" s="6">
        <f>SUMIFS(LISTING_RC!$M$2:$M$650,LISTING_RC!$D$2:$D$650,DATA!A86)</f>
        <v>0</v>
      </c>
      <c r="K86" s="6">
        <f>SUMIFS(LISTING_RC!$N$2:$N$650,LISTING_RC!$D$2:$D$650,DATA!A86)</f>
        <v>0</v>
      </c>
      <c r="L86" s="6">
        <f>SUMIFS(LISTING_RC!$L$2:$L$650,LISTING_RC!$D$2:$D$650,DATA!A86)</f>
        <v>0</v>
      </c>
      <c r="M86" s="6">
        <f>SUMIFS(LISTING_RC!$P$2:$P$650,LISTING_RC!$D$2:$D$650,DATA!A86)</f>
        <v>0</v>
      </c>
      <c r="N86" s="6">
        <f>SUMIFS(LISTING_RC!$T$2:$T$650,LISTING_RC!$D$2:$D$650,DATA!A86)</f>
        <v>0</v>
      </c>
      <c r="O86" s="6">
        <f>SUMIFS(LISTING_RC!$U$2:$U$650,LISTING_RC!$D$2:$D$650,DATA!A86)</f>
        <v>0</v>
      </c>
      <c r="P86" s="6"/>
      <c r="Q86" s="6"/>
      <c r="R86" s="6"/>
      <c r="S86" s="6"/>
    </row>
    <row r="87" spans="1:19" x14ac:dyDescent="0.25">
      <c r="A87" s="20"/>
      <c r="B87" s="13" t="e">
        <f t="shared" si="5"/>
        <v>#DIV/0!</v>
      </c>
      <c r="C87" s="13" t="e">
        <f t="shared" si="6"/>
        <v>#DIV/0!</v>
      </c>
      <c r="D87" s="6">
        <f>SUMIFS(LISTING_RC!$W$2:$W$650,LISTING_RC!$D$2:$D$650,DATA!A87)</f>
        <v>0</v>
      </c>
      <c r="E87" s="6">
        <f>SUMIFS(LISTING_RC!$O$2:$O$650,LISTING_RC!$D$2:$D$650,DATA!A87)</f>
        <v>0</v>
      </c>
      <c r="F87" s="6">
        <f>SUMIFS(LISTING_RC!$Q$2:$Q$650,LISTING_RC!$D$2:$D$650,DATA!A87)</f>
        <v>0</v>
      </c>
      <c r="G87" s="6">
        <f>SUMIFS(LISTING_RC!$I$2:$I$650,LISTING_RC!$D$2:$D$650,DATA!A87)</f>
        <v>0</v>
      </c>
      <c r="H87" s="6">
        <f>SUMIFS(LISTING_RC!$J$2:$J$650,LISTING_RC!$D$2:$D$650,DATA!A87)</f>
        <v>0</v>
      </c>
      <c r="I87" s="6">
        <f>SUMIFS(LISTING_RC!$K$2:$K$650,LISTING_RC!$D$2:$D$650,DATA!A87)</f>
        <v>0</v>
      </c>
      <c r="J87" s="6">
        <f>SUMIFS(LISTING_RC!$M$2:$M$650,LISTING_RC!$D$2:$D$650,DATA!A87)</f>
        <v>0</v>
      </c>
      <c r="K87" s="6">
        <f>SUMIFS(LISTING_RC!$N$2:$N$650,LISTING_RC!$D$2:$D$650,DATA!A87)</f>
        <v>0</v>
      </c>
      <c r="L87" s="6">
        <f>SUMIFS(LISTING_RC!$L$2:$L$650,LISTING_RC!$D$2:$D$650,DATA!A87)</f>
        <v>0</v>
      </c>
      <c r="M87" s="6">
        <f>SUMIFS(LISTING_RC!$P$2:$P$650,LISTING_RC!$D$2:$D$650,DATA!A87)</f>
        <v>0</v>
      </c>
      <c r="N87" s="6">
        <f>SUMIFS(LISTING_RC!$T$2:$T$650,LISTING_RC!$D$2:$D$650,DATA!A87)</f>
        <v>0</v>
      </c>
      <c r="O87" s="6">
        <f>SUMIFS(LISTING_RC!$U$2:$U$650,LISTING_RC!$D$2:$D$650,DATA!A87)</f>
        <v>0</v>
      </c>
      <c r="P87" s="6"/>
      <c r="Q87" s="6"/>
      <c r="R87" s="6"/>
      <c r="S87" s="6"/>
    </row>
    <row r="88" spans="1:19" x14ac:dyDescent="0.25">
      <c r="A88" s="20"/>
      <c r="B88" s="13" t="e">
        <f t="shared" si="5"/>
        <v>#DIV/0!</v>
      </c>
      <c r="C88" s="13" t="e">
        <f t="shared" si="6"/>
        <v>#DIV/0!</v>
      </c>
      <c r="D88" s="6">
        <f>SUMIFS(LISTING_RC!$W$2:$W$650,LISTING_RC!$D$2:$D$650,DATA!A88)</f>
        <v>0</v>
      </c>
      <c r="E88" s="6">
        <f>SUMIFS(LISTING_RC!$O$2:$O$650,LISTING_RC!$D$2:$D$650,DATA!A88)</f>
        <v>0</v>
      </c>
      <c r="F88" s="6">
        <f>SUMIFS(LISTING_RC!$Q$2:$Q$650,LISTING_RC!$D$2:$D$650,DATA!A88)</f>
        <v>0</v>
      </c>
      <c r="G88" s="6">
        <f>SUMIFS(LISTING_RC!$I$2:$I$650,LISTING_RC!$D$2:$D$650,DATA!A88)</f>
        <v>0</v>
      </c>
      <c r="H88" s="6">
        <f>SUMIFS(LISTING_RC!$J$2:$J$650,LISTING_RC!$D$2:$D$650,DATA!A88)</f>
        <v>0</v>
      </c>
      <c r="I88" s="6">
        <f>SUMIFS(LISTING_RC!$K$2:$K$650,LISTING_RC!$D$2:$D$650,DATA!A88)</f>
        <v>0</v>
      </c>
      <c r="J88" s="6">
        <f>SUMIFS(LISTING_RC!$M$2:$M$650,LISTING_RC!$D$2:$D$650,DATA!A88)</f>
        <v>0</v>
      </c>
      <c r="K88" s="6">
        <f>SUMIFS(LISTING_RC!$N$2:$N$650,LISTING_RC!$D$2:$D$650,DATA!A88)</f>
        <v>0</v>
      </c>
      <c r="L88" s="6">
        <f>SUMIFS(LISTING_RC!$L$2:$L$650,LISTING_RC!$D$2:$D$650,DATA!A88)</f>
        <v>0</v>
      </c>
      <c r="M88" s="6">
        <f>SUMIFS(LISTING_RC!$P$2:$P$650,LISTING_RC!$D$2:$D$650,DATA!A88)</f>
        <v>0</v>
      </c>
      <c r="N88" s="6">
        <f>SUMIFS(LISTING_RC!$T$2:$T$650,LISTING_RC!$D$2:$D$650,DATA!A88)</f>
        <v>0</v>
      </c>
      <c r="O88" s="6">
        <f>SUMIFS(LISTING_RC!$U$2:$U$650,LISTING_RC!$D$2:$D$650,DATA!A88)</f>
        <v>0</v>
      </c>
      <c r="P88" s="6"/>
      <c r="Q88" s="6"/>
      <c r="R88" s="6"/>
      <c r="S88" s="6"/>
    </row>
    <row r="89" spans="1:19" x14ac:dyDescent="0.25">
      <c r="A89" s="20"/>
      <c r="B89" s="13" t="e">
        <f t="shared" si="5"/>
        <v>#DIV/0!</v>
      </c>
      <c r="C89" s="13" t="e">
        <f t="shared" si="6"/>
        <v>#DIV/0!</v>
      </c>
      <c r="D89" s="6">
        <f>SUMIFS(LISTING_RC!$W$2:$W$650,LISTING_RC!$D$2:$D$650,DATA!A89)</f>
        <v>0</v>
      </c>
      <c r="E89" s="6">
        <f>SUMIFS(LISTING_RC!$O$2:$O$650,LISTING_RC!$D$2:$D$650,DATA!A89)</f>
        <v>0</v>
      </c>
      <c r="F89" s="6">
        <f>SUMIFS(LISTING_RC!$Q$2:$Q$650,LISTING_RC!$D$2:$D$650,DATA!A89)</f>
        <v>0</v>
      </c>
      <c r="G89" s="6">
        <f>SUMIFS(LISTING_RC!$I$2:$I$650,LISTING_RC!$D$2:$D$650,DATA!A89)</f>
        <v>0</v>
      </c>
      <c r="H89" s="6">
        <f>SUMIFS(LISTING_RC!$J$2:$J$650,LISTING_RC!$D$2:$D$650,DATA!A89)</f>
        <v>0</v>
      </c>
      <c r="I89" s="6">
        <f>SUMIFS(LISTING_RC!$K$2:$K$650,LISTING_RC!$D$2:$D$650,DATA!A89)</f>
        <v>0</v>
      </c>
      <c r="J89" s="6">
        <f>SUMIFS(LISTING_RC!$M$2:$M$650,LISTING_RC!$D$2:$D$650,DATA!A89)</f>
        <v>0</v>
      </c>
      <c r="K89" s="6">
        <f>SUMIFS(LISTING_RC!$N$2:$N$650,LISTING_RC!$D$2:$D$650,DATA!A89)</f>
        <v>0</v>
      </c>
      <c r="L89" s="6">
        <f>SUMIFS(LISTING_RC!$L$2:$L$650,LISTING_RC!$D$2:$D$650,DATA!A89)</f>
        <v>0</v>
      </c>
      <c r="M89" s="6">
        <f>SUMIFS(LISTING_RC!$P$2:$P$650,LISTING_RC!$D$2:$D$650,DATA!A89)</f>
        <v>0</v>
      </c>
      <c r="N89" s="6">
        <f>SUMIFS(LISTING_RC!$T$2:$T$650,LISTING_RC!$D$2:$D$650,DATA!A89)</f>
        <v>0</v>
      </c>
      <c r="O89" s="6">
        <f>SUMIFS(LISTING_RC!$U$2:$U$650,LISTING_RC!$D$2:$D$650,DATA!A89)</f>
        <v>0</v>
      </c>
      <c r="P89" s="6"/>
      <c r="Q89" s="6"/>
      <c r="R89" s="6"/>
      <c r="S89" s="6"/>
    </row>
    <row r="90" spans="1:19" x14ac:dyDescent="0.25">
      <c r="A90" s="20"/>
      <c r="B90" s="13" t="e">
        <f t="shared" si="5"/>
        <v>#DIV/0!</v>
      </c>
      <c r="C90" s="13" t="e">
        <f t="shared" si="6"/>
        <v>#DIV/0!</v>
      </c>
      <c r="D90" s="6">
        <f>SUMIFS(LISTING_RC!$W$2:$W$650,LISTING_RC!$D$2:$D$650,DATA!A90)</f>
        <v>0</v>
      </c>
      <c r="E90" s="6">
        <f>SUMIFS(LISTING_RC!$O$2:$O$650,LISTING_RC!$D$2:$D$650,DATA!A90)</f>
        <v>0</v>
      </c>
      <c r="F90" s="6">
        <f>SUMIFS(LISTING_RC!$Q$2:$Q$650,LISTING_RC!$D$2:$D$650,DATA!A90)</f>
        <v>0</v>
      </c>
      <c r="G90" s="6">
        <f>SUMIFS(LISTING_RC!$I$2:$I$650,LISTING_RC!$D$2:$D$650,DATA!A90)</f>
        <v>0</v>
      </c>
      <c r="H90" s="6">
        <f>SUMIFS(LISTING_RC!$J$2:$J$650,LISTING_RC!$D$2:$D$650,DATA!A90)</f>
        <v>0</v>
      </c>
      <c r="I90" s="6">
        <f>SUMIFS(LISTING_RC!$K$2:$K$650,LISTING_RC!$D$2:$D$650,DATA!A90)</f>
        <v>0</v>
      </c>
      <c r="J90" s="6">
        <f>SUMIFS(LISTING_RC!$M$2:$M$650,LISTING_RC!$D$2:$D$650,DATA!A90)</f>
        <v>0</v>
      </c>
      <c r="K90" s="6">
        <f>SUMIFS(LISTING_RC!$N$2:$N$650,LISTING_RC!$D$2:$D$650,DATA!A90)</f>
        <v>0</v>
      </c>
      <c r="L90" s="6">
        <f>SUMIFS(LISTING_RC!$L$2:$L$650,LISTING_RC!$D$2:$D$650,DATA!A90)</f>
        <v>0</v>
      </c>
      <c r="M90" s="6">
        <f>SUMIFS(LISTING_RC!$P$2:$P$650,LISTING_RC!$D$2:$D$650,DATA!A90)</f>
        <v>0</v>
      </c>
      <c r="N90" s="6">
        <f>SUMIFS(LISTING_RC!$T$2:$T$650,LISTING_RC!$D$2:$D$650,DATA!A90)</f>
        <v>0</v>
      </c>
      <c r="O90" s="6">
        <f>SUMIFS(LISTING_RC!$U$2:$U$650,LISTING_RC!$D$2:$D$650,DATA!A90)</f>
        <v>0</v>
      </c>
      <c r="P90" s="6"/>
      <c r="Q90" s="6"/>
      <c r="R90" s="6"/>
      <c r="S90" s="6"/>
    </row>
    <row r="91" spans="1:19" x14ac:dyDescent="0.25">
      <c r="A91" s="20"/>
      <c r="B91" s="13" t="e">
        <f t="shared" si="5"/>
        <v>#DIV/0!</v>
      </c>
      <c r="C91" s="13" t="e">
        <f t="shared" si="6"/>
        <v>#DIV/0!</v>
      </c>
      <c r="D91" s="6">
        <f>SUMIFS(LISTING_RC!$W$2:$W$650,LISTING_RC!$D$2:$D$650,DATA!A91)</f>
        <v>0</v>
      </c>
      <c r="E91" s="6">
        <f>SUMIFS(LISTING_RC!$O$2:$O$650,LISTING_RC!$D$2:$D$650,DATA!A91)</f>
        <v>0</v>
      </c>
      <c r="F91" s="6">
        <f>SUMIFS(LISTING_RC!$Q$2:$Q$650,LISTING_RC!$D$2:$D$650,DATA!A91)</f>
        <v>0</v>
      </c>
      <c r="G91" s="6">
        <f>SUMIFS(LISTING_RC!$I$2:$I$650,LISTING_RC!$D$2:$D$650,DATA!A91)</f>
        <v>0</v>
      </c>
      <c r="H91" s="6">
        <f>SUMIFS(LISTING_RC!$J$2:$J$650,LISTING_RC!$D$2:$D$650,DATA!A91)</f>
        <v>0</v>
      </c>
      <c r="I91" s="6">
        <f>SUMIFS(LISTING_RC!$K$2:$K$650,LISTING_RC!$D$2:$D$650,DATA!A91)</f>
        <v>0</v>
      </c>
      <c r="J91" s="6">
        <f>SUMIFS(LISTING_RC!$M$2:$M$650,LISTING_RC!$D$2:$D$650,DATA!A91)</f>
        <v>0</v>
      </c>
      <c r="K91" s="6">
        <f>SUMIFS(LISTING_RC!$N$2:$N$650,LISTING_RC!$D$2:$D$650,DATA!A91)</f>
        <v>0</v>
      </c>
      <c r="L91" s="6">
        <f>SUMIFS(LISTING_RC!$L$2:$L$650,LISTING_RC!$D$2:$D$650,DATA!A91)</f>
        <v>0</v>
      </c>
      <c r="M91" s="6">
        <f>SUMIFS(LISTING_RC!$P$2:$P$650,LISTING_RC!$D$2:$D$650,DATA!A91)</f>
        <v>0</v>
      </c>
      <c r="N91" s="6">
        <f>SUMIFS(LISTING_RC!$T$2:$T$650,LISTING_RC!$D$2:$D$650,DATA!A91)</f>
        <v>0</v>
      </c>
      <c r="O91" s="6">
        <f>SUMIFS(LISTING_RC!$U$2:$U$650,LISTING_RC!$D$2:$D$650,DATA!A91)</f>
        <v>0</v>
      </c>
      <c r="P91" s="6"/>
      <c r="Q91" s="6"/>
      <c r="R91" s="6"/>
      <c r="S91" s="6"/>
    </row>
    <row r="92" spans="1:19" x14ac:dyDescent="0.25">
      <c r="A92" s="20"/>
      <c r="B92" s="13" t="e">
        <f t="shared" si="5"/>
        <v>#DIV/0!</v>
      </c>
      <c r="C92" s="13" t="e">
        <f t="shared" si="6"/>
        <v>#DIV/0!</v>
      </c>
      <c r="D92" s="6">
        <f>SUMIFS(LISTING_RC!$W$2:$W$650,LISTING_RC!$D$2:$D$650,DATA!A92)</f>
        <v>0</v>
      </c>
      <c r="E92" s="6">
        <f>SUMIFS(LISTING_RC!$O$2:$O$650,LISTING_RC!$D$2:$D$650,DATA!A92)</f>
        <v>0</v>
      </c>
      <c r="F92" s="6">
        <f>SUMIFS(LISTING_RC!$Q$2:$Q$650,LISTING_RC!$D$2:$D$650,DATA!A92)</f>
        <v>0</v>
      </c>
      <c r="G92" s="6">
        <f>SUMIFS(LISTING_RC!$I$2:$I$650,LISTING_RC!$D$2:$D$650,DATA!A92)</f>
        <v>0</v>
      </c>
      <c r="H92" s="6">
        <f>SUMIFS(LISTING_RC!$J$2:$J$650,LISTING_RC!$D$2:$D$650,DATA!A92)</f>
        <v>0</v>
      </c>
      <c r="I92" s="6">
        <f>SUMIFS(LISTING_RC!$K$2:$K$650,LISTING_RC!$D$2:$D$650,DATA!A92)</f>
        <v>0</v>
      </c>
      <c r="J92" s="6">
        <f>SUMIFS(LISTING_RC!$M$2:$M$650,LISTING_RC!$D$2:$D$650,DATA!A92)</f>
        <v>0</v>
      </c>
      <c r="K92" s="6">
        <f>SUMIFS(LISTING_RC!$N$2:$N$650,LISTING_RC!$D$2:$D$650,DATA!A92)</f>
        <v>0</v>
      </c>
      <c r="L92" s="6">
        <f>SUMIFS(LISTING_RC!$L$2:$L$650,LISTING_RC!$D$2:$D$650,DATA!A92)</f>
        <v>0</v>
      </c>
      <c r="M92" s="6">
        <f>SUMIFS(LISTING_RC!$P$2:$P$650,LISTING_RC!$D$2:$D$650,DATA!A92)</f>
        <v>0</v>
      </c>
      <c r="N92" s="6">
        <f>SUMIFS(LISTING_RC!$T$2:$T$650,LISTING_RC!$D$2:$D$650,DATA!A92)</f>
        <v>0</v>
      </c>
      <c r="O92" s="6">
        <f>SUMIFS(LISTING_RC!$U$2:$U$650,LISTING_RC!$D$2:$D$650,DATA!A92)</f>
        <v>0</v>
      </c>
      <c r="P92" s="6"/>
      <c r="Q92" s="6"/>
      <c r="R92" s="6"/>
      <c r="S92" s="6"/>
    </row>
    <row r="93" spans="1:19" x14ac:dyDescent="0.25">
      <c r="A93" s="20"/>
      <c r="B93" s="13" t="e">
        <f t="shared" si="5"/>
        <v>#DIV/0!</v>
      </c>
      <c r="C93" s="13" t="e">
        <f t="shared" si="6"/>
        <v>#DIV/0!</v>
      </c>
      <c r="D93" s="6">
        <f>SUMIFS(LISTING_RC!$W$2:$W$650,LISTING_RC!$D$2:$D$650,DATA!A93)</f>
        <v>0</v>
      </c>
      <c r="E93" s="6">
        <f>SUMIFS(LISTING_RC!$O$2:$O$650,LISTING_RC!$D$2:$D$650,DATA!A93)</f>
        <v>0</v>
      </c>
      <c r="F93" s="6">
        <f>SUMIFS(LISTING_RC!$Q$2:$Q$650,LISTING_RC!$D$2:$D$650,DATA!A93)</f>
        <v>0</v>
      </c>
      <c r="G93" s="6">
        <f>SUMIFS(LISTING_RC!$I$2:$I$650,LISTING_RC!$D$2:$D$650,DATA!A93)</f>
        <v>0</v>
      </c>
      <c r="H93" s="6">
        <f>SUMIFS(LISTING_RC!$J$2:$J$650,LISTING_RC!$D$2:$D$650,DATA!A93)</f>
        <v>0</v>
      </c>
      <c r="I93" s="6">
        <f>SUMIFS(LISTING_RC!$K$2:$K$650,LISTING_RC!$D$2:$D$650,DATA!A93)</f>
        <v>0</v>
      </c>
      <c r="J93" s="6">
        <f>SUMIFS(LISTING_RC!$M$2:$M$650,LISTING_RC!$D$2:$D$650,DATA!A93)</f>
        <v>0</v>
      </c>
      <c r="K93" s="6">
        <f>SUMIFS(LISTING_RC!$N$2:$N$650,LISTING_RC!$D$2:$D$650,DATA!A93)</f>
        <v>0</v>
      </c>
      <c r="L93" s="6">
        <f>SUMIFS(LISTING_RC!$L$2:$L$650,LISTING_RC!$D$2:$D$650,DATA!A93)</f>
        <v>0</v>
      </c>
      <c r="M93" s="6">
        <f>SUMIFS(LISTING_RC!$P$2:$P$650,LISTING_RC!$D$2:$D$650,DATA!A93)</f>
        <v>0</v>
      </c>
      <c r="N93" s="6">
        <f>SUMIFS(LISTING_RC!$T$2:$T$650,LISTING_RC!$D$2:$D$650,DATA!A93)</f>
        <v>0</v>
      </c>
      <c r="O93" s="6">
        <f>SUMIFS(LISTING_RC!$U$2:$U$650,LISTING_RC!$D$2:$D$650,DATA!A93)</f>
        <v>0</v>
      </c>
      <c r="P93" s="6"/>
      <c r="Q93" s="6"/>
      <c r="R93" s="6"/>
      <c r="S93" s="6"/>
    </row>
    <row r="94" spans="1:19" x14ac:dyDescent="0.25">
      <c r="A94" s="20"/>
      <c r="B94" s="13" t="e">
        <f t="shared" si="5"/>
        <v>#DIV/0!</v>
      </c>
      <c r="C94" s="13" t="e">
        <f t="shared" si="6"/>
        <v>#DIV/0!</v>
      </c>
      <c r="D94" s="6">
        <f>SUMIFS(LISTING_RC!$W$2:$W$650,LISTING_RC!$D$2:$D$650,DATA!A94)</f>
        <v>0</v>
      </c>
      <c r="E94" s="6">
        <f>SUMIFS(LISTING_RC!$O$2:$O$650,LISTING_RC!$D$2:$D$650,DATA!A94)</f>
        <v>0</v>
      </c>
      <c r="F94" s="6">
        <f>SUMIFS(LISTING_RC!$Q$2:$Q$650,LISTING_RC!$D$2:$D$650,DATA!A94)</f>
        <v>0</v>
      </c>
      <c r="G94" s="6">
        <f>SUMIFS(LISTING_RC!$I$2:$I$650,LISTING_RC!$D$2:$D$650,DATA!A94)</f>
        <v>0</v>
      </c>
      <c r="H94" s="6">
        <f>SUMIFS(LISTING_RC!$J$2:$J$650,LISTING_RC!$D$2:$D$650,DATA!A94)</f>
        <v>0</v>
      </c>
      <c r="I94" s="6">
        <f>SUMIFS(LISTING_RC!$K$2:$K$650,LISTING_RC!$D$2:$D$650,DATA!A94)</f>
        <v>0</v>
      </c>
      <c r="J94" s="6">
        <f>SUMIFS(LISTING_RC!$M$2:$M$650,LISTING_RC!$D$2:$D$650,DATA!A94)</f>
        <v>0</v>
      </c>
      <c r="K94" s="6">
        <f>SUMIFS(LISTING_RC!$N$2:$N$650,LISTING_RC!$D$2:$D$650,DATA!A94)</f>
        <v>0</v>
      </c>
      <c r="L94" s="6">
        <f>SUMIFS(LISTING_RC!$L$2:$L$650,LISTING_RC!$D$2:$D$650,DATA!A94)</f>
        <v>0</v>
      </c>
      <c r="M94" s="6">
        <f>SUMIFS(LISTING_RC!$P$2:$P$650,LISTING_RC!$D$2:$D$650,DATA!A94)</f>
        <v>0</v>
      </c>
      <c r="N94" s="6">
        <f>SUMIFS(LISTING_RC!$T$2:$T$650,LISTING_RC!$D$2:$D$650,DATA!A94)</f>
        <v>0</v>
      </c>
      <c r="O94" s="6">
        <f>SUMIFS(LISTING_RC!$U$2:$U$650,LISTING_RC!$D$2:$D$650,DATA!A94)</f>
        <v>0</v>
      </c>
      <c r="P94" s="6"/>
      <c r="Q94" s="6"/>
      <c r="R94" s="6"/>
      <c r="S94" s="6"/>
    </row>
    <row r="95" spans="1:19" x14ac:dyDescent="0.25">
      <c r="A95" s="20"/>
      <c r="B95" s="13" t="e">
        <f t="shared" si="5"/>
        <v>#DIV/0!</v>
      </c>
      <c r="C95" s="13" t="e">
        <f t="shared" si="6"/>
        <v>#DIV/0!</v>
      </c>
      <c r="D95" s="6">
        <f>SUMIFS(LISTING_RC!$W$2:$W$650,LISTING_RC!$D$2:$D$650,DATA!A95)</f>
        <v>0</v>
      </c>
      <c r="E95" s="6">
        <f>SUMIFS(LISTING_RC!$O$2:$O$650,LISTING_RC!$D$2:$D$650,DATA!A95)</f>
        <v>0</v>
      </c>
      <c r="F95" s="6">
        <f>SUMIFS(LISTING_RC!$Q$2:$Q$650,LISTING_RC!$D$2:$D$650,DATA!A95)</f>
        <v>0</v>
      </c>
      <c r="G95" s="6">
        <f>SUMIFS(LISTING_RC!$I$2:$I$650,LISTING_RC!$D$2:$D$650,DATA!A95)</f>
        <v>0</v>
      </c>
      <c r="H95" s="6">
        <f>SUMIFS(LISTING_RC!$J$2:$J$650,LISTING_RC!$D$2:$D$650,DATA!A95)</f>
        <v>0</v>
      </c>
      <c r="I95" s="6">
        <f>SUMIFS(LISTING_RC!$K$2:$K$650,LISTING_RC!$D$2:$D$650,DATA!A95)</f>
        <v>0</v>
      </c>
      <c r="J95" s="6">
        <f>SUMIFS(LISTING_RC!$M$2:$M$650,LISTING_RC!$D$2:$D$650,DATA!A95)</f>
        <v>0</v>
      </c>
      <c r="K95" s="6">
        <f>SUMIFS(LISTING_RC!$N$2:$N$650,LISTING_RC!$D$2:$D$650,DATA!A95)</f>
        <v>0</v>
      </c>
      <c r="L95" s="6">
        <f>SUMIFS(LISTING_RC!$L$2:$L$650,LISTING_RC!$D$2:$D$650,DATA!A95)</f>
        <v>0</v>
      </c>
      <c r="M95" s="6">
        <f>SUMIFS(LISTING_RC!$P$2:$P$650,LISTING_RC!$D$2:$D$650,DATA!A95)</f>
        <v>0</v>
      </c>
      <c r="N95" s="6">
        <f>SUMIFS(LISTING_RC!$T$2:$T$650,LISTING_RC!$D$2:$D$650,DATA!A95)</f>
        <v>0</v>
      </c>
      <c r="O95" s="6">
        <f>SUMIFS(LISTING_RC!$U$2:$U$650,LISTING_RC!$D$2:$D$650,DATA!A95)</f>
        <v>0</v>
      </c>
      <c r="P95" s="6"/>
      <c r="Q95" s="6"/>
      <c r="R95" s="6"/>
      <c r="S95" s="6"/>
    </row>
    <row r="96" spans="1:19" x14ac:dyDescent="0.25">
      <c r="A96" s="20"/>
      <c r="B96" s="13" t="e">
        <f t="shared" si="5"/>
        <v>#DIV/0!</v>
      </c>
      <c r="C96" s="13" t="e">
        <f t="shared" si="6"/>
        <v>#DIV/0!</v>
      </c>
      <c r="D96" s="6">
        <f>SUMIFS(LISTING_RC!$W$2:$W$650,LISTING_RC!$D$2:$D$650,DATA!A96)</f>
        <v>0</v>
      </c>
      <c r="E96" s="6">
        <f>SUMIFS(LISTING_RC!$O$2:$O$650,LISTING_RC!$D$2:$D$650,DATA!A96)</f>
        <v>0</v>
      </c>
      <c r="F96" s="6">
        <f>SUMIFS(LISTING_RC!$Q$2:$Q$650,LISTING_RC!$D$2:$D$650,DATA!A96)</f>
        <v>0</v>
      </c>
      <c r="G96" s="6">
        <f>SUMIFS(LISTING_RC!$I$2:$I$650,LISTING_RC!$D$2:$D$650,DATA!A96)</f>
        <v>0</v>
      </c>
      <c r="H96" s="6">
        <f>SUMIFS(LISTING_RC!$J$2:$J$650,LISTING_RC!$D$2:$D$650,DATA!A96)</f>
        <v>0</v>
      </c>
      <c r="I96" s="6">
        <f>SUMIFS(LISTING_RC!$K$2:$K$650,LISTING_RC!$D$2:$D$650,DATA!A96)</f>
        <v>0</v>
      </c>
      <c r="J96" s="6">
        <f>SUMIFS(LISTING_RC!$M$2:$M$650,LISTING_RC!$D$2:$D$650,DATA!A96)</f>
        <v>0</v>
      </c>
      <c r="K96" s="6">
        <f>SUMIFS(LISTING_RC!$N$2:$N$650,LISTING_RC!$D$2:$D$650,DATA!A96)</f>
        <v>0</v>
      </c>
      <c r="L96" s="6">
        <f>SUMIFS(LISTING_RC!$L$2:$L$650,LISTING_RC!$D$2:$D$650,DATA!A96)</f>
        <v>0</v>
      </c>
      <c r="M96" s="6">
        <f>SUMIFS(LISTING_RC!$P$2:$P$650,LISTING_RC!$D$2:$D$650,DATA!A96)</f>
        <v>0</v>
      </c>
      <c r="N96" s="6">
        <f>SUMIFS(LISTING_RC!$T$2:$T$650,LISTING_RC!$D$2:$D$650,DATA!A96)</f>
        <v>0</v>
      </c>
      <c r="O96" s="6">
        <f>SUMIFS(LISTING_RC!$U$2:$U$650,LISTING_RC!$D$2:$D$650,DATA!A96)</f>
        <v>0</v>
      </c>
      <c r="P96" s="6"/>
      <c r="Q96" s="6"/>
      <c r="R96" s="6"/>
      <c r="S96" s="6"/>
    </row>
    <row r="97" spans="1:19" x14ac:dyDescent="0.25">
      <c r="A97" s="20"/>
      <c r="B97" s="13" t="e">
        <f t="shared" si="5"/>
        <v>#DIV/0!</v>
      </c>
      <c r="C97" s="13" t="e">
        <f t="shared" si="6"/>
        <v>#DIV/0!</v>
      </c>
      <c r="D97" s="6">
        <f>SUMIFS(LISTING_RC!$W$2:$W$650,LISTING_RC!$D$2:$D$650,DATA!A97)</f>
        <v>0</v>
      </c>
      <c r="E97" s="6">
        <f>SUMIFS(LISTING_RC!$O$2:$O$650,LISTING_RC!$D$2:$D$650,DATA!A97)</f>
        <v>0</v>
      </c>
      <c r="F97" s="6">
        <f>SUMIFS(LISTING_RC!$Q$2:$Q$650,LISTING_RC!$D$2:$D$650,DATA!A97)</f>
        <v>0</v>
      </c>
      <c r="G97" s="6">
        <f>SUMIFS(LISTING_RC!$I$2:$I$650,LISTING_RC!$D$2:$D$650,DATA!A97)</f>
        <v>0</v>
      </c>
      <c r="H97" s="6">
        <f>SUMIFS(LISTING_RC!$J$2:$J$650,LISTING_RC!$D$2:$D$650,DATA!A97)</f>
        <v>0</v>
      </c>
      <c r="I97" s="6">
        <f>SUMIFS(LISTING_RC!$K$2:$K$650,LISTING_RC!$D$2:$D$650,DATA!A97)</f>
        <v>0</v>
      </c>
      <c r="J97" s="6">
        <f>SUMIFS(LISTING_RC!$M$2:$M$650,LISTING_RC!$D$2:$D$650,DATA!A97)</f>
        <v>0</v>
      </c>
      <c r="K97" s="6">
        <f>SUMIFS(LISTING_RC!$N$2:$N$650,LISTING_RC!$D$2:$D$650,DATA!A97)</f>
        <v>0</v>
      </c>
      <c r="L97" s="6">
        <f>SUMIFS(LISTING_RC!$L$2:$L$650,LISTING_RC!$D$2:$D$650,DATA!A97)</f>
        <v>0</v>
      </c>
      <c r="M97" s="6">
        <f>SUMIFS(LISTING_RC!$P$2:$P$650,LISTING_RC!$D$2:$D$650,DATA!A97)</f>
        <v>0</v>
      </c>
      <c r="N97" s="6">
        <f>SUMIFS(LISTING_RC!$T$2:$T$650,LISTING_RC!$D$2:$D$650,DATA!A97)</f>
        <v>0</v>
      </c>
      <c r="O97" s="6">
        <f>SUMIFS(LISTING_RC!$U$2:$U$650,LISTING_RC!$D$2:$D$650,DATA!A97)</f>
        <v>0</v>
      </c>
      <c r="P97" s="6"/>
      <c r="Q97" s="6"/>
      <c r="R97" s="6"/>
      <c r="S97" s="6"/>
    </row>
    <row r="98" spans="1:19" x14ac:dyDescent="0.25">
      <c r="A98" s="20"/>
      <c r="B98" s="13" t="e">
        <f t="shared" si="5"/>
        <v>#DIV/0!</v>
      </c>
      <c r="C98" s="13" t="e">
        <f t="shared" ref="C98:C100" si="7">F98/D98</f>
        <v>#DIV/0!</v>
      </c>
      <c r="D98" s="6">
        <f>SUMIFS(LISTING_RC!$W$2:$W$650,LISTING_RC!$D$2:$D$650,DATA!A98)</f>
        <v>0</v>
      </c>
      <c r="E98" s="6">
        <f>SUMIFS(LISTING_RC!$O$2:$O$650,LISTING_RC!$D$2:$D$650,DATA!A98)</f>
        <v>0</v>
      </c>
      <c r="F98" s="6">
        <f>SUMIFS(LISTING_RC!$Q$2:$Q$650,LISTING_RC!$D$2:$D$650,DATA!A98)</f>
        <v>0</v>
      </c>
      <c r="G98" s="6">
        <f>SUMIFS(LISTING_RC!$I$2:$I$650,LISTING_RC!$D$2:$D$650,DATA!A98)</f>
        <v>0</v>
      </c>
      <c r="H98" s="6">
        <f>SUMIFS(LISTING_RC!$J$2:$J$650,LISTING_RC!$D$2:$D$650,DATA!A98)</f>
        <v>0</v>
      </c>
      <c r="I98" s="6">
        <f>SUMIFS(LISTING_RC!$K$2:$K$650,LISTING_RC!$D$2:$D$650,DATA!A98)</f>
        <v>0</v>
      </c>
      <c r="J98" s="6">
        <f>SUMIFS(LISTING_RC!$M$2:$M$650,LISTING_RC!$D$2:$D$650,DATA!A98)</f>
        <v>0</v>
      </c>
      <c r="K98" s="6">
        <f>SUMIFS(LISTING_RC!$N$2:$N$650,LISTING_RC!$D$2:$D$650,DATA!A98)</f>
        <v>0</v>
      </c>
      <c r="L98" s="6">
        <f>SUMIFS(LISTING_RC!$L$2:$L$650,LISTING_RC!$D$2:$D$650,DATA!A98)</f>
        <v>0</v>
      </c>
      <c r="M98" s="6">
        <f>SUMIFS(LISTING_RC!$P$2:$P$650,LISTING_RC!$D$2:$D$650,DATA!A98)</f>
        <v>0</v>
      </c>
      <c r="N98" s="6">
        <f>SUMIFS(LISTING_RC!$T$2:$T$650,LISTING_RC!$D$2:$D$650,DATA!A98)</f>
        <v>0</v>
      </c>
      <c r="O98" s="6">
        <f>SUMIFS(LISTING_RC!$U$2:$U$650,LISTING_RC!$D$2:$D$650,DATA!A98)</f>
        <v>0</v>
      </c>
      <c r="P98" s="6"/>
      <c r="Q98" s="6"/>
      <c r="R98" s="6"/>
      <c r="S98" s="6"/>
    </row>
    <row r="99" spans="1:19" x14ac:dyDescent="0.25">
      <c r="A99" s="20"/>
      <c r="B99" s="13" t="e">
        <f t="shared" si="5"/>
        <v>#DIV/0!</v>
      </c>
      <c r="C99" s="13" t="e">
        <f t="shared" si="7"/>
        <v>#DIV/0!</v>
      </c>
      <c r="D99" s="6">
        <f>SUMIFS(LISTING_RC!$W$2:$W$234,LISTING_RC!$D$2:$D$234,DATA!A99)</f>
        <v>0</v>
      </c>
      <c r="E99" s="6">
        <f>SUMIFS(LISTING_RC!$O$2:$O$650,LISTING_RC!$D$2:$D$650,DATA!A99)</f>
        <v>0</v>
      </c>
      <c r="F99" s="6">
        <f>SUMIFS(LISTING_RC!$Q$2:$Q$650,LISTING_RC!$D$2:$D$650,DATA!A99)</f>
        <v>0</v>
      </c>
      <c r="G99" s="6">
        <f>SUMIFS(LISTING_RC!$I$2:$I$650,LISTING_RC!$D$2:$D$650,DATA!A99)</f>
        <v>0</v>
      </c>
      <c r="H99" s="6">
        <f>SUMIFS(LISTING_RC!$J$2:$J$650,LISTING_RC!$D$2:$D$650,DATA!A99)</f>
        <v>0</v>
      </c>
      <c r="I99" s="6">
        <f>SUMIFS(LISTING_RC!$K$2:$K$650,LISTING_RC!$D$2:$D$650,DATA!A99)</f>
        <v>0</v>
      </c>
      <c r="J99" s="6">
        <f>SUMIFS(LISTING_RC!$M$2:$M$234,LISTING_RC!$D$2:$D$234,DATA!A99)</f>
        <v>0</v>
      </c>
      <c r="K99" s="6">
        <f>SUMIFS(LISTING_RC!$N$2:$N$650,LISTING_RC!$D$2:$D$650,DATA!A99)</f>
        <v>0</v>
      </c>
      <c r="L99" s="6">
        <f>SUMIFS(LISTING_RC!$L$2:$L$650,LISTING_RC!$D$2:$D$650,DATA!A99)</f>
        <v>0</v>
      </c>
      <c r="M99" s="6">
        <f>SUMIFS(LISTING_RC!$P$2:$P$650,LISTING_RC!$D$2:$D$650,DATA!A99)</f>
        <v>0</v>
      </c>
      <c r="N99" s="6">
        <f>SUMIFS(LISTING_RC!$T$2:$T$650,LISTING_RC!$D$2:$D$650,DATA!A99)</f>
        <v>0</v>
      </c>
      <c r="O99" s="6">
        <f>SUMIFS(LISTING_RC!$U$2:$U$650,LISTING_RC!$D$2:$D$650,DATA!A99)</f>
        <v>0</v>
      </c>
      <c r="P99" s="6"/>
      <c r="Q99" s="6"/>
      <c r="R99" s="6"/>
      <c r="S99" s="6"/>
    </row>
    <row r="100" spans="1:19" x14ac:dyDescent="0.25">
      <c r="A100" s="20"/>
      <c r="B100" s="13" t="e">
        <f t="shared" si="5"/>
        <v>#DIV/0!</v>
      </c>
      <c r="C100" s="13" t="e">
        <f t="shared" si="7"/>
        <v>#DIV/0!</v>
      </c>
      <c r="D100" s="6">
        <f>SUMIFS(LISTING_RC!$W$2:$W$234,LISTING_RC!$D$2:$D$234,DATA!A100)</f>
        <v>0</v>
      </c>
      <c r="E100" s="6">
        <f>SUMIFS(LISTING_RC!$O$2:$O$234,LISTING_RC!$D$2:$D$234,DATA!A100)</f>
        <v>0</v>
      </c>
      <c r="F100" s="6">
        <f>SUMIFS(LISTING_RC!$Q$2:$Q$650,LISTING_RC!$D$2:$D$650,DATA!A100)</f>
        <v>0</v>
      </c>
      <c r="G100" s="6">
        <f>SUMIFS(LISTING_RC!$I$2:$I$650,LISTING_RC!$D$2:$D$650,DATA!A100)</f>
        <v>0</v>
      </c>
      <c r="H100" s="6">
        <f>SUMIFS(LISTING_RC!$J$2:$J$650,LISTING_RC!$D$2:$D$650,DATA!A100)</f>
        <v>0</v>
      </c>
      <c r="I100" s="6">
        <f>SUMIFS(LISTING_RC!$K$2:$K$650,LISTING_RC!$D$2:$D$650,DATA!A100)</f>
        <v>0</v>
      </c>
      <c r="J100" s="6">
        <f>SUMIFS(LISTING_RC!$M$2:$M$234,LISTING_RC!$D$2:$D$234,DATA!A100)</f>
        <v>0</v>
      </c>
      <c r="K100" s="6">
        <f>SUMIFS(LISTING_RC!$N$2:$N$650,LISTING_RC!$D$2:$D$650,DATA!A100)</f>
        <v>0</v>
      </c>
      <c r="L100" s="6">
        <f>SUMIFS(LISTING_RC!$L$2:$L$650,LISTING_RC!$D$2:$D$650,DATA!A100)</f>
        <v>0</v>
      </c>
      <c r="M100" s="6">
        <f>SUMIFS(LISTING_RC!$P$2:$P$650,LISTING_RC!$D$2:$D$650,DATA!A100)</f>
        <v>0</v>
      </c>
      <c r="N100" s="6">
        <f>SUMIFS(LISTING_RC!$T$2:$T$650,LISTING_RC!$D$2:$D$650,DATA!A100)</f>
        <v>0</v>
      </c>
      <c r="O100" s="6">
        <f>SUMIFS(LISTING_RC!$U$2:$U$650,LISTING_RC!$D$2:$D$650,DATA!A100)</f>
        <v>0</v>
      </c>
      <c r="P100" s="6"/>
      <c r="Q100" s="6"/>
      <c r="R100" s="6"/>
      <c r="S100" s="6"/>
    </row>
    <row r="101" spans="1:19" x14ac:dyDescent="0.25">
      <c r="A101" s="20"/>
    </row>
    <row r="102" spans="1:19" x14ac:dyDescent="0.25">
      <c r="A102" s="20"/>
    </row>
    <row r="103" spans="1:19" x14ac:dyDescent="0.25">
      <c r="A103" s="20"/>
    </row>
    <row r="104" spans="1:19" x14ac:dyDescent="0.25">
      <c r="A104" s="20"/>
    </row>
    <row r="105" spans="1:19" x14ac:dyDescent="0.25">
      <c r="A105" s="20"/>
    </row>
    <row r="106" spans="1:19" x14ac:dyDescent="0.25">
      <c r="A106" s="20"/>
    </row>
    <row r="107" spans="1:19" x14ac:dyDescent="0.25">
      <c r="A107" s="20"/>
    </row>
    <row r="108" spans="1:19" x14ac:dyDescent="0.25">
      <c r="A108" s="20"/>
    </row>
    <row r="109" spans="1:19" x14ac:dyDescent="0.25">
      <c r="A109" s="20"/>
    </row>
    <row r="110" spans="1:19" x14ac:dyDescent="0.25">
      <c r="A110" s="20"/>
    </row>
    <row r="111" spans="1:19" x14ac:dyDescent="0.25">
      <c r="A111" s="20"/>
    </row>
    <row r="112" spans="1:19" x14ac:dyDescent="0.25">
      <c r="A112" s="20"/>
    </row>
    <row r="113" spans="1:1" x14ac:dyDescent="0.25">
      <c r="A113" s="20"/>
    </row>
    <row r="114" spans="1:1" x14ac:dyDescent="0.25">
      <c r="A114" s="20"/>
    </row>
    <row r="115" spans="1:1" x14ac:dyDescent="0.25">
      <c r="A115" s="20"/>
    </row>
    <row r="116" spans="1:1" x14ac:dyDescent="0.25">
      <c r="A116" s="20"/>
    </row>
    <row r="117" spans="1:1" x14ac:dyDescent="0.25">
      <c r="A117" s="20"/>
    </row>
    <row r="118" spans="1:1" x14ac:dyDescent="0.25">
      <c r="A118" s="20"/>
    </row>
    <row r="119" spans="1:1" x14ac:dyDescent="0.25">
      <c r="A119" s="20"/>
    </row>
    <row r="120" spans="1:1" x14ac:dyDescent="0.25">
      <c r="A120" s="20"/>
    </row>
    <row r="121" spans="1:1" x14ac:dyDescent="0.25">
      <c r="A121" s="20"/>
    </row>
    <row r="122" spans="1:1" x14ac:dyDescent="0.25">
      <c r="A122" s="20"/>
    </row>
    <row r="123" spans="1:1" x14ac:dyDescent="0.25">
      <c r="A123" s="20"/>
    </row>
    <row r="124" spans="1:1" x14ac:dyDescent="0.25">
      <c r="A124" s="20"/>
    </row>
    <row r="125" spans="1:1" x14ac:dyDescent="0.25">
      <c r="A125" s="20"/>
    </row>
    <row r="126" spans="1:1" x14ac:dyDescent="0.25">
      <c r="A126" s="20"/>
    </row>
    <row r="127" spans="1:1" x14ac:dyDescent="0.25">
      <c r="A127" s="20"/>
    </row>
    <row r="128" spans="1:1" x14ac:dyDescent="0.25">
      <c r="A128" s="20"/>
    </row>
    <row r="129" spans="1:1" x14ac:dyDescent="0.25">
      <c r="A129" s="20"/>
    </row>
    <row r="130" spans="1:1" x14ac:dyDescent="0.25">
      <c r="A130" s="20"/>
    </row>
    <row r="131" spans="1:1" x14ac:dyDescent="0.25">
      <c r="A131" s="20"/>
    </row>
    <row r="132" spans="1:1" x14ac:dyDescent="0.25">
      <c r="A132" s="20"/>
    </row>
    <row r="133" spans="1:1" x14ac:dyDescent="0.25">
      <c r="A133" s="20"/>
    </row>
    <row r="134" spans="1:1" x14ac:dyDescent="0.25">
      <c r="A134" s="20"/>
    </row>
    <row r="135" spans="1:1" x14ac:dyDescent="0.25">
      <c r="A135" s="20"/>
    </row>
    <row r="136" spans="1:1" x14ac:dyDescent="0.25">
      <c r="A136" s="20"/>
    </row>
    <row r="137" spans="1:1" x14ac:dyDescent="0.25">
      <c r="A137" s="20"/>
    </row>
    <row r="138" spans="1:1" x14ac:dyDescent="0.25">
      <c r="A138" s="20"/>
    </row>
    <row r="139" spans="1:1" x14ac:dyDescent="0.25">
      <c r="A139" s="20"/>
    </row>
    <row r="140" spans="1:1" x14ac:dyDescent="0.25">
      <c r="A140" s="20"/>
    </row>
    <row r="141" spans="1:1" x14ac:dyDescent="0.25">
      <c r="A141" s="20"/>
    </row>
    <row r="142" spans="1:1" x14ac:dyDescent="0.25">
      <c r="A142" s="20"/>
    </row>
    <row r="143" spans="1:1" x14ac:dyDescent="0.25">
      <c r="A143" s="20"/>
    </row>
    <row r="144" spans="1:1" x14ac:dyDescent="0.25">
      <c r="A144" s="20"/>
    </row>
    <row r="145" spans="1:1" x14ac:dyDescent="0.25">
      <c r="A145" s="20"/>
    </row>
    <row r="146" spans="1:1" x14ac:dyDescent="0.25">
      <c r="A146" s="20"/>
    </row>
    <row r="147" spans="1:1" x14ac:dyDescent="0.25">
      <c r="A147" s="20"/>
    </row>
    <row r="148" spans="1:1" x14ac:dyDescent="0.25">
      <c r="A148" s="20"/>
    </row>
    <row r="149" spans="1:1" x14ac:dyDescent="0.25">
      <c r="A149" s="20"/>
    </row>
    <row r="150" spans="1:1" x14ac:dyDescent="0.25">
      <c r="A150" s="20"/>
    </row>
    <row r="151" spans="1:1" x14ac:dyDescent="0.25">
      <c r="A151" s="20"/>
    </row>
    <row r="152" spans="1:1" x14ac:dyDescent="0.25">
      <c r="A152" s="20"/>
    </row>
    <row r="153" spans="1:1" x14ac:dyDescent="0.25">
      <c r="A153" s="20"/>
    </row>
    <row r="154" spans="1:1" x14ac:dyDescent="0.25">
      <c r="A154" s="20"/>
    </row>
    <row r="155" spans="1:1" x14ac:dyDescent="0.25">
      <c r="A155" s="20"/>
    </row>
    <row r="156" spans="1:1" x14ac:dyDescent="0.25">
      <c r="A156" s="20"/>
    </row>
    <row r="157" spans="1:1" x14ac:dyDescent="0.25">
      <c r="A157" s="20"/>
    </row>
    <row r="158" spans="1:1" x14ac:dyDescent="0.25">
      <c r="A158" s="20"/>
    </row>
    <row r="159" spans="1:1" x14ac:dyDescent="0.25">
      <c r="A159" s="20"/>
    </row>
    <row r="160" spans="1:1" x14ac:dyDescent="0.25">
      <c r="A160" s="20"/>
    </row>
    <row r="161" spans="1:1" x14ac:dyDescent="0.25">
      <c r="A161" s="20"/>
    </row>
    <row r="162" spans="1:1" x14ac:dyDescent="0.25">
      <c r="A162" s="20"/>
    </row>
    <row r="163" spans="1:1" x14ac:dyDescent="0.25">
      <c r="A163" s="20"/>
    </row>
    <row r="164" spans="1:1" x14ac:dyDescent="0.25">
      <c r="A164" s="20"/>
    </row>
    <row r="165" spans="1:1" x14ac:dyDescent="0.25">
      <c r="A165" s="20"/>
    </row>
    <row r="166" spans="1:1" x14ac:dyDescent="0.25">
      <c r="A166" s="20"/>
    </row>
    <row r="167" spans="1:1" x14ac:dyDescent="0.25">
      <c r="A167" s="20"/>
    </row>
    <row r="168" spans="1:1" x14ac:dyDescent="0.25">
      <c r="A168" s="20"/>
    </row>
    <row r="169" spans="1:1" x14ac:dyDescent="0.25">
      <c r="A169" s="20"/>
    </row>
    <row r="170" spans="1:1" x14ac:dyDescent="0.25">
      <c r="A170" s="20"/>
    </row>
    <row r="171" spans="1:1" x14ac:dyDescent="0.25">
      <c r="A171" s="20"/>
    </row>
    <row r="172" spans="1:1" x14ac:dyDescent="0.25">
      <c r="A172" s="20"/>
    </row>
    <row r="173" spans="1:1" x14ac:dyDescent="0.25">
      <c r="A173" s="20"/>
    </row>
    <row r="174" spans="1:1" x14ac:dyDescent="0.25">
      <c r="A174" s="20"/>
    </row>
    <row r="175" spans="1:1" x14ac:dyDescent="0.25">
      <c r="A175" s="20"/>
    </row>
    <row r="176" spans="1:1" x14ac:dyDescent="0.25">
      <c r="A176" s="20"/>
    </row>
    <row r="177" spans="1:1" x14ac:dyDescent="0.25">
      <c r="A177" s="20"/>
    </row>
    <row r="178" spans="1:1" x14ac:dyDescent="0.25">
      <c r="A178" s="20"/>
    </row>
    <row r="179" spans="1:1" x14ac:dyDescent="0.25">
      <c r="A179" s="20"/>
    </row>
    <row r="180" spans="1:1" x14ac:dyDescent="0.25">
      <c r="A180" s="20"/>
    </row>
    <row r="181" spans="1:1" x14ac:dyDescent="0.25">
      <c r="A181" s="20"/>
    </row>
    <row r="182" spans="1:1" x14ac:dyDescent="0.25">
      <c r="A182" s="20"/>
    </row>
    <row r="183" spans="1:1" x14ac:dyDescent="0.25">
      <c r="A183" s="20"/>
    </row>
    <row r="184" spans="1:1" x14ac:dyDescent="0.25">
      <c r="A184" s="20"/>
    </row>
    <row r="185" spans="1:1" x14ac:dyDescent="0.25">
      <c r="A185" s="20"/>
    </row>
    <row r="186" spans="1:1" x14ac:dyDescent="0.25">
      <c r="A186" s="20"/>
    </row>
    <row r="187" spans="1:1" x14ac:dyDescent="0.25">
      <c r="A187" s="20"/>
    </row>
    <row r="188" spans="1:1" x14ac:dyDescent="0.25">
      <c r="A188" s="20"/>
    </row>
    <row r="189" spans="1:1" x14ac:dyDescent="0.25">
      <c r="A189" s="20"/>
    </row>
    <row r="190" spans="1:1" x14ac:dyDescent="0.25">
      <c r="A190" s="20"/>
    </row>
    <row r="191" spans="1:1" x14ac:dyDescent="0.25">
      <c r="A191" s="20"/>
    </row>
    <row r="192" spans="1:1" x14ac:dyDescent="0.25">
      <c r="A192" s="20"/>
    </row>
    <row r="193" spans="1:1" x14ac:dyDescent="0.25">
      <c r="A193" s="20"/>
    </row>
    <row r="194" spans="1:1" x14ac:dyDescent="0.25">
      <c r="A194" s="20"/>
    </row>
    <row r="195" spans="1:1" x14ac:dyDescent="0.25">
      <c r="A195" s="20"/>
    </row>
    <row r="196" spans="1:1" x14ac:dyDescent="0.25">
      <c r="A196" s="20"/>
    </row>
    <row r="197" spans="1:1" x14ac:dyDescent="0.25">
      <c r="A197" s="20"/>
    </row>
    <row r="198" spans="1:1" x14ac:dyDescent="0.25">
      <c r="A198" s="20"/>
    </row>
    <row r="199" spans="1:1" x14ac:dyDescent="0.25">
      <c r="A199" s="20"/>
    </row>
    <row r="200" spans="1:1" x14ac:dyDescent="0.25">
      <c r="A200" s="20"/>
    </row>
    <row r="201" spans="1:1" x14ac:dyDescent="0.25">
      <c r="A201" s="20"/>
    </row>
    <row r="202" spans="1:1" x14ac:dyDescent="0.25">
      <c r="A202" s="20"/>
    </row>
    <row r="203" spans="1:1" x14ac:dyDescent="0.25">
      <c r="A203" s="20"/>
    </row>
    <row r="204" spans="1:1" x14ac:dyDescent="0.25">
      <c r="A204" s="20"/>
    </row>
    <row r="205" spans="1:1" x14ac:dyDescent="0.25">
      <c r="A205" s="20"/>
    </row>
    <row r="206" spans="1:1" x14ac:dyDescent="0.25">
      <c r="A206" s="20"/>
    </row>
    <row r="207" spans="1:1" x14ac:dyDescent="0.25">
      <c r="A207" s="20"/>
    </row>
    <row r="208" spans="1:1" x14ac:dyDescent="0.25">
      <c r="A208" s="20"/>
    </row>
    <row r="209" spans="1:1" x14ac:dyDescent="0.25">
      <c r="A209" s="20"/>
    </row>
    <row r="210" spans="1:1" x14ac:dyDescent="0.25">
      <c r="A210" s="20"/>
    </row>
    <row r="211" spans="1:1" x14ac:dyDescent="0.25">
      <c r="A211" s="20"/>
    </row>
    <row r="212" spans="1:1" x14ac:dyDescent="0.25">
      <c r="A212" s="20"/>
    </row>
    <row r="213" spans="1:1" x14ac:dyDescent="0.25">
      <c r="A213" s="20"/>
    </row>
    <row r="214" spans="1:1" x14ac:dyDescent="0.25">
      <c r="A214" s="20"/>
    </row>
    <row r="215" spans="1:1" x14ac:dyDescent="0.25">
      <c r="A215" s="20"/>
    </row>
    <row r="216" spans="1:1" x14ac:dyDescent="0.25">
      <c r="A216" s="20"/>
    </row>
    <row r="217" spans="1:1" x14ac:dyDescent="0.25">
      <c r="A217" s="20"/>
    </row>
    <row r="218" spans="1:1" x14ac:dyDescent="0.25">
      <c r="A218" s="20"/>
    </row>
    <row r="219" spans="1:1" x14ac:dyDescent="0.25">
      <c r="A219" s="20"/>
    </row>
    <row r="220" spans="1:1" x14ac:dyDescent="0.25">
      <c r="A220" s="20"/>
    </row>
    <row r="221" spans="1:1" x14ac:dyDescent="0.25">
      <c r="A221" s="20"/>
    </row>
    <row r="222" spans="1:1" x14ac:dyDescent="0.25">
      <c r="A222" s="20"/>
    </row>
    <row r="223" spans="1:1" x14ac:dyDescent="0.25">
      <c r="A223" s="20"/>
    </row>
    <row r="224" spans="1:1" x14ac:dyDescent="0.25">
      <c r="A224" s="20"/>
    </row>
    <row r="225" spans="1:1" x14ac:dyDescent="0.25">
      <c r="A225" s="20"/>
    </row>
    <row r="226" spans="1:1" x14ac:dyDescent="0.25">
      <c r="A226" s="20"/>
    </row>
    <row r="227" spans="1:1" x14ac:dyDescent="0.25">
      <c r="A227" s="20"/>
    </row>
    <row r="228" spans="1:1" x14ac:dyDescent="0.25">
      <c r="A228" s="20"/>
    </row>
    <row r="229" spans="1:1" x14ac:dyDescent="0.25">
      <c r="A229" s="20"/>
    </row>
    <row r="230" spans="1:1" x14ac:dyDescent="0.25">
      <c r="A230" s="20"/>
    </row>
    <row r="231" spans="1:1" x14ac:dyDescent="0.25">
      <c r="A231" s="20"/>
    </row>
    <row r="232" spans="1:1" x14ac:dyDescent="0.25">
      <c r="A232" s="20"/>
    </row>
    <row r="233" spans="1:1" x14ac:dyDescent="0.25">
      <c r="A233" s="20"/>
    </row>
    <row r="234" spans="1:1" x14ac:dyDescent="0.25">
      <c r="A234" s="20"/>
    </row>
    <row r="235" spans="1:1" x14ac:dyDescent="0.25">
      <c r="A235" s="20"/>
    </row>
    <row r="236" spans="1:1" x14ac:dyDescent="0.25">
      <c r="A236" s="20"/>
    </row>
    <row r="237" spans="1:1" x14ac:dyDescent="0.25">
      <c r="A237" s="20"/>
    </row>
    <row r="238" spans="1:1" x14ac:dyDescent="0.25">
      <c r="A238" s="20"/>
    </row>
    <row r="239" spans="1:1" x14ac:dyDescent="0.25">
      <c r="A239" s="20"/>
    </row>
    <row r="240" spans="1:1" x14ac:dyDescent="0.25">
      <c r="A240" s="20"/>
    </row>
    <row r="241" spans="1:1" x14ac:dyDescent="0.25">
      <c r="A241" s="20"/>
    </row>
    <row r="242" spans="1:1" x14ac:dyDescent="0.25">
      <c r="A242" s="20"/>
    </row>
    <row r="243" spans="1:1" x14ac:dyDescent="0.25">
      <c r="A243" s="20"/>
    </row>
    <row r="244" spans="1:1" x14ac:dyDescent="0.25">
      <c r="A244" s="20"/>
    </row>
    <row r="245" spans="1:1" x14ac:dyDescent="0.25">
      <c r="A245" s="20"/>
    </row>
    <row r="246" spans="1:1" x14ac:dyDescent="0.25">
      <c r="A246" s="20"/>
    </row>
    <row r="247" spans="1:1" x14ac:dyDescent="0.25">
      <c r="A247" s="20"/>
    </row>
    <row r="248" spans="1:1" x14ac:dyDescent="0.25">
      <c r="A248" s="20"/>
    </row>
    <row r="249" spans="1:1" x14ac:dyDescent="0.25">
      <c r="A249" s="20"/>
    </row>
    <row r="250" spans="1:1" x14ac:dyDescent="0.25">
      <c r="A250" s="20"/>
    </row>
    <row r="251" spans="1:1" x14ac:dyDescent="0.25">
      <c r="A251" s="20"/>
    </row>
    <row r="252" spans="1:1" x14ac:dyDescent="0.25">
      <c r="A252" s="20"/>
    </row>
    <row r="253" spans="1:1" x14ac:dyDescent="0.25">
      <c r="A253" s="20"/>
    </row>
    <row r="254" spans="1:1" x14ac:dyDescent="0.25">
      <c r="A254" s="20"/>
    </row>
    <row r="255" spans="1:1" x14ac:dyDescent="0.25">
      <c r="A255" s="20"/>
    </row>
    <row r="256" spans="1:1" x14ac:dyDescent="0.25">
      <c r="A256" s="20"/>
    </row>
    <row r="257" spans="1:1" x14ac:dyDescent="0.25">
      <c r="A257" s="20"/>
    </row>
    <row r="258" spans="1:1" x14ac:dyDescent="0.25">
      <c r="A258" s="20"/>
    </row>
    <row r="259" spans="1:1" x14ac:dyDescent="0.25">
      <c r="A259" s="20"/>
    </row>
    <row r="260" spans="1:1" x14ac:dyDescent="0.25">
      <c r="A260" s="20"/>
    </row>
    <row r="261" spans="1:1" x14ac:dyDescent="0.25">
      <c r="A261" s="20"/>
    </row>
    <row r="262" spans="1:1" x14ac:dyDescent="0.25">
      <c r="A262" s="20"/>
    </row>
    <row r="263" spans="1:1" x14ac:dyDescent="0.25">
      <c r="A263" s="20"/>
    </row>
    <row r="264" spans="1:1" x14ac:dyDescent="0.25">
      <c r="A264" s="20"/>
    </row>
    <row r="265" spans="1:1" x14ac:dyDescent="0.25">
      <c r="A265" s="20"/>
    </row>
    <row r="266" spans="1:1" x14ac:dyDescent="0.25">
      <c r="A266" s="20"/>
    </row>
    <row r="267" spans="1:1" x14ac:dyDescent="0.25">
      <c r="A267" s="20"/>
    </row>
    <row r="268" spans="1:1" x14ac:dyDescent="0.25">
      <c r="A268" s="20"/>
    </row>
    <row r="269" spans="1:1" x14ac:dyDescent="0.25">
      <c r="A269" s="20"/>
    </row>
    <row r="270" spans="1:1" x14ac:dyDescent="0.25">
      <c r="A270" s="20"/>
    </row>
    <row r="271" spans="1:1" x14ac:dyDescent="0.25">
      <c r="A271" s="20"/>
    </row>
    <row r="272" spans="1:1" x14ac:dyDescent="0.25">
      <c r="A272" s="20"/>
    </row>
    <row r="273" spans="1:1" x14ac:dyDescent="0.25">
      <c r="A273" s="20"/>
    </row>
    <row r="274" spans="1:1" x14ac:dyDescent="0.25">
      <c r="A274" s="20"/>
    </row>
    <row r="275" spans="1:1" x14ac:dyDescent="0.25">
      <c r="A275" s="20"/>
    </row>
    <row r="276" spans="1:1" x14ac:dyDescent="0.25">
      <c r="A276" s="20"/>
    </row>
    <row r="277" spans="1:1" x14ac:dyDescent="0.25">
      <c r="A277" s="20"/>
    </row>
    <row r="278" spans="1:1" x14ac:dyDescent="0.25">
      <c r="A278" s="20"/>
    </row>
    <row r="279" spans="1:1" x14ac:dyDescent="0.25">
      <c r="A279" s="20"/>
    </row>
    <row r="280" spans="1:1" x14ac:dyDescent="0.25">
      <c r="A280" s="20"/>
    </row>
    <row r="281" spans="1:1" x14ac:dyDescent="0.25">
      <c r="A281" s="20"/>
    </row>
    <row r="282" spans="1:1" x14ac:dyDescent="0.25">
      <c r="A282" s="20"/>
    </row>
    <row r="283" spans="1:1" x14ac:dyDescent="0.25">
      <c r="A283" s="20"/>
    </row>
    <row r="284" spans="1:1" x14ac:dyDescent="0.25">
      <c r="A284" s="20"/>
    </row>
    <row r="285" spans="1:1" x14ac:dyDescent="0.25">
      <c r="A285" s="20"/>
    </row>
    <row r="286" spans="1:1" x14ac:dyDescent="0.25">
      <c r="A286" s="20"/>
    </row>
    <row r="287" spans="1:1" x14ac:dyDescent="0.25">
      <c r="A287" s="20"/>
    </row>
    <row r="288" spans="1:1" x14ac:dyDescent="0.25">
      <c r="A288" s="20"/>
    </row>
    <row r="289" spans="1:1" x14ac:dyDescent="0.25">
      <c r="A289" s="20"/>
    </row>
    <row r="290" spans="1:1" x14ac:dyDescent="0.25">
      <c r="A290" s="20"/>
    </row>
    <row r="291" spans="1:1" x14ac:dyDescent="0.25">
      <c r="A291" s="20"/>
    </row>
    <row r="292" spans="1:1" x14ac:dyDescent="0.25">
      <c r="A292" s="20"/>
    </row>
    <row r="293" spans="1:1" x14ac:dyDescent="0.25">
      <c r="A293" s="20"/>
    </row>
    <row r="294" spans="1:1" x14ac:dyDescent="0.25">
      <c r="A294" s="20"/>
    </row>
    <row r="295" spans="1:1" x14ac:dyDescent="0.25">
      <c r="A295" s="20"/>
    </row>
    <row r="296" spans="1:1" x14ac:dyDescent="0.25">
      <c r="A296" s="20"/>
    </row>
    <row r="297" spans="1:1" x14ac:dyDescent="0.25">
      <c r="A297" s="20"/>
    </row>
    <row r="298" spans="1:1" x14ac:dyDescent="0.25">
      <c r="A298" s="20"/>
    </row>
    <row r="299" spans="1:1" x14ac:dyDescent="0.25">
      <c r="A299" s="20"/>
    </row>
    <row r="300" spans="1:1" x14ac:dyDescent="0.25">
      <c r="A300" s="20"/>
    </row>
    <row r="301" spans="1:1" x14ac:dyDescent="0.25">
      <c r="A301" s="20"/>
    </row>
    <row r="302" spans="1:1" x14ac:dyDescent="0.25">
      <c r="A302" s="20"/>
    </row>
    <row r="303" spans="1:1" x14ac:dyDescent="0.25">
      <c r="A303" s="20"/>
    </row>
    <row r="304" spans="1:1" x14ac:dyDescent="0.25">
      <c r="A304" s="20"/>
    </row>
    <row r="305" spans="1:1" x14ac:dyDescent="0.25">
      <c r="A305" s="20"/>
    </row>
    <row r="306" spans="1:1" x14ac:dyDescent="0.25">
      <c r="A306" s="20"/>
    </row>
    <row r="307" spans="1:1" x14ac:dyDescent="0.25">
      <c r="A307" s="20"/>
    </row>
    <row r="308" spans="1:1" x14ac:dyDescent="0.25">
      <c r="A308" s="20"/>
    </row>
    <row r="309" spans="1:1" x14ac:dyDescent="0.25">
      <c r="A309" s="20"/>
    </row>
    <row r="310" spans="1:1" x14ac:dyDescent="0.25">
      <c r="A310" s="20"/>
    </row>
    <row r="311" spans="1:1" x14ac:dyDescent="0.25">
      <c r="A311" s="20"/>
    </row>
    <row r="312" spans="1:1" x14ac:dyDescent="0.25">
      <c r="A312" s="20"/>
    </row>
    <row r="313" spans="1:1" x14ac:dyDescent="0.25">
      <c r="A313" s="20"/>
    </row>
    <row r="314" spans="1:1" x14ac:dyDescent="0.25">
      <c r="A314" s="20"/>
    </row>
    <row r="315" spans="1:1" x14ac:dyDescent="0.25">
      <c r="A315" s="20"/>
    </row>
    <row r="316" spans="1:1" x14ac:dyDescent="0.25">
      <c r="A316" s="20"/>
    </row>
    <row r="317" spans="1:1" x14ac:dyDescent="0.25">
      <c r="A317" s="20"/>
    </row>
    <row r="318" spans="1:1" x14ac:dyDescent="0.25">
      <c r="A318" s="20"/>
    </row>
    <row r="319" spans="1:1" x14ac:dyDescent="0.25">
      <c r="A319" s="20"/>
    </row>
    <row r="320" spans="1:1" x14ac:dyDescent="0.25">
      <c r="A320" s="20"/>
    </row>
    <row r="321" spans="1:1" x14ac:dyDescent="0.25">
      <c r="A321" s="20"/>
    </row>
    <row r="322" spans="1:1" x14ac:dyDescent="0.25">
      <c r="A322" s="20"/>
    </row>
    <row r="323" spans="1:1" x14ac:dyDescent="0.25">
      <c r="A323" s="20"/>
    </row>
    <row r="324" spans="1:1" x14ac:dyDescent="0.25">
      <c r="A324" s="20"/>
    </row>
    <row r="325" spans="1:1" x14ac:dyDescent="0.25">
      <c r="A325" s="20"/>
    </row>
    <row r="326" spans="1:1" x14ac:dyDescent="0.25">
      <c r="A326" s="20"/>
    </row>
    <row r="327" spans="1:1" x14ac:dyDescent="0.25">
      <c r="A327" s="20"/>
    </row>
    <row r="328" spans="1:1" x14ac:dyDescent="0.25">
      <c r="A328" s="20"/>
    </row>
    <row r="329" spans="1:1" x14ac:dyDescent="0.25">
      <c r="A329" s="20"/>
    </row>
    <row r="330" spans="1:1" x14ac:dyDescent="0.25">
      <c r="A330" s="20"/>
    </row>
    <row r="331" spans="1:1" x14ac:dyDescent="0.25">
      <c r="A331" s="20"/>
    </row>
    <row r="332" spans="1:1" x14ac:dyDescent="0.25">
      <c r="A332" s="20"/>
    </row>
    <row r="333" spans="1:1" x14ac:dyDescent="0.25">
      <c r="A333" s="20"/>
    </row>
    <row r="334" spans="1:1" x14ac:dyDescent="0.25">
      <c r="A334" s="20"/>
    </row>
    <row r="335" spans="1:1" x14ac:dyDescent="0.25">
      <c r="A335" s="20"/>
    </row>
    <row r="336" spans="1:1" x14ac:dyDescent="0.25">
      <c r="A336" s="20"/>
    </row>
    <row r="337" spans="1:1" x14ac:dyDescent="0.25">
      <c r="A337" s="20"/>
    </row>
    <row r="338" spans="1:1" x14ac:dyDescent="0.25">
      <c r="A338" s="20"/>
    </row>
    <row r="339" spans="1:1" x14ac:dyDescent="0.25">
      <c r="A339" s="20"/>
    </row>
    <row r="340" spans="1:1" x14ac:dyDescent="0.25">
      <c r="A340" s="20"/>
    </row>
    <row r="341" spans="1:1" x14ac:dyDescent="0.25">
      <c r="A341" s="20"/>
    </row>
    <row r="342" spans="1:1" x14ac:dyDescent="0.25">
      <c r="A342" s="20"/>
    </row>
    <row r="343" spans="1:1" x14ac:dyDescent="0.25">
      <c r="A343" s="20"/>
    </row>
    <row r="344" spans="1:1" x14ac:dyDescent="0.25">
      <c r="A344" s="20"/>
    </row>
    <row r="345" spans="1:1" x14ac:dyDescent="0.25">
      <c r="A345" s="20"/>
    </row>
    <row r="346" spans="1:1" x14ac:dyDescent="0.25">
      <c r="A346" s="20"/>
    </row>
    <row r="347" spans="1:1" x14ac:dyDescent="0.25">
      <c r="A347" s="20"/>
    </row>
    <row r="348" spans="1:1" x14ac:dyDescent="0.25">
      <c r="A348" s="20"/>
    </row>
    <row r="349" spans="1:1" x14ac:dyDescent="0.25">
      <c r="A349" s="20"/>
    </row>
    <row r="350" spans="1:1" x14ac:dyDescent="0.25">
      <c r="A350" s="20"/>
    </row>
    <row r="351" spans="1:1" x14ac:dyDescent="0.25">
      <c r="A351" s="20"/>
    </row>
    <row r="352" spans="1:1" x14ac:dyDescent="0.25">
      <c r="A352" s="20"/>
    </row>
    <row r="353" spans="1:1" x14ac:dyDescent="0.25">
      <c r="A353" s="20"/>
    </row>
    <row r="354" spans="1:1" x14ac:dyDescent="0.25">
      <c r="A354" s="20"/>
    </row>
    <row r="355" spans="1:1" x14ac:dyDescent="0.25">
      <c r="A355" s="20"/>
    </row>
    <row r="356" spans="1:1" x14ac:dyDescent="0.25">
      <c r="A356" s="20"/>
    </row>
    <row r="357" spans="1:1" x14ac:dyDescent="0.25">
      <c r="A357" s="20"/>
    </row>
    <row r="358" spans="1:1" x14ac:dyDescent="0.25">
      <c r="A358" s="20"/>
    </row>
    <row r="359" spans="1:1" x14ac:dyDescent="0.25">
      <c r="A359" s="20"/>
    </row>
    <row r="360" spans="1:1" x14ac:dyDescent="0.25">
      <c r="A360" s="20"/>
    </row>
    <row r="361" spans="1:1" x14ac:dyDescent="0.25">
      <c r="A361" s="20"/>
    </row>
    <row r="362" spans="1:1" x14ac:dyDescent="0.25">
      <c r="A362" s="20"/>
    </row>
    <row r="363" spans="1:1" x14ac:dyDescent="0.25">
      <c r="A363" s="20"/>
    </row>
    <row r="364" spans="1:1" x14ac:dyDescent="0.25">
      <c r="A364" s="20"/>
    </row>
    <row r="365" spans="1:1" x14ac:dyDescent="0.25">
      <c r="A365" s="20"/>
    </row>
    <row r="366" spans="1:1" x14ac:dyDescent="0.25">
      <c r="A366" s="20"/>
    </row>
    <row r="367" spans="1:1" x14ac:dyDescent="0.25">
      <c r="A367" s="20"/>
    </row>
    <row r="368" spans="1:1" x14ac:dyDescent="0.25">
      <c r="A368" s="20"/>
    </row>
    <row r="369" spans="1:1" x14ac:dyDescent="0.25">
      <c r="A369" s="20"/>
    </row>
    <row r="370" spans="1:1" x14ac:dyDescent="0.25">
      <c r="A370" s="20"/>
    </row>
    <row r="371" spans="1:1" x14ac:dyDescent="0.25">
      <c r="A371" s="20"/>
    </row>
    <row r="372" spans="1:1" x14ac:dyDescent="0.25">
      <c r="A372" s="20"/>
    </row>
    <row r="373" spans="1:1" x14ac:dyDescent="0.25">
      <c r="A373" s="20"/>
    </row>
    <row r="374" spans="1:1" x14ac:dyDescent="0.25">
      <c r="A374" s="20"/>
    </row>
    <row r="375" spans="1:1" x14ac:dyDescent="0.25">
      <c r="A375" s="20"/>
    </row>
    <row r="376" spans="1:1" x14ac:dyDescent="0.25">
      <c r="A376" s="20"/>
    </row>
    <row r="377" spans="1:1" x14ac:dyDescent="0.25">
      <c r="A377" s="20"/>
    </row>
    <row r="378" spans="1:1" x14ac:dyDescent="0.25">
      <c r="A378" s="20"/>
    </row>
    <row r="379" spans="1:1" x14ac:dyDescent="0.25">
      <c r="A379" s="20"/>
    </row>
    <row r="380" spans="1:1" x14ac:dyDescent="0.25">
      <c r="A380" s="20"/>
    </row>
    <row r="381" spans="1:1" x14ac:dyDescent="0.25">
      <c r="A381" s="20"/>
    </row>
    <row r="382" spans="1:1" x14ac:dyDescent="0.25">
      <c r="A382" s="20"/>
    </row>
    <row r="383" spans="1:1" x14ac:dyDescent="0.25">
      <c r="A383" s="20"/>
    </row>
    <row r="384" spans="1:1" x14ac:dyDescent="0.25">
      <c r="A384" s="20"/>
    </row>
    <row r="385" spans="1:1" x14ac:dyDescent="0.25">
      <c r="A385" s="20"/>
    </row>
    <row r="386" spans="1:1" x14ac:dyDescent="0.25">
      <c r="A386" s="20"/>
    </row>
    <row r="387" spans="1:1" x14ac:dyDescent="0.25">
      <c r="A387" s="20"/>
    </row>
    <row r="388" spans="1:1" x14ac:dyDescent="0.25">
      <c r="A388" s="20"/>
    </row>
    <row r="389" spans="1:1" x14ac:dyDescent="0.25">
      <c r="A389" s="20"/>
    </row>
    <row r="390" spans="1:1" x14ac:dyDescent="0.25">
      <c r="A390" s="20"/>
    </row>
    <row r="391" spans="1:1" x14ac:dyDescent="0.25">
      <c r="A391" s="20"/>
    </row>
    <row r="392" spans="1:1" x14ac:dyDescent="0.25">
      <c r="A392" s="20"/>
    </row>
    <row r="393" spans="1:1" x14ac:dyDescent="0.25">
      <c r="A393" s="20"/>
    </row>
    <row r="394" spans="1:1" x14ac:dyDescent="0.25">
      <c r="A394" s="20"/>
    </row>
    <row r="395" spans="1:1" x14ac:dyDescent="0.25">
      <c r="A395" s="20"/>
    </row>
    <row r="396" spans="1:1" x14ac:dyDescent="0.25">
      <c r="A396" s="20"/>
    </row>
    <row r="397" spans="1:1" x14ac:dyDescent="0.25">
      <c r="A397" s="20"/>
    </row>
    <row r="398" spans="1:1" x14ac:dyDescent="0.25">
      <c r="A398" s="20"/>
    </row>
    <row r="399" spans="1:1" x14ac:dyDescent="0.25">
      <c r="A399" s="20"/>
    </row>
    <row r="400" spans="1:1" x14ac:dyDescent="0.25">
      <c r="A400" s="20"/>
    </row>
    <row r="401" spans="1:1" x14ac:dyDescent="0.25">
      <c r="A401" s="20"/>
    </row>
    <row r="402" spans="1:1" x14ac:dyDescent="0.25">
      <c r="A402" s="20"/>
    </row>
    <row r="403" spans="1:1" x14ac:dyDescent="0.25">
      <c r="A403" s="20"/>
    </row>
    <row r="404" spans="1:1" x14ac:dyDescent="0.25">
      <c r="A404" s="20"/>
    </row>
    <row r="405" spans="1:1" x14ac:dyDescent="0.25">
      <c r="A405" s="20"/>
    </row>
    <row r="406" spans="1:1" x14ac:dyDescent="0.25">
      <c r="A406" s="20"/>
    </row>
    <row r="407" spans="1:1" x14ac:dyDescent="0.25">
      <c r="A407" s="20"/>
    </row>
    <row r="408" spans="1:1" x14ac:dyDescent="0.25">
      <c r="A408" s="20"/>
    </row>
    <row r="409" spans="1:1" x14ac:dyDescent="0.25">
      <c r="A409" s="20"/>
    </row>
    <row r="410" spans="1:1" x14ac:dyDescent="0.25">
      <c r="A410" s="20"/>
    </row>
    <row r="411" spans="1:1" x14ac:dyDescent="0.25">
      <c r="A411" s="20"/>
    </row>
    <row r="412" spans="1:1" x14ac:dyDescent="0.25">
      <c r="A412" s="20"/>
    </row>
    <row r="413" spans="1:1" x14ac:dyDescent="0.25">
      <c r="A413" s="20"/>
    </row>
    <row r="414" spans="1:1" x14ac:dyDescent="0.25">
      <c r="A414" s="20"/>
    </row>
    <row r="415" spans="1:1" x14ac:dyDescent="0.25">
      <c r="A415" s="20"/>
    </row>
    <row r="416" spans="1:1" x14ac:dyDescent="0.25">
      <c r="A416" s="20"/>
    </row>
    <row r="417" spans="1:1" x14ac:dyDescent="0.25">
      <c r="A417" s="20"/>
    </row>
    <row r="418" spans="1:1" x14ac:dyDescent="0.25">
      <c r="A418" s="20"/>
    </row>
    <row r="419" spans="1:1" x14ac:dyDescent="0.25">
      <c r="A419" s="20"/>
    </row>
    <row r="420" spans="1:1" x14ac:dyDescent="0.25">
      <c r="A420" s="20"/>
    </row>
    <row r="421" spans="1:1" x14ac:dyDescent="0.25">
      <c r="A421" s="20"/>
    </row>
    <row r="422" spans="1:1" x14ac:dyDescent="0.25">
      <c r="A422" s="20"/>
    </row>
    <row r="423" spans="1:1" x14ac:dyDescent="0.25">
      <c r="A423" s="20"/>
    </row>
    <row r="424" spans="1:1" x14ac:dyDescent="0.25">
      <c r="A424" s="20"/>
    </row>
    <row r="425" spans="1:1" x14ac:dyDescent="0.25">
      <c r="A425" s="20"/>
    </row>
    <row r="426" spans="1:1" x14ac:dyDescent="0.25">
      <c r="A426" s="20"/>
    </row>
    <row r="427" spans="1:1" x14ac:dyDescent="0.25">
      <c r="A427" s="20"/>
    </row>
    <row r="428" spans="1:1" x14ac:dyDescent="0.25">
      <c r="A428" s="20"/>
    </row>
    <row r="429" spans="1:1" x14ac:dyDescent="0.25">
      <c r="A429" s="20"/>
    </row>
    <row r="430" spans="1:1" x14ac:dyDescent="0.25">
      <c r="A430" s="20"/>
    </row>
    <row r="431" spans="1:1" x14ac:dyDescent="0.25">
      <c r="A431" s="20"/>
    </row>
    <row r="432" spans="1:1" x14ac:dyDescent="0.25">
      <c r="A432" s="20"/>
    </row>
    <row r="433" spans="1:1" x14ac:dyDescent="0.25">
      <c r="A433" s="20"/>
    </row>
    <row r="434" spans="1:1" x14ac:dyDescent="0.25">
      <c r="A434" s="20"/>
    </row>
    <row r="435" spans="1:1" x14ac:dyDescent="0.25">
      <c r="A435" s="20"/>
    </row>
    <row r="436" spans="1:1" x14ac:dyDescent="0.25">
      <c r="A436" s="20"/>
    </row>
    <row r="437" spans="1:1" x14ac:dyDescent="0.25">
      <c r="A437" s="20"/>
    </row>
    <row r="438" spans="1:1" x14ac:dyDescent="0.25">
      <c r="A438" s="20"/>
    </row>
    <row r="439" spans="1:1" x14ac:dyDescent="0.25">
      <c r="A439" s="20"/>
    </row>
    <row r="440" spans="1:1" x14ac:dyDescent="0.25">
      <c r="A440" s="20"/>
    </row>
    <row r="441" spans="1:1" x14ac:dyDescent="0.25">
      <c r="A441" s="20"/>
    </row>
    <row r="442" spans="1:1" x14ac:dyDescent="0.25">
      <c r="A442" s="20"/>
    </row>
    <row r="443" spans="1:1" x14ac:dyDescent="0.25">
      <c r="A443" s="20"/>
    </row>
    <row r="444" spans="1:1" x14ac:dyDescent="0.25">
      <c r="A444" s="20"/>
    </row>
    <row r="445" spans="1:1" x14ac:dyDescent="0.25">
      <c r="A445" s="20"/>
    </row>
    <row r="446" spans="1:1" x14ac:dyDescent="0.25">
      <c r="A446" s="20"/>
    </row>
    <row r="447" spans="1:1" x14ac:dyDescent="0.25">
      <c r="A447" s="20"/>
    </row>
    <row r="448" spans="1:1" x14ac:dyDescent="0.25">
      <c r="A448" s="20"/>
    </row>
    <row r="449" spans="1:1" x14ac:dyDescent="0.25">
      <c r="A449" s="20"/>
    </row>
    <row r="450" spans="1:1" x14ac:dyDescent="0.25">
      <c r="A450" s="20"/>
    </row>
    <row r="451" spans="1:1" x14ac:dyDescent="0.25">
      <c r="A451" s="20"/>
    </row>
    <row r="452" spans="1:1" x14ac:dyDescent="0.25">
      <c r="A452" s="20"/>
    </row>
    <row r="453" spans="1:1" x14ac:dyDescent="0.25">
      <c r="A453" s="20"/>
    </row>
    <row r="454" spans="1:1" x14ac:dyDescent="0.25">
      <c r="A454" s="20"/>
    </row>
    <row r="455" spans="1:1" x14ac:dyDescent="0.25">
      <c r="A455" s="20"/>
    </row>
    <row r="456" spans="1:1" x14ac:dyDescent="0.25">
      <c r="A456" s="20"/>
    </row>
    <row r="457" spans="1:1" x14ac:dyDescent="0.25">
      <c r="A457" s="20"/>
    </row>
    <row r="458" spans="1:1" x14ac:dyDescent="0.25">
      <c r="A458" s="20"/>
    </row>
    <row r="459" spans="1:1" x14ac:dyDescent="0.25">
      <c r="A459" s="20"/>
    </row>
    <row r="460" spans="1:1" x14ac:dyDescent="0.25">
      <c r="A460" s="20"/>
    </row>
    <row r="461" spans="1:1" x14ac:dyDescent="0.25">
      <c r="A461" s="20"/>
    </row>
    <row r="462" spans="1:1" x14ac:dyDescent="0.25">
      <c r="A462" s="20"/>
    </row>
    <row r="463" spans="1:1" x14ac:dyDescent="0.25">
      <c r="A463" s="20"/>
    </row>
    <row r="464" spans="1:1" x14ac:dyDescent="0.25">
      <c r="A464" s="20"/>
    </row>
    <row r="465" spans="1:1" x14ac:dyDescent="0.25">
      <c r="A465" s="20"/>
    </row>
    <row r="466" spans="1:1" x14ac:dyDescent="0.25">
      <c r="A466" s="20"/>
    </row>
    <row r="467" spans="1:1" x14ac:dyDescent="0.25">
      <c r="A467" s="20"/>
    </row>
    <row r="468" spans="1:1" x14ac:dyDescent="0.25">
      <c r="A468" s="20"/>
    </row>
    <row r="469" spans="1:1" x14ac:dyDescent="0.25">
      <c r="A469" s="20"/>
    </row>
    <row r="470" spans="1:1" x14ac:dyDescent="0.25">
      <c r="A470" s="20"/>
    </row>
    <row r="471" spans="1:1" x14ac:dyDescent="0.25">
      <c r="A471" s="20"/>
    </row>
    <row r="472" spans="1:1" x14ac:dyDescent="0.25">
      <c r="A472" s="20"/>
    </row>
    <row r="473" spans="1:1" x14ac:dyDescent="0.25">
      <c r="A473" s="20"/>
    </row>
    <row r="474" spans="1:1" x14ac:dyDescent="0.25">
      <c r="A474" s="20"/>
    </row>
    <row r="475" spans="1:1" x14ac:dyDescent="0.25">
      <c r="A475" s="20"/>
    </row>
    <row r="476" spans="1:1" x14ac:dyDescent="0.25">
      <c r="A476" s="20"/>
    </row>
    <row r="477" spans="1:1" x14ac:dyDescent="0.25">
      <c r="A477" s="20"/>
    </row>
    <row r="478" spans="1:1" x14ac:dyDescent="0.25">
      <c r="A478" s="20"/>
    </row>
    <row r="479" spans="1:1" x14ac:dyDescent="0.25">
      <c r="A479" s="20"/>
    </row>
    <row r="480" spans="1:1" x14ac:dyDescent="0.25">
      <c r="A480" s="20"/>
    </row>
    <row r="481" spans="1:1" x14ac:dyDescent="0.25">
      <c r="A481" s="20"/>
    </row>
    <row r="482" spans="1:1" x14ac:dyDescent="0.25">
      <c r="A482" s="20"/>
    </row>
    <row r="483" spans="1:1" x14ac:dyDescent="0.25">
      <c r="A483" s="20"/>
    </row>
    <row r="484" spans="1:1" x14ac:dyDescent="0.25">
      <c r="A484" s="20"/>
    </row>
    <row r="485" spans="1:1" x14ac:dyDescent="0.25">
      <c r="A485" s="20"/>
    </row>
    <row r="486" spans="1:1" x14ac:dyDescent="0.25">
      <c r="A486" s="20"/>
    </row>
    <row r="487" spans="1:1" x14ac:dyDescent="0.25">
      <c r="A487" s="20"/>
    </row>
    <row r="488" spans="1:1" x14ac:dyDescent="0.25">
      <c r="A488" s="20"/>
    </row>
    <row r="489" spans="1:1" x14ac:dyDescent="0.25">
      <c r="A489" s="20"/>
    </row>
    <row r="490" spans="1:1" x14ac:dyDescent="0.25">
      <c r="A490" s="20"/>
    </row>
    <row r="491" spans="1:1" x14ac:dyDescent="0.25">
      <c r="A491" s="20"/>
    </row>
    <row r="492" spans="1:1" x14ac:dyDescent="0.25">
      <c r="A492" s="20"/>
    </row>
    <row r="493" spans="1:1" x14ac:dyDescent="0.25">
      <c r="A493" s="20"/>
    </row>
    <row r="494" spans="1:1" x14ac:dyDescent="0.25">
      <c r="A494" s="20"/>
    </row>
    <row r="495" spans="1:1" x14ac:dyDescent="0.25">
      <c r="A495" s="20"/>
    </row>
    <row r="496" spans="1:1" x14ac:dyDescent="0.25">
      <c r="A496" s="20"/>
    </row>
    <row r="497" spans="1:1" x14ac:dyDescent="0.25">
      <c r="A497" s="20"/>
    </row>
    <row r="498" spans="1:1" x14ac:dyDescent="0.25">
      <c r="A498" s="20"/>
    </row>
    <row r="499" spans="1:1" x14ac:dyDescent="0.25">
      <c r="A499" s="20"/>
    </row>
    <row r="500" spans="1:1" x14ac:dyDescent="0.25">
      <c r="A500" s="20"/>
    </row>
    <row r="501" spans="1:1" x14ac:dyDescent="0.25">
      <c r="A501" s="20"/>
    </row>
    <row r="502" spans="1:1" x14ac:dyDescent="0.25">
      <c r="A502" s="20"/>
    </row>
    <row r="503" spans="1:1" x14ac:dyDescent="0.25">
      <c r="A503" s="20"/>
    </row>
    <row r="504" spans="1:1" x14ac:dyDescent="0.25">
      <c r="A504" s="20"/>
    </row>
    <row r="505" spans="1:1" x14ac:dyDescent="0.25">
      <c r="A505" s="20"/>
    </row>
    <row r="506" spans="1:1" x14ac:dyDescent="0.25">
      <c r="A506" s="20"/>
    </row>
    <row r="507" spans="1:1" x14ac:dyDescent="0.25">
      <c r="A507" s="20"/>
    </row>
    <row r="508" spans="1:1" x14ac:dyDescent="0.25">
      <c r="A508" s="20"/>
    </row>
    <row r="509" spans="1:1" x14ac:dyDescent="0.25">
      <c r="A509" s="20"/>
    </row>
    <row r="510" spans="1:1" x14ac:dyDescent="0.25">
      <c r="A510" s="20"/>
    </row>
    <row r="511" spans="1:1" x14ac:dyDescent="0.25">
      <c r="A511" s="20"/>
    </row>
    <row r="512" spans="1:1" x14ac:dyDescent="0.25">
      <c r="A512" s="20"/>
    </row>
    <row r="513" spans="1:1" x14ac:dyDescent="0.25">
      <c r="A513" s="20"/>
    </row>
    <row r="514" spans="1:1" x14ac:dyDescent="0.25">
      <c r="A514" s="20"/>
    </row>
    <row r="515" spans="1:1" x14ac:dyDescent="0.25">
      <c r="A515" s="20"/>
    </row>
    <row r="516" spans="1:1" x14ac:dyDescent="0.25">
      <c r="A516" s="20"/>
    </row>
    <row r="517" spans="1:1" x14ac:dyDescent="0.25">
      <c r="A517" s="20"/>
    </row>
    <row r="518" spans="1:1" x14ac:dyDescent="0.25">
      <c r="A518" s="20"/>
    </row>
    <row r="519" spans="1:1" x14ac:dyDescent="0.25">
      <c r="A519" s="20"/>
    </row>
    <row r="520" spans="1:1" x14ac:dyDescent="0.25">
      <c r="A520" s="20"/>
    </row>
    <row r="521" spans="1:1" x14ac:dyDescent="0.25">
      <c r="A521" s="20"/>
    </row>
    <row r="522" spans="1:1" x14ac:dyDescent="0.25">
      <c r="A522" s="20"/>
    </row>
    <row r="523" spans="1:1" x14ac:dyDescent="0.25">
      <c r="A523" s="20"/>
    </row>
    <row r="524" spans="1:1" x14ac:dyDescent="0.25">
      <c r="A524" s="20"/>
    </row>
    <row r="525" spans="1:1" x14ac:dyDescent="0.25">
      <c r="A525" s="20"/>
    </row>
    <row r="526" spans="1:1" x14ac:dyDescent="0.25">
      <c r="A526" s="20"/>
    </row>
    <row r="527" spans="1:1" x14ac:dyDescent="0.25">
      <c r="A527" s="20"/>
    </row>
    <row r="528" spans="1:1" x14ac:dyDescent="0.25">
      <c r="A528" s="20"/>
    </row>
    <row r="529" spans="1:1" x14ac:dyDescent="0.25">
      <c r="A529" s="20"/>
    </row>
    <row r="530" spans="1:1" x14ac:dyDescent="0.25">
      <c r="A530" s="20"/>
    </row>
    <row r="531" spans="1:1" x14ac:dyDescent="0.25">
      <c r="A531" s="20"/>
    </row>
    <row r="532" spans="1:1" x14ac:dyDescent="0.25">
      <c r="A532" s="20"/>
    </row>
    <row r="533" spans="1:1" x14ac:dyDescent="0.25">
      <c r="A533" s="20"/>
    </row>
    <row r="534" spans="1:1" x14ac:dyDescent="0.25">
      <c r="A534" s="20"/>
    </row>
    <row r="535" spans="1:1" x14ac:dyDescent="0.25">
      <c r="A535" s="20"/>
    </row>
    <row r="536" spans="1:1" x14ac:dyDescent="0.25">
      <c r="A536" s="20"/>
    </row>
    <row r="537" spans="1:1" x14ac:dyDescent="0.25">
      <c r="A537" s="20"/>
    </row>
    <row r="538" spans="1:1" x14ac:dyDescent="0.25">
      <c r="A538" s="20"/>
    </row>
    <row r="539" spans="1:1" x14ac:dyDescent="0.25">
      <c r="A539" s="20"/>
    </row>
    <row r="540" spans="1:1" x14ac:dyDescent="0.25">
      <c r="A540" s="20"/>
    </row>
    <row r="541" spans="1:1" x14ac:dyDescent="0.25">
      <c r="A541" s="20"/>
    </row>
    <row r="542" spans="1:1" x14ac:dyDescent="0.25">
      <c r="A542" s="20"/>
    </row>
    <row r="543" spans="1:1" x14ac:dyDescent="0.25">
      <c r="A543" s="20"/>
    </row>
    <row r="544" spans="1:1" x14ac:dyDescent="0.25">
      <c r="A544" s="20"/>
    </row>
    <row r="545" spans="1:1" x14ac:dyDescent="0.25">
      <c r="A545" s="20"/>
    </row>
    <row r="546" spans="1:1" x14ac:dyDescent="0.25">
      <c r="A546" s="20"/>
    </row>
    <row r="547" spans="1:1" x14ac:dyDescent="0.25">
      <c r="A547" s="20"/>
    </row>
    <row r="548" spans="1:1" x14ac:dyDescent="0.25">
      <c r="A548" s="20"/>
    </row>
    <row r="549" spans="1:1" x14ac:dyDescent="0.25">
      <c r="A549" s="20"/>
    </row>
    <row r="550" spans="1:1" x14ac:dyDescent="0.25">
      <c r="A550" s="20"/>
    </row>
    <row r="551" spans="1:1" x14ac:dyDescent="0.25">
      <c r="A551" s="20"/>
    </row>
    <row r="552" spans="1:1" x14ac:dyDescent="0.25">
      <c r="A552" s="20"/>
    </row>
    <row r="553" spans="1:1" x14ac:dyDescent="0.25">
      <c r="A553" s="20"/>
    </row>
    <row r="554" spans="1:1" x14ac:dyDescent="0.25">
      <c r="A554" s="20"/>
    </row>
    <row r="555" spans="1:1" x14ac:dyDescent="0.25">
      <c r="A555" s="20"/>
    </row>
    <row r="556" spans="1:1" x14ac:dyDescent="0.25">
      <c r="A556" s="20"/>
    </row>
    <row r="557" spans="1:1" x14ac:dyDescent="0.25">
      <c r="A557" s="20"/>
    </row>
    <row r="558" spans="1:1" x14ac:dyDescent="0.25">
      <c r="A558" s="20"/>
    </row>
    <row r="559" spans="1:1" x14ac:dyDescent="0.25">
      <c r="A559" s="20"/>
    </row>
    <row r="560" spans="1:1" x14ac:dyDescent="0.25">
      <c r="A560" s="20"/>
    </row>
    <row r="561" spans="1:1" x14ac:dyDescent="0.25">
      <c r="A561" s="20"/>
    </row>
    <row r="562" spans="1:1" x14ac:dyDescent="0.25">
      <c r="A562" s="20"/>
    </row>
    <row r="563" spans="1:1" x14ac:dyDescent="0.25">
      <c r="A563" s="20"/>
    </row>
    <row r="564" spans="1:1" x14ac:dyDescent="0.25">
      <c r="A564" s="20"/>
    </row>
    <row r="565" spans="1:1" x14ac:dyDescent="0.25">
      <c r="A565" s="20"/>
    </row>
    <row r="566" spans="1:1" x14ac:dyDescent="0.25">
      <c r="A566" s="20"/>
    </row>
    <row r="567" spans="1:1" x14ac:dyDescent="0.25">
      <c r="A567" s="20"/>
    </row>
    <row r="568" spans="1:1" x14ac:dyDescent="0.25">
      <c r="A568" s="20"/>
    </row>
    <row r="569" spans="1:1" x14ac:dyDescent="0.25">
      <c r="A569" s="20"/>
    </row>
    <row r="570" spans="1:1" x14ac:dyDescent="0.25">
      <c r="A570" s="20"/>
    </row>
    <row r="571" spans="1:1" x14ac:dyDescent="0.25">
      <c r="A571" s="20"/>
    </row>
    <row r="572" spans="1:1" x14ac:dyDescent="0.25">
      <c r="A572" s="20"/>
    </row>
    <row r="573" spans="1:1" x14ac:dyDescent="0.25">
      <c r="A573" s="20"/>
    </row>
    <row r="574" spans="1:1" x14ac:dyDescent="0.25">
      <c r="A574" s="20"/>
    </row>
    <row r="575" spans="1:1" x14ac:dyDescent="0.25">
      <c r="A575" s="20"/>
    </row>
    <row r="576" spans="1:1" x14ac:dyDescent="0.25">
      <c r="A576" s="20"/>
    </row>
    <row r="577" spans="1:1" x14ac:dyDescent="0.25">
      <c r="A577" s="20"/>
    </row>
    <row r="578" spans="1:1" x14ac:dyDescent="0.25">
      <c r="A578" s="20"/>
    </row>
    <row r="579" spans="1:1" x14ac:dyDescent="0.25">
      <c r="A579" s="20"/>
    </row>
    <row r="580" spans="1:1" x14ac:dyDescent="0.25">
      <c r="A580" s="20"/>
    </row>
    <row r="581" spans="1:1" x14ac:dyDescent="0.25">
      <c r="A581" s="20"/>
    </row>
    <row r="582" spans="1:1" x14ac:dyDescent="0.25">
      <c r="A582" s="20"/>
    </row>
    <row r="583" spans="1:1" x14ac:dyDescent="0.25">
      <c r="A583" s="20"/>
    </row>
    <row r="584" spans="1:1" x14ac:dyDescent="0.25">
      <c r="A584" s="20"/>
    </row>
    <row r="585" spans="1:1" x14ac:dyDescent="0.25">
      <c r="A585" s="20"/>
    </row>
    <row r="586" spans="1:1" x14ac:dyDescent="0.25">
      <c r="A586" s="20"/>
    </row>
    <row r="587" spans="1:1" x14ac:dyDescent="0.25">
      <c r="A587" s="20"/>
    </row>
    <row r="588" spans="1:1" x14ac:dyDescent="0.25">
      <c r="A588" s="20"/>
    </row>
    <row r="589" spans="1:1" x14ac:dyDescent="0.25">
      <c r="A589" s="20"/>
    </row>
    <row r="590" spans="1:1" x14ac:dyDescent="0.25">
      <c r="A590" s="20"/>
    </row>
    <row r="591" spans="1:1" x14ac:dyDescent="0.25">
      <c r="A591" s="20"/>
    </row>
    <row r="592" spans="1:1" x14ac:dyDescent="0.25">
      <c r="A592" s="20"/>
    </row>
    <row r="593" spans="1:1" x14ac:dyDescent="0.25">
      <c r="A593" s="20"/>
    </row>
    <row r="594" spans="1:1" x14ac:dyDescent="0.25">
      <c r="A594" s="20"/>
    </row>
    <row r="595" spans="1:1" x14ac:dyDescent="0.25">
      <c r="A595" s="20"/>
    </row>
    <row r="596" spans="1:1" x14ac:dyDescent="0.25">
      <c r="A596" s="20"/>
    </row>
    <row r="597" spans="1:1" x14ac:dyDescent="0.25">
      <c r="A597" s="20"/>
    </row>
    <row r="598" spans="1:1" x14ac:dyDescent="0.25">
      <c r="A598" s="20"/>
    </row>
    <row r="599" spans="1:1" x14ac:dyDescent="0.25">
      <c r="A599" s="20"/>
    </row>
    <row r="600" spans="1:1" x14ac:dyDescent="0.25">
      <c r="A600" s="20"/>
    </row>
    <row r="601" spans="1:1" x14ac:dyDescent="0.25">
      <c r="A601" s="20"/>
    </row>
    <row r="602" spans="1:1" x14ac:dyDescent="0.25">
      <c r="A602" s="20"/>
    </row>
    <row r="603" spans="1:1" x14ac:dyDescent="0.25">
      <c r="A603" s="20"/>
    </row>
    <row r="604" spans="1:1" x14ac:dyDescent="0.25">
      <c r="A604" s="20"/>
    </row>
    <row r="605" spans="1:1" x14ac:dyDescent="0.25">
      <c r="A605" s="20"/>
    </row>
    <row r="606" spans="1:1" x14ac:dyDescent="0.25">
      <c r="A606" s="20"/>
    </row>
    <row r="607" spans="1:1" x14ac:dyDescent="0.25">
      <c r="A607" s="20"/>
    </row>
    <row r="608" spans="1:1" x14ac:dyDescent="0.25">
      <c r="A608" s="20"/>
    </row>
    <row r="609" spans="1:1" x14ac:dyDescent="0.25">
      <c r="A609" s="20"/>
    </row>
    <row r="610" spans="1:1" x14ac:dyDescent="0.25">
      <c r="A610" s="20"/>
    </row>
    <row r="611" spans="1:1" x14ac:dyDescent="0.25">
      <c r="A611" s="20"/>
    </row>
    <row r="612" spans="1:1" x14ac:dyDescent="0.25">
      <c r="A612" s="20"/>
    </row>
    <row r="613" spans="1:1" x14ac:dyDescent="0.25">
      <c r="A613" s="20"/>
    </row>
    <row r="614" spans="1:1" x14ac:dyDescent="0.25">
      <c r="A614" s="20"/>
    </row>
    <row r="615" spans="1:1" x14ac:dyDescent="0.25">
      <c r="A615" s="20"/>
    </row>
    <row r="616" spans="1:1" x14ac:dyDescent="0.25">
      <c r="A616" s="20"/>
    </row>
    <row r="617" spans="1:1" x14ac:dyDescent="0.25">
      <c r="A617" s="20"/>
    </row>
    <row r="618" spans="1:1" x14ac:dyDescent="0.25">
      <c r="A618" s="20"/>
    </row>
    <row r="619" spans="1:1" x14ac:dyDescent="0.25">
      <c r="A619" s="20"/>
    </row>
    <row r="620" spans="1:1" x14ac:dyDescent="0.25">
      <c r="A620" s="20"/>
    </row>
    <row r="621" spans="1:1" x14ac:dyDescent="0.25">
      <c r="A621" s="20"/>
    </row>
    <row r="622" spans="1:1" x14ac:dyDescent="0.25">
      <c r="A622" s="20"/>
    </row>
    <row r="623" spans="1:1" x14ac:dyDescent="0.25">
      <c r="A623" s="20"/>
    </row>
    <row r="624" spans="1:1" x14ac:dyDescent="0.25">
      <c r="A624" s="20"/>
    </row>
    <row r="625" spans="1:1" x14ac:dyDescent="0.25">
      <c r="A625" s="20"/>
    </row>
    <row r="626" spans="1:1" x14ac:dyDescent="0.25">
      <c r="A626" s="20"/>
    </row>
    <row r="627" spans="1:1" x14ac:dyDescent="0.25">
      <c r="A627" s="20"/>
    </row>
    <row r="628" spans="1:1" x14ac:dyDescent="0.25">
      <c r="A628" s="20"/>
    </row>
    <row r="629" spans="1:1" x14ac:dyDescent="0.25">
      <c r="A629" s="20"/>
    </row>
    <row r="630" spans="1:1" x14ac:dyDescent="0.25">
      <c r="A630" s="20"/>
    </row>
    <row r="631" spans="1:1" x14ac:dyDescent="0.25">
      <c r="A631" s="20"/>
    </row>
    <row r="632" spans="1:1" x14ac:dyDescent="0.25">
      <c r="A632" s="20"/>
    </row>
    <row r="633" spans="1:1" x14ac:dyDescent="0.25">
      <c r="A633" s="20"/>
    </row>
    <row r="634" spans="1:1" x14ac:dyDescent="0.25">
      <c r="A634" s="20"/>
    </row>
    <row r="635" spans="1:1" x14ac:dyDescent="0.25">
      <c r="A635" s="20"/>
    </row>
    <row r="636" spans="1:1" x14ac:dyDescent="0.25">
      <c r="A636" s="20"/>
    </row>
    <row r="637" spans="1:1" x14ac:dyDescent="0.25">
      <c r="A637" s="20"/>
    </row>
    <row r="638" spans="1:1" x14ac:dyDescent="0.25">
      <c r="A638" s="20"/>
    </row>
    <row r="639" spans="1:1" x14ac:dyDescent="0.25">
      <c r="A639" s="20"/>
    </row>
    <row r="640" spans="1:1" x14ac:dyDescent="0.25">
      <c r="A640" s="20"/>
    </row>
    <row r="641" spans="1:1" x14ac:dyDescent="0.25">
      <c r="A641" s="20"/>
    </row>
    <row r="642" spans="1:1" x14ac:dyDescent="0.25">
      <c r="A642" s="20"/>
    </row>
    <row r="643" spans="1:1" x14ac:dyDescent="0.25">
      <c r="A643" s="20"/>
    </row>
    <row r="644" spans="1:1" x14ac:dyDescent="0.25">
      <c r="A644" s="20"/>
    </row>
    <row r="645" spans="1:1" x14ac:dyDescent="0.25">
      <c r="A645" s="20"/>
    </row>
    <row r="646" spans="1:1" x14ac:dyDescent="0.25">
      <c r="A646" s="20"/>
    </row>
    <row r="647" spans="1:1" x14ac:dyDescent="0.25">
      <c r="A647" s="20"/>
    </row>
    <row r="648" spans="1:1" x14ac:dyDescent="0.25">
      <c r="A648" s="20"/>
    </row>
    <row r="649" spans="1:1" x14ac:dyDescent="0.25">
      <c r="A649" s="20"/>
    </row>
    <row r="650" spans="1:1" x14ac:dyDescent="0.25">
      <c r="A650" s="20"/>
    </row>
  </sheetData>
  <autoFilter ref="A1:X1"/>
  <conditionalFormatting sqref="B1">
    <cfRule type="dataBar" priority="2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{E03E5282-BDE0-4E50-A260-1CA9F7B9BBDA}</x14:id>
        </ext>
      </extLst>
    </cfRule>
  </conditionalFormatting>
  <conditionalFormatting sqref="C1">
    <cfRule type="dataBar" priority="2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{8398ACFA-16A7-45E9-A6C3-95A5A8C7CED6}</x14:id>
        </ext>
      </extLst>
    </cfRule>
  </conditionalFormatting>
  <conditionalFormatting sqref="B2:B100">
    <cfRule type="dataBar" priority="27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{95E1547B-1216-4951-9860-E63078EFE266}</x14:id>
        </ext>
      </extLst>
    </cfRule>
  </conditionalFormatting>
  <conditionalFormatting sqref="C2:C100">
    <cfRule type="dataBar" priority="2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{EF7D5117-3103-48FA-BBE3-A9F7B7867E07}</x14:id>
        </ext>
      </extLst>
    </cfRule>
  </conditionalFormatting>
  <conditionalFormatting sqref="V17:V22">
    <cfRule type="top10" dxfId="13" priority="13" bottom="1" rank="1"/>
    <cfRule type="top10" dxfId="12" priority="14" rank="1"/>
  </conditionalFormatting>
  <conditionalFormatting sqref="A1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{C730BB15-6AC8-4BAC-BD12-409A9EFF15F5}</x14:id>
        </ext>
      </extLst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03E5282-BDE0-4E50-A260-1CA9F7B9BBDA}">
            <x14:dataBar minLength="0" maxLength="100" negativeBarColorSameAsPositive="1" axisPosition="none">
              <x14:cfvo type="min"/>
              <x14:cfvo type="max"/>
            </x14:dataBar>
          </x14:cfRule>
          <xm:sqref>B1</xm:sqref>
        </x14:conditionalFormatting>
        <x14:conditionalFormatting xmlns:xm="http://schemas.microsoft.com/office/excel/2006/main">
          <x14:cfRule type="dataBar" id="{8398ACFA-16A7-45E9-A6C3-95A5A8C7CED6}">
            <x14:dataBar minLength="0" maxLength="100" negativeBarColorSameAsPositive="1" axisPosition="none">
              <x14:cfvo type="min"/>
              <x14:cfvo type="max"/>
            </x14:dataBar>
          </x14:cfRule>
          <xm:sqref>C1</xm:sqref>
        </x14:conditionalFormatting>
        <x14:conditionalFormatting xmlns:xm="http://schemas.microsoft.com/office/excel/2006/main">
          <x14:cfRule type="dataBar" id="{95E1547B-1216-4951-9860-E63078EFE266}">
            <x14:dataBar minLength="0" maxLength="100" negativeBarColorSameAsPositive="1" axisPosition="none">
              <x14:cfvo type="min"/>
              <x14:cfvo type="max"/>
            </x14:dataBar>
          </x14:cfRule>
          <xm:sqref>B2:B100</xm:sqref>
        </x14:conditionalFormatting>
        <x14:conditionalFormatting xmlns:xm="http://schemas.microsoft.com/office/excel/2006/main">
          <x14:cfRule type="dataBar" id="{EF7D5117-3103-48FA-BBE3-A9F7B7867E07}">
            <x14:dataBar minLength="0" maxLength="100" negativeBarColorSameAsPositive="1" axisPosition="none">
              <x14:cfvo type="min"/>
              <x14:cfvo type="max"/>
            </x14:dataBar>
          </x14:cfRule>
          <xm:sqref>C2:C100</xm:sqref>
        </x14:conditionalFormatting>
        <x14:conditionalFormatting xmlns:xm="http://schemas.microsoft.com/office/excel/2006/main">
          <x14:cfRule type="dataBar" id="{C730BB15-6AC8-4BAC-BD12-409A9EFF15F5}">
            <x14:dataBar minLength="0" maxLength="100" negativeBarColorSameAsPositive="1" axisPosition="none">
              <x14:cfvo type="min"/>
              <x14:cfvo type="max"/>
            </x14:dataBar>
          </x14:cfRule>
          <xm:sqref>A1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X650"/>
  <sheetViews>
    <sheetView workbookViewId="0">
      <selection activeCell="C9" sqref="C9"/>
    </sheetView>
  </sheetViews>
  <sheetFormatPr baseColWidth="10" defaultRowHeight="15" x14ac:dyDescent="0.25"/>
  <cols>
    <col min="1" max="1" width="37.5703125" style="21" bestFit="1" customWidth="1"/>
    <col min="4" max="4" width="9.5703125" style="4" bestFit="1" customWidth="1"/>
    <col min="12" max="15" width="14.7109375" customWidth="1"/>
    <col min="21" max="21" width="32.42578125" bestFit="1" customWidth="1"/>
    <col min="22" max="22" width="13.7109375" bestFit="1" customWidth="1"/>
    <col min="23" max="23" width="13" bestFit="1" customWidth="1"/>
  </cols>
  <sheetData>
    <row r="1" spans="1:22" ht="51" x14ac:dyDescent="0.25">
      <c r="A1" s="14" t="s">
        <v>1</v>
      </c>
      <c r="B1" s="14" t="s">
        <v>26</v>
      </c>
      <c r="C1" s="15" t="s">
        <v>27</v>
      </c>
      <c r="D1" s="16" t="s">
        <v>28</v>
      </c>
      <c r="E1" s="17" t="s">
        <v>29</v>
      </c>
      <c r="F1" s="17" t="s">
        <v>30</v>
      </c>
      <c r="G1" s="18" t="s">
        <v>31</v>
      </c>
      <c r="H1" s="18" t="s">
        <v>32</v>
      </c>
      <c r="I1" s="18" t="s">
        <v>33</v>
      </c>
      <c r="J1" s="18" t="s">
        <v>10</v>
      </c>
      <c r="K1" s="18" t="s">
        <v>34</v>
      </c>
      <c r="L1" s="18" t="s">
        <v>35</v>
      </c>
      <c r="M1" s="18" t="s">
        <v>76</v>
      </c>
      <c r="N1" s="18" t="s">
        <v>78</v>
      </c>
      <c r="O1" s="18" t="s">
        <v>77</v>
      </c>
      <c r="P1" s="16" t="s">
        <v>36</v>
      </c>
      <c r="Q1" s="16" t="s">
        <v>37</v>
      </c>
      <c r="R1" s="16" t="s">
        <v>38</v>
      </c>
      <c r="S1" s="10" t="s">
        <v>39</v>
      </c>
    </row>
    <row r="2" spans="1:22" x14ac:dyDescent="0.25">
      <c r="A2" s="19" t="s">
        <v>22</v>
      </c>
      <c r="B2" s="13">
        <v>0.33333333333333331</v>
      </c>
      <c r="C2" s="13">
        <v>0.27777777777777779</v>
      </c>
      <c r="D2" s="6">
        <v>54</v>
      </c>
      <c r="E2" s="6">
        <v>18</v>
      </c>
      <c r="F2" s="6">
        <v>15</v>
      </c>
      <c r="G2" s="6">
        <v>3185298</v>
      </c>
      <c r="H2" s="6">
        <v>22</v>
      </c>
      <c r="I2" s="6">
        <v>24</v>
      </c>
      <c r="J2" s="6">
        <v>28</v>
      </c>
      <c r="K2" s="6">
        <v>24</v>
      </c>
      <c r="L2" s="6">
        <v>28</v>
      </c>
      <c r="M2" s="6">
        <v>3</v>
      </c>
      <c r="N2" s="6">
        <v>2</v>
      </c>
      <c r="O2" s="6">
        <v>16</v>
      </c>
      <c r="P2" s="6"/>
      <c r="Q2" s="6"/>
      <c r="R2" s="6"/>
      <c r="S2" s="6"/>
    </row>
    <row r="3" spans="1:22" x14ac:dyDescent="0.25">
      <c r="A3" s="19" t="s">
        <v>60</v>
      </c>
      <c r="B3" s="13">
        <v>0.59375</v>
      </c>
      <c r="C3" s="13">
        <v>0.1875</v>
      </c>
      <c r="D3" s="6">
        <v>32</v>
      </c>
      <c r="E3" s="6">
        <v>19</v>
      </c>
      <c r="F3" s="6">
        <v>6</v>
      </c>
      <c r="G3" s="6">
        <v>1887584</v>
      </c>
      <c r="H3" s="6">
        <v>8</v>
      </c>
      <c r="I3" s="6">
        <v>15</v>
      </c>
      <c r="J3" s="6">
        <v>11</v>
      </c>
      <c r="K3" s="6">
        <v>8</v>
      </c>
      <c r="L3" s="6">
        <v>12</v>
      </c>
      <c r="M3" s="6">
        <v>0</v>
      </c>
      <c r="N3" s="6">
        <v>0</v>
      </c>
      <c r="O3" s="6">
        <v>7</v>
      </c>
      <c r="P3" s="6"/>
      <c r="Q3" s="6"/>
      <c r="R3" s="6"/>
      <c r="S3" s="6"/>
    </row>
    <row r="4" spans="1:22" x14ac:dyDescent="0.25">
      <c r="A4" s="19" t="s">
        <v>67</v>
      </c>
      <c r="B4" s="13">
        <v>0.6428571428571429</v>
      </c>
      <c r="C4" s="13">
        <v>7.1428571428571425E-2</v>
      </c>
      <c r="D4" s="6">
        <v>28</v>
      </c>
      <c r="E4" s="6">
        <v>18</v>
      </c>
      <c r="F4" s="6">
        <v>2</v>
      </c>
      <c r="G4" s="6">
        <v>1651636</v>
      </c>
      <c r="H4" s="6">
        <v>8</v>
      </c>
      <c r="I4" s="6">
        <v>6</v>
      </c>
      <c r="J4" s="6">
        <v>6</v>
      </c>
      <c r="K4" s="6">
        <v>8</v>
      </c>
      <c r="L4" s="6">
        <v>7</v>
      </c>
      <c r="M4" s="6">
        <v>3</v>
      </c>
      <c r="N4" s="6">
        <v>1</v>
      </c>
      <c r="O4" s="6">
        <v>4</v>
      </c>
      <c r="P4" s="6"/>
      <c r="Q4" s="6"/>
      <c r="R4" s="6"/>
      <c r="S4" s="6"/>
    </row>
    <row r="5" spans="1:22" x14ac:dyDescent="0.25">
      <c r="A5" s="19" t="s">
        <v>70</v>
      </c>
      <c r="B5" s="13">
        <v>0.76470588235294112</v>
      </c>
      <c r="C5" s="13">
        <v>0.11764705882352941</v>
      </c>
      <c r="D5" s="6">
        <v>17</v>
      </c>
      <c r="E5" s="6">
        <v>13</v>
      </c>
      <c r="F5" s="6">
        <v>2</v>
      </c>
      <c r="G5" s="6">
        <v>1002779</v>
      </c>
      <c r="H5" s="6">
        <v>0</v>
      </c>
      <c r="I5" s="6">
        <v>0</v>
      </c>
      <c r="J5" s="6">
        <v>8</v>
      </c>
      <c r="K5" s="6">
        <v>2</v>
      </c>
      <c r="L5" s="6">
        <v>4</v>
      </c>
      <c r="M5" s="6">
        <v>0</v>
      </c>
      <c r="N5" s="6">
        <v>2</v>
      </c>
      <c r="O5" s="6">
        <v>0</v>
      </c>
      <c r="P5" s="6"/>
      <c r="Q5" s="6"/>
      <c r="R5" s="6"/>
      <c r="S5" s="6"/>
    </row>
    <row r="6" spans="1:22" x14ac:dyDescent="0.25">
      <c r="A6" s="19" t="s">
        <v>19</v>
      </c>
      <c r="B6" s="13">
        <v>0.29411764705882354</v>
      </c>
      <c r="C6" s="13">
        <v>0.35294117647058826</v>
      </c>
      <c r="D6" s="6">
        <v>17</v>
      </c>
      <c r="E6" s="6">
        <v>5</v>
      </c>
      <c r="F6" s="6">
        <v>6</v>
      </c>
      <c r="G6" s="6">
        <v>1002779</v>
      </c>
      <c r="H6" s="6">
        <v>9</v>
      </c>
      <c r="I6" s="6">
        <v>8</v>
      </c>
      <c r="J6" s="6">
        <v>6</v>
      </c>
      <c r="K6" s="6">
        <v>4</v>
      </c>
      <c r="L6" s="6">
        <v>9</v>
      </c>
      <c r="M6" s="6">
        <v>0</v>
      </c>
      <c r="N6" s="6">
        <v>0</v>
      </c>
      <c r="O6" s="6">
        <v>6</v>
      </c>
      <c r="P6" s="6"/>
      <c r="Q6" s="6"/>
      <c r="R6" s="6"/>
      <c r="S6" s="6"/>
    </row>
    <row r="7" spans="1:22" x14ac:dyDescent="0.25">
      <c r="A7" s="19" t="s">
        <v>120</v>
      </c>
      <c r="B7" s="13">
        <v>0.6875</v>
      </c>
      <c r="C7" s="13">
        <v>6.25E-2</v>
      </c>
      <c r="D7" s="6">
        <v>16</v>
      </c>
      <c r="E7" s="6">
        <v>11</v>
      </c>
      <c r="F7" s="6">
        <v>1</v>
      </c>
      <c r="G7" s="6">
        <v>943792</v>
      </c>
      <c r="H7" s="6">
        <v>6</v>
      </c>
      <c r="I7" s="6">
        <v>7</v>
      </c>
      <c r="J7" s="6">
        <v>8</v>
      </c>
      <c r="K7" s="6">
        <v>8</v>
      </c>
      <c r="L7" s="6">
        <v>7</v>
      </c>
      <c r="M7" s="6">
        <v>1</v>
      </c>
      <c r="N7" s="6">
        <v>0</v>
      </c>
      <c r="O7" s="6">
        <v>3</v>
      </c>
      <c r="P7" s="6"/>
      <c r="Q7" s="6"/>
      <c r="R7" s="6"/>
      <c r="S7" s="6"/>
    </row>
    <row r="8" spans="1:22" x14ac:dyDescent="0.25">
      <c r="A8" s="19" t="s">
        <v>114</v>
      </c>
      <c r="B8" s="13">
        <v>0.53846153846153844</v>
      </c>
      <c r="C8" s="13">
        <v>0.15384615384615385</v>
      </c>
      <c r="D8" s="6">
        <v>13</v>
      </c>
      <c r="E8" s="6">
        <v>7</v>
      </c>
      <c r="F8" s="6">
        <v>2</v>
      </c>
      <c r="G8" s="6">
        <v>766831</v>
      </c>
      <c r="H8" s="6">
        <v>1</v>
      </c>
      <c r="I8" s="6">
        <v>0</v>
      </c>
      <c r="J8" s="6">
        <v>0</v>
      </c>
      <c r="K8" s="6">
        <v>1</v>
      </c>
      <c r="L8" s="6">
        <v>2</v>
      </c>
      <c r="M8" s="6">
        <v>4</v>
      </c>
      <c r="N8" s="6">
        <v>0</v>
      </c>
      <c r="O8" s="6">
        <v>0</v>
      </c>
      <c r="P8" s="6"/>
      <c r="Q8" s="6"/>
      <c r="R8" s="6"/>
      <c r="S8" s="6"/>
    </row>
    <row r="9" spans="1:22" x14ac:dyDescent="0.25">
      <c r="A9" s="19" t="s">
        <v>63</v>
      </c>
      <c r="B9" s="13">
        <v>0</v>
      </c>
      <c r="C9" s="13">
        <v>0.41666666666666669</v>
      </c>
      <c r="D9" s="6">
        <v>12</v>
      </c>
      <c r="E9" s="6">
        <v>0</v>
      </c>
      <c r="F9" s="6">
        <v>5</v>
      </c>
      <c r="G9" s="6">
        <v>707844</v>
      </c>
      <c r="H9" s="6">
        <v>4</v>
      </c>
      <c r="I9" s="6">
        <v>5</v>
      </c>
      <c r="J9" s="6">
        <v>3</v>
      </c>
      <c r="K9" s="6">
        <v>6</v>
      </c>
      <c r="L9" s="6">
        <v>5</v>
      </c>
      <c r="M9" s="6">
        <v>4</v>
      </c>
      <c r="N9" s="6">
        <v>1</v>
      </c>
      <c r="O9" s="6">
        <v>2</v>
      </c>
      <c r="P9" s="6"/>
      <c r="Q9" s="6"/>
      <c r="R9" s="6"/>
      <c r="S9" s="6"/>
    </row>
    <row r="10" spans="1:22" x14ac:dyDescent="0.25">
      <c r="A10" s="19" t="s">
        <v>85</v>
      </c>
      <c r="B10" s="13">
        <v>0.27272727272727271</v>
      </c>
      <c r="C10" s="13">
        <v>0.45454545454545453</v>
      </c>
      <c r="D10" s="6">
        <v>11</v>
      </c>
      <c r="E10" s="6">
        <v>3</v>
      </c>
      <c r="F10" s="6">
        <v>5</v>
      </c>
      <c r="G10" s="6">
        <v>648857</v>
      </c>
      <c r="H10" s="6">
        <v>3</v>
      </c>
      <c r="I10" s="6">
        <v>6</v>
      </c>
      <c r="J10" s="6">
        <v>3</v>
      </c>
      <c r="K10" s="6">
        <v>3</v>
      </c>
      <c r="L10" s="6">
        <v>6</v>
      </c>
      <c r="M10" s="6">
        <v>1</v>
      </c>
      <c r="N10" s="6">
        <v>1</v>
      </c>
      <c r="O10" s="6">
        <v>1</v>
      </c>
      <c r="P10" s="6"/>
      <c r="Q10" s="6"/>
      <c r="R10" s="6"/>
      <c r="S10" s="6"/>
    </row>
    <row r="11" spans="1:22" x14ac:dyDescent="0.25">
      <c r="A11" s="19" t="s">
        <v>74</v>
      </c>
      <c r="B11" s="13">
        <v>0.6</v>
      </c>
      <c r="C11" s="13">
        <v>0.1</v>
      </c>
      <c r="D11" s="6">
        <v>10</v>
      </c>
      <c r="E11" s="6">
        <v>6</v>
      </c>
      <c r="F11" s="6">
        <v>1</v>
      </c>
      <c r="G11" s="6">
        <v>589870</v>
      </c>
      <c r="H11" s="6">
        <v>1</v>
      </c>
      <c r="I11" s="6">
        <v>2</v>
      </c>
      <c r="J11" s="6">
        <v>3</v>
      </c>
      <c r="K11" s="6">
        <v>0</v>
      </c>
      <c r="L11" s="6">
        <v>5</v>
      </c>
      <c r="M11" s="6">
        <v>0</v>
      </c>
      <c r="N11" s="6">
        <v>0</v>
      </c>
      <c r="O11" s="6">
        <v>3</v>
      </c>
      <c r="P11" s="6"/>
      <c r="Q11" s="6"/>
      <c r="R11" s="6"/>
      <c r="S11" s="6"/>
    </row>
    <row r="12" spans="1:22" x14ac:dyDescent="0.25">
      <c r="A12" s="19" t="s">
        <v>90</v>
      </c>
      <c r="B12" s="13">
        <v>0.88888888888888884</v>
      </c>
      <c r="C12" s="13">
        <v>0</v>
      </c>
      <c r="D12" s="6">
        <v>9</v>
      </c>
      <c r="E12" s="6">
        <v>8</v>
      </c>
      <c r="F12" s="6">
        <v>0</v>
      </c>
      <c r="G12" s="6">
        <v>530883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1</v>
      </c>
      <c r="P12" s="6"/>
      <c r="Q12" s="6"/>
      <c r="R12" s="6"/>
      <c r="S12" s="6"/>
    </row>
    <row r="13" spans="1:22" x14ac:dyDescent="0.25">
      <c r="A13" s="19" t="s">
        <v>24</v>
      </c>
      <c r="B13" s="13">
        <v>0.125</v>
      </c>
      <c r="C13" s="13">
        <v>0.25</v>
      </c>
      <c r="D13" s="6">
        <v>8</v>
      </c>
      <c r="E13" s="6">
        <v>1</v>
      </c>
      <c r="F13" s="6">
        <v>2</v>
      </c>
      <c r="G13" s="6">
        <v>471896</v>
      </c>
      <c r="H13" s="6">
        <v>1</v>
      </c>
      <c r="I13" s="6">
        <v>6</v>
      </c>
      <c r="J13" s="6">
        <v>3</v>
      </c>
      <c r="K13" s="6">
        <v>0</v>
      </c>
      <c r="L13" s="6">
        <v>6</v>
      </c>
      <c r="M13" s="6">
        <v>1</v>
      </c>
      <c r="N13" s="6">
        <v>0</v>
      </c>
      <c r="O13" s="6">
        <v>4</v>
      </c>
      <c r="P13" s="6"/>
      <c r="Q13" s="6"/>
      <c r="R13" s="6"/>
      <c r="S13" s="6"/>
    </row>
    <row r="14" spans="1:22" x14ac:dyDescent="0.25">
      <c r="A14" s="19" t="s">
        <v>62</v>
      </c>
      <c r="B14" s="13">
        <v>1</v>
      </c>
      <c r="C14" s="13">
        <v>0</v>
      </c>
      <c r="D14" s="6">
        <v>7</v>
      </c>
      <c r="E14" s="6">
        <v>7</v>
      </c>
      <c r="F14" s="6">
        <v>0</v>
      </c>
      <c r="G14" s="6">
        <v>412909</v>
      </c>
      <c r="H14" s="6">
        <v>3</v>
      </c>
      <c r="I14" s="6">
        <v>3</v>
      </c>
      <c r="J14" s="6">
        <v>3</v>
      </c>
      <c r="K14" s="6">
        <v>3</v>
      </c>
      <c r="L14" s="6">
        <v>3</v>
      </c>
      <c r="M14" s="6">
        <v>0</v>
      </c>
      <c r="N14" s="6">
        <v>0</v>
      </c>
      <c r="O14" s="6">
        <v>0</v>
      </c>
      <c r="P14" s="6"/>
      <c r="Q14" s="6"/>
      <c r="R14" s="6"/>
      <c r="S14" s="6"/>
    </row>
    <row r="15" spans="1:22" x14ac:dyDescent="0.25">
      <c r="A15" s="19" t="s">
        <v>121</v>
      </c>
      <c r="B15" s="13">
        <v>0</v>
      </c>
      <c r="C15" s="13">
        <v>0.7142857142857143</v>
      </c>
      <c r="D15" s="6">
        <v>7</v>
      </c>
      <c r="E15" s="6">
        <v>0</v>
      </c>
      <c r="F15" s="6">
        <v>5</v>
      </c>
      <c r="G15" s="6">
        <v>412909</v>
      </c>
      <c r="H15" s="6">
        <v>2</v>
      </c>
      <c r="I15" s="6">
        <v>5</v>
      </c>
      <c r="J15" s="6">
        <v>3</v>
      </c>
      <c r="K15" s="6">
        <v>0</v>
      </c>
      <c r="L15" s="6">
        <v>6</v>
      </c>
      <c r="M15" s="6">
        <v>0</v>
      </c>
      <c r="N15" s="6">
        <v>0</v>
      </c>
      <c r="O15" s="6">
        <v>2</v>
      </c>
      <c r="P15" s="6"/>
      <c r="Q15" s="6"/>
      <c r="R15" s="6"/>
      <c r="S15" s="6"/>
    </row>
    <row r="16" spans="1:22" x14ac:dyDescent="0.25">
      <c r="A16" s="19" t="s">
        <v>21</v>
      </c>
      <c r="B16" s="13">
        <v>0.25</v>
      </c>
      <c r="C16" s="13">
        <v>0</v>
      </c>
      <c r="D16" s="6">
        <v>4</v>
      </c>
      <c r="E16" s="6">
        <v>1</v>
      </c>
      <c r="F16" s="6">
        <v>0</v>
      </c>
      <c r="G16" s="6">
        <v>235948</v>
      </c>
      <c r="H16" s="6">
        <v>2</v>
      </c>
      <c r="I16" s="6">
        <v>3</v>
      </c>
      <c r="J16" s="6">
        <v>1</v>
      </c>
      <c r="K16" s="6">
        <v>2</v>
      </c>
      <c r="L16" s="6">
        <v>1</v>
      </c>
      <c r="M16" s="6">
        <v>0</v>
      </c>
      <c r="N16" s="6">
        <v>0</v>
      </c>
      <c r="O16" s="6">
        <v>3</v>
      </c>
      <c r="P16" s="6"/>
      <c r="Q16" s="6"/>
      <c r="R16" s="6"/>
      <c r="S16" s="6"/>
      <c r="U16" s="27" t="s">
        <v>79</v>
      </c>
      <c r="V16" s="27" t="s">
        <v>80</v>
      </c>
    </row>
    <row r="17" spans="1:24" x14ac:dyDescent="0.25">
      <c r="A17" s="19" t="s">
        <v>20</v>
      </c>
      <c r="B17" s="13">
        <v>0</v>
      </c>
      <c r="C17" s="13">
        <v>0.75</v>
      </c>
      <c r="D17" s="6">
        <v>4</v>
      </c>
      <c r="E17" s="6">
        <v>0</v>
      </c>
      <c r="F17" s="6">
        <v>3</v>
      </c>
      <c r="G17" s="6">
        <v>235948</v>
      </c>
      <c r="H17" s="6">
        <v>3</v>
      </c>
      <c r="I17" s="6">
        <v>2</v>
      </c>
      <c r="J17" s="6">
        <v>2</v>
      </c>
      <c r="K17" s="6">
        <v>1</v>
      </c>
      <c r="L17" s="6">
        <v>3</v>
      </c>
      <c r="M17" s="6">
        <v>0</v>
      </c>
      <c r="N17" s="6">
        <v>0</v>
      </c>
      <c r="O17" s="6">
        <v>1</v>
      </c>
      <c r="P17" s="6"/>
      <c r="Q17" s="6"/>
      <c r="R17" s="6"/>
      <c r="S17" s="6"/>
      <c r="U17" s="6" t="s">
        <v>68</v>
      </c>
      <c r="V17" s="6">
        <v>54</v>
      </c>
    </row>
    <row r="18" spans="1:24" x14ac:dyDescent="0.25">
      <c r="A18" s="19" t="s">
        <v>123</v>
      </c>
      <c r="B18" s="13">
        <v>0</v>
      </c>
      <c r="C18" s="13">
        <v>0.66666666666666663</v>
      </c>
      <c r="D18" s="6">
        <v>3</v>
      </c>
      <c r="E18" s="6">
        <v>0</v>
      </c>
      <c r="F18" s="6">
        <v>2</v>
      </c>
      <c r="G18" s="6">
        <v>176961</v>
      </c>
      <c r="H18" s="6">
        <v>1</v>
      </c>
      <c r="I18" s="6">
        <v>1</v>
      </c>
      <c r="J18" s="6">
        <v>0</v>
      </c>
      <c r="K18" s="6">
        <v>0</v>
      </c>
      <c r="L18" s="6">
        <v>2</v>
      </c>
      <c r="M18" s="6">
        <v>1</v>
      </c>
      <c r="N18" s="6">
        <v>0</v>
      </c>
      <c r="O18" s="6">
        <v>0</v>
      </c>
      <c r="P18" s="6"/>
      <c r="Q18" s="6"/>
      <c r="R18" s="6"/>
      <c r="S18" s="6"/>
      <c r="U18" s="6" t="s">
        <v>58</v>
      </c>
      <c r="V18" s="6">
        <v>68</v>
      </c>
    </row>
    <row r="19" spans="1:24" x14ac:dyDescent="0.25">
      <c r="A19" s="19" t="s">
        <v>92</v>
      </c>
      <c r="B19" s="13">
        <v>0</v>
      </c>
      <c r="C19" s="13">
        <v>0.66666666666666663</v>
      </c>
      <c r="D19" s="6">
        <v>3</v>
      </c>
      <c r="E19" s="6">
        <v>0</v>
      </c>
      <c r="F19" s="6">
        <v>2</v>
      </c>
      <c r="G19" s="6">
        <v>176961</v>
      </c>
      <c r="H19" s="6">
        <v>0</v>
      </c>
      <c r="I19" s="6">
        <v>1</v>
      </c>
      <c r="J19" s="6">
        <v>0</v>
      </c>
      <c r="K19" s="6">
        <v>0</v>
      </c>
      <c r="L19" s="6">
        <v>2</v>
      </c>
      <c r="M19" s="6">
        <v>0</v>
      </c>
      <c r="N19" s="6">
        <v>0</v>
      </c>
      <c r="O19" s="6">
        <v>1</v>
      </c>
      <c r="P19" s="6"/>
      <c r="Q19" s="6"/>
      <c r="R19" s="6"/>
      <c r="S19" s="6"/>
      <c r="U19" s="6" t="s">
        <v>59</v>
      </c>
      <c r="V19" s="6">
        <v>46</v>
      </c>
    </row>
    <row r="20" spans="1:24" x14ac:dyDescent="0.25">
      <c r="A20" s="19" t="s">
        <v>139</v>
      </c>
      <c r="B20" s="13">
        <v>0</v>
      </c>
      <c r="C20" s="13">
        <v>0</v>
      </c>
      <c r="D20" s="6">
        <v>3</v>
      </c>
      <c r="E20" s="6">
        <v>0</v>
      </c>
      <c r="F20" s="6">
        <v>0</v>
      </c>
      <c r="G20" s="6">
        <v>176961</v>
      </c>
      <c r="H20" s="6">
        <v>0</v>
      </c>
      <c r="I20" s="6">
        <v>3</v>
      </c>
      <c r="J20" s="6">
        <v>0</v>
      </c>
      <c r="K20" s="6">
        <v>0</v>
      </c>
      <c r="L20" s="6">
        <v>2</v>
      </c>
      <c r="M20" s="6">
        <v>0</v>
      </c>
      <c r="N20" s="6">
        <v>0</v>
      </c>
      <c r="O20" s="6">
        <v>3</v>
      </c>
      <c r="P20" s="6"/>
      <c r="Q20" s="6"/>
      <c r="R20" s="6"/>
      <c r="S20" s="6"/>
      <c r="U20" s="5" t="s">
        <v>65</v>
      </c>
      <c r="V20" s="6">
        <v>17</v>
      </c>
    </row>
    <row r="21" spans="1:24" x14ac:dyDescent="0.25">
      <c r="A21" s="19" t="s">
        <v>72</v>
      </c>
      <c r="B21" s="13">
        <v>0.5</v>
      </c>
      <c r="C21" s="13">
        <v>0</v>
      </c>
      <c r="D21" s="6">
        <v>2</v>
      </c>
      <c r="E21" s="6">
        <v>1</v>
      </c>
      <c r="F21" s="6">
        <v>0</v>
      </c>
      <c r="G21" s="6">
        <v>117974</v>
      </c>
      <c r="H21" s="6">
        <v>0</v>
      </c>
      <c r="I21" s="6">
        <v>0</v>
      </c>
      <c r="J21" s="6">
        <v>0</v>
      </c>
      <c r="K21" s="6">
        <v>1</v>
      </c>
      <c r="L21" s="6">
        <v>2</v>
      </c>
      <c r="M21" s="6">
        <v>1</v>
      </c>
      <c r="N21" s="6">
        <v>0</v>
      </c>
      <c r="O21" s="6">
        <v>0</v>
      </c>
      <c r="P21" s="6"/>
      <c r="Q21" s="6"/>
      <c r="R21" s="6"/>
      <c r="S21" s="6"/>
      <c r="U21" s="6" t="s">
        <v>75</v>
      </c>
      <c r="V21" s="6">
        <v>20</v>
      </c>
    </row>
    <row r="22" spans="1:24" x14ac:dyDescent="0.25">
      <c r="A22" s="19" t="s">
        <v>91</v>
      </c>
      <c r="B22" s="13">
        <v>0</v>
      </c>
      <c r="C22" s="13">
        <v>0.5</v>
      </c>
      <c r="D22" s="6">
        <v>2</v>
      </c>
      <c r="E22" s="6">
        <v>0</v>
      </c>
      <c r="F22" s="6">
        <v>1</v>
      </c>
      <c r="G22" s="6">
        <v>117974</v>
      </c>
      <c r="H22" s="6">
        <v>2</v>
      </c>
      <c r="I22" s="6">
        <v>2</v>
      </c>
      <c r="J22" s="6">
        <v>1</v>
      </c>
      <c r="K22" s="6">
        <v>0</v>
      </c>
      <c r="L22" s="6">
        <v>2</v>
      </c>
      <c r="M22" s="6">
        <v>0</v>
      </c>
      <c r="N22" s="6">
        <v>0</v>
      </c>
      <c r="O22" s="6">
        <v>1</v>
      </c>
      <c r="P22" s="6"/>
      <c r="Q22" s="6"/>
      <c r="R22" s="6"/>
      <c r="S22" s="6"/>
      <c r="U22" s="6" t="s">
        <v>61</v>
      </c>
      <c r="V22" s="6">
        <v>34</v>
      </c>
    </row>
    <row r="23" spans="1:24" x14ac:dyDescent="0.25">
      <c r="A23" s="19" t="s">
        <v>66</v>
      </c>
      <c r="B23" s="13">
        <v>0</v>
      </c>
      <c r="C23" s="13">
        <v>0</v>
      </c>
      <c r="D23" s="6">
        <v>2</v>
      </c>
      <c r="E23" s="6">
        <v>0</v>
      </c>
      <c r="F23" s="6">
        <v>0</v>
      </c>
      <c r="G23" s="6">
        <v>117974</v>
      </c>
      <c r="H23" s="6">
        <v>0</v>
      </c>
      <c r="I23" s="6">
        <v>0</v>
      </c>
      <c r="J23" s="6">
        <v>0</v>
      </c>
      <c r="K23" s="6">
        <v>2</v>
      </c>
      <c r="L23" s="6">
        <v>1</v>
      </c>
      <c r="M23" s="6">
        <v>0</v>
      </c>
      <c r="N23" s="6">
        <v>0</v>
      </c>
      <c r="O23" s="6">
        <v>2</v>
      </c>
      <c r="P23" s="6"/>
      <c r="Q23" s="6"/>
      <c r="R23" s="6"/>
      <c r="S23" s="6"/>
    </row>
    <row r="24" spans="1:24" x14ac:dyDescent="0.25">
      <c r="A24" s="19" t="s">
        <v>71</v>
      </c>
      <c r="B24" s="13">
        <v>0</v>
      </c>
      <c r="C24" s="13">
        <v>0</v>
      </c>
      <c r="D24" s="6">
        <v>2</v>
      </c>
      <c r="E24" s="6">
        <v>0</v>
      </c>
      <c r="F24" s="6">
        <v>0</v>
      </c>
      <c r="G24" s="6">
        <v>117974</v>
      </c>
      <c r="H24" s="6">
        <v>2</v>
      </c>
      <c r="I24" s="6">
        <v>2</v>
      </c>
      <c r="J24" s="6">
        <v>2</v>
      </c>
      <c r="K24" s="6">
        <v>2</v>
      </c>
      <c r="L24" s="6">
        <v>2</v>
      </c>
      <c r="M24" s="6">
        <v>0</v>
      </c>
      <c r="N24" s="6">
        <v>0</v>
      </c>
      <c r="O24" s="6">
        <v>2</v>
      </c>
      <c r="P24" s="6"/>
      <c r="Q24" s="6"/>
      <c r="R24" s="6"/>
      <c r="S24" s="6"/>
    </row>
    <row r="25" spans="1:24" x14ac:dyDescent="0.25">
      <c r="A25" s="19" t="s">
        <v>131</v>
      </c>
      <c r="B25" s="13">
        <v>0</v>
      </c>
      <c r="C25" s="13">
        <v>1</v>
      </c>
      <c r="D25" s="6">
        <v>2</v>
      </c>
      <c r="E25" s="6">
        <v>0</v>
      </c>
      <c r="F25" s="6">
        <v>2</v>
      </c>
      <c r="G25" s="6">
        <v>117974</v>
      </c>
      <c r="H25" s="6">
        <v>2</v>
      </c>
      <c r="I25" s="6">
        <v>2</v>
      </c>
      <c r="J25" s="6">
        <v>0</v>
      </c>
      <c r="K25" s="6">
        <v>0</v>
      </c>
      <c r="L25" s="6">
        <v>2</v>
      </c>
      <c r="M25" s="6">
        <v>0</v>
      </c>
      <c r="N25" s="6">
        <v>0</v>
      </c>
      <c r="O25" s="6">
        <v>0</v>
      </c>
      <c r="P25" s="6"/>
      <c r="Q25" s="6"/>
      <c r="R25" s="6"/>
      <c r="S25" s="6"/>
    </row>
    <row r="26" spans="1:24" x14ac:dyDescent="0.25">
      <c r="A26" s="19" t="s">
        <v>101</v>
      </c>
      <c r="B26" s="13">
        <v>0</v>
      </c>
      <c r="C26" s="13">
        <v>0</v>
      </c>
      <c r="D26" s="6">
        <v>1</v>
      </c>
      <c r="E26" s="6">
        <v>0</v>
      </c>
      <c r="F26" s="6">
        <v>0</v>
      </c>
      <c r="G26" s="6">
        <v>58987</v>
      </c>
      <c r="H26" s="6">
        <v>0</v>
      </c>
      <c r="I26" s="6">
        <v>0</v>
      </c>
      <c r="J26" s="6">
        <v>0</v>
      </c>
      <c r="K26" s="6">
        <v>0</v>
      </c>
      <c r="L26" s="6">
        <v>1</v>
      </c>
      <c r="M26" s="6">
        <v>1</v>
      </c>
      <c r="N26" s="6">
        <v>0</v>
      </c>
      <c r="O26" s="6">
        <v>0</v>
      </c>
      <c r="P26" s="6"/>
      <c r="Q26" s="6"/>
      <c r="R26" s="6"/>
      <c r="S26" s="6"/>
      <c r="V26" s="31" t="s">
        <v>102</v>
      </c>
      <c r="W26" s="31" t="s">
        <v>104</v>
      </c>
      <c r="X26" s="33" t="s">
        <v>110</v>
      </c>
    </row>
    <row r="27" spans="1:24" x14ac:dyDescent="0.25">
      <c r="A27" s="19" t="s">
        <v>98</v>
      </c>
      <c r="B27" s="13">
        <v>0</v>
      </c>
      <c r="C27" s="13">
        <v>0</v>
      </c>
      <c r="D27" s="6">
        <v>1</v>
      </c>
      <c r="E27" s="6">
        <v>0</v>
      </c>
      <c r="F27" s="6">
        <v>0</v>
      </c>
      <c r="G27" s="6">
        <v>58987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1</v>
      </c>
      <c r="P27" s="6"/>
      <c r="Q27" s="6"/>
      <c r="R27" s="6"/>
      <c r="S27" s="6"/>
      <c r="U27" s="32" t="s">
        <v>103</v>
      </c>
      <c r="V27" s="30">
        <v>275</v>
      </c>
      <c r="W27" s="36">
        <v>100</v>
      </c>
      <c r="X27" s="34">
        <v>1</v>
      </c>
    </row>
    <row r="28" spans="1:24" x14ac:dyDescent="0.25">
      <c r="A28" s="19" t="s">
        <v>122</v>
      </c>
      <c r="B28" s="13">
        <v>1</v>
      </c>
      <c r="C28" s="13">
        <v>0</v>
      </c>
      <c r="D28" s="6">
        <v>1</v>
      </c>
      <c r="E28" s="6">
        <v>1</v>
      </c>
      <c r="F28" s="6">
        <v>0</v>
      </c>
      <c r="G28" s="6">
        <v>58987</v>
      </c>
      <c r="H28" s="6">
        <v>0</v>
      </c>
      <c r="I28" s="6">
        <v>0</v>
      </c>
      <c r="J28" s="6">
        <v>1</v>
      </c>
      <c r="K28" s="6">
        <v>0</v>
      </c>
      <c r="L28" s="6">
        <v>1</v>
      </c>
      <c r="M28" s="6">
        <v>0</v>
      </c>
      <c r="N28" s="6">
        <v>0</v>
      </c>
      <c r="O28" s="6">
        <v>0</v>
      </c>
      <c r="P28" s="6"/>
      <c r="Q28" s="6"/>
      <c r="R28" s="6"/>
      <c r="S28" s="6"/>
      <c r="U28" s="32" t="s">
        <v>105</v>
      </c>
      <c r="V28" s="30">
        <v>123</v>
      </c>
      <c r="W28" s="37">
        <v>44.727272727272727</v>
      </c>
      <c r="X28" s="34">
        <v>95</v>
      </c>
    </row>
    <row r="29" spans="1:24" x14ac:dyDescent="0.25">
      <c r="A29" s="19" t="s">
        <v>97</v>
      </c>
      <c r="B29" s="13">
        <v>1</v>
      </c>
      <c r="C29" s="13">
        <v>0</v>
      </c>
      <c r="D29" s="6">
        <v>1</v>
      </c>
      <c r="E29" s="6">
        <v>1</v>
      </c>
      <c r="F29" s="6">
        <v>0</v>
      </c>
      <c r="G29" s="6">
        <v>58987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/>
      <c r="Q29" s="6"/>
      <c r="R29" s="6"/>
      <c r="S29" s="6"/>
      <c r="U29" s="32" t="s">
        <v>106</v>
      </c>
      <c r="V29" s="30">
        <v>62</v>
      </c>
      <c r="W29" s="37">
        <v>22.545454545454547</v>
      </c>
      <c r="X29" s="34">
        <v>95</v>
      </c>
    </row>
    <row r="30" spans="1:24" x14ac:dyDescent="0.25">
      <c r="A30" s="19" t="s">
        <v>132</v>
      </c>
      <c r="B30" s="13">
        <v>1</v>
      </c>
      <c r="C30" s="13">
        <v>0</v>
      </c>
      <c r="D30" s="6">
        <v>1</v>
      </c>
      <c r="E30" s="6">
        <v>1</v>
      </c>
      <c r="F30" s="6">
        <v>0</v>
      </c>
      <c r="G30" s="6">
        <v>58987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/>
      <c r="Q30" s="6"/>
      <c r="R30" s="6"/>
      <c r="S30" s="6"/>
      <c r="U30" s="32" t="s">
        <v>107</v>
      </c>
      <c r="V30" s="30">
        <v>20</v>
      </c>
      <c r="W30" s="37">
        <v>7.2727272727272725</v>
      </c>
      <c r="X30" s="34">
        <v>95</v>
      </c>
    </row>
    <row r="31" spans="1:24" x14ac:dyDescent="0.25">
      <c r="A31" s="19" t="s">
        <v>88</v>
      </c>
      <c r="B31" s="13">
        <v>1</v>
      </c>
      <c r="C31" s="13">
        <v>0</v>
      </c>
      <c r="D31" s="6">
        <v>1</v>
      </c>
      <c r="E31" s="6">
        <v>1</v>
      </c>
      <c r="F31" s="6">
        <v>0</v>
      </c>
      <c r="G31" s="6">
        <v>58987</v>
      </c>
      <c r="H31" s="6">
        <v>0</v>
      </c>
      <c r="I31" s="6">
        <v>0</v>
      </c>
      <c r="J31" s="6">
        <v>1</v>
      </c>
      <c r="K31" s="6">
        <v>1</v>
      </c>
      <c r="L31" s="6">
        <v>0</v>
      </c>
      <c r="M31" s="6">
        <v>0</v>
      </c>
      <c r="N31" s="6">
        <v>0</v>
      </c>
      <c r="O31" s="6">
        <v>0</v>
      </c>
      <c r="P31" s="6"/>
      <c r="Q31" s="6"/>
      <c r="R31" s="6"/>
      <c r="S31" s="6"/>
      <c r="U31" s="32" t="s">
        <v>108</v>
      </c>
      <c r="V31" s="30">
        <v>7</v>
      </c>
      <c r="W31" s="37">
        <v>2.5454545454545454</v>
      </c>
      <c r="X31" s="34">
        <v>95</v>
      </c>
    </row>
    <row r="32" spans="1:24" x14ac:dyDescent="0.25">
      <c r="A32" s="35" t="s">
        <v>117</v>
      </c>
      <c r="B32" s="13">
        <v>1</v>
      </c>
      <c r="C32" s="13">
        <v>0</v>
      </c>
      <c r="D32" s="6">
        <v>1</v>
      </c>
      <c r="E32" s="6">
        <v>1</v>
      </c>
      <c r="F32" s="6">
        <v>0</v>
      </c>
      <c r="G32" s="6">
        <v>58987</v>
      </c>
      <c r="H32" s="6">
        <v>1</v>
      </c>
      <c r="I32" s="6">
        <v>1</v>
      </c>
      <c r="J32" s="6">
        <v>0</v>
      </c>
      <c r="K32" s="6">
        <v>0</v>
      </c>
      <c r="L32" s="6">
        <v>1</v>
      </c>
      <c r="M32" s="6">
        <v>0</v>
      </c>
      <c r="N32" s="6">
        <v>0</v>
      </c>
      <c r="O32" s="6">
        <v>0</v>
      </c>
      <c r="P32" s="6"/>
      <c r="Q32" s="6"/>
      <c r="R32" s="6"/>
      <c r="S32" s="6"/>
      <c r="U32" s="32" t="s">
        <v>109</v>
      </c>
      <c r="V32" s="30">
        <v>63</v>
      </c>
      <c r="W32" s="37">
        <v>22.90909090909091</v>
      </c>
      <c r="X32" s="34">
        <v>95</v>
      </c>
    </row>
    <row r="33" spans="1:19" x14ac:dyDescent="0.25">
      <c r="A33" s="19" t="s">
        <v>82</v>
      </c>
      <c r="B33" s="13" t="e">
        <v>#DIV/0!</v>
      </c>
      <c r="C33" s="13" t="e">
        <v>#DIV/0!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/>
      <c r="Q33" s="6"/>
      <c r="R33" s="6"/>
      <c r="S33" s="6"/>
    </row>
    <row r="34" spans="1:19" x14ac:dyDescent="0.25">
      <c r="A34" s="19" t="s">
        <v>134</v>
      </c>
      <c r="B34" s="13" t="e">
        <v>#DIV/0!</v>
      </c>
      <c r="C34" s="13" t="e">
        <v>#DIV/0!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/>
      <c r="Q34" s="6"/>
      <c r="R34" s="6"/>
      <c r="S34" s="6"/>
    </row>
    <row r="35" spans="1:19" x14ac:dyDescent="0.25">
      <c r="A35" s="19" t="s">
        <v>18</v>
      </c>
      <c r="B35" s="13" t="e">
        <v>#DIV/0!</v>
      </c>
      <c r="C35" s="13" t="e">
        <v>#DIV/0!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/>
      <c r="Q35" s="6"/>
      <c r="R35" s="6"/>
      <c r="S35" s="6"/>
    </row>
    <row r="36" spans="1:19" x14ac:dyDescent="0.25">
      <c r="A36" s="19" t="s">
        <v>69</v>
      </c>
      <c r="B36" s="13" t="e">
        <v>#DIV/0!</v>
      </c>
      <c r="C36" s="13" t="e">
        <v>#DIV/0!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/>
      <c r="Q36" s="6"/>
      <c r="R36" s="6"/>
      <c r="S36" s="6"/>
    </row>
    <row r="37" spans="1:19" x14ac:dyDescent="0.25">
      <c r="A37" s="19" t="s">
        <v>83</v>
      </c>
      <c r="B37" s="13" t="e">
        <v>#DIV/0!</v>
      </c>
      <c r="C37" s="13" t="e">
        <v>#DIV/0!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/>
      <c r="Q37" s="6"/>
      <c r="R37" s="6"/>
      <c r="S37" s="6"/>
    </row>
    <row r="38" spans="1:19" x14ac:dyDescent="0.25">
      <c r="A38" s="19" t="s">
        <v>73</v>
      </c>
      <c r="B38" s="13" t="e">
        <v>#DIV/0!</v>
      </c>
      <c r="C38" s="13" t="e">
        <v>#DIV/0!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/>
      <c r="Q38" s="6"/>
      <c r="R38" s="6"/>
      <c r="S38" s="6"/>
    </row>
    <row r="39" spans="1:19" x14ac:dyDescent="0.25">
      <c r="A39" s="19" t="s">
        <v>130</v>
      </c>
      <c r="B39" s="13" t="e">
        <v>#DIV/0!</v>
      </c>
      <c r="C39" s="13" t="e">
        <v>#DIV/0!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/>
      <c r="Q39" s="6"/>
      <c r="R39" s="6"/>
      <c r="S39" s="6"/>
    </row>
    <row r="40" spans="1:19" x14ac:dyDescent="0.25">
      <c r="A40" s="19" t="s">
        <v>140</v>
      </c>
      <c r="B40" s="13" t="e">
        <v>#DIV/0!</v>
      </c>
      <c r="C40" s="13" t="e">
        <v>#DIV/0!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/>
      <c r="Q40" s="6"/>
      <c r="R40" s="6"/>
      <c r="S40" s="6"/>
    </row>
    <row r="41" spans="1:19" x14ac:dyDescent="0.25">
      <c r="A41" s="35" t="s">
        <v>127</v>
      </c>
      <c r="B41" s="13" t="e">
        <v>#DIV/0!</v>
      </c>
      <c r="C41" s="13" t="e">
        <v>#DIV/0!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/>
      <c r="Q41" s="6"/>
      <c r="R41" s="6"/>
      <c r="S41" s="6"/>
    </row>
    <row r="42" spans="1:19" x14ac:dyDescent="0.25">
      <c r="A42" s="35"/>
      <c r="B42" s="13" t="e">
        <v>#DIV/0!</v>
      </c>
      <c r="C42" s="13" t="e">
        <v>#DIV/0!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/>
      <c r="Q42" s="6"/>
      <c r="R42" s="6"/>
      <c r="S42" s="6"/>
    </row>
    <row r="43" spans="1:19" x14ac:dyDescent="0.25">
      <c r="A43" s="20"/>
      <c r="B43" s="13" t="e">
        <v>#DIV/0!</v>
      </c>
      <c r="C43" s="13" t="e">
        <v>#DIV/0!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/>
      <c r="Q43" s="6"/>
      <c r="R43" s="6"/>
      <c r="S43" s="6"/>
    </row>
    <row r="44" spans="1:19" x14ac:dyDescent="0.25">
      <c r="A44" s="20"/>
      <c r="B44" s="13" t="e">
        <v>#DIV/0!</v>
      </c>
      <c r="C44" s="13" t="e">
        <v>#DIV/0!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/>
      <c r="Q44" s="6"/>
      <c r="R44" s="6"/>
      <c r="S44" s="6"/>
    </row>
    <row r="45" spans="1:19" x14ac:dyDescent="0.25">
      <c r="A45" s="20"/>
      <c r="B45" s="13" t="e">
        <v>#DIV/0!</v>
      </c>
      <c r="C45" s="13" t="e">
        <v>#DIV/0!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/>
      <c r="Q45" s="6"/>
      <c r="R45" s="6"/>
      <c r="S45" s="6"/>
    </row>
    <row r="46" spans="1:19" x14ac:dyDescent="0.25">
      <c r="A46" s="20"/>
      <c r="B46" s="13" t="e">
        <v>#DIV/0!</v>
      </c>
      <c r="C46" s="13" t="e">
        <v>#DIV/0!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/>
      <c r="Q46" s="6"/>
      <c r="R46" s="6"/>
      <c r="S46" s="6"/>
    </row>
    <row r="47" spans="1:19" x14ac:dyDescent="0.25">
      <c r="A47" s="20"/>
      <c r="B47" s="13" t="e">
        <v>#DIV/0!</v>
      </c>
      <c r="C47" s="13" t="e">
        <v>#DIV/0!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/>
      <c r="Q47" s="6"/>
      <c r="R47" s="6"/>
      <c r="S47" s="6"/>
    </row>
    <row r="48" spans="1:19" x14ac:dyDescent="0.25">
      <c r="A48" s="20"/>
      <c r="B48" s="13" t="e">
        <v>#DIV/0!</v>
      </c>
      <c r="C48" s="13" t="e">
        <v>#DIV/0!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/>
      <c r="Q48" s="6"/>
      <c r="R48" s="6"/>
      <c r="S48" s="6"/>
    </row>
    <row r="49" spans="1:19" x14ac:dyDescent="0.25">
      <c r="A49" s="20"/>
      <c r="B49" s="13" t="e">
        <v>#DIV/0!</v>
      </c>
      <c r="C49" s="13" t="e">
        <v>#DIV/0!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/>
      <c r="Q49" s="6"/>
      <c r="R49" s="6"/>
      <c r="S49" s="6"/>
    </row>
    <row r="50" spans="1:19" x14ac:dyDescent="0.25">
      <c r="A50" s="20"/>
      <c r="B50" s="13" t="e">
        <v>#DIV/0!</v>
      </c>
      <c r="C50" s="13" t="e">
        <v>#DIV/0!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/>
      <c r="Q50" s="6"/>
      <c r="R50" s="6"/>
      <c r="S50" s="6"/>
    </row>
    <row r="51" spans="1:19" x14ac:dyDescent="0.25">
      <c r="A51" s="20"/>
      <c r="B51" s="13" t="e">
        <v>#DIV/0!</v>
      </c>
      <c r="C51" s="13" t="e">
        <v>#DIV/0!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/>
      <c r="Q51" s="6"/>
      <c r="R51" s="6"/>
      <c r="S51" s="6"/>
    </row>
    <row r="52" spans="1:19" x14ac:dyDescent="0.25">
      <c r="A52" s="20"/>
      <c r="B52" s="13" t="e">
        <v>#DIV/0!</v>
      </c>
      <c r="C52" s="13" t="e">
        <v>#DIV/0!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/>
      <c r="Q52" s="6"/>
      <c r="R52" s="6"/>
      <c r="S52" s="6"/>
    </row>
    <row r="53" spans="1:19" x14ac:dyDescent="0.25">
      <c r="A53" s="20"/>
      <c r="B53" s="13" t="e">
        <v>#DIV/0!</v>
      </c>
      <c r="C53" s="13" t="e">
        <v>#DIV/0!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/>
      <c r="Q53" s="6"/>
      <c r="R53" s="6"/>
      <c r="S53" s="6"/>
    </row>
    <row r="54" spans="1:19" x14ac:dyDescent="0.25">
      <c r="A54" s="20"/>
      <c r="B54" s="13" t="e">
        <v>#DIV/0!</v>
      </c>
      <c r="C54" s="13" t="e">
        <v>#DIV/0!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/>
      <c r="Q54" s="6"/>
      <c r="R54" s="6"/>
      <c r="S54" s="6"/>
    </row>
    <row r="55" spans="1:19" x14ac:dyDescent="0.25">
      <c r="A55" s="20"/>
      <c r="B55" s="13" t="e">
        <v>#DIV/0!</v>
      </c>
      <c r="C55" s="13" t="e">
        <v>#DIV/0!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/>
      <c r="Q55" s="6"/>
      <c r="R55" s="6"/>
      <c r="S55" s="6"/>
    </row>
    <row r="56" spans="1:19" x14ac:dyDescent="0.25">
      <c r="A56" s="20"/>
      <c r="B56" s="13" t="e">
        <v>#DIV/0!</v>
      </c>
      <c r="C56" s="13" t="e">
        <v>#DIV/0!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/>
      <c r="Q56" s="6"/>
      <c r="R56" s="6"/>
      <c r="S56" s="6"/>
    </row>
    <row r="57" spans="1:19" x14ac:dyDescent="0.25">
      <c r="A57" s="20"/>
      <c r="B57" s="13" t="e">
        <v>#DIV/0!</v>
      </c>
      <c r="C57" s="13" t="e">
        <v>#DIV/0!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/>
      <c r="Q57" s="6"/>
      <c r="R57" s="6"/>
      <c r="S57" s="6"/>
    </row>
    <row r="58" spans="1:19" x14ac:dyDescent="0.25">
      <c r="A58" s="20"/>
      <c r="B58" s="13" t="e">
        <v>#DIV/0!</v>
      </c>
      <c r="C58" s="13" t="e">
        <v>#DIV/0!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/>
      <c r="Q58" s="6"/>
      <c r="R58" s="6"/>
      <c r="S58" s="6"/>
    </row>
    <row r="59" spans="1:19" x14ac:dyDescent="0.25">
      <c r="A59" s="20"/>
      <c r="B59" s="13" t="e">
        <v>#DIV/0!</v>
      </c>
      <c r="C59" s="13" t="e">
        <v>#DIV/0!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/>
      <c r="Q59" s="6"/>
      <c r="R59" s="6"/>
      <c r="S59" s="6"/>
    </row>
    <row r="60" spans="1:19" x14ac:dyDescent="0.25">
      <c r="A60" s="20"/>
      <c r="B60" s="13" t="e">
        <v>#DIV/0!</v>
      </c>
      <c r="C60" s="13" t="e">
        <v>#DIV/0!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/>
      <c r="Q60" s="6"/>
      <c r="R60" s="6"/>
      <c r="S60" s="6"/>
    </row>
    <row r="61" spans="1:19" x14ac:dyDescent="0.25">
      <c r="A61" s="20"/>
      <c r="B61" s="13" t="e">
        <v>#DIV/0!</v>
      </c>
      <c r="C61" s="13" t="e">
        <v>#DIV/0!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/>
      <c r="Q61" s="6"/>
      <c r="R61" s="6"/>
      <c r="S61" s="6"/>
    </row>
    <row r="62" spans="1:19" x14ac:dyDescent="0.25">
      <c r="A62" s="20"/>
      <c r="B62" s="13" t="e">
        <v>#DIV/0!</v>
      </c>
      <c r="C62" s="13" t="e">
        <v>#DIV/0!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/>
      <c r="Q62" s="6"/>
      <c r="R62" s="6"/>
      <c r="S62" s="6"/>
    </row>
    <row r="63" spans="1:19" x14ac:dyDescent="0.25">
      <c r="A63" s="20"/>
      <c r="B63" s="13" t="e">
        <v>#DIV/0!</v>
      </c>
      <c r="C63" s="13" t="e">
        <v>#DIV/0!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/>
      <c r="Q63" s="6"/>
      <c r="R63" s="6"/>
      <c r="S63" s="6"/>
    </row>
    <row r="64" spans="1:19" x14ac:dyDescent="0.25">
      <c r="A64" s="20"/>
      <c r="B64" s="13" t="e">
        <v>#DIV/0!</v>
      </c>
      <c r="C64" s="13" t="e">
        <v>#DIV/0!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/>
      <c r="Q64" s="6"/>
      <c r="R64" s="6"/>
      <c r="S64" s="6"/>
    </row>
    <row r="65" spans="1:19" x14ac:dyDescent="0.25">
      <c r="A65" s="20"/>
      <c r="B65" s="13" t="e">
        <v>#DIV/0!</v>
      </c>
      <c r="C65" s="13" t="e">
        <v>#DIV/0!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/>
      <c r="Q65" s="6"/>
      <c r="R65" s="6"/>
      <c r="S65" s="6"/>
    </row>
    <row r="66" spans="1:19" x14ac:dyDescent="0.25">
      <c r="A66" s="20"/>
      <c r="B66" s="13" t="e">
        <v>#DIV/0!</v>
      </c>
      <c r="C66" s="13" t="e">
        <v>#DIV/0!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/>
      <c r="Q66" s="6"/>
      <c r="R66" s="6"/>
      <c r="S66" s="6"/>
    </row>
    <row r="67" spans="1:19" x14ac:dyDescent="0.25">
      <c r="A67" s="20"/>
      <c r="B67" s="13" t="e">
        <v>#DIV/0!</v>
      </c>
      <c r="C67" s="13" t="e">
        <v>#DIV/0!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/>
      <c r="Q67" s="6"/>
      <c r="R67" s="6"/>
      <c r="S67" s="6"/>
    </row>
    <row r="68" spans="1:19" x14ac:dyDescent="0.25">
      <c r="A68" s="20"/>
      <c r="B68" s="13" t="e">
        <v>#DIV/0!</v>
      </c>
      <c r="C68" s="13" t="e">
        <v>#DIV/0!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/>
      <c r="Q68" s="6"/>
      <c r="R68" s="6"/>
      <c r="S68" s="6"/>
    </row>
    <row r="69" spans="1:19" x14ac:dyDescent="0.25">
      <c r="A69" s="20"/>
      <c r="B69" s="13" t="e">
        <v>#DIV/0!</v>
      </c>
      <c r="C69" s="13" t="e">
        <v>#DIV/0!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/>
      <c r="Q69" s="6"/>
      <c r="R69" s="6"/>
      <c r="S69" s="6"/>
    </row>
    <row r="70" spans="1:19" x14ac:dyDescent="0.25">
      <c r="A70" s="20"/>
      <c r="B70" s="13" t="e">
        <v>#DIV/0!</v>
      </c>
      <c r="C70" s="13" t="e">
        <v>#DIV/0!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/>
      <c r="Q70" s="6"/>
      <c r="R70" s="6"/>
      <c r="S70" s="6"/>
    </row>
    <row r="71" spans="1:19" x14ac:dyDescent="0.25">
      <c r="A71" s="20"/>
      <c r="B71" s="13" t="e">
        <v>#DIV/0!</v>
      </c>
      <c r="C71" s="13" t="e">
        <v>#DIV/0!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/>
      <c r="Q71" s="6"/>
      <c r="R71" s="6"/>
      <c r="S71" s="6"/>
    </row>
    <row r="72" spans="1:19" x14ac:dyDescent="0.25">
      <c r="A72" s="20"/>
      <c r="B72" s="13" t="e">
        <v>#DIV/0!</v>
      </c>
      <c r="C72" s="13" t="e">
        <v>#DIV/0!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/>
      <c r="Q72" s="6"/>
      <c r="R72" s="6"/>
      <c r="S72" s="6"/>
    </row>
    <row r="73" spans="1:19" x14ac:dyDescent="0.25">
      <c r="A73" s="20"/>
      <c r="B73" s="13" t="e">
        <v>#DIV/0!</v>
      </c>
      <c r="C73" s="13" t="e">
        <v>#DIV/0!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/>
      <c r="Q73" s="6"/>
      <c r="R73" s="6"/>
      <c r="S73" s="6"/>
    </row>
    <row r="74" spans="1:19" x14ac:dyDescent="0.25">
      <c r="A74" s="20"/>
      <c r="B74" s="13" t="e">
        <v>#DIV/0!</v>
      </c>
      <c r="C74" s="13" t="e">
        <v>#DIV/0!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/>
      <c r="Q74" s="6"/>
      <c r="R74" s="6"/>
      <c r="S74" s="6"/>
    </row>
    <row r="75" spans="1:19" x14ac:dyDescent="0.25">
      <c r="A75" s="20"/>
      <c r="B75" s="13" t="e">
        <v>#DIV/0!</v>
      </c>
      <c r="C75" s="13" t="e">
        <v>#DIV/0!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/>
      <c r="Q75" s="6"/>
      <c r="R75" s="6"/>
      <c r="S75" s="6"/>
    </row>
    <row r="76" spans="1:19" x14ac:dyDescent="0.25">
      <c r="A76" s="20"/>
      <c r="B76" s="13" t="e">
        <v>#DIV/0!</v>
      </c>
      <c r="C76" s="13" t="e">
        <v>#DIV/0!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/>
      <c r="Q76" s="6"/>
      <c r="R76" s="6"/>
      <c r="S76" s="6"/>
    </row>
    <row r="77" spans="1:19" x14ac:dyDescent="0.25">
      <c r="A77" s="20"/>
      <c r="B77" s="13" t="e">
        <v>#DIV/0!</v>
      </c>
      <c r="C77" s="13" t="e">
        <v>#DIV/0!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/>
      <c r="Q77" s="6"/>
      <c r="R77" s="6"/>
      <c r="S77" s="6"/>
    </row>
    <row r="78" spans="1:19" x14ac:dyDescent="0.25">
      <c r="A78" s="20"/>
      <c r="B78" s="13" t="e">
        <v>#DIV/0!</v>
      </c>
      <c r="C78" s="13" t="e">
        <v>#DIV/0!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/>
      <c r="Q78" s="6"/>
      <c r="R78" s="6"/>
      <c r="S78" s="6"/>
    </row>
    <row r="79" spans="1:19" x14ac:dyDescent="0.25">
      <c r="A79" s="20"/>
      <c r="B79" s="13" t="e">
        <v>#DIV/0!</v>
      </c>
      <c r="C79" s="13" t="e">
        <v>#DIV/0!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/>
      <c r="Q79" s="6"/>
      <c r="R79" s="6"/>
      <c r="S79" s="6"/>
    </row>
    <row r="80" spans="1:19" x14ac:dyDescent="0.25">
      <c r="A80" s="20"/>
      <c r="B80" s="13" t="e">
        <v>#DIV/0!</v>
      </c>
      <c r="C80" s="13" t="e">
        <v>#DIV/0!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/>
      <c r="Q80" s="6"/>
      <c r="R80" s="6"/>
      <c r="S80" s="6"/>
    </row>
    <row r="81" spans="1:19" x14ac:dyDescent="0.25">
      <c r="A81" s="20"/>
      <c r="B81" s="13" t="e">
        <v>#DIV/0!</v>
      </c>
      <c r="C81" s="13" t="e">
        <v>#DIV/0!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/>
      <c r="Q81" s="6"/>
      <c r="R81" s="6"/>
      <c r="S81" s="6"/>
    </row>
    <row r="82" spans="1:19" x14ac:dyDescent="0.25">
      <c r="A82" s="20"/>
      <c r="B82" s="13" t="e">
        <v>#DIV/0!</v>
      </c>
      <c r="C82" s="13" t="e">
        <v>#DIV/0!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/>
      <c r="Q82" s="6"/>
      <c r="R82" s="6"/>
      <c r="S82" s="6"/>
    </row>
    <row r="83" spans="1:19" x14ac:dyDescent="0.25">
      <c r="A83" s="20"/>
      <c r="B83" s="13" t="e">
        <v>#DIV/0!</v>
      </c>
      <c r="C83" s="13" t="e">
        <v>#DIV/0!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/>
      <c r="Q83" s="6"/>
      <c r="R83" s="6"/>
      <c r="S83" s="6"/>
    </row>
    <row r="84" spans="1:19" x14ac:dyDescent="0.25">
      <c r="A84" s="20"/>
      <c r="B84" s="13" t="e">
        <v>#DIV/0!</v>
      </c>
      <c r="C84" s="13" t="e">
        <v>#DIV/0!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/>
      <c r="Q84" s="6"/>
      <c r="R84" s="6"/>
      <c r="S84" s="6"/>
    </row>
    <row r="85" spans="1:19" x14ac:dyDescent="0.25">
      <c r="A85" s="20"/>
      <c r="B85" s="13" t="e">
        <v>#DIV/0!</v>
      </c>
      <c r="C85" s="13" t="e">
        <v>#DIV/0!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/>
      <c r="Q85" s="6"/>
      <c r="R85" s="6"/>
      <c r="S85" s="6"/>
    </row>
    <row r="86" spans="1:19" x14ac:dyDescent="0.25">
      <c r="A86" s="20"/>
      <c r="B86" s="13" t="e">
        <v>#DIV/0!</v>
      </c>
      <c r="C86" s="13" t="e">
        <v>#DIV/0!</v>
      </c>
      <c r="D86" s="6">
        <v>0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6">
        <v>0</v>
      </c>
      <c r="P86" s="6"/>
      <c r="Q86" s="6"/>
      <c r="R86" s="6"/>
      <c r="S86" s="6"/>
    </row>
    <row r="87" spans="1:19" x14ac:dyDescent="0.25">
      <c r="A87" s="20"/>
      <c r="B87" s="13" t="e">
        <v>#DIV/0!</v>
      </c>
      <c r="C87" s="13" t="e">
        <v>#DIV/0!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/>
      <c r="Q87" s="6"/>
      <c r="R87" s="6"/>
      <c r="S87" s="6"/>
    </row>
    <row r="88" spans="1:19" x14ac:dyDescent="0.25">
      <c r="A88" s="20"/>
      <c r="B88" s="13" t="e">
        <v>#DIV/0!</v>
      </c>
      <c r="C88" s="13" t="e">
        <v>#DIV/0!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/>
      <c r="Q88" s="6"/>
      <c r="R88" s="6"/>
      <c r="S88" s="6"/>
    </row>
    <row r="89" spans="1:19" x14ac:dyDescent="0.25">
      <c r="A89" s="20"/>
      <c r="B89" s="13" t="e">
        <v>#DIV/0!</v>
      </c>
      <c r="C89" s="13" t="e">
        <v>#DIV/0!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/>
      <c r="Q89" s="6"/>
      <c r="R89" s="6"/>
      <c r="S89" s="6"/>
    </row>
    <row r="90" spans="1:19" x14ac:dyDescent="0.25">
      <c r="A90" s="20"/>
      <c r="B90" s="13" t="e">
        <v>#DIV/0!</v>
      </c>
      <c r="C90" s="13" t="e">
        <v>#DIV/0!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/>
      <c r="Q90" s="6"/>
      <c r="R90" s="6"/>
      <c r="S90" s="6"/>
    </row>
    <row r="91" spans="1:19" x14ac:dyDescent="0.25">
      <c r="A91" s="20"/>
      <c r="B91" s="13" t="e">
        <v>#DIV/0!</v>
      </c>
      <c r="C91" s="13" t="e">
        <v>#DIV/0!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/>
      <c r="Q91" s="6"/>
      <c r="R91" s="6"/>
      <c r="S91" s="6"/>
    </row>
    <row r="92" spans="1:19" x14ac:dyDescent="0.25">
      <c r="A92" s="20"/>
      <c r="B92" s="13" t="e">
        <v>#DIV/0!</v>
      </c>
      <c r="C92" s="13" t="e">
        <v>#DIV/0!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/>
      <c r="Q92" s="6"/>
      <c r="R92" s="6"/>
      <c r="S92" s="6"/>
    </row>
    <row r="93" spans="1:19" x14ac:dyDescent="0.25">
      <c r="A93" s="20"/>
      <c r="B93" s="13" t="e">
        <v>#DIV/0!</v>
      </c>
      <c r="C93" s="13" t="e">
        <v>#DIV/0!</v>
      </c>
      <c r="D93" s="6">
        <v>0</v>
      </c>
      <c r="E93" s="6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/>
      <c r="Q93" s="6"/>
      <c r="R93" s="6"/>
      <c r="S93" s="6"/>
    </row>
    <row r="94" spans="1:19" x14ac:dyDescent="0.25">
      <c r="A94" s="20"/>
      <c r="B94" s="13" t="e">
        <v>#DIV/0!</v>
      </c>
      <c r="C94" s="13" t="e">
        <v>#DIV/0!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6"/>
      <c r="Q94" s="6"/>
      <c r="R94" s="6"/>
      <c r="S94" s="6"/>
    </row>
    <row r="95" spans="1:19" x14ac:dyDescent="0.25">
      <c r="A95" s="20"/>
      <c r="B95" s="13" t="e">
        <v>#DIV/0!</v>
      </c>
      <c r="C95" s="13" t="e">
        <v>#DIV/0!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/>
      <c r="Q95" s="6"/>
      <c r="R95" s="6"/>
      <c r="S95" s="6"/>
    </row>
    <row r="96" spans="1:19" x14ac:dyDescent="0.25">
      <c r="A96" s="20"/>
      <c r="B96" s="13" t="e">
        <v>#DIV/0!</v>
      </c>
      <c r="C96" s="13" t="e">
        <v>#DIV/0!</v>
      </c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6"/>
      <c r="Q96" s="6"/>
      <c r="R96" s="6"/>
      <c r="S96" s="6"/>
    </row>
    <row r="97" spans="1:19" x14ac:dyDescent="0.25">
      <c r="A97" s="20"/>
      <c r="B97" s="13" t="e">
        <v>#DIV/0!</v>
      </c>
      <c r="C97" s="13" t="e">
        <v>#DIV/0!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/>
      <c r="Q97" s="6"/>
      <c r="R97" s="6"/>
      <c r="S97" s="6"/>
    </row>
    <row r="98" spans="1:19" x14ac:dyDescent="0.25">
      <c r="A98" s="20"/>
      <c r="B98" s="13" t="e">
        <v>#DIV/0!</v>
      </c>
      <c r="C98" s="13" t="e">
        <v>#DIV/0!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/>
      <c r="Q98" s="6"/>
      <c r="R98" s="6"/>
      <c r="S98" s="6"/>
    </row>
    <row r="99" spans="1:19" x14ac:dyDescent="0.25">
      <c r="A99" s="20"/>
      <c r="B99" s="13" t="e">
        <v>#DIV/0!</v>
      </c>
      <c r="C99" s="13" t="e">
        <v>#DIV/0!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/>
      <c r="Q99" s="6"/>
      <c r="R99" s="6"/>
      <c r="S99" s="6"/>
    </row>
    <row r="100" spans="1:19" x14ac:dyDescent="0.25">
      <c r="A100" s="20"/>
      <c r="B100" s="13" t="e">
        <v>#DIV/0!</v>
      </c>
      <c r="C100" s="13" t="e">
        <v>#DIV/0!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/>
      <c r="Q100" s="6"/>
      <c r="R100" s="6"/>
      <c r="S100" s="6"/>
    </row>
    <row r="101" spans="1:19" x14ac:dyDescent="0.25">
      <c r="A101" s="20"/>
    </row>
    <row r="102" spans="1:19" x14ac:dyDescent="0.25">
      <c r="A102" s="20"/>
    </row>
    <row r="103" spans="1:19" x14ac:dyDescent="0.25">
      <c r="A103" s="20"/>
    </row>
    <row r="104" spans="1:19" x14ac:dyDescent="0.25">
      <c r="A104" s="20"/>
    </row>
    <row r="105" spans="1:19" x14ac:dyDescent="0.25">
      <c r="A105" s="20"/>
    </row>
    <row r="106" spans="1:19" x14ac:dyDescent="0.25">
      <c r="A106" s="20"/>
    </row>
    <row r="107" spans="1:19" x14ac:dyDescent="0.25">
      <c r="A107" s="20"/>
    </row>
    <row r="108" spans="1:19" x14ac:dyDescent="0.25">
      <c r="A108" s="20"/>
    </row>
    <row r="109" spans="1:19" x14ac:dyDescent="0.25">
      <c r="A109" s="20"/>
    </row>
    <row r="110" spans="1:19" x14ac:dyDescent="0.25">
      <c r="A110" s="20"/>
    </row>
    <row r="111" spans="1:19" x14ac:dyDescent="0.25">
      <c r="A111" s="20"/>
    </row>
    <row r="112" spans="1:19" x14ac:dyDescent="0.25">
      <c r="A112" s="20"/>
    </row>
    <row r="113" spans="1:1" x14ac:dyDescent="0.25">
      <c r="A113" s="20"/>
    </row>
    <row r="114" spans="1:1" x14ac:dyDescent="0.25">
      <c r="A114" s="20"/>
    </row>
    <row r="115" spans="1:1" x14ac:dyDescent="0.25">
      <c r="A115" s="20"/>
    </row>
    <row r="116" spans="1:1" x14ac:dyDescent="0.25">
      <c r="A116" s="20"/>
    </row>
    <row r="117" spans="1:1" x14ac:dyDescent="0.25">
      <c r="A117" s="20"/>
    </row>
    <row r="118" spans="1:1" x14ac:dyDescent="0.25">
      <c r="A118" s="20"/>
    </row>
    <row r="119" spans="1:1" x14ac:dyDescent="0.25">
      <c r="A119" s="20"/>
    </row>
    <row r="120" spans="1:1" x14ac:dyDescent="0.25">
      <c r="A120" s="20"/>
    </row>
    <row r="121" spans="1:1" x14ac:dyDescent="0.25">
      <c r="A121" s="20"/>
    </row>
    <row r="122" spans="1:1" x14ac:dyDescent="0.25">
      <c r="A122" s="20"/>
    </row>
    <row r="123" spans="1:1" x14ac:dyDescent="0.25">
      <c r="A123" s="20"/>
    </row>
    <row r="124" spans="1:1" x14ac:dyDescent="0.25">
      <c r="A124" s="20"/>
    </row>
    <row r="125" spans="1:1" x14ac:dyDescent="0.25">
      <c r="A125" s="20"/>
    </row>
    <row r="126" spans="1:1" x14ac:dyDescent="0.25">
      <c r="A126" s="20"/>
    </row>
    <row r="127" spans="1:1" x14ac:dyDescent="0.25">
      <c r="A127" s="20"/>
    </row>
    <row r="128" spans="1:1" x14ac:dyDescent="0.25">
      <c r="A128" s="20"/>
    </row>
    <row r="129" spans="1:1" x14ac:dyDescent="0.25">
      <c r="A129" s="20"/>
    </row>
    <row r="130" spans="1:1" x14ac:dyDescent="0.25">
      <c r="A130" s="20"/>
    </row>
    <row r="131" spans="1:1" x14ac:dyDescent="0.25">
      <c r="A131" s="20"/>
    </row>
    <row r="132" spans="1:1" x14ac:dyDescent="0.25">
      <c r="A132" s="20"/>
    </row>
    <row r="133" spans="1:1" x14ac:dyDescent="0.25">
      <c r="A133" s="20"/>
    </row>
    <row r="134" spans="1:1" x14ac:dyDescent="0.25">
      <c r="A134" s="20"/>
    </row>
    <row r="135" spans="1:1" x14ac:dyDescent="0.25">
      <c r="A135" s="20"/>
    </row>
    <row r="136" spans="1:1" x14ac:dyDescent="0.25">
      <c r="A136" s="20"/>
    </row>
    <row r="137" spans="1:1" x14ac:dyDescent="0.25">
      <c r="A137" s="20"/>
    </row>
    <row r="138" spans="1:1" x14ac:dyDescent="0.25">
      <c r="A138" s="20"/>
    </row>
    <row r="139" spans="1:1" x14ac:dyDescent="0.25">
      <c r="A139" s="20"/>
    </row>
    <row r="140" spans="1:1" x14ac:dyDescent="0.25">
      <c r="A140" s="20"/>
    </row>
    <row r="141" spans="1:1" x14ac:dyDescent="0.25">
      <c r="A141" s="20"/>
    </row>
    <row r="142" spans="1:1" x14ac:dyDescent="0.25">
      <c r="A142" s="20"/>
    </row>
    <row r="143" spans="1:1" x14ac:dyDescent="0.25">
      <c r="A143" s="20"/>
    </row>
    <row r="144" spans="1:1" x14ac:dyDescent="0.25">
      <c r="A144" s="20"/>
    </row>
    <row r="145" spans="1:1" x14ac:dyDescent="0.25">
      <c r="A145" s="20"/>
    </row>
    <row r="146" spans="1:1" x14ac:dyDescent="0.25">
      <c r="A146" s="20"/>
    </row>
    <row r="147" spans="1:1" x14ac:dyDescent="0.25">
      <c r="A147" s="20"/>
    </row>
    <row r="148" spans="1:1" x14ac:dyDescent="0.25">
      <c r="A148" s="20"/>
    </row>
    <row r="149" spans="1:1" x14ac:dyDescent="0.25">
      <c r="A149" s="20"/>
    </row>
    <row r="150" spans="1:1" x14ac:dyDescent="0.25">
      <c r="A150" s="20"/>
    </row>
    <row r="151" spans="1:1" x14ac:dyDescent="0.25">
      <c r="A151" s="20"/>
    </row>
    <row r="152" spans="1:1" x14ac:dyDescent="0.25">
      <c r="A152" s="20"/>
    </row>
    <row r="153" spans="1:1" x14ac:dyDescent="0.25">
      <c r="A153" s="20"/>
    </row>
    <row r="154" spans="1:1" x14ac:dyDescent="0.25">
      <c r="A154" s="20"/>
    </row>
    <row r="155" spans="1:1" x14ac:dyDescent="0.25">
      <c r="A155" s="20"/>
    </row>
    <row r="156" spans="1:1" x14ac:dyDescent="0.25">
      <c r="A156" s="20"/>
    </row>
    <row r="157" spans="1:1" x14ac:dyDescent="0.25">
      <c r="A157" s="20"/>
    </row>
    <row r="158" spans="1:1" x14ac:dyDescent="0.25">
      <c r="A158" s="20"/>
    </row>
    <row r="159" spans="1:1" x14ac:dyDescent="0.25">
      <c r="A159" s="20"/>
    </row>
    <row r="160" spans="1:1" x14ac:dyDescent="0.25">
      <c r="A160" s="20"/>
    </row>
    <row r="161" spans="1:1" x14ac:dyDescent="0.25">
      <c r="A161" s="20"/>
    </row>
    <row r="162" spans="1:1" x14ac:dyDescent="0.25">
      <c r="A162" s="20"/>
    </row>
    <row r="163" spans="1:1" x14ac:dyDescent="0.25">
      <c r="A163" s="20"/>
    </row>
    <row r="164" spans="1:1" x14ac:dyDescent="0.25">
      <c r="A164" s="20"/>
    </row>
    <row r="165" spans="1:1" x14ac:dyDescent="0.25">
      <c r="A165" s="20"/>
    </row>
    <row r="166" spans="1:1" x14ac:dyDescent="0.25">
      <c r="A166" s="20"/>
    </row>
    <row r="167" spans="1:1" x14ac:dyDescent="0.25">
      <c r="A167" s="20"/>
    </row>
    <row r="168" spans="1:1" x14ac:dyDescent="0.25">
      <c r="A168" s="20"/>
    </row>
    <row r="169" spans="1:1" x14ac:dyDescent="0.25">
      <c r="A169" s="20"/>
    </row>
    <row r="170" spans="1:1" x14ac:dyDescent="0.25">
      <c r="A170" s="20"/>
    </row>
    <row r="171" spans="1:1" x14ac:dyDescent="0.25">
      <c r="A171" s="20"/>
    </row>
    <row r="172" spans="1:1" x14ac:dyDescent="0.25">
      <c r="A172" s="20"/>
    </row>
    <row r="173" spans="1:1" x14ac:dyDescent="0.25">
      <c r="A173" s="20"/>
    </row>
    <row r="174" spans="1:1" x14ac:dyDescent="0.25">
      <c r="A174" s="20"/>
    </row>
    <row r="175" spans="1:1" x14ac:dyDescent="0.25">
      <c r="A175" s="20"/>
    </row>
    <row r="176" spans="1:1" x14ac:dyDescent="0.25">
      <c r="A176" s="20"/>
    </row>
    <row r="177" spans="1:1" x14ac:dyDescent="0.25">
      <c r="A177" s="20"/>
    </row>
    <row r="178" spans="1:1" x14ac:dyDescent="0.25">
      <c r="A178" s="20"/>
    </row>
    <row r="179" spans="1:1" x14ac:dyDescent="0.25">
      <c r="A179" s="20"/>
    </row>
    <row r="180" spans="1:1" x14ac:dyDescent="0.25">
      <c r="A180" s="20"/>
    </row>
    <row r="181" spans="1:1" x14ac:dyDescent="0.25">
      <c r="A181" s="20"/>
    </row>
    <row r="182" spans="1:1" x14ac:dyDescent="0.25">
      <c r="A182" s="20"/>
    </row>
    <row r="183" spans="1:1" x14ac:dyDescent="0.25">
      <c r="A183" s="20"/>
    </row>
    <row r="184" spans="1:1" x14ac:dyDescent="0.25">
      <c r="A184" s="20"/>
    </row>
    <row r="185" spans="1:1" x14ac:dyDescent="0.25">
      <c r="A185" s="20"/>
    </row>
    <row r="186" spans="1:1" x14ac:dyDescent="0.25">
      <c r="A186" s="20"/>
    </row>
    <row r="187" spans="1:1" x14ac:dyDescent="0.25">
      <c r="A187" s="20"/>
    </row>
    <row r="188" spans="1:1" x14ac:dyDescent="0.25">
      <c r="A188" s="20"/>
    </row>
    <row r="189" spans="1:1" x14ac:dyDescent="0.25">
      <c r="A189" s="20"/>
    </row>
    <row r="190" spans="1:1" x14ac:dyDescent="0.25">
      <c r="A190" s="20"/>
    </row>
    <row r="191" spans="1:1" x14ac:dyDescent="0.25">
      <c r="A191" s="20"/>
    </row>
    <row r="192" spans="1:1" x14ac:dyDescent="0.25">
      <c r="A192" s="20"/>
    </row>
    <row r="193" spans="1:1" x14ac:dyDescent="0.25">
      <c r="A193" s="20"/>
    </row>
    <row r="194" spans="1:1" x14ac:dyDescent="0.25">
      <c r="A194" s="20"/>
    </row>
    <row r="195" spans="1:1" x14ac:dyDescent="0.25">
      <c r="A195" s="20"/>
    </row>
    <row r="196" spans="1:1" x14ac:dyDescent="0.25">
      <c r="A196" s="20"/>
    </row>
    <row r="197" spans="1:1" x14ac:dyDescent="0.25">
      <c r="A197" s="20"/>
    </row>
    <row r="198" spans="1:1" x14ac:dyDescent="0.25">
      <c r="A198" s="20"/>
    </row>
    <row r="199" spans="1:1" x14ac:dyDescent="0.25">
      <c r="A199" s="20"/>
    </row>
    <row r="200" spans="1:1" x14ac:dyDescent="0.25">
      <c r="A200" s="20"/>
    </row>
    <row r="201" spans="1:1" x14ac:dyDescent="0.25">
      <c r="A201" s="20"/>
    </row>
    <row r="202" spans="1:1" x14ac:dyDescent="0.25">
      <c r="A202" s="20"/>
    </row>
    <row r="203" spans="1:1" x14ac:dyDescent="0.25">
      <c r="A203" s="20"/>
    </row>
    <row r="204" spans="1:1" x14ac:dyDescent="0.25">
      <c r="A204" s="20"/>
    </row>
    <row r="205" spans="1:1" x14ac:dyDescent="0.25">
      <c r="A205" s="20"/>
    </row>
    <row r="206" spans="1:1" x14ac:dyDescent="0.25">
      <c r="A206" s="20"/>
    </row>
    <row r="207" spans="1:1" x14ac:dyDescent="0.25">
      <c r="A207" s="20"/>
    </row>
    <row r="208" spans="1:1" x14ac:dyDescent="0.25">
      <c r="A208" s="20"/>
    </row>
    <row r="209" spans="1:1" x14ac:dyDescent="0.25">
      <c r="A209" s="20"/>
    </row>
    <row r="210" spans="1:1" x14ac:dyDescent="0.25">
      <c r="A210" s="20"/>
    </row>
    <row r="211" spans="1:1" x14ac:dyDescent="0.25">
      <c r="A211" s="20"/>
    </row>
    <row r="212" spans="1:1" x14ac:dyDescent="0.25">
      <c r="A212" s="20"/>
    </row>
    <row r="213" spans="1:1" x14ac:dyDescent="0.25">
      <c r="A213" s="20"/>
    </row>
    <row r="214" spans="1:1" x14ac:dyDescent="0.25">
      <c r="A214" s="20"/>
    </row>
    <row r="215" spans="1:1" x14ac:dyDescent="0.25">
      <c r="A215" s="20"/>
    </row>
    <row r="216" spans="1:1" x14ac:dyDescent="0.25">
      <c r="A216" s="20"/>
    </row>
    <row r="217" spans="1:1" x14ac:dyDescent="0.25">
      <c r="A217" s="20"/>
    </row>
    <row r="218" spans="1:1" x14ac:dyDescent="0.25">
      <c r="A218" s="20"/>
    </row>
    <row r="219" spans="1:1" x14ac:dyDescent="0.25">
      <c r="A219" s="20"/>
    </row>
    <row r="220" spans="1:1" x14ac:dyDescent="0.25">
      <c r="A220" s="20"/>
    </row>
    <row r="221" spans="1:1" x14ac:dyDescent="0.25">
      <c r="A221" s="20"/>
    </row>
    <row r="222" spans="1:1" x14ac:dyDescent="0.25">
      <c r="A222" s="20"/>
    </row>
    <row r="223" spans="1:1" x14ac:dyDescent="0.25">
      <c r="A223" s="20"/>
    </row>
    <row r="224" spans="1:1" x14ac:dyDescent="0.25">
      <c r="A224" s="20"/>
    </row>
    <row r="225" spans="1:1" x14ac:dyDescent="0.25">
      <c r="A225" s="20"/>
    </row>
    <row r="226" spans="1:1" x14ac:dyDescent="0.25">
      <c r="A226" s="20"/>
    </row>
    <row r="227" spans="1:1" x14ac:dyDescent="0.25">
      <c r="A227" s="20"/>
    </row>
    <row r="228" spans="1:1" x14ac:dyDescent="0.25">
      <c r="A228" s="20"/>
    </row>
    <row r="229" spans="1:1" x14ac:dyDescent="0.25">
      <c r="A229" s="20"/>
    </row>
    <row r="230" spans="1:1" x14ac:dyDescent="0.25">
      <c r="A230" s="20"/>
    </row>
    <row r="231" spans="1:1" x14ac:dyDescent="0.25">
      <c r="A231" s="20"/>
    </row>
    <row r="232" spans="1:1" x14ac:dyDescent="0.25">
      <c r="A232" s="20"/>
    </row>
    <row r="233" spans="1:1" x14ac:dyDescent="0.25">
      <c r="A233" s="20"/>
    </row>
    <row r="234" spans="1:1" x14ac:dyDescent="0.25">
      <c r="A234" s="20"/>
    </row>
    <row r="235" spans="1:1" x14ac:dyDescent="0.25">
      <c r="A235" s="20"/>
    </row>
    <row r="236" spans="1:1" x14ac:dyDescent="0.25">
      <c r="A236" s="20"/>
    </row>
    <row r="237" spans="1:1" x14ac:dyDescent="0.25">
      <c r="A237" s="20"/>
    </row>
    <row r="238" spans="1:1" x14ac:dyDescent="0.25">
      <c r="A238" s="20"/>
    </row>
    <row r="239" spans="1:1" x14ac:dyDescent="0.25">
      <c r="A239" s="20"/>
    </row>
    <row r="240" spans="1:1" x14ac:dyDescent="0.25">
      <c r="A240" s="20"/>
    </row>
    <row r="241" spans="1:1" x14ac:dyDescent="0.25">
      <c r="A241" s="20"/>
    </row>
    <row r="242" spans="1:1" x14ac:dyDescent="0.25">
      <c r="A242" s="20"/>
    </row>
    <row r="243" spans="1:1" x14ac:dyDescent="0.25">
      <c r="A243" s="20"/>
    </row>
    <row r="244" spans="1:1" x14ac:dyDescent="0.25">
      <c r="A244" s="20"/>
    </row>
    <row r="245" spans="1:1" x14ac:dyDescent="0.25">
      <c r="A245" s="20"/>
    </row>
    <row r="246" spans="1:1" x14ac:dyDescent="0.25">
      <c r="A246" s="20"/>
    </row>
    <row r="247" spans="1:1" x14ac:dyDescent="0.25">
      <c r="A247" s="20"/>
    </row>
    <row r="248" spans="1:1" x14ac:dyDescent="0.25">
      <c r="A248" s="20"/>
    </row>
    <row r="249" spans="1:1" x14ac:dyDescent="0.25">
      <c r="A249" s="20"/>
    </row>
    <row r="250" spans="1:1" x14ac:dyDescent="0.25">
      <c r="A250" s="20"/>
    </row>
    <row r="251" spans="1:1" x14ac:dyDescent="0.25">
      <c r="A251" s="20"/>
    </row>
    <row r="252" spans="1:1" x14ac:dyDescent="0.25">
      <c r="A252" s="20"/>
    </row>
    <row r="253" spans="1:1" x14ac:dyDescent="0.25">
      <c r="A253" s="20"/>
    </row>
    <row r="254" spans="1:1" x14ac:dyDescent="0.25">
      <c r="A254" s="20"/>
    </row>
    <row r="255" spans="1:1" x14ac:dyDescent="0.25">
      <c r="A255" s="20"/>
    </row>
    <row r="256" spans="1:1" x14ac:dyDescent="0.25">
      <c r="A256" s="20"/>
    </row>
    <row r="257" spans="1:1" x14ac:dyDescent="0.25">
      <c r="A257" s="20"/>
    </row>
    <row r="258" spans="1:1" x14ac:dyDescent="0.25">
      <c r="A258" s="20"/>
    </row>
    <row r="259" spans="1:1" x14ac:dyDescent="0.25">
      <c r="A259" s="20"/>
    </row>
    <row r="260" spans="1:1" x14ac:dyDescent="0.25">
      <c r="A260" s="20"/>
    </row>
    <row r="261" spans="1:1" x14ac:dyDescent="0.25">
      <c r="A261" s="20"/>
    </row>
    <row r="262" spans="1:1" x14ac:dyDescent="0.25">
      <c r="A262" s="20"/>
    </row>
    <row r="263" spans="1:1" x14ac:dyDescent="0.25">
      <c r="A263" s="20"/>
    </row>
    <row r="264" spans="1:1" x14ac:dyDescent="0.25">
      <c r="A264" s="20"/>
    </row>
    <row r="265" spans="1:1" x14ac:dyDescent="0.25">
      <c r="A265" s="20"/>
    </row>
    <row r="266" spans="1:1" x14ac:dyDescent="0.25">
      <c r="A266" s="20"/>
    </row>
    <row r="267" spans="1:1" x14ac:dyDescent="0.25">
      <c r="A267" s="20"/>
    </row>
    <row r="268" spans="1:1" x14ac:dyDescent="0.25">
      <c r="A268" s="20"/>
    </row>
    <row r="269" spans="1:1" x14ac:dyDescent="0.25">
      <c r="A269" s="20"/>
    </row>
    <row r="270" spans="1:1" x14ac:dyDescent="0.25">
      <c r="A270" s="20"/>
    </row>
    <row r="271" spans="1:1" x14ac:dyDescent="0.25">
      <c r="A271" s="20"/>
    </row>
    <row r="272" spans="1:1" x14ac:dyDescent="0.25">
      <c r="A272" s="20"/>
    </row>
    <row r="273" spans="1:1" x14ac:dyDescent="0.25">
      <c r="A273" s="20"/>
    </row>
    <row r="274" spans="1:1" x14ac:dyDescent="0.25">
      <c r="A274" s="20"/>
    </row>
    <row r="275" spans="1:1" x14ac:dyDescent="0.25">
      <c r="A275" s="20"/>
    </row>
    <row r="276" spans="1:1" x14ac:dyDescent="0.25">
      <c r="A276" s="20"/>
    </row>
    <row r="277" spans="1:1" x14ac:dyDescent="0.25">
      <c r="A277" s="20"/>
    </row>
    <row r="278" spans="1:1" x14ac:dyDescent="0.25">
      <c r="A278" s="20"/>
    </row>
    <row r="279" spans="1:1" x14ac:dyDescent="0.25">
      <c r="A279" s="20"/>
    </row>
    <row r="280" spans="1:1" x14ac:dyDescent="0.25">
      <c r="A280" s="20"/>
    </row>
    <row r="281" spans="1:1" x14ac:dyDescent="0.25">
      <c r="A281" s="20"/>
    </row>
    <row r="282" spans="1:1" x14ac:dyDescent="0.25">
      <c r="A282" s="20"/>
    </row>
    <row r="283" spans="1:1" x14ac:dyDescent="0.25">
      <c r="A283" s="20"/>
    </row>
    <row r="284" spans="1:1" x14ac:dyDescent="0.25">
      <c r="A284" s="20"/>
    </row>
    <row r="285" spans="1:1" x14ac:dyDescent="0.25">
      <c r="A285" s="20"/>
    </row>
    <row r="286" spans="1:1" x14ac:dyDescent="0.25">
      <c r="A286" s="20"/>
    </row>
    <row r="287" spans="1:1" x14ac:dyDescent="0.25">
      <c r="A287" s="20"/>
    </row>
    <row r="288" spans="1:1" x14ac:dyDescent="0.25">
      <c r="A288" s="20"/>
    </row>
    <row r="289" spans="1:1" x14ac:dyDescent="0.25">
      <c r="A289" s="20"/>
    </row>
    <row r="290" spans="1:1" x14ac:dyDescent="0.25">
      <c r="A290" s="20"/>
    </row>
    <row r="291" spans="1:1" x14ac:dyDescent="0.25">
      <c r="A291" s="20"/>
    </row>
    <row r="292" spans="1:1" x14ac:dyDescent="0.25">
      <c r="A292" s="20"/>
    </row>
    <row r="293" spans="1:1" x14ac:dyDescent="0.25">
      <c r="A293" s="20"/>
    </row>
    <row r="294" spans="1:1" x14ac:dyDescent="0.25">
      <c r="A294" s="20"/>
    </row>
    <row r="295" spans="1:1" x14ac:dyDescent="0.25">
      <c r="A295" s="20"/>
    </row>
    <row r="296" spans="1:1" x14ac:dyDescent="0.25">
      <c r="A296" s="20"/>
    </row>
    <row r="297" spans="1:1" x14ac:dyDescent="0.25">
      <c r="A297" s="20"/>
    </row>
    <row r="298" spans="1:1" x14ac:dyDescent="0.25">
      <c r="A298" s="20"/>
    </row>
    <row r="299" spans="1:1" x14ac:dyDescent="0.25">
      <c r="A299" s="20"/>
    </row>
    <row r="300" spans="1:1" x14ac:dyDescent="0.25">
      <c r="A300" s="20"/>
    </row>
    <row r="301" spans="1:1" x14ac:dyDescent="0.25">
      <c r="A301" s="20"/>
    </row>
    <row r="302" spans="1:1" x14ac:dyDescent="0.25">
      <c r="A302" s="20"/>
    </row>
    <row r="303" spans="1:1" x14ac:dyDescent="0.25">
      <c r="A303" s="20"/>
    </row>
    <row r="304" spans="1:1" x14ac:dyDescent="0.25">
      <c r="A304" s="20"/>
    </row>
    <row r="305" spans="1:1" x14ac:dyDescent="0.25">
      <c r="A305" s="20"/>
    </row>
    <row r="306" spans="1:1" x14ac:dyDescent="0.25">
      <c r="A306" s="20"/>
    </row>
    <row r="307" spans="1:1" x14ac:dyDescent="0.25">
      <c r="A307" s="20"/>
    </row>
    <row r="308" spans="1:1" x14ac:dyDescent="0.25">
      <c r="A308" s="20"/>
    </row>
    <row r="309" spans="1:1" x14ac:dyDescent="0.25">
      <c r="A309" s="20"/>
    </row>
    <row r="310" spans="1:1" x14ac:dyDescent="0.25">
      <c r="A310" s="20"/>
    </row>
    <row r="311" spans="1:1" x14ac:dyDescent="0.25">
      <c r="A311" s="20"/>
    </row>
    <row r="312" spans="1:1" x14ac:dyDescent="0.25">
      <c r="A312" s="20"/>
    </row>
    <row r="313" spans="1:1" x14ac:dyDescent="0.25">
      <c r="A313" s="20"/>
    </row>
    <row r="314" spans="1:1" x14ac:dyDescent="0.25">
      <c r="A314" s="20"/>
    </row>
    <row r="315" spans="1:1" x14ac:dyDescent="0.25">
      <c r="A315" s="20"/>
    </row>
    <row r="316" spans="1:1" x14ac:dyDescent="0.25">
      <c r="A316" s="20"/>
    </row>
    <row r="317" spans="1:1" x14ac:dyDescent="0.25">
      <c r="A317" s="20"/>
    </row>
    <row r="318" spans="1:1" x14ac:dyDescent="0.25">
      <c r="A318" s="20"/>
    </row>
    <row r="319" spans="1:1" x14ac:dyDescent="0.25">
      <c r="A319" s="20"/>
    </row>
    <row r="320" spans="1:1" x14ac:dyDescent="0.25">
      <c r="A320" s="20"/>
    </row>
    <row r="321" spans="1:1" x14ac:dyDescent="0.25">
      <c r="A321" s="20"/>
    </row>
    <row r="322" spans="1:1" x14ac:dyDescent="0.25">
      <c r="A322" s="20"/>
    </row>
    <row r="323" spans="1:1" x14ac:dyDescent="0.25">
      <c r="A323" s="20"/>
    </row>
    <row r="324" spans="1:1" x14ac:dyDescent="0.25">
      <c r="A324" s="20"/>
    </row>
    <row r="325" spans="1:1" x14ac:dyDescent="0.25">
      <c r="A325" s="20"/>
    </row>
    <row r="326" spans="1:1" x14ac:dyDescent="0.25">
      <c r="A326" s="20"/>
    </row>
    <row r="327" spans="1:1" x14ac:dyDescent="0.25">
      <c r="A327" s="20"/>
    </row>
    <row r="328" spans="1:1" x14ac:dyDescent="0.25">
      <c r="A328" s="20"/>
    </row>
    <row r="329" spans="1:1" x14ac:dyDescent="0.25">
      <c r="A329" s="20"/>
    </row>
    <row r="330" spans="1:1" x14ac:dyDescent="0.25">
      <c r="A330" s="20"/>
    </row>
    <row r="331" spans="1:1" x14ac:dyDescent="0.25">
      <c r="A331" s="20"/>
    </row>
    <row r="332" spans="1:1" x14ac:dyDescent="0.25">
      <c r="A332" s="20"/>
    </row>
    <row r="333" spans="1:1" x14ac:dyDescent="0.25">
      <c r="A333" s="20"/>
    </row>
    <row r="334" spans="1:1" x14ac:dyDescent="0.25">
      <c r="A334" s="20"/>
    </row>
    <row r="335" spans="1:1" x14ac:dyDescent="0.25">
      <c r="A335" s="20"/>
    </row>
    <row r="336" spans="1:1" x14ac:dyDescent="0.25">
      <c r="A336" s="20"/>
    </row>
    <row r="337" spans="1:1" x14ac:dyDescent="0.25">
      <c r="A337" s="20"/>
    </row>
    <row r="338" spans="1:1" x14ac:dyDescent="0.25">
      <c r="A338" s="20"/>
    </row>
    <row r="339" spans="1:1" x14ac:dyDescent="0.25">
      <c r="A339" s="20"/>
    </row>
    <row r="340" spans="1:1" x14ac:dyDescent="0.25">
      <c r="A340" s="20"/>
    </row>
    <row r="341" spans="1:1" x14ac:dyDescent="0.25">
      <c r="A341" s="20"/>
    </row>
    <row r="342" spans="1:1" x14ac:dyDescent="0.25">
      <c r="A342" s="20"/>
    </row>
    <row r="343" spans="1:1" x14ac:dyDescent="0.25">
      <c r="A343" s="20"/>
    </row>
    <row r="344" spans="1:1" x14ac:dyDescent="0.25">
      <c r="A344" s="20"/>
    </row>
    <row r="345" spans="1:1" x14ac:dyDescent="0.25">
      <c r="A345" s="20"/>
    </row>
    <row r="346" spans="1:1" x14ac:dyDescent="0.25">
      <c r="A346" s="20"/>
    </row>
    <row r="347" spans="1:1" x14ac:dyDescent="0.25">
      <c r="A347" s="20"/>
    </row>
    <row r="348" spans="1:1" x14ac:dyDescent="0.25">
      <c r="A348" s="20"/>
    </row>
    <row r="349" spans="1:1" x14ac:dyDescent="0.25">
      <c r="A349" s="20"/>
    </row>
    <row r="350" spans="1:1" x14ac:dyDescent="0.25">
      <c r="A350" s="20"/>
    </row>
    <row r="351" spans="1:1" x14ac:dyDescent="0.25">
      <c r="A351" s="20"/>
    </row>
    <row r="352" spans="1:1" x14ac:dyDescent="0.25">
      <c r="A352" s="20"/>
    </row>
    <row r="353" spans="1:1" x14ac:dyDescent="0.25">
      <c r="A353" s="20"/>
    </row>
    <row r="354" spans="1:1" x14ac:dyDescent="0.25">
      <c r="A354" s="20"/>
    </row>
    <row r="355" spans="1:1" x14ac:dyDescent="0.25">
      <c r="A355" s="20"/>
    </row>
    <row r="356" spans="1:1" x14ac:dyDescent="0.25">
      <c r="A356" s="20"/>
    </row>
    <row r="357" spans="1:1" x14ac:dyDescent="0.25">
      <c r="A357" s="20"/>
    </row>
    <row r="358" spans="1:1" x14ac:dyDescent="0.25">
      <c r="A358" s="20"/>
    </row>
    <row r="359" spans="1:1" x14ac:dyDescent="0.25">
      <c r="A359" s="20"/>
    </row>
    <row r="360" spans="1:1" x14ac:dyDescent="0.25">
      <c r="A360" s="20"/>
    </row>
    <row r="361" spans="1:1" x14ac:dyDescent="0.25">
      <c r="A361" s="20"/>
    </row>
    <row r="362" spans="1:1" x14ac:dyDescent="0.25">
      <c r="A362" s="20"/>
    </row>
    <row r="363" spans="1:1" x14ac:dyDescent="0.25">
      <c r="A363" s="20"/>
    </row>
    <row r="364" spans="1:1" x14ac:dyDescent="0.25">
      <c r="A364" s="20"/>
    </row>
    <row r="365" spans="1:1" x14ac:dyDescent="0.25">
      <c r="A365" s="20"/>
    </row>
    <row r="366" spans="1:1" x14ac:dyDescent="0.25">
      <c r="A366" s="20"/>
    </row>
    <row r="367" spans="1:1" x14ac:dyDescent="0.25">
      <c r="A367" s="20"/>
    </row>
    <row r="368" spans="1:1" x14ac:dyDescent="0.25">
      <c r="A368" s="20"/>
    </row>
    <row r="369" spans="1:1" x14ac:dyDescent="0.25">
      <c r="A369" s="20"/>
    </row>
    <row r="370" spans="1:1" x14ac:dyDescent="0.25">
      <c r="A370" s="20"/>
    </row>
    <row r="371" spans="1:1" x14ac:dyDescent="0.25">
      <c r="A371" s="20"/>
    </row>
    <row r="372" spans="1:1" x14ac:dyDescent="0.25">
      <c r="A372" s="20"/>
    </row>
    <row r="373" spans="1:1" x14ac:dyDescent="0.25">
      <c r="A373" s="20"/>
    </row>
    <row r="374" spans="1:1" x14ac:dyDescent="0.25">
      <c r="A374" s="20"/>
    </row>
    <row r="375" spans="1:1" x14ac:dyDescent="0.25">
      <c r="A375" s="20"/>
    </row>
    <row r="376" spans="1:1" x14ac:dyDescent="0.25">
      <c r="A376" s="20"/>
    </row>
    <row r="377" spans="1:1" x14ac:dyDescent="0.25">
      <c r="A377" s="20"/>
    </row>
    <row r="378" spans="1:1" x14ac:dyDescent="0.25">
      <c r="A378" s="20"/>
    </row>
    <row r="379" spans="1:1" x14ac:dyDescent="0.25">
      <c r="A379" s="20"/>
    </row>
    <row r="380" spans="1:1" x14ac:dyDescent="0.25">
      <c r="A380" s="20"/>
    </row>
    <row r="381" spans="1:1" x14ac:dyDescent="0.25">
      <c r="A381" s="20"/>
    </row>
    <row r="382" spans="1:1" x14ac:dyDescent="0.25">
      <c r="A382" s="20"/>
    </row>
    <row r="383" spans="1:1" x14ac:dyDescent="0.25">
      <c r="A383" s="20"/>
    </row>
    <row r="384" spans="1:1" x14ac:dyDescent="0.25">
      <c r="A384" s="20"/>
    </row>
    <row r="385" spans="1:1" x14ac:dyDescent="0.25">
      <c r="A385" s="20"/>
    </row>
    <row r="386" spans="1:1" x14ac:dyDescent="0.25">
      <c r="A386" s="20"/>
    </row>
    <row r="387" spans="1:1" x14ac:dyDescent="0.25">
      <c r="A387" s="20"/>
    </row>
    <row r="388" spans="1:1" x14ac:dyDescent="0.25">
      <c r="A388" s="20"/>
    </row>
    <row r="389" spans="1:1" x14ac:dyDescent="0.25">
      <c r="A389" s="20"/>
    </row>
    <row r="390" spans="1:1" x14ac:dyDescent="0.25">
      <c r="A390" s="20"/>
    </row>
    <row r="391" spans="1:1" x14ac:dyDescent="0.25">
      <c r="A391" s="20"/>
    </row>
    <row r="392" spans="1:1" x14ac:dyDescent="0.25">
      <c r="A392" s="20"/>
    </row>
    <row r="393" spans="1:1" x14ac:dyDescent="0.25">
      <c r="A393" s="20"/>
    </row>
    <row r="394" spans="1:1" x14ac:dyDescent="0.25">
      <c r="A394" s="20"/>
    </row>
    <row r="395" spans="1:1" x14ac:dyDescent="0.25">
      <c r="A395" s="20"/>
    </row>
    <row r="396" spans="1:1" x14ac:dyDescent="0.25">
      <c r="A396" s="20"/>
    </row>
    <row r="397" spans="1:1" x14ac:dyDescent="0.25">
      <c r="A397" s="20"/>
    </row>
    <row r="398" spans="1:1" x14ac:dyDescent="0.25">
      <c r="A398" s="20"/>
    </row>
    <row r="399" spans="1:1" x14ac:dyDescent="0.25">
      <c r="A399" s="20"/>
    </row>
    <row r="400" spans="1:1" x14ac:dyDescent="0.25">
      <c r="A400" s="20"/>
    </row>
    <row r="401" spans="1:1" x14ac:dyDescent="0.25">
      <c r="A401" s="20"/>
    </row>
    <row r="402" spans="1:1" x14ac:dyDescent="0.25">
      <c r="A402" s="20"/>
    </row>
    <row r="403" spans="1:1" x14ac:dyDescent="0.25">
      <c r="A403" s="20"/>
    </row>
    <row r="404" spans="1:1" x14ac:dyDescent="0.25">
      <c r="A404" s="20"/>
    </row>
    <row r="405" spans="1:1" x14ac:dyDescent="0.25">
      <c r="A405" s="20"/>
    </row>
    <row r="406" spans="1:1" x14ac:dyDescent="0.25">
      <c r="A406" s="20"/>
    </row>
    <row r="407" spans="1:1" x14ac:dyDescent="0.25">
      <c r="A407" s="20"/>
    </row>
    <row r="408" spans="1:1" x14ac:dyDescent="0.25">
      <c r="A408" s="20"/>
    </row>
    <row r="409" spans="1:1" x14ac:dyDescent="0.25">
      <c r="A409" s="20"/>
    </row>
    <row r="410" spans="1:1" x14ac:dyDescent="0.25">
      <c r="A410" s="20"/>
    </row>
    <row r="411" spans="1:1" x14ac:dyDescent="0.25">
      <c r="A411" s="20"/>
    </row>
    <row r="412" spans="1:1" x14ac:dyDescent="0.25">
      <c r="A412" s="20"/>
    </row>
    <row r="413" spans="1:1" x14ac:dyDescent="0.25">
      <c r="A413" s="20"/>
    </row>
    <row r="414" spans="1:1" x14ac:dyDescent="0.25">
      <c r="A414" s="20"/>
    </row>
    <row r="415" spans="1:1" x14ac:dyDescent="0.25">
      <c r="A415" s="20"/>
    </row>
    <row r="416" spans="1:1" x14ac:dyDescent="0.25">
      <c r="A416" s="20"/>
    </row>
    <row r="417" spans="1:1" x14ac:dyDescent="0.25">
      <c r="A417" s="20"/>
    </row>
    <row r="418" spans="1:1" x14ac:dyDescent="0.25">
      <c r="A418" s="20"/>
    </row>
    <row r="419" spans="1:1" x14ac:dyDescent="0.25">
      <c r="A419" s="20"/>
    </row>
    <row r="420" spans="1:1" x14ac:dyDescent="0.25">
      <c r="A420" s="20"/>
    </row>
    <row r="421" spans="1:1" x14ac:dyDescent="0.25">
      <c r="A421" s="20"/>
    </row>
    <row r="422" spans="1:1" x14ac:dyDescent="0.25">
      <c r="A422" s="20"/>
    </row>
    <row r="423" spans="1:1" x14ac:dyDescent="0.25">
      <c r="A423" s="20"/>
    </row>
    <row r="424" spans="1:1" x14ac:dyDescent="0.25">
      <c r="A424" s="20"/>
    </row>
    <row r="425" spans="1:1" x14ac:dyDescent="0.25">
      <c r="A425" s="20"/>
    </row>
    <row r="426" spans="1:1" x14ac:dyDescent="0.25">
      <c r="A426" s="20"/>
    </row>
    <row r="427" spans="1:1" x14ac:dyDescent="0.25">
      <c r="A427" s="20"/>
    </row>
    <row r="428" spans="1:1" x14ac:dyDescent="0.25">
      <c r="A428" s="20"/>
    </row>
    <row r="429" spans="1:1" x14ac:dyDescent="0.25">
      <c r="A429" s="20"/>
    </row>
    <row r="430" spans="1:1" x14ac:dyDescent="0.25">
      <c r="A430" s="20"/>
    </row>
    <row r="431" spans="1:1" x14ac:dyDescent="0.25">
      <c r="A431" s="20"/>
    </row>
    <row r="432" spans="1:1" x14ac:dyDescent="0.25">
      <c r="A432" s="20"/>
    </row>
    <row r="433" spans="1:1" x14ac:dyDescent="0.25">
      <c r="A433" s="20"/>
    </row>
    <row r="434" spans="1:1" x14ac:dyDescent="0.25">
      <c r="A434" s="20"/>
    </row>
    <row r="435" spans="1:1" x14ac:dyDescent="0.25">
      <c r="A435" s="20"/>
    </row>
    <row r="436" spans="1:1" x14ac:dyDescent="0.25">
      <c r="A436" s="20"/>
    </row>
    <row r="437" spans="1:1" x14ac:dyDescent="0.25">
      <c r="A437" s="20"/>
    </row>
    <row r="438" spans="1:1" x14ac:dyDescent="0.25">
      <c r="A438" s="20"/>
    </row>
    <row r="439" spans="1:1" x14ac:dyDescent="0.25">
      <c r="A439" s="20"/>
    </row>
    <row r="440" spans="1:1" x14ac:dyDescent="0.25">
      <c r="A440" s="20"/>
    </row>
    <row r="441" spans="1:1" x14ac:dyDescent="0.25">
      <c r="A441" s="20"/>
    </row>
    <row r="442" spans="1:1" x14ac:dyDescent="0.25">
      <c r="A442" s="20"/>
    </row>
    <row r="443" spans="1:1" x14ac:dyDescent="0.25">
      <c r="A443" s="20"/>
    </row>
    <row r="444" spans="1:1" x14ac:dyDescent="0.25">
      <c r="A444" s="20"/>
    </row>
    <row r="445" spans="1:1" x14ac:dyDescent="0.25">
      <c r="A445" s="20"/>
    </row>
    <row r="446" spans="1:1" x14ac:dyDescent="0.25">
      <c r="A446" s="20"/>
    </row>
    <row r="447" spans="1:1" x14ac:dyDescent="0.25">
      <c r="A447" s="20"/>
    </row>
    <row r="448" spans="1:1" x14ac:dyDescent="0.25">
      <c r="A448" s="20"/>
    </row>
    <row r="449" spans="1:1" x14ac:dyDescent="0.25">
      <c r="A449" s="20"/>
    </row>
    <row r="450" spans="1:1" x14ac:dyDescent="0.25">
      <c r="A450" s="20"/>
    </row>
    <row r="451" spans="1:1" x14ac:dyDescent="0.25">
      <c r="A451" s="20"/>
    </row>
    <row r="452" spans="1:1" x14ac:dyDescent="0.25">
      <c r="A452" s="20"/>
    </row>
    <row r="453" spans="1:1" x14ac:dyDescent="0.25">
      <c r="A453" s="20"/>
    </row>
    <row r="454" spans="1:1" x14ac:dyDescent="0.25">
      <c r="A454" s="20"/>
    </row>
    <row r="455" spans="1:1" x14ac:dyDescent="0.25">
      <c r="A455" s="20"/>
    </row>
    <row r="456" spans="1:1" x14ac:dyDescent="0.25">
      <c r="A456" s="20"/>
    </row>
    <row r="457" spans="1:1" x14ac:dyDescent="0.25">
      <c r="A457" s="20"/>
    </row>
    <row r="458" spans="1:1" x14ac:dyDescent="0.25">
      <c r="A458" s="20"/>
    </row>
    <row r="459" spans="1:1" x14ac:dyDescent="0.25">
      <c r="A459" s="20"/>
    </row>
    <row r="460" spans="1:1" x14ac:dyDescent="0.25">
      <c r="A460" s="20"/>
    </row>
    <row r="461" spans="1:1" x14ac:dyDescent="0.25">
      <c r="A461" s="20"/>
    </row>
    <row r="462" spans="1:1" x14ac:dyDescent="0.25">
      <c r="A462" s="20"/>
    </row>
    <row r="463" spans="1:1" x14ac:dyDescent="0.25">
      <c r="A463" s="20"/>
    </row>
    <row r="464" spans="1:1" x14ac:dyDescent="0.25">
      <c r="A464" s="20"/>
    </row>
    <row r="465" spans="1:1" x14ac:dyDescent="0.25">
      <c r="A465" s="20"/>
    </row>
    <row r="466" spans="1:1" x14ac:dyDescent="0.25">
      <c r="A466" s="20"/>
    </row>
    <row r="467" spans="1:1" x14ac:dyDescent="0.25">
      <c r="A467" s="20"/>
    </row>
    <row r="468" spans="1:1" x14ac:dyDescent="0.25">
      <c r="A468" s="20"/>
    </row>
    <row r="469" spans="1:1" x14ac:dyDescent="0.25">
      <c r="A469" s="20"/>
    </row>
    <row r="470" spans="1:1" x14ac:dyDescent="0.25">
      <c r="A470" s="20"/>
    </row>
    <row r="471" spans="1:1" x14ac:dyDescent="0.25">
      <c r="A471" s="20"/>
    </row>
    <row r="472" spans="1:1" x14ac:dyDescent="0.25">
      <c r="A472" s="20"/>
    </row>
    <row r="473" spans="1:1" x14ac:dyDescent="0.25">
      <c r="A473" s="20"/>
    </row>
    <row r="474" spans="1:1" x14ac:dyDescent="0.25">
      <c r="A474" s="20"/>
    </row>
    <row r="475" spans="1:1" x14ac:dyDescent="0.25">
      <c r="A475" s="20"/>
    </row>
    <row r="476" spans="1:1" x14ac:dyDescent="0.25">
      <c r="A476" s="20"/>
    </row>
    <row r="477" spans="1:1" x14ac:dyDescent="0.25">
      <c r="A477" s="20"/>
    </row>
    <row r="478" spans="1:1" x14ac:dyDescent="0.25">
      <c r="A478" s="20"/>
    </row>
    <row r="479" spans="1:1" x14ac:dyDescent="0.25">
      <c r="A479" s="20"/>
    </row>
    <row r="480" spans="1:1" x14ac:dyDescent="0.25">
      <c r="A480" s="20"/>
    </row>
    <row r="481" spans="1:1" x14ac:dyDescent="0.25">
      <c r="A481" s="20"/>
    </row>
    <row r="482" spans="1:1" x14ac:dyDescent="0.25">
      <c r="A482" s="20"/>
    </row>
    <row r="483" spans="1:1" x14ac:dyDescent="0.25">
      <c r="A483" s="20"/>
    </row>
    <row r="484" spans="1:1" x14ac:dyDescent="0.25">
      <c r="A484" s="20"/>
    </row>
    <row r="485" spans="1:1" x14ac:dyDescent="0.25">
      <c r="A485" s="20"/>
    </row>
    <row r="486" spans="1:1" x14ac:dyDescent="0.25">
      <c r="A486" s="20"/>
    </row>
    <row r="487" spans="1:1" x14ac:dyDescent="0.25">
      <c r="A487" s="20"/>
    </row>
    <row r="488" spans="1:1" x14ac:dyDescent="0.25">
      <c r="A488" s="20"/>
    </row>
    <row r="489" spans="1:1" x14ac:dyDescent="0.25">
      <c r="A489" s="20"/>
    </row>
    <row r="490" spans="1:1" x14ac:dyDescent="0.25">
      <c r="A490" s="20"/>
    </row>
    <row r="491" spans="1:1" x14ac:dyDescent="0.25">
      <c r="A491" s="20"/>
    </row>
    <row r="492" spans="1:1" x14ac:dyDescent="0.25">
      <c r="A492" s="20"/>
    </row>
    <row r="493" spans="1:1" x14ac:dyDescent="0.25">
      <c r="A493" s="20"/>
    </row>
    <row r="494" spans="1:1" x14ac:dyDescent="0.25">
      <c r="A494" s="20"/>
    </row>
    <row r="495" spans="1:1" x14ac:dyDescent="0.25">
      <c r="A495" s="20"/>
    </row>
    <row r="496" spans="1:1" x14ac:dyDescent="0.25">
      <c r="A496" s="20"/>
    </row>
    <row r="497" spans="1:1" x14ac:dyDescent="0.25">
      <c r="A497" s="20"/>
    </row>
    <row r="498" spans="1:1" x14ac:dyDescent="0.25">
      <c r="A498" s="20"/>
    </row>
    <row r="499" spans="1:1" x14ac:dyDescent="0.25">
      <c r="A499" s="20"/>
    </row>
    <row r="500" spans="1:1" x14ac:dyDescent="0.25">
      <c r="A500" s="20"/>
    </row>
    <row r="501" spans="1:1" x14ac:dyDescent="0.25">
      <c r="A501" s="20"/>
    </row>
    <row r="502" spans="1:1" x14ac:dyDescent="0.25">
      <c r="A502" s="20"/>
    </row>
    <row r="503" spans="1:1" x14ac:dyDescent="0.25">
      <c r="A503" s="20"/>
    </row>
    <row r="504" spans="1:1" x14ac:dyDescent="0.25">
      <c r="A504" s="20"/>
    </row>
    <row r="505" spans="1:1" x14ac:dyDescent="0.25">
      <c r="A505" s="20"/>
    </row>
    <row r="506" spans="1:1" x14ac:dyDescent="0.25">
      <c r="A506" s="20"/>
    </row>
    <row r="507" spans="1:1" x14ac:dyDescent="0.25">
      <c r="A507" s="20"/>
    </row>
    <row r="508" spans="1:1" x14ac:dyDescent="0.25">
      <c r="A508" s="20"/>
    </row>
    <row r="509" spans="1:1" x14ac:dyDescent="0.25">
      <c r="A509" s="20"/>
    </row>
    <row r="510" spans="1:1" x14ac:dyDescent="0.25">
      <c r="A510" s="20"/>
    </row>
    <row r="511" spans="1:1" x14ac:dyDescent="0.25">
      <c r="A511" s="20"/>
    </row>
    <row r="512" spans="1:1" x14ac:dyDescent="0.25">
      <c r="A512" s="20"/>
    </row>
    <row r="513" spans="1:1" x14ac:dyDescent="0.25">
      <c r="A513" s="20"/>
    </row>
    <row r="514" spans="1:1" x14ac:dyDescent="0.25">
      <c r="A514" s="20"/>
    </row>
    <row r="515" spans="1:1" x14ac:dyDescent="0.25">
      <c r="A515" s="20"/>
    </row>
    <row r="516" spans="1:1" x14ac:dyDescent="0.25">
      <c r="A516" s="20"/>
    </row>
    <row r="517" spans="1:1" x14ac:dyDescent="0.25">
      <c r="A517" s="20"/>
    </row>
    <row r="518" spans="1:1" x14ac:dyDescent="0.25">
      <c r="A518" s="20"/>
    </row>
    <row r="519" spans="1:1" x14ac:dyDescent="0.25">
      <c r="A519" s="20"/>
    </row>
    <row r="520" spans="1:1" x14ac:dyDescent="0.25">
      <c r="A520" s="20"/>
    </row>
    <row r="521" spans="1:1" x14ac:dyDescent="0.25">
      <c r="A521" s="20"/>
    </row>
    <row r="522" spans="1:1" x14ac:dyDescent="0.25">
      <c r="A522" s="20"/>
    </row>
    <row r="523" spans="1:1" x14ac:dyDescent="0.25">
      <c r="A523" s="20"/>
    </row>
    <row r="524" spans="1:1" x14ac:dyDescent="0.25">
      <c r="A524" s="20"/>
    </row>
    <row r="525" spans="1:1" x14ac:dyDescent="0.25">
      <c r="A525" s="20"/>
    </row>
    <row r="526" spans="1:1" x14ac:dyDescent="0.25">
      <c r="A526" s="20"/>
    </row>
    <row r="527" spans="1:1" x14ac:dyDescent="0.25">
      <c r="A527" s="20"/>
    </row>
    <row r="528" spans="1:1" x14ac:dyDescent="0.25">
      <c r="A528" s="20"/>
    </row>
    <row r="529" spans="1:1" x14ac:dyDescent="0.25">
      <c r="A529" s="20"/>
    </row>
    <row r="530" spans="1:1" x14ac:dyDescent="0.25">
      <c r="A530" s="20"/>
    </row>
    <row r="531" spans="1:1" x14ac:dyDescent="0.25">
      <c r="A531" s="20"/>
    </row>
    <row r="532" spans="1:1" x14ac:dyDescent="0.25">
      <c r="A532" s="20"/>
    </row>
    <row r="533" spans="1:1" x14ac:dyDescent="0.25">
      <c r="A533" s="20"/>
    </row>
    <row r="534" spans="1:1" x14ac:dyDescent="0.25">
      <c r="A534" s="20"/>
    </row>
    <row r="535" spans="1:1" x14ac:dyDescent="0.25">
      <c r="A535" s="20"/>
    </row>
    <row r="536" spans="1:1" x14ac:dyDescent="0.25">
      <c r="A536" s="20"/>
    </row>
    <row r="537" spans="1:1" x14ac:dyDescent="0.25">
      <c r="A537" s="20"/>
    </row>
    <row r="538" spans="1:1" x14ac:dyDescent="0.25">
      <c r="A538" s="20"/>
    </row>
    <row r="539" spans="1:1" x14ac:dyDescent="0.25">
      <c r="A539" s="20"/>
    </row>
    <row r="540" spans="1:1" x14ac:dyDescent="0.25">
      <c r="A540" s="20"/>
    </row>
    <row r="541" spans="1:1" x14ac:dyDescent="0.25">
      <c r="A541" s="20"/>
    </row>
    <row r="542" spans="1:1" x14ac:dyDescent="0.25">
      <c r="A542" s="20"/>
    </row>
    <row r="543" spans="1:1" x14ac:dyDescent="0.25">
      <c r="A543" s="20"/>
    </row>
    <row r="544" spans="1:1" x14ac:dyDescent="0.25">
      <c r="A544" s="20"/>
    </row>
    <row r="545" spans="1:1" x14ac:dyDescent="0.25">
      <c r="A545" s="20"/>
    </row>
    <row r="546" spans="1:1" x14ac:dyDescent="0.25">
      <c r="A546" s="20"/>
    </row>
    <row r="547" spans="1:1" x14ac:dyDescent="0.25">
      <c r="A547" s="20"/>
    </row>
    <row r="548" spans="1:1" x14ac:dyDescent="0.25">
      <c r="A548" s="20"/>
    </row>
    <row r="549" spans="1:1" x14ac:dyDescent="0.25">
      <c r="A549" s="20"/>
    </row>
    <row r="550" spans="1:1" x14ac:dyDescent="0.25">
      <c r="A550" s="20"/>
    </row>
    <row r="551" spans="1:1" x14ac:dyDescent="0.25">
      <c r="A551" s="20"/>
    </row>
    <row r="552" spans="1:1" x14ac:dyDescent="0.25">
      <c r="A552" s="20"/>
    </row>
    <row r="553" spans="1:1" x14ac:dyDescent="0.25">
      <c r="A553" s="20"/>
    </row>
    <row r="554" spans="1:1" x14ac:dyDescent="0.25">
      <c r="A554" s="20"/>
    </row>
    <row r="555" spans="1:1" x14ac:dyDescent="0.25">
      <c r="A555" s="20"/>
    </row>
    <row r="556" spans="1:1" x14ac:dyDescent="0.25">
      <c r="A556" s="20"/>
    </row>
    <row r="557" spans="1:1" x14ac:dyDescent="0.25">
      <c r="A557" s="20"/>
    </row>
    <row r="558" spans="1:1" x14ac:dyDescent="0.25">
      <c r="A558" s="20"/>
    </row>
    <row r="559" spans="1:1" x14ac:dyDescent="0.25">
      <c r="A559" s="20"/>
    </row>
    <row r="560" spans="1:1" x14ac:dyDescent="0.25">
      <c r="A560" s="20"/>
    </row>
    <row r="561" spans="1:1" x14ac:dyDescent="0.25">
      <c r="A561" s="20"/>
    </row>
    <row r="562" spans="1:1" x14ac:dyDescent="0.25">
      <c r="A562" s="20"/>
    </row>
    <row r="563" spans="1:1" x14ac:dyDescent="0.25">
      <c r="A563" s="20"/>
    </row>
    <row r="564" spans="1:1" x14ac:dyDescent="0.25">
      <c r="A564" s="20"/>
    </row>
    <row r="565" spans="1:1" x14ac:dyDescent="0.25">
      <c r="A565" s="20"/>
    </row>
    <row r="566" spans="1:1" x14ac:dyDescent="0.25">
      <c r="A566" s="20"/>
    </row>
    <row r="567" spans="1:1" x14ac:dyDescent="0.25">
      <c r="A567" s="20"/>
    </row>
    <row r="568" spans="1:1" x14ac:dyDescent="0.25">
      <c r="A568" s="20"/>
    </row>
    <row r="569" spans="1:1" x14ac:dyDescent="0.25">
      <c r="A569" s="20"/>
    </row>
    <row r="570" spans="1:1" x14ac:dyDescent="0.25">
      <c r="A570" s="20"/>
    </row>
    <row r="571" spans="1:1" x14ac:dyDescent="0.25">
      <c r="A571" s="20"/>
    </row>
    <row r="572" spans="1:1" x14ac:dyDescent="0.25">
      <c r="A572" s="20"/>
    </row>
    <row r="573" spans="1:1" x14ac:dyDescent="0.25">
      <c r="A573" s="20"/>
    </row>
    <row r="574" spans="1:1" x14ac:dyDescent="0.25">
      <c r="A574" s="20"/>
    </row>
    <row r="575" spans="1:1" x14ac:dyDescent="0.25">
      <c r="A575" s="20"/>
    </row>
    <row r="576" spans="1:1" x14ac:dyDescent="0.25">
      <c r="A576" s="20"/>
    </row>
    <row r="577" spans="1:1" x14ac:dyDescent="0.25">
      <c r="A577" s="20"/>
    </row>
    <row r="578" spans="1:1" x14ac:dyDescent="0.25">
      <c r="A578" s="20"/>
    </row>
    <row r="579" spans="1:1" x14ac:dyDescent="0.25">
      <c r="A579" s="20"/>
    </row>
    <row r="580" spans="1:1" x14ac:dyDescent="0.25">
      <c r="A580" s="20"/>
    </row>
    <row r="581" spans="1:1" x14ac:dyDescent="0.25">
      <c r="A581" s="20"/>
    </row>
    <row r="582" spans="1:1" x14ac:dyDescent="0.25">
      <c r="A582" s="20"/>
    </row>
    <row r="583" spans="1:1" x14ac:dyDescent="0.25">
      <c r="A583" s="20"/>
    </row>
    <row r="584" spans="1:1" x14ac:dyDescent="0.25">
      <c r="A584" s="20"/>
    </row>
    <row r="585" spans="1:1" x14ac:dyDescent="0.25">
      <c r="A585" s="20"/>
    </row>
    <row r="586" spans="1:1" x14ac:dyDescent="0.25">
      <c r="A586" s="20"/>
    </row>
    <row r="587" spans="1:1" x14ac:dyDescent="0.25">
      <c r="A587" s="20"/>
    </row>
    <row r="588" spans="1:1" x14ac:dyDescent="0.25">
      <c r="A588" s="20"/>
    </row>
    <row r="589" spans="1:1" x14ac:dyDescent="0.25">
      <c r="A589" s="20"/>
    </row>
    <row r="590" spans="1:1" x14ac:dyDescent="0.25">
      <c r="A590" s="20"/>
    </row>
    <row r="591" spans="1:1" x14ac:dyDescent="0.25">
      <c r="A591" s="20"/>
    </row>
    <row r="592" spans="1:1" x14ac:dyDescent="0.25">
      <c r="A592" s="20"/>
    </row>
    <row r="593" spans="1:1" x14ac:dyDescent="0.25">
      <c r="A593" s="20"/>
    </row>
    <row r="594" spans="1:1" x14ac:dyDescent="0.25">
      <c r="A594" s="20"/>
    </row>
    <row r="595" spans="1:1" x14ac:dyDescent="0.25">
      <c r="A595" s="20"/>
    </row>
    <row r="596" spans="1:1" x14ac:dyDescent="0.25">
      <c r="A596" s="20"/>
    </row>
    <row r="597" spans="1:1" x14ac:dyDescent="0.25">
      <c r="A597" s="20"/>
    </row>
    <row r="598" spans="1:1" x14ac:dyDescent="0.25">
      <c r="A598" s="20"/>
    </row>
    <row r="599" spans="1:1" x14ac:dyDescent="0.25">
      <c r="A599" s="20"/>
    </row>
    <row r="600" spans="1:1" x14ac:dyDescent="0.25">
      <c r="A600" s="20"/>
    </row>
    <row r="601" spans="1:1" x14ac:dyDescent="0.25">
      <c r="A601" s="20"/>
    </row>
    <row r="602" spans="1:1" x14ac:dyDescent="0.25">
      <c r="A602" s="20"/>
    </row>
    <row r="603" spans="1:1" x14ac:dyDescent="0.25">
      <c r="A603" s="20"/>
    </row>
    <row r="604" spans="1:1" x14ac:dyDescent="0.25">
      <c r="A604" s="20"/>
    </row>
    <row r="605" spans="1:1" x14ac:dyDescent="0.25">
      <c r="A605" s="20"/>
    </row>
    <row r="606" spans="1:1" x14ac:dyDescent="0.25">
      <c r="A606" s="20"/>
    </row>
    <row r="607" spans="1:1" x14ac:dyDescent="0.25">
      <c r="A607" s="20"/>
    </row>
    <row r="608" spans="1:1" x14ac:dyDescent="0.25">
      <c r="A608" s="20"/>
    </row>
    <row r="609" spans="1:1" x14ac:dyDescent="0.25">
      <c r="A609" s="20"/>
    </row>
    <row r="610" spans="1:1" x14ac:dyDescent="0.25">
      <c r="A610" s="20"/>
    </row>
    <row r="611" spans="1:1" x14ac:dyDescent="0.25">
      <c r="A611" s="20"/>
    </row>
    <row r="612" spans="1:1" x14ac:dyDescent="0.25">
      <c r="A612" s="20"/>
    </row>
    <row r="613" spans="1:1" x14ac:dyDescent="0.25">
      <c r="A613" s="20"/>
    </row>
    <row r="614" spans="1:1" x14ac:dyDescent="0.25">
      <c r="A614" s="20"/>
    </row>
    <row r="615" spans="1:1" x14ac:dyDescent="0.25">
      <c r="A615" s="20"/>
    </row>
    <row r="616" spans="1:1" x14ac:dyDescent="0.25">
      <c r="A616" s="20"/>
    </row>
    <row r="617" spans="1:1" x14ac:dyDescent="0.25">
      <c r="A617" s="20"/>
    </row>
    <row r="618" spans="1:1" x14ac:dyDescent="0.25">
      <c r="A618" s="20"/>
    </row>
    <row r="619" spans="1:1" x14ac:dyDescent="0.25">
      <c r="A619" s="20"/>
    </row>
    <row r="620" spans="1:1" x14ac:dyDescent="0.25">
      <c r="A620" s="20"/>
    </row>
    <row r="621" spans="1:1" x14ac:dyDescent="0.25">
      <c r="A621" s="20"/>
    </row>
    <row r="622" spans="1:1" x14ac:dyDescent="0.25">
      <c r="A622" s="20"/>
    </row>
    <row r="623" spans="1:1" x14ac:dyDescent="0.25">
      <c r="A623" s="20"/>
    </row>
    <row r="624" spans="1:1" x14ac:dyDescent="0.25">
      <c r="A624" s="20"/>
    </row>
    <row r="625" spans="1:1" x14ac:dyDescent="0.25">
      <c r="A625" s="20"/>
    </row>
    <row r="626" spans="1:1" x14ac:dyDescent="0.25">
      <c r="A626" s="20"/>
    </row>
    <row r="627" spans="1:1" x14ac:dyDescent="0.25">
      <c r="A627" s="20"/>
    </row>
    <row r="628" spans="1:1" x14ac:dyDescent="0.25">
      <c r="A628" s="20"/>
    </row>
    <row r="629" spans="1:1" x14ac:dyDescent="0.25">
      <c r="A629" s="20"/>
    </row>
    <row r="630" spans="1:1" x14ac:dyDescent="0.25">
      <c r="A630" s="20"/>
    </row>
    <row r="631" spans="1:1" x14ac:dyDescent="0.25">
      <c r="A631" s="20"/>
    </row>
    <row r="632" spans="1:1" x14ac:dyDescent="0.25">
      <c r="A632" s="20"/>
    </row>
    <row r="633" spans="1:1" x14ac:dyDescent="0.25">
      <c r="A633" s="20"/>
    </row>
    <row r="634" spans="1:1" x14ac:dyDescent="0.25">
      <c r="A634" s="20"/>
    </row>
    <row r="635" spans="1:1" x14ac:dyDescent="0.25">
      <c r="A635" s="20"/>
    </row>
    <row r="636" spans="1:1" x14ac:dyDescent="0.25">
      <c r="A636" s="20"/>
    </row>
    <row r="637" spans="1:1" x14ac:dyDescent="0.25">
      <c r="A637" s="20"/>
    </row>
    <row r="638" spans="1:1" x14ac:dyDescent="0.25">
      <c r="A638" s="20"/>
    </row>
    <row r="639" spans="1:1" x14ac:dyDescent="0.25">
      <c r="A639" s="20"/>
    </row>
    <row r="640" spans="1:1" x14ac:dyDescent="0.25">
      <c r="A640" s="20"/>
    </row>
    <row r="641" spans="1:1" x14ac:dyDescent="0.25">
      <c r="A641" s="20"/>
    </row>
    <row r="642" spans="1:1" x14ac:dyDescent="0.25">
      <c r="A642" s="20"/>
    </row>
    <row r="643" spans="1:1" x14ac:dyDescent="0.25">
      <c r="A643" s="20"/>
    </row>
    <row r="644" spans="1:1" x14ac:dyDescent="0.25">
      <c r="A644" s="20"/>
    </row>
    <row r="645" spans="1:1" x14ac:dyDescent="0.25">
      <c r="A645" s="20"/>
    </row>
    <row r="646" spans="1:1" x14ac:dyDescent="0.25">
      <c r="A646" s="20"/>
    </row>
    <row r="647" spans="1:1" x14ac:dyDescent="0.25">
      <c r="A647" s="20"/>
    </row>
    <row r="648" spans="1:1" x14ac:dyDescent="0.25">
      <c r="A648" s="20"/>
    </row>
    <row r="649" spans="1:1" x14ac:dyDescent="0.25">
      <c r="A649" s="20"/>
    </row>
    <row r="650" spans="1:1" x14ac:dyDescent="0.25">
      <c r="A650" s="20"/>
    </row>
  </sheetData>
  <autoFilter ref="A1:S1">
    <sortState ref="A2:S100">
      <sortCondition descending="1" ref="D1"/>
    </sortState>
  </autoFilter>
  <conditionalFormatting sqref="B1">
    <cfRule type="dataBar" priority="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{4C10BC83-6859-4024-8C64-3BC12A442FEA}</x14:id>
        </ext>
      </extLst>
    </cfRule>
  </conditionalFormatting>
  <conditionalFormatting sqref="C1">
    <cfRule type="dataBar" priority="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{B180962E-80CC-40D9-873B-A303B79A935D}</x14:id>
        </ext>
      </extLst>
    </cfRule>
  </conditionalFormatting>
  <conditionalFormatting sqref="B2:B100">
    <cfRule type="dataBar" priority="5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{700104B4-625A-4F6D-A545-95F383A510A8}</x14:id>
        </ext>
      </extLst>
    </cfRule>
  </conditionalFormatting>
  <conditionalFormatting sqref="C2:C100">
    <cfRule type="dataBar" priority="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{583AF000-99AA-4460-B727-0C50F46F0728}</x14:id>
        </ext>
      </extLst>
    </cfRule>
  </conditionalFormatting>
  <conditionalFormatting sqref="V17:V22">
    <cfRule type="top10" dxfId="11" priority="2" bottom="1" rank="1"/>
    <cfRule type="top10" dxfId="10" priority="3" rank="1"/>
  </conditionalFormatting>
  <conditionalFormatting sqref="A1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{2C6E86F8-6394-4912-9A72-7267FFCABC2C}</x14:id>
        </ext>
      </extLst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C10BC83-6859-4024-8C64-3BC12A442FEA}">
            <x14:dataBar minLength="0" maxLength="100" negativeBarColorSameAsPositive="1" axisPosition="none">
              <x14:cfvo type="min"/>
              <x14:cfvo type="max"/>
            </x14:dataBar>
          </x14:cfRule>
          <xm:sqref>B1</xm:sqref>
        </x14:conditionalFormatting>
        <x14:conditionalFormatting xmlns:xm="http://schemas.microsoft.com/office/excel/2006/main">
          <x14:cfRule type="dataBar" id="{B180962E-80CC-40D9-873B-A303B79A935D}">
            <x14:dataBar minLength="0" maxLength="100" negativeBarColorSameAsPositive="1" axisPosition="none">
              <x14:cfvo type="min"/>
              <x14:cfvo type="max"/>
            </x14:dataBar>
          </x14:cfRule>
          <xm:sqref>C1</xm:sqref>
        </x14:conditionalFormatting>
        <x14:conditionalFormatting xmlns:xm="http://schemas.microsoft.com/office/excel/2006/main">
          <x14:cfRule type="dataBar" id="{700104B4-625A-4F6D-A545-95F383A510A8}">
            <x14:dataBar minLength="0" maxLength="100" negativeBarColorSameAsPositive="1" axisPosition="none">
              <x14:cfvo type="min"/>
              <x14:cfvo type="max"/>
            </x14:dataBar>
          </x14:cfRule>
          <xm:sqref>B2:B100</xm:sqref>
        </x14:conditionalFormatting>
        <x14:conditionalFormatting xmlns:xm="http://schemas.microsoft.com/office/excel/2006/main">
          <x14:cfRule type="dataBar" id="{583AF000-99AA-4460-B727-0C50F46F0728}">
            <x14:dataBar minLength="0" maxLength="100" negativeBarColorSameAsPositive="1" axisPosition="none">
              <x14:cfvo type="min"/>
              <x14:cfvo type="max"/>
            </x14:dataBar>
          </x14:cfRule>
          <xm:sqref>C2:C100</xm:sqref>
        </x14:conditionalFormatting>
        <x14:conditionalFormatting xmlns:xm="http://schemas.microsoft.com/office/excel/2006/main">
          <x14:cfRule type="dataBar" id="{2C6E86F8-6394-4912-9A72-7267FFCABC2C}">
            <x14:dataBar minLength="0" maxLength="100" negativeBarColorSameAsPositive="1" axisPosition="none">
              <x14:cfvo type="min"/>
              <x14:cfvo type="max"/>
            </x14:dataBar>
          </x14:cfRule>
          <xm:sqref>A1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X650"/>
  <sheetViews>
    <sheetView workbookViewId="0">
      <selection activeCell="C13" sqref="C13"/>
    </sheetView>
  </sheetViews>
  <sheetFormatPr baseColWidth="10" defaultRowHeight="15" x14ac:dyDescent="0.25"/>
  <cols>
    <col min="1" max="1" width="37.5703125" style="21" bestFit="1" customWidth="1"/>
    <col min="4" max="4" width="9.5703125" style="4" bestFit="1" customWidth="1"/>
    <col min="12" max="15" width="14.7109375" customWidth="1"/>
    <col min="21" max="21" width="32.42578125" bestFit="1" customWidth="1"/>
    <col min="22" max="22" width="13.7109375" bestFit="1" customWidth="1"/>
    <col min="23" max="23" width="13" bestFit="1" customWidth="1"/>
  </cols>
  <sheetData>
    <row r="1" spans="1:22" ht="51" x14ac:dyDescent="0.25">
      <c r="A1" s="14" t="s">
        <v>1</v>
      </c>
      <c r="B1" s="14" t="s">
        <v>26</v>
      </c>
      <c r="C1" s="15" t="s">
        <v>27</v>
      </c>
      <c r="D1" s="16" t="s">
        <v>28</v>
      </c>
      <c r="E1" s="17" t="s">
        <v>29</v>
      </c>
      <c r="F1" s="17" t="s">
        <v>30</v>
      </c>
      <c r="G1" s="18" t="s">
        <v>31</v>
      </c>
      <c r="H1" s="18" t="s">
        <v>32</v>
      </c>
      <c r="I1" s="18" t="s">
        <v>33</v>
      </c>
      <c r="J1" s="18" t="s">
        <v>10</v>
      </c>
      <c r="K1" s="18" t="s">
        <v>34</v>
      </c>
      <c r="L1" s="18" t="s">
        <v>35</v>
      </c>
      <c r="M1" s="18" t="s">
        <v>76</v>
      </c>
      <c r="N1" s="18" t="s">
        <v>78</v>
      </c>
      <c r="O1" s="18" t="s">
        <v>77</v>
      </c>
      <c r="P1" s="16" t="s">
        <v>36</v>
      </c>
      <c r="Q1" s="16" t="s">
        <v>37</v>
      </c>
      <c r="R1" s="16" t="s">
        <v>38</v>
      </c>
      <c r="S1" s="10" t="s">
        <v>39</v>
      </c>
    </row>
    <row r="2" spans="1:22" x14ac:dyDescent="0.25">
      <c r="A2" s="19" t="s">
        <v>22</v>
      </c>
      <c r="B2" s="13">
        <v>0.45614035087719296</v>
      </c>
      <c r="C2" s="13">
        <v>0.14035087719298245</v>
      </c>
      <c r="D2" s="6">
        <v>57</v>
      </c>
      <c r="E2" s="6">
        <v>26</v>
      </c>
      <c r="F2" s="6">
        <v>8</v>
      </c>
      <c r="G2" s="6">
        <v>3350541</v>
      </c>
      <c r="H2" s="6">
        <v>27</v>
      </c>
      <c r="I2" s="6">
        <v>25</v>
      </c>
      <c r="J2" s="6">
        <v>19</v>
      </c>
      <c r="K2" s="6">
        <v>18</v>
      </c>
      <c r="L2" s="6">
        <v>22</v>
      </c>
      <c r="M2" s="6">
        <v>2</v>
      </c>
      <c r="N2" s="6">
        <v>4</v>
      </c>
      <c r="O2" s="6">
        <v>17</v>
      </c>
      <c r="P2" s="6"/>
      <c r="Q2" s="6"/>
      <c r="R2" s="6"/>
      <c r="S2" s="6"/>
    </row>
    <row r="3" spans="1:22" x14ac:dyDescent="0.25">
      <c r="A3" s="19" t="s">
        <v>67</v>
      </c>
      <c r="B3" s="13">
        <v>0.43243243243243246</v>
      </c>
      <c r="C3" s="13">
        <v>0.21621621621621623</v>
      </c>
      <c r="D3" s="6">
        <v>37</v>
      </c>
      <c r="E3" s="6">
        <v>16</v>
      </c>
      <c r="F3" s="6">
        <v>8</v>
      </c>
      <c r="G3" s="6">
        <v>2176939</v>
      </c>
      <c r="H3" s="6">
        <v>21</v>
      </c>
      <c r="I3" s="6">
        <v>15</v>
      </c>
      <c r="J3" s="6">
        <v>17</v>
      </c>
      <c r="K3" s="6">
        <v>17</v>
      </c>
      <c r="L3" s="6">
        <v>20</v>
      </c>
      <c r="M3" s="6">
        <v>2</v>
      </c>
      <c r="N3" s="6">
        <v>1</v>
      </c>
      <c r="O3" s="6">
        <v>10</v>
      </c>
      <c r="P3" s="6"/>
      <c r="Q3" s="6"/>
      <c r="R3" s="6"/>
      <c r="S3" s="6"/>
    </row>
    <row r="4" spans="1:22" x14ac:dyDescent="0.25">
      <c r="A4" s="19" t="s">
        <v>114</v>
      </c>
      <c r="B4" s="13">
        <v>0.78947368421052633</v>
      </c>
      <c r="C4" s="13">
        <v>0.21052631578947367</v>
      </c>
      <c r="D4" s="6">
        <v>19</v>
      </c>
      <c r="E4" s="6">
        <v>15</v>
      </c>
      <c r="F4" s="6">
        <v>4</v>
      </c>
      <c r="G4" s="6">
        <v>1117963</v>
      </c>
      <c r="H4" s="6">
        <v>1</v>
      </c>
      <c r="I4" s="6">
        <v>0</v>
      </c>
      <c r="J4" s="6">
        <v>2</v>
      </c>
      <c r="K4" s="6">
        <v>2</v>
      </c>
      <c r="L4" s="6">
        <v>2</v>
      </c>
      <c r="M4" s="6">
        <v>0</v>
      </c>
      <c r="N4" s="6">
        <v>0</v>
      </c>
      <c r="O4" s="6">
        <v>0</v>
      </c>
      <c r="P4" s="6"/>
      <c r="Q4" s="6"/>
      <c r="R4" s="6"/>
      <c r="S4" s="6"/>
    </row>
    <row r="5" spans="1:22" x14ac:dyDescent="0.25">
      <c r="A5" s="19" t="s">
        <v>60</v>
      </c>
      <c r="B5" s="13">
        <v>0.3888888888888889</v>
      </c>
      <c r="C5" s="13">
        <v>0.1111111111111111</v>
      </c>
      <c r="D5" s="6">
        <v>18</v>
      </c>
      <c r="E5" s="6">
        <v>7</v>
      </c>
      <c r="F5" s="6">
        <v>2</v>
      </c>
      <c r="G5" s="6">
        <v>1060092</v>
      </c>
      <c r="H5" s="6">
        <v>8</v>
      </c>
      <c r="I5" s="6">
        <v>10</v>
      </c>
      <c r="J5" s="6">
        <v>5</v>
      </c>
      <c r="K5" s="6">
        <v>6</v>
      </c>
      <c r="L5" s="6">
        <v>4</v>
      </c>
      <c r="M5" s="6">
        <v>0</v>
      </c>
      <c r="N5" s="6">
        <v>1</v>
      </c>
      <c r="O5" s="6">
        <v>8</v>
      </c>
      <c r="P5" s="6"/>
      <c r="Q5" s="6"/>
      <c r="R5" s="6"/>
      <c r="S5" s="6"/>
    </row>
    <row r="6" spans="1:22" x14ac:dyDescent="0.25">
      <c r="A6" s="19" t="s">
        <v>74</v>
      </c>
      <c r="B6" s="13">
        <v>0.8</v>
      </c>
      <c r="C6" s="13">
        <v>6.6666666666666666E-2</v>
      </c>
      <c r="D6" s="6">
        <v>15</v>
      </c>
      <c r="E6" s="6">
        <v>12</v>
      </c>
      <c r="F6" s="6">
        <v>1</v>
      </c>
      <c r="G6" s="6">
        <v>882573</v>
      </c>
      <c r="H6" s="6">
        <v>6</v>
      </c>
      <c r="I6" s="6">
        <v>4</v>
      </c>
      <c r="J6" s="6">
        <v>2</v>
      </c>
      <c r="K6" s="6">
        <v>2</v>
      </c>
      <c r="L6" s="6">
        <v>3</v>
      </c>
      <c r="M6" s="6">
        <v>0</v>
      </c>
      <c r="N6" s="6">
        <v>0</v>
      </c>
      <c r="O6" s="6">
        <v>2</v>
      </c>
      <c r="P6" s="6"/>
      <c r="Q6" s="6"/>
      <c r="R6" s="6"/>
      <c r="S6" s="6"/>
    </row>
    <row r="7" spans="1:22" x14ac:dyDescent="0.25">
      <c r="A7" s="19" t="s">
        <v>139</v>
      </c>
      <c r="B7" s="13">
        <v>0</v>
      </c>
      <c r="C7" s="13">
        <v>0.8666666666666667</v>
      </c>
      <c r="D7" s="6">
        <v>15</v>
      </c>
      <c r="E7" s="6">
        <v>0</v>
      </c>
      <c r="F7" s="6">
        <v>13</v>
      </c>
      <c r="G7" s="6">
        <v>884805</v>
      </c>
      <c r="H7" s="6">
        <v>6</v>
      </c>
      <c r="I7" s="6">
        <v>8</v>
      </c>
      <c r="J7" s="6">
        <v>1</v>
      </c>
      <c r="K7" s="6">
        <v>11</v>
      </c>
      <c r="L7" s="6">
        <v>12</v>
      </c>
      <c r="M7" s="6">
        <v>1</v>
      </c>
      <c r="N7" s="6">
        <v>1</v>
      </c>
      <c r="O7" s="6">
        <v>0</v>
      </c>
      <c r="P7" s="6"/>
      <c r="Q7" s="6"/>
      <c r="R7" s="6"/>
      <c r="S7" s="6"/>
    </row>
    <row r="8" spans="1:22" x14ac:dyDescent="0.25">
      <c r="A8" s="19" t="s">
        <v>24</v>
      </c>
      <c r="B8" s="13">
        <v>0.61538461538461542</v>
      </c>
      <c r="C8" s="13">
        <v>0.15384615384615385</v>
      </c>
      <c r="D8" s="6">
        <v>13</v>
      </c>
      <c r="E8" s="6">
        <v>8</v>
      </c>
      <c r="F8" s="6">
        <v>2</v>
      </c>
      <c r="G8" s="6">
        <v>764041</v>
      </c>
      <c r="H8" s="6">
        <v>2</v>
      </c>
      <c r="I8" s="6">
        <v>8</v>
      </c>
      <c r="J8" s="6">
        <v>1</v>
      </c>
      <c r="K8" s="6">
        <v>0</v>
      </c>
      <c r="L8" s="6">
        <v>5</v>
      </c>
      <c r="M8" s="6">
        <v>0</v>
      </c>
      <c r="N8" s="6">
        <v>0</v>
      </c>
      <c r="O8" s="6">
        <v>3</v>
      </c>
      <c r="P8" s="6"/>
      <c r="Q8" s="6"/>
      <c r="R8" s="6"/>
      <c r="S8" s="6"/>
    </row>
    <row r="9" spans="1:22" x14ac:dyDescent="0.25">
      <c r="A9" s="19" t="s">
        <v>63</v>
      </c>
      <c r="B9" s="13">
        <v>0.25</v>
      </c>
      <c r="C9" s="13">
        <v>0.5</v>
      </c>
      <c r="D9" s="6">
        <v>12</v>
      </c>
      <c r="E9" s="6">
        <v>3</v>
      </c>
      <c r="F9" s="6">
        <v>6</v>
      </c>
      <c r="G9" s="6">
        <v>706163</v>
      </c>
      <c r="H9" s="6">
        <v>4</v>
      </c>
      <c r="I9" s="6">
        <v>5</v>
      </c>
      <c r="J9" s="6">
        <v>4</v>
      </c>
      <c r="K9" s="6">
        <v>6</v>
      </c>
      <c r="L9" s="6">
        <v>6</v>
      </c>
      <c r="M9" s="6">
        <v>1</v>
      </c>
      <c r="N9" s="6">
        <v>0</v>
      </c>
      <c r="O9" s="6">
        <v>2</v>
      </c>
      <c r="P9" s="6"/>
      <c r="Q9" s="6"/>
      <c r="R9" s="6"/>
      <c r="S9" s="6"/>
    </row>
    <row r="10" spans="1:22" x14ac:dyDescent="0.25">
      <c r="A10" s="19" t="s">
        <v>131</v>
      </c>
      <c r="B10" s="13">
        <v>8.3333333333333329E-2</v>
      </c>
      <c r="C10" s="13">
        <v>0.16666666666666666</v>
      </c>
      <c r="D10" s="6">
        <v>12</v>
      </c>
      <c r="E10" s="6">
        <v>1</v>
      </c>
      <c r="F10" s="6">
        <v>2</v>
      </c>
      <c r="G10" s="6">
        <v>707844</v>
      </c>
      <c r="H10" s="6">
        <v>11</v>
      </c>
      <c r="I10" s="6">
        <v>11</v>
      </c>
      <c r="J10" s="6">
        <v>11</v>
      </c>
      <c r="K10" s="6">
        <v>10</v>
      </c>
      <c r="L10" s="6">
        <v>12</v>
      </c>
      <c r="M10" s="6">
        <v>2</v>
      </c>
      <c r="N10" s="6">
        <v>0</v>
      </c>
      <c r="O10" s="6">
        <v>7</v>
      </c>
      <c r="P10" s="6"/>
      <c r="Q10" s="6"/>
      <c r="R10" s="6"/>
      <c r="S10" s="6"/>
    </row>
    <row r="11" spans="1:22" x14ac:dyDescent="0.25">
      <c r="A11" s="19" t="s">
        <v>19</v>
      </c>
      <c r="B11" s="13">
        <v>0.4</v>
      </c>
      <c r="C11" s="13">
        <v>0.1</v>
      </c>
      <c r="D11" s="6">
        <v>10</v>
      </c>
      <c r="E11" s="6">
        <v>4</v>
      </c>
      <c r="F11" s="6">
        <v>1</v>
      </c>
      <c r="G11" s="6">
        <v>588745</v>
      </c>
      <c r="H11" s="6">
        <v>2</v>
      </c>
      <c r="I11" s="6">
        <v>2</v>
      </c>
      <c r="J11" s="6">
        <v>1</v>
      </c>
      <c r="K11" s="6">
        <v>1</v>
      </c>
      <c r="L11" s="6">
        <v>4</v>
      </c>
      <c r="M11" s="6">
        <v>2</v>
      </c>
      <c r="N11" s="6">
        <v>0</v>
      </c>
      <c r="O11" s="6">
        <v>3</v>
      </c>
      <c r="P11" s="6"/>
      <c r="Q11" s="6"/>
      <c r="R11" s="6"/>
      <c r="S11" s="6"/>
    </row>
    <row r="12" spans="1:22" x14ac:dyDescent="0.25">
      <c r="A12" s="19" t="s">
        <v>85</v>
      </c>
      <c r="B12" s="13">
        <v>0.55555555555555558</v>
      </c>
      <c r="C12" s="13">
        <v>0</v>
      </c>
      <c r="D12" s="6">
        <v>9</v>
      </c>
      <c r="E12" s="6">
        <v>5</v>
      </c>
      <c r="F12" s="6">
        <v>0</v>
      </c>
      <c r="G12" s="6">
        <v>529767</v>
      </c>
      <c r="H12" s="6">
        <v>1</v>
      </c>
      <c r="I12" s="6">
        <v>2</v>
      </c>
      <c r="J12" s="6">
        <v>4</v>
      </c>
      <c r="K12" s="6">
        <v>0</v>
      </c>
      <c r="L12" s="6">
        <v>4</v>
      </c>
      <c r="M12" s="6">
        <v>2</v>
      </c>
      <c r="N12" s="6">
        <v>0</v>
      </c>
      <c r="O12" s="6">
        <v>2</v>
      </c>
      <c r="P12" s="6"/>
      <c r="Q12" s="6"/>
      <c r="R12" s="6"/>
      <c r="S12" s="6"/>
    </row>
    <row r="13" spans="1:22" x14ac:dyDescent="0.25">
      <c r="A13" s="19" t="s">
        <v>62</v>
      </c>
      <c r="B13" s="13">
        <v>0.88888888888888884</v>
      </c>
      <c r="C13" s="13">
        <v>0</v>
      </c>
      <c r="D13" s="6">
        <v>9</v>
      </c>
      <c r="E13" s="6">
        <v>8</v>
      </c>
      <c r="F13" s="6">
        <v>0</v>
      </c>
      <c r="G13" s="6">
        <v>529209</v>
      </c>
      <c r="H13" s="6">
        <v>1</v>
      </c>
      <c r="I13" s="6">
        <v>1</v>
      </c>
      <c r="J13" s="6">
        <v>1</v>
      </c>
      <c r="K13" s="6">
        <v>1</v>
      </c>
      <c r="L13" s="6">
        <v>2</v>
      </c>
      <c r="M13" s="6">
        <v>0</v>
      </c>
      <c r="N13" s="6">
        <v>1</v>
      </c>
      <c r="O13" s="6">
        <v>0</v>
      </c>
      <c r="P13" s="6"/>
      <c r="Q13" s="6"/>
      <c r="R13" s="6"/>
      <c r="S13" s="6"/>
    </row>
    <row r="14" spans="1:22" x14ac:dyDescent="0.25">
      <c r="A14" s="19" t="s">
        <v>70</v>
      </c>
      <c r="B14" s="13">
        <v>0.77777777777777779</v>
      </c>
      <c r="C14" s="13">
        <v>0.1111111111111111</v>
      </c>
      <c r="D14" s="6">
        <v>9</v>
      </c>
      <c r="E14" s="6">
        <v>7</v>
      </c>
      <c r="F14" s="6">
        <v>1</v>
      </c>
      <c r="G14" s="6">
        <v>529767</v>
      </c>
      <c r="H14" s="6">
        <v>4</v>
      </c>
      <c r="I14" s="6">
        <v>3</v>
      </c>
      <c r="J14" s="6">
        <v>5</v>
      </c>
      <c r="K14" s="6">
        <v>4</v>
      </c>
      <c r="L14" s="6">
        <v>4</v>
      </c>
      <c r="M14" s="6">
        <v>0</v>
      </c>
      <c r="N14" s="6">
        <v>0</v>
      </c>
      <c r="O14" s="6">
        <v>1</v>
      </c>
      <c r="P14" s="6"/>
      <c r="Q14" s="6"/>
      <c r="R14" s="6"/>
      <c r="S14" s="6"/>
    </row>
    <row r="15" spans="1:22" x14ac:dyDescent="0.25">
      <c r="A15" s="19" t="s">
        <v>101</v>
      </c>
      <c r="B15" s="13">
        <v>0.5714285714285714</v>
      </c>
      <c r="C15" s="13">
        <v>0</v>
      </c>
      <c r="D15" s="6">
        <v>7</v>
      </c>
      <c r="E15" s="6">
        <v>4</v>
      </c>
      <c r="F15" s="6">
        <v>0</v>
      </c>
      <c r="G15" s="6">
        <v>411793</v>
      </c>
      <c r="H15" s="6">
        <v>1</v>
      </c>
      <c r="I15" s="6">
        <v>1</v>
      </c>
      <c r="J15" s="6">
        <v>1</v>
      </c>
      <c r="K15" s="6">
        <v>1</v>
      </c>
      <c r="L15" s="6">
        <v>2</v>
      </c>
      <c r="M15" s="6">
        <v>0</v>
      </c>
      <c r="N15" s="6">
        <v>0</v>
      </c>
      <c r="O15" s="6">
        <v>3</v>
      </c>
      <c r="P15" s="6"/>
      <c r="Q15" s="6"/>
      <c r="R15" s="6"/>
      <c r="S15" s="6"/>
    </row>
    <row r="16" spans="1:22" x14ac:dyDescent="0.25">
      <c r="A16" s="19" t="s">
        <v>120</v>
      </c>
      <c r="B16" s="13">
        <v>0.5714285714285714</v>
      </c>
      <c r="C16" s="13">
        <v>0.14285714285714285</v>
      </c>
      <c r="D16" s="6">
        <v>7</v>
      </c>
      <c r="E16" s="6">
        <v>4</v>
      </c>
      <c r="F16" s="6">
        <v>1</v>
      </c>
      <c r="G16" s="6">
        <v>410677</v>
      </c>
      <c r="H16" s="6">
        <v>0</v>
      </c>
      <c r="I16" s="6">
        <v>0</v>
      </c>
      <c r="J16" s="6">
        <v>0</v>
      </c>
      <c r="K16" s="6">
        <v>0</v>
      </c>
      <c r="L16" s="6">
        <v>3</v>
      </c>
      <c r="M16" s="6">
        <v>2</v>
      </c>
      <c r="N16" s="6">
        <v>0</v>
      </c>
      <c r="O16" s="6">
        <v>0</v>
      </c>
      <c r="P16" s="6"/>
      <c r="Q16" s="6"/>
      <c r="R16" s="6"/>
      <c r="S16" s="6"/>
      <c r="U16" s="27" t="s">
        <v>79</v>
      </c>
      <c r="V16" s="27" t="s">
        <v>80</v>
      </c>
    </row>
    <row r="17" spans="1:24" x14ac:dyDescent="0.25">
      <c r="A17" s="19" t="s">
        <v>132</v>
      </c>
      <c r="B17" s="13">
        <v>0.4</v>
      </c>
      <c r="C17" s="13">
        <v>0.2</v>
      </c>
      <c r="D17" s="6">
        <v>5</v>
      </c>
      <c r="E17" s="6">
        <v>2</v>
      </c>
      <c r="F17" s="6">
        <v>1</v>
      </c>
      <c r="G17" s="6">
        <v>294935</v>
      </c>
      <c r="H17" s="6">
        <v>3</v>
      </c>
      <c r="I17" s="6">
        <v>4</v>
      </c>
      <c r="J17" s="6">
        <v>3</v>
      </c>
      <c r="K17" s="6">
        <v>0</v>
      </c>
      <c r="L17" s="6">
        <v>0</v>
      </c>
      <c r="M17" s="6">
        <v>0</v>
      </c>
      <c r="N17" s="6">
        <v>0</v>
      </c>
      <c r="O17" s="6">
        <v>2</v>
      </c>
      <c r="P17" s="6"/>
      <c r="Q17" s="6"/>
      <c r="R17" s="6"/>
      <c r="S17" s="6"/>
      <c r="U17" s="6" t="s">
        <v>68</v>
      </c>
      <c r="V17" s="6">
        <v>50</v>
      </c>
    </row>
    <row r="18" spans="1:24" x14ac:dyDescent="0.25">
      <c r="A18" s="19" t="s">
        <v>123</v>
      </c>
      <c r="B18" s="13">
        <v>0.5</v>
      </c>
      <c r="C18" s="13">
        <v>0</v>
      </c>
      <c r="D18" s="6">
        <v>4</v>
      </c>
      <c r="E18" s="6">
        <v>2</v>
      </c>
      <c r="F18" s="6">
        <v>0</v>
      </c>
      <c r="G18" s="6">
        <v>235373</v>
      </c>
      <c r="H18" s="6">
        <v>1</v>
      </c>
      <c r="I18" s="6">
        <v>2</v>
      </c>
      <c r="J18" s="6">
        <v>2</v>
      </c>
      <c r="K18" s="6">
        <v>1</v>
      </c>
      <c r="L18" s="6">
        <v>2</v>
      </c>
      <c r="M18" s="6">
        <v>0</v>
      </c>
      <c r="N18" s="6">
        <v>0</v>
      </c>
      <c r="O18" s="6">
        <v>2</v>
      </c>
      <c r="P18" s="6"/>
      <c r="Q18" s="6"/>
      <c r="R18" s="6"/>
      <c r="S18" s="6"/>
      <c r="U18" s="6" t="s">
        <v>58</v>
      </c>
      <c r="V18" s="6">
        <v>60</v>
      </c>
    </row>
    <row r="19" spans="1:24" x14ac:dyDescent="0.25">
      <c r="A19" s="19" t="s">
        <v>92</v>
      </c>
      <c r="B19" s="13">
        <v>0.25</v>
      </c>
      <c r="C19" s="13">
        <v>0.5</v>
      </c>
      <c r="D19" s="6">
        <v>4</v>
      </c>
      <c r="E19" s="6">
        <v>1</v>
      </c>
      <c r="F19" s="6">
        <v>2</v>
      </c>
      <c r="G19" s="6">
        <v>235948</v>
      </c>
      <c r="H19" s="6">
        <v>1</v>
      </c>
      <c r="I19" s="6">
        <v>2</v>
      </c>
      <c r="J19" s="6">
        <v>0</v>
      </c>
      <c r="K19" s="6">
        <v>0</v>
      </c>
      <c r="L19" s="6">
        <v>2</v>
      </c>
      <c r="M19" s="6">
        <v>1</v>
      </c>
      <c r="N19" s="6">
        <v>0</v>
      </c>
      <c r="O19" s="6">
        <v>0</v>
      </c>
      <c r="P19" s="6"/>
      <c r="Q19" s="6"/>
      <c r="R19" s="6"/>
      <c r="S19" s="6"/>
      <c r="U19" s="6" t="s">
        <v>59</v>
      </c>
      <c r="V19" s="6">
        <v>54</v>
      </c>
    </row>
    <row r="20" spans="1:24" x14ac:dyDescent="0.25">
      <c r="A20" s="19" t="s">
        <v>97</v>
      </c>
      <c r="B20" s="13">
        <v>0.25</v>
      </c>
      <c r="C20" s="13">
        <v>0.5</v>
      </c>
      <c r="D20" s="6">
        <v>4</v>
      </c>
      <c r="E20" s="6">
        <v>1</v>
      </c>
      <c r="F20" s="6">
        <v>2</v>
      </c>
      <c r="G20" s="6">
        <v>235948</v>
      </c>
      <c r="H20" s="6">
        <v>2</v>
      </c>
      <c r="I20" s="6">
        <v>1</v>
      </c>
      <c r="J20" s="6">
        <v>1</v>
      </c>
      <c r="K20" s="6">
        <v>0</v>
      </c>
      <c r="L20" s="6">
        <v>1</v>
      </c>
      <c r="M20" s="6">
        <v>1</v>
      </c>
      <c r="N20" s="6">
        <v>0</v>
      </c>
      <c r="O20" s="6">
        <v>0</v>
      </c>
      <c r="P20" s="6"/>
      <c r="Q20" s="6"/>
      <c r="R20" s="6"/>
      <c r="S20" s="6"/>
      <c r="U20" s="5" t="s">
        <v>65</v>
      </c>
      <c r="V20" s="6">
        <v>24</v>
      </c>
    </row>
    <row r="21" spans="1:24" x14ac:dyDescent="0.25">
      <c r="A21" s="19" t="s">
        <v>71</v>
      </c>
      <c r="B21" s="13">
        <v>0</v>
      </c>
      <c r="C21" s="13">
        <v>1</v>
      </c>
      <c r="D21" s="6">
        <v>4</v>
      </c>
      <c r="E21" s="6">
        <v>0</v>
      </c>
      <c r="F21" s="6">
        <v>4</v>
      </c>
      <c r="G21" s="6">
        <v>235948</v>
      </c>
      <c r="H21" s="6">
        <v>4</v>
      </c>
      <c r="I21" s="6">
        <v>4</v>
      </c>
      <c r="J21" s="6">
        <v>4</v>
      </c>
      <c r="K21" s="6">
        <v>4</v>
      </c>
      <c r="L21" s="6">
        <v>4</v>
      </c>
      <c r="M21" s="6">
        <v>0</v>
      </c>
      <c r="N21" s="6">
        <v>0</v>
      </c>
      <c r="O21" s="6">
        <v>0</v>
      </c>
      <c r="P21" s="6"/>
      <c r="Q21" s="6"/>
      <c r="R21" s="6"/>
      <c r="S21" s="6"/>
      <c r="U21" s="6" t="s">
        <v>75</v>
      </c>
      <c r="V21" s="6">
        <v>41</v>
      </c>
    </row>
    <row r="22" spans="1:24" x14ac:dyDescent="0.25">
      <c r="A22" s="19" t="s">
        <v>88</v>
      </c>
      <c r="B22" s="13">
        <v>0.5</v>
      </c>
      <c r="C22" s="13">
        <v>0.5</v>
      </c>
      <c r="D22" s="6">
        <v>4</v>
      </c>
      <c r="E22" s="6">
        <v>2</v>
      </c>
      <c r="F22" s="6">
        <v>2</v>
      </c>
      <c r="G22" s="6">
        <v>235948</v>
      </c>
      <c r="H22" s="6">
        <v>4</v>
      </c>
      <c r="I22" s="6">
        <v>4</v>
      </c>
      <c r="J22" s="6">
        <v>4</v>
      </c>
      <c r="K22" s="6">
        <v>4</v>
      </c>
      <c r="L22" s="6">
        <v>4</v>
      </c>
      <c r="M22" s="6">
        <v>0</v>
      </c>
      <c r="N22" s="6">
        <v>0</v>
      </c>
      <c r="O22" s="6">
        <v>0</v>
      </c>
      <c r="P22" s="6"/>
      <c r="Q22" s="6"/>
      <c r="R22" s="6"/>
      <c r="S22" s="6"/>
      <c r="U22" s="6" t="s">
        <v>61</v>
      </c>
      <c r="V22" s="6">
        <v>35</v>
      </c>
    </row>
    <row r="23" spans="1:24" x14ac:dyDescent="0.25">
      <c r="A23" s="19" t="s">
        <v>72</v>
      </c>
      <c r="B23" s="13">
        <v>0.33333333333333331</v>
      </c>
      <c r="C23" s="13">
        <v>0.66666666666666663</v>
      </c>
      <c r="D23" s="6">
        <v>3</v>
      </c>
      <c r="E23" s="6">
        <v>1</v>
      </c>
      <c r="F23" s="6">
        <v>2</v>
      </c>
      <c r="G23" s="6">
        <v>176403</v>
      </c>
      <c r="H23" s="6">
        <v>1</v>
      </c>
      <c r="I23" s="6">
        <v>1</v>
      </c>
      <c r="J23" s="6">
        <v>1</v>
      </c>
      <c r="K23" s="6">
        <v>2</v>
      </c>
      <c r="L23" s="6">
        <v>3</v>
      </c>
      <c r="M23" s="6">
        <v>0</v>
      </c>
      <c r="N23" s="6">
        <v>0</v>
      </c>
      <c r="O23" s="6">
        <v>0</v>
      </c>
      <c r="P23" s="6"/>
      <c r="Q23" s="6"/>
      <c r="R23" s="6"/>
      <c r="S23" s="6"/>
    </row>
    <row r="24" spans="1:24" x14ac:dyDescent="0.25">
      <c r="A24" s="19" t="s">
        <v>18</v>
      </c>
      <c r="B24" s="13">
        <v>0</v>
      </c>
      <c r="C24" s="13">
        <v>0</v>
      </c>
      <c r="D24" s="6">
        <v>3</v>
      </c>
      <c r="E24" s="6">
        <v>0</v>
      </c>
      <c r="F24" s="6">
        <v>0</v>
      </c>
      <c r="G24" s="6">
        <v>175845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3</v>
      </c>
      <c r="N24" s="6">
        <v>0</v>
      </c>
      <c r="O24" s="6">
        <v>0</v>
      </c>
      <c r="P24" s="6"/>
      <c r="Q24" s="6"/>
      <c r="R24" s="6"/>
      <c r="S24" s="6"/>
    </row>
    <row r="25" spans="1:24" x14ac:dyDescent="0.25">
      <c r="A25" s="19" t="s">
        <v>130</v>
      </c>
      <c r="B25" s="13">
        <v>0</v>
      </c>
      <c r="C25" s="13">
        <v>1</v>
      </c>
      <c r="D25" s="6">
        <v>3</v>
      </c>
      <c r="E25" s="6">
        <v>0</v>
      </c>
      <c r="F25" s="6">
        <v>3</v>
      </c>
      <c r="G25" s="6">
        <v>176961</v>
      </c>
      <c r="H25" s="6">
        <v>0</v>
      </c>
      <c r="I25" s="6">
        <v>0</v>
      </c>
      <c r="J25" s="6">
        <v>2</v>
      </c>
      <c r="K25" s="6">
        <v>2</v>
      </c>
      <c r="L25" s="6">
        <v>3</v>
      </c>
      <c r="M25" s="6">
        <v>0</v>
      </c>
      <c r="N25" s="6">
        <v>0</v>
      </c>
      <c r="O25" s="6">
        <v>0</v>
      </c>
      <c r="P25" s="6"/>
      <c r="Q25" s="6"/>
      <c r="R25" s="6"/>
      <c r="S25" s="6"/>
    </row>
    <row r="26" spans="1:24" x14ac:dyDescent="0.25">
      <c r="A26" s="19" t="s">
        <v>121</v>
      </c>
      <c r="B26" s="13">
        <v>0</v>
      </c>
      <c r="C26" s="13">
        <v>0.5</v>
      </c>
      <c r="D26" s="6">
        <v>2</v>
      </c>
      <c r="E26" s="6">
        <v>0</v>
      </c>
      <c r="F26" s="6">
        <v>1</v>
      </c>
      <c r="G26" s="6">
        <v>117416</v>
      </c>
      <c r="H26" s="6">
        <v>1</v>
      </c>
      <c r="I26" s="6">
        <v>1</v>
      </c>
      <c r="J26" s="6">
        <v>1</v>
      </c>
      <c r="K26" s="6">
        <v>1</v>
      </c>
      <c r="L26" s="6">
        <v>2</v>
      </c>
      <c r="M26" s="6">
        <v>0</v>
      </c>
      <c r="N26" s="6">
        <v>0</v>
      </c>
      <c r="O26" s="6">
        <v>1</v>
      </c>
      <c r="P26" s="6"/>
      <c r="Q26" s="6"/>
      <c r="R26" s="6"/>
      <c r="S26" s="6"/>
      <c r="V26" s="31" t="s">
        <v>102</v>
      </c>
      <c r="W26" s="31" t="s">
        <v>104</v>
      </c>
      <c r="X26" s="33" t="s">
        <v>110</v>
      </c>
    </row>
    <row r="27" spans="1:24" x14ac:dyDescent="0.25">
      <c r="A27" s="19" t="s">
        <v>134</v>
      </c>
      <c r="B27" s="13">
        <v>0</v>
      </c>
      <c r="C27" s="13">
        <v>0</v>
      </c>
      <c r="D27" s="6">
        <v>2</v>
      </c>
      <c r="E27" s="6">
        <v>0</v>
      </c>
      <c r="F27" s="6">
        <v>0</v>
      </c>
      <c r="G27" s="6">
        <v>116858</v>
      </c>
      <c r="H27" s="6">
        <v>2</v>
      </c>
      <c r="I27" s="6">
        <v>2</v>
      </c>
      <c r="J27" s="6">
        <v>2</v>
      </c>
      <c r="K27" s="6">
        <v>2</v>
      </c>
      <c r="L27" s="6">
        <v>2</v>
      </c>
      <c r="M27" s="6">
        <v>0</v>
      </c>
      <c r="N27" s="6">
        <v>0</v>
      </c>
      <c r="O27" s="6">
        <v>2</v>
      </c>
      <c r="P27" s="6"/>
      <c r="Q27" s="6"/>
      <c r="R27" s="6"/>
      <c r="S27" s="6"/>
      <c r="U27" s="32" t="s">
        <v>103</v>
      </c>
      <c r="V27" s="30">
        <v>304</v>
      </c>
      <c r="W27" s="36">
        <v>100</v>
      </c>
      <c r="X27" s="34">
        <v>1</v>
      </c>
    </row>
    <row r="28" spans="1:24" x14ac:dyDescent="0.25">
      <c r="A28" s="19" t="s">
        <v>20</v>
      </c>
      <c r="B28" s="13">
        <v>0.5</v>
      </c>
      <c r="C28" s="13">
        <v>0.5</v>
      </c>
      <c r="D28" s="6">
        <v>2</v>
      </c>
      <c r="E28" s="6">
        <v>1</v>
      </c>
      <c r="F28" s="6">
        <v>1</v>
      </c>
      <c r="G28" s="6">
        <v>117416</v>
      </c>
      <c r="H28" s="6">
        <v>1</v>
      </c>
      <c r="I28" s="6">
        <v>2</v>
      </c>
      <c r="J28" s="6">
        <v>1</v>
      </c>
      <c r="K28" s="6">
        <v>0</v>
      </c>
      <c r="L28" s="6">
        <v>2</v>
      </c>
      <c r="M28" s="6">
        <v>0</v>
      </c>
      <c r="N28" s="6">
        <v>0</v>
      </c>
      <c r="O28" s="6">
        <v>0</v>
      </c>
      <c r="P28" s="6"/>
      <c r="Q28" s="6"/>
      <c r="R28" s="6"/>
      <c r="S28" s="6"/>
      <c r="U28" s="32" t="s">
        <v>105</v>
      </c>
      <c r="V28" s="30">
        <v>141</v>
      </c>
      <c r="W28" s="37">
        <v>46.381578947368425</v>
      </c>
      <c r="X28" s="34">
        <v>95</v>
      </c>
    </row>
    <row r="29" spans="1:24" x14ac:dyDescent="0.25">
      <c r="A29" s="19" t="s">
        <v>69</v>
      </c>
      <c r="B29" s="13">
        <v>0</v>
      </c>
      <c r="C29" s="13">
        <v>0</v>
      </c>
      <c r="D29" s="6">
        <v>2</v>
      </c>
      <c r="E29" s="6">
        <v>0</v>
      </c>
      <c r="F29" s="6">
        <v>0</v>
      </c>
      <c r="G29" s="6">
        <v>117974</v>
      </c>
      <c r="H29" s="6">
        <v>0</v>
      </c>
      <c r="I29" s="6">
        <v>0</v>
      </c>
      <c r="J29" s="6">
        <v>1</v>
      </c>
      <c r="K29" s="6">
        <v>0</v>
      </c>
      <c r="L29" s="6">
        <v>1</v>
      </c>
      <c r="M29" s="6">
        <v>0</v>
      </c>
      <c r="N29" s="6">
        <v>1</v>
      </c>
      <c r="O29" s="6">
        <v>1</v>
      </c>
      <c r="P29" s="6"/>
      <c r="Q29" s="6"/>
      <c r="R29" s="6"/>
      <c r="S29" s="6"/>
      <c r="U29" s="32" t="s">
        <v>106</v>
      </c>
      <c r="V29" s="30">
        <v>67</v>
      </c>
      <c r="W29" s="37">
        <v>22.039473684210524</v>
      </c>
      <c r="X29" s="34">
        <v>95</v>
      </c>
    </row>
    <row r="30" spans="1:24" x14ac:dyDescent="0.25">
      <c r="A30" s="19" t="s">
        <v>90</v>
      </c>
      <c r="B30" s="13">
        <v>1</v>
      </c>
      <c r="C30" s="13">
        <v>0</v>
      </c>
      <c r="D30" s="6">
        <v>2</v>
      </c>
      <c r="E30" s="6">
        <v>2</v>
      </c>
      <c r="F30" s="6">
        <v>0</v>
      </c>
      <c r="G30" s="6">
        <v>117974</v>
      </c>
      <c r="H30" s="6">
        <v>0</v>
      </c>
      <c r="I30" s="6">
        <v>0</v>
      </c>
      <c r="J30" s="6">
        <v>1</v>
      </c>
      <c r="K30" s="6">
        <v>1</v>
      </c>
      <c r="L30" s="6">
        <v>1</v>
      </c>
      <c r="M30" s="6">
        <v>0</v>
      </c>
      <c r="N30" s="6">
        <v>0</v>
      </c>
      <c r="O30" s="6">
        <v>0</v>
      </c>
      <c r="P30" s="6"/>
      <c r="Q30" s="6"/>
      <c r="R30" s="6"/>
      <c r="S30" s="6"/>
      <c r="U30" s="32" t="s">
        <v>107</v>
      </c>
      <c r="V30" s="30">
        <v>19</v>
      </c>
      <c r="W30" s="37">
        <v>6.25</v>
      </c>
      <c r="X30" s="34">
        <v>95</v>
      </c>
    </row>
    <row r="31" spans="1:24" x14ac:dyDescent="0.25">
      <c r="A31" s="19" t="s">
        <v>82</v>
      </c>
      <c r="B31" s="13">
        <v>0</v>
      </c>
      <c r="C31" s="13">
        <v>0</v>
      </c>
      <c r="D31" s="6">
        <v>1</v>
      </c>
      <c r="E31" s="6">
        <v>0</v>
      </c>
      <c r="F31" s="6">
        <v>0</v>
      </c>
      <c r="G31" s="6">
        <v>58429</v>
      </c>
      <c r="H31" s="6">
        <v>0</v>
      </c>
      <c r="I31" s="6">
        <v>0</v>
      </c>
      <c r="J31" s="6">
        <v>0</v>
      </c>
      <c r="K31" s="6">
        <v>1</v>
      </c>
      <c r="L31" s="6">
        <v>0</v>
      </c>
      <c r="M31" s="6">
        <v>0</v>
      </c>
      <c r="N31" s="6">
        <v>1</v>
      </c>
      <c r="O31" s="6">
        <v>0</v>
      </c>
      <c r="P31" s="6"/>
      <c r="Q31" s="6"/>
      <c r="R31" s="6"/>
      <c r="S31" s="6"/>
      <c r="U31" s="32" t="s">
        <v>108</v>
      </c>
      <c r="V31" s="30">
        <v>10</v>
      </c>
      <c r="W31" s="37">
        <v>3.2894736842105261</v>
      </c>
      <c r="X31" s="34">
        <v>95</v>
      </c>
    </row>
    <row r="32" spans="1:24" x14ac:dyDescent="0.25">
      <c r="A32" s="19" t="s">
        <v>91</v>
      </c>
      <c r="B32" s="13">
        <v>1</v>
      </c>
      <c r="C32" s="13">
        <v>0</v>
      </c>
      <c r="D32" s="6">
        <v>1</v>
      </c>
      <c r="E32" s="6">
        <v>1</v>
      </c>
      <c r="F32" s="6">
        <v>0</v>
      </c>
      <c r="G32" s="6">
        <v>58429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/>
      <c r="Q32" s="6"/>
      <c r="R32" s="6"/>
      <c r="S32" s="6"/>
      <c r="U32" s="32" t="s">
        <v>109</v>
      </c>
      <c r="V32" s="30">
        <v>67</v>
      </c>
      <c r="W32" s="37">
        <v>22.039473684210524</v>
      </c>
      <c r="X32" s="34">
        <v>95</v>
      </c>
    </row>
    <row r="33" spans="1:19" x14ac:dyDescent="0.25">
      <c r="A33" s="19" t="s">
        <v>98</v>
      </c>
      <c r="B33" s="13">
        <v>1</v>
      </c>
      <c r="C33" s="13">
        <v>0</v>
      </c>
      <c r="D33" s="6">
        <v>1</v>
      </c>
      <c r="E33" s="6">
        <v>1</v>
      </c>
      <c r="F33" s="6">
        <v>0</v>
      </c>
      <c r="G33" s="6">
        <v>58429</v>
      </c>
      <c r="H33" s="6">
        <v>0</v>
      </c>
      <c r="I33" s="6">
        <v>0</v>
      </c>
      <c r="J33" s="6">
        <v>1</v>
      </c>
      <c r="K33" s="6">
        <v>1</v>
      </c>
      <c r="L33" s="6">
        <v>0</v>
      </c>
      <c r="M33" s="6">
        <v>0</v>
      </c>
      <c r="N33" s="6">
        <v>0</v>
      </c>
      <c r="O33" s="6">
        <v>0</v>
      </c>
      <c r="P33" s="6"/>
      <c r="Q33" s="6"/>
      <c r="R33" s="6"/>
      <c r="S33" s="6"/>
    </row>
    <row r="34" spans="1:19" x14ac:dyDescent="0.25">
      <c r="A34" s="19" t="s">
        <v>21</v>
      </c>
      <c r="B34" s="13">
        <v>1</v>
      </c>
      <c r="C34" s="13">
        <v>0</v>
      </c>
      <c r="D34" s="6">
        <v>1</v>
      </c>
      <c r="E34" s="6">
        <v>1</v>
      </c>
      <c r="F34" s="6">
        <v>0</v>
      </c>
      <c r="G34" s="6">
        <v>58429</v>
      </c>
      <c r="H34" s="6">
        <v>0</v>
      </c>
      <c r="I34" s="6">
        <v>0</v>
      </c>
      <c r="J34" s="6">
        <v>1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/>
      <c r="Q34" s="6"/>
      <c r="R34" s="6"/>
      <c r="S34" s="6"/>
    </row>
    <row r="35" spans="1:19" x14ac:dyDescent="0.25">
      <c r="A35" s="19" t="s">
        <v>66</v>
      </c>
      <c r="B35" s="13">
        <v>1</v>
      </c>
      <c r="C35" s="13">
        <v>0</v>
      </c>
      <c r="D35" s="6">
        <v>1</v>
      </c>
      <c r="E35" s="6">
        <v>1</v>
      </c>
      <c r="F35" s="6">
        <v>0</v>
      </c>
      <c r="G35" s="6">
        <v>58429</v>
      </c>
      <c r="H35" s="6">
        <v>1</v>
      </c>
      <c r="I35" s="6">
        <v>1</v>
      </c>
      <c r="J35" s="6">
        <v>1</v>
      </c>
      <c r="K35" s="6">
        <v>1</v>
      </c>
      <c r="L35" s="6">
        <v>1</v>
      </c>
      <c r="M35" s="6">
        <v>0</v>
      </c>
      <c r="N35" s="6">
        <v>0</v>
      </c>
      <c r="O35" s="6">
        <v>0</v>
      </c>
      <c r="P35" s="6"/>
      <c r="Q35" s="6"/>
      <c r="R35" s="6"/>
      <c r="S35" s="6"/>
    </row>
    <row r="36" spans="1:19" x14ac:dyDescent="0.25">
      <c r="A36" s="19" t="s">
        <v>122</v>
      </c>
      <c r="B36" s="13">
        <v>1</v>
      </c>
      <c r="C36" s="13">
        <v>0</v>
      </c>
      <c r="D36" s="6">
        <v>1</v>
      </c>
      <c r="E36" s="6">
        <v>1</v>
      </c>
      <c r="F36" s="6">
        <v>0</v>
      </c>
      <c r="G36" s="6">
        <v>58429</v>
      </c>
      <c r="H36" s="6">
        <v>1</v>
      </c>
      <c r="I36" s="6">
        <v>1</v>
      </c>
      <c r="J36" s="6">
        <v>1</v>
      </c>
      <c r="K36" s="6">
        <v>1</v>
      </c>
      <c r="L36" s="6">
        <v>1</v>
      </c>
      <c r="M36" s="6">
        <v>0</v>
      </c>
      <c r="N36" s="6">
        <v>0</v>
      </c>
      <c r="O36" s="6">
        <v>0</v>
      </c>
      <c r="P36" s="6"/>
      <c r="Q36" s="6"/>
      <c r="R36" s="6"/>
      <c r="S36" s="6"/>
    </row>
    <row r="37" spans="1:19" x14ac:dyDescent="0.25">
      <c r="A37" s="19" t="s">
        <v>83</v>
      </c>
      <c r="B37" s="13">
        <v>0</v>
      </c>
      <c r="C37" s="13">
        <v>0</v>
      </c>
      <c r="D37" s="6">
        <v>1</v>
      </c>
      <c r="E37" s="6">
        <v>0</v>
      </c>
      <c r="F37" s="6">
        <v>0</v>
      </c>
      <c r="G37" s="6">
        <v>58987</v>
      </c>
      <c r="H37" s="6">
        <v>1</v>
      </c>
      <c r="I37" s="6">
        <v>1</v>
      </c>
      <c r="J37" s="6">
        <v>1</v>
      </c>
      <c r="K37" s="6">
        <v>1</v>
      </c>
      <c r="L37" s="6">
        <v>1</v>
      </c>
      <c r="M37" s="6">
        <v>0</v>
      </c>
      <c r="N37" s="6">
        <v>0</v>
      </c>
      <c r="O37" s="6">
        <v>1</v>
      </c>
      <c r="P37" s="6"/>
      <c r="Q37" s="6"/>
      <c r="R37" s="6"/>
      <c r="S37" s="6"/>
    </row>
    <row r="38" spans="1:19" x14ac:dyDescent="0.25">
      <c r="A38" s="19" t="s">
        <v>73</v>
      </c>
      <c r="B38" s="13">
        <v>1</v>
      </c>
      <c r="C38" s="13">
        <v>0</v>
      </c>
      <c r="D38" s="6">
        <v>1</v>
      </c>
      <c r="E38" s="6">
        <v>1</v>
      </c>
      <c r="F38" s="6">
        <v>0</v>
      </c>
      <c r="G38" s="6">
        <v>58987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/>
      <c r="Q38" s="6"/>
      <c r="R38" s="6"/>
      <c r="S38" s="6"/>
    </row>
    <row r="39" spans="1:19" x14ac:dyDescent="0.25">
      <c r="A39" s="19" t="s">
        <v>140</v>
      </c>
      <c r="B39" s="13">
        <v>1</v>
      </c>
      <c r="C39" s="13">
        <v>0</v>
      </c>
      <c r="D39" s="6">
        <v>1</v>
      </c>
      <c r="E39" s="6">
        <v>1</v>
      </c>
      <c r="F39" s="6">
        <v>0</v>
      </c>
      <c r="G39" s="6">
        <v>58987</v>
      </c>
      <c r="H39" s="6">
        <v>1</v>
      </c>
      <c r="I39" s="6">
        <v>0</v>
      </c>
      <c r="J39" s="6">
        <v>1</v>
      </c>
      <c r="K39" s="6">
        <v>1</v>
      </c>
      <c r="L39" s="6">
        <v>0</v>
      </c>
      <c r="M39" s="6">
        <v>0</v>
      </c>
      <c r="N39" s="6">
        <v>0</v>
      </c>
      <c r="O39" s="6">
        <v>0</v>
      </c>
      <c r="P39" s="6"/>
      <c r="Q39" s="6"/>
      <c r="R39" s="6"/>
      <c r="S39" s="6"/>
    </row>
    <row r="40" spans="1:19" x14ac:dyDescent="0.25">
      <c r="A40" s="35" t="s">
        <v>127</v>
      </c>
      <c r="B40" s="13">
        <v>1</v>
      </c>
      <c r="C40" s="13">
        <v>0</v>
      </c>
      <c r="D40" s="6">
        <v>1</v>
      </c>
      <c r="E40" s="6">
        <v>1</v>
      </c>
      <c r="F40" s="6">
        <v>0</v>
      </c>
      <c r="G40" s="6">
        <v>58987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/>
      <c r="Q40" s="6"/>
      <c r="R40" s="6"/>
      <c r="S40" s="6"/>
    </row>
    <row r="41" spans="1:19" x14ac:dyDescent="0.25">
      <c r="A41" s="35" t="s">
        <v>117</v>
      </c>
      <c r="B41" s="13">
        <v>1</v>
      </c>
      <c r="C41" s="13">
        <v>0</v>
      </c>
      <c r="D41" s="6">
        <v>1</v>
      </c>
      <c r="E41" s="6">
        <v>1</v>
      </c>
      <c r="F41" s="6">
        <v>0</v>
      </c>
      <c r="G41" s="6">
        <v>58987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/>
      <c r="Q41" s="6"/>
      <c r="R41" s="6"/>
      <c r="S41" s="6"/>
    </row>
    <row r="42" spans="1:19" x14ac:dyDescent="0.25">
      <c r="A42" s="35"/>
      <c r="B42" s="13" t="e">
        <v>#DIV/0!</v>
      </c>
      <c r="C42" s="13" t="e">
        <v>#DIV/0!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/>
      <c r="Q42" s="6"/>
      <c r="R42" s="6"/>
      <c r="S42" s="6"/>
    </row>
    <row r="43" spans="1:19" x14ac:dyDescent="0.25">
      <c r="A43" s="20"/>
      <c r="B43" s="13" t="e">
        <v>#DIV/0!</v>
      </c>
      <c r="C43" s="13" t="e">
        <v>#DIV/0!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/>
      <c r="Q43" s="6"/>
      <c r="R43" s="6"/>
      <c r="S43" s="6"/>
    </row>
    <row r="44" spans="1:19" x14ac:dyDescent="0.25">
      <c r="A44" s="20"/>
      <c r="B44" s="13" t="e">
        <v>#DIV/0!</v>
      </c>
      <c r="C44" s="13" t="e">
        <v>#DIV/0!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/>
      <c r="Q44" s="6"/>
      <c r="R44" s="6"/>
      <c r="S44" s="6"/>
    </row>
    <row r="45" spans="1:19" x14ac:dyDescent="0.25">
      <c r="A45" s="20"/>
      <c r="B45" s="13" t="e">
        <v>#DIV/0!</v>
      </c>
      <c r="C45" s="13" t="e">
        <v>#DIV/0!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/>
      <c r="Q45" s="6"/>
      <c r="R45" s="6"/>
      <c r="S45" s="6"/>
    </row>
    <row r="46" spans="1:19" x14ac:dyDescent="0.25">
      <c r="A46" s="20"/>
      <c r="B46" s="13" t="e">
        <v>#DIV/0!</v>
      </c>
      <c r="C46" s="13" t="e">
        <v>#DIV/0!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/>
      <c r="Q46" s="6"/>
      <c r="R46" s="6"/>
      <c r="S46" s="6"/>
    </row>
    <row r="47" spans="1:19" x14ac:dyDescent="0.25">
      <c r="A47" s="20"/>
      <c r="B47" s="13" t="e">
        <v>#DIV/0!</v>
      </c>
      <c r="C47" s="13" t="e">
        <v>#DIV/0!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/>
      <c r="Q47" s="6"/>
      <c r="R47" s="6"/>
      <c r="S47" s="6"/>
    </row>
    <row r="48" spans="1:19" x14ac:dyDescent="0.25">
      <c r="A48" s="20"/>
      <c r="B48" s="13" t="e">
        <v>#DIV/0!</v>
      </c>
      <c r="C48" s="13" t="e">
        <v>#DIV/0!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/>
      <c r="Q48" s="6"/>
      <c r="R48" s="6"/>
      <c r="S48" s="6"/>
    </row>
    <row r="49" spans="1:19" x14ac:dyDescent="0.25">
      <c r="A49" s="20"/>
      <c r="B49" s="13" t="e">
        <v>#DIV/0!</v>
      </c>
      <c r="C49" s="13" t="e">
        <v>#DIV/0!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/>
      <c r="Q49" s="6"/>
      <c r="R49" s="6"/>
      <c r="S49" s="6"/>
    </row>
    <row r="50" spans="1:19" x14ac:dyDescent="0.25">
      <c r="A50" s="20"/>
      <c r="B50" s="13" t="e">
        <v>#DIV/0!</v>
      </c>
      <c r="C50" s="13" t="e">
        <v>#DIV/0!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/>
      <c r="Q50" s="6"/>
      <c r="R50" s="6"/>
      <c r="S50" s="6"/>
    </row>
    <row r="51" spans="1:19" x14ac:dyDescent="0.25">
      <c r="A51" s="20"/>
      <c r="B51" s="13" t="e">
        <v>#DIV/0!</v>
      </c>
      <c r="C51" s="13" t="e">
        <v>#DIV/0!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/>
      <c r="Q51" s="6"/>
      <c r="R51" s="6"/>
      <c r="S51" s="6"/>
    </row>
    <row r="52" spans="1:19" x14ac:dyDescent="0.25">
      <c r="A52" s="20"/>
      <c r="B52" s="13" t="e">
        <v>#DIV/0!</v>
      </c>
      <c r="C52" s="13" t="e">
        <v>#DIV/0!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/>
      <c r="Q52" s="6"/>
      <c r="R52" s="6"/>
      <c r="S52" s="6"/>
    </row>
    <row r="53" spans="1:19" x14ac:dyDescent="0.25">
      <c r="A53" s="20"/>
      <c r="B53" s="13" t="e">
        <v>#DIV/0!</v>
      </c>
      <c r="C53" s="13" t="e">
        <v>#DIV/0!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/>
      <c r="Q53" s="6"/>
      <c r="R53" s="6"/>
      <c r="S53" s="6"/>
    </row>
    <row r="54" spans="1:19" x14ac:dyDescent="0.25">
      <c r="A54" s="20"/>
      <c r="B54" s="13" t="e">
        <v>#DIV/0!</v>
      </c>
      <c r="C54" s="13" t="e">
        <v>#DIV/0!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/>
      <c r="Q54" s="6"/>
      <c r="R54" s="6"/>
      <c r="S54" s="6"/>
    </row>
    <row r="55" spans="1:19" x14ac:dyDescent="0.25">
      <c r="A55" s="20"/>
      <c r="B55" s="13" t="e">
        <v>#DIV/0!</v>
      </c>
      <c r="C55" s="13" t="e">
        <v>#DIV/0!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/>
      <c r="Q55" s="6"/>
      <c r="R55" s="6"/>
      <c r="S55" s="6"/>
    </row>
    <row r="56" spans="1:19" x14ac:dyDescent="0.25">
      <c r="A56" s="20"/>
      <c r="B56" s="13" t="e">
        <v>#DIV/0!</v>
      </c>
      <c r="C56" s="13" t="e">
        <v>#DIV/0!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/>
      <c r="Q56" s="6"/>
      <c r="R56" s="6"/>
      <c r="S56" s="6"/>
    </row>
    <row r="57" spans="1:19" x14ac:dyDescent="0.25">
      <c r="A57" s="20"/>
      <c r="B57" s="13" t="e">
        <v>#DIV/0!</v>
      </c>
      <c r="C57" s="13" t="e">
        <v>#DIV/0!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/>
      <c r="Q57" s="6"/>
      <c r="R57" s="6"/>
      <c r="S57" s="6"/>
    </row>
    <row r="58" spans="1:19" x14ac:dyDescent="0.25">
      <c r="A58" s="20"/>
      <c r="B58" s="13" t="e">
        <v>#DIV/0!</v>
      </c>
      <c r="C58" s="13" t="e">
        <v>#DIV/0!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/>
      <c r="Q58" s="6"/>
      <c r="R58" s="6"/>
      <c r="S58" s="6"/>
    </row>
    <row r="59" spans="1:19" x14ac:dyDescent="0.25">
      <c r="A59" s="20"/>
      <c r="B59" s="13" t="e">
        <v>#DIV/0!</v>
      </c>
      <c r="C59" s="13" t="e">
        <v>#DIV/0!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/>
      <c r="Q59" s="6"/>
      <c r="R59" s="6"/>
      <c r="S59" s="6"/>
    </row>
    <row r="60" spans="1:19" x14ac:dyDescent="0.25">
      <c r="A60" s="20"/>
      <c r="B60" s="13" t="e">
        <v>#DIV/0!</v>
      </c>
      <c r="C60" s="13" t="e">
        <v>#DIV/0!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/>
      <c r="Q60" s="6"/>
      <c r="R60" s="6"/>
      <c r="S60" s="6"/>
    </row>
    <row r="61" spans="1:19" x14ac:dyDescent="0.25">
      <c r="A61" s="20"/>
      <c r="B61" s="13" t="e">
        <v>#DIV/0!</v>
      </c>
      <c r="C61" s="13" t="e">
        <v>#DIV/0!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/>
      <c r="Q61" s="6"/>
      <c r="R61" s="6"/>
      <c r="S61" s="6"/>
    </row>
    <row r="62" spans="1:19" x14ac:dyDescent="0.25">
      <c r="A62" s="20"/>
      <c r="B62" s="13" t="e">
        <v>#DIV/0!</v>
      </c>
      <c r="C62" s="13" t="e">
        <v>#DIV/0!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/>
      <c r="Q62" s="6"/>
      <c r="R62" s="6"/>
      <c r="S62" s="6"/>
    </row>
    <row r="63" spans="1:19" x14ac:dyDescent="0.25">
      <c r="A63" s="20"/>
      <c r="B63" s="13" t="e">
        <v>#DIV/0!</v>
      </c>
      <c r="C63" s="13" t="e">
        <v>#DIV/0!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/>
      <c r="Q63" s="6"/>
      <c r="R63" s="6"/>
      <c r="S63" s="6"/>
    </row>
    <row r="64" spans="1:19" x14ac:dyDescent="0.25">
      <c r="A64" s="20"/>
      <c r="B64" s="13" t="e">
        <v>#DIV/0!</v>
      </c>
      <c r="C64" s="13" t="e">
        <v>#DIV/0!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/>
      <c r="Q64" s="6"/>
      <c r="R64" s="6"/>
      <c r="S64" s="6"/>
    </row>
    <row r="65" spans="1:19" x14ac:dyDescent="0.25">
      <c r="A65" s="20"/>
      <c r="B65" s="13" t="e">
        <v>#DIV/0!</v>
      </c>
      <c r="C65" s="13" t="e">
        <v>#DIV/0!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/>
      <c r="Q65" s="6"/>
      <c r="R65" s="6"/>
      <c r="S65" s="6"/>
    </row>
    <row r="66" spans="1:19" x14ac:dyDescent="0.25">
      <c r="A66" s="20"/>
      <c r="B66" s="13" t="e">
        <v>#DIV/0!</v>
      </c>
      <c r="C66" s="13" t="e">
        <v>#DIV/0!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/>
      <c r="Q66" s="6"/>
      <c r="R66" s="6"/>
      <c r="S66" s="6"/>
    </row>
    <row r="67" spans="1:19" x14ac:dyDescent="0.25">
      <c r="A67" s="20"/>
      <c r="B67" s="13" t="e">
        <v>#DIV/0!</v>
      </c>
      <c r="C67" s="13" t="e">
        <v>#DIV/0!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/>
      <c r="Q67" s="6"/>
      <c r="R67" s="6"/>
      <c r="S67" s="6"/>
    </row>
    <row r="68" spans="1:19" x14ac:dyDescent="0.25">
      <c r="A68" s="20"/>
      <c r="B68" s="13" t="e">
        <v>#DIV/0!</v>
      </c>
      <c r="C68" s="13" t="e">
        <v>#DIV/0!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/>
      <c r="Q68" s="6"/>
      <c r="R68" s="6"/>
      <c r="S68" s="6"/>
    </row>
    <row r="69" spans="1:19" x14ac:dyDescent="0.25">
      <c r="A69" s="20"/>
      <c r="B69" s="13" t="e">
        <v>#DIV/0!</v>
      </c>
      <c r="C69" s="13" t="e">
        <v>#DIV/0!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/>
      <c r="Q69" s="6"/>
      <c r="R69" s="6"/>
      <c r="S69" s="6"/>
    </row>
    <row r="70" spans="1:19" x14ac:dyDescent="0.25">
      <c r="A70" s="20"/>
      <c r="B70" s="13" t="e">
        <v>#DIV/0!</v>
      </c>
      <c r="C70" s="13" t="e">
        <v>#DIV/0!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/>
      <c r="Q70" s="6"/>
      <c r="R70" s="6"/>
      <c r="S70" s="6"/>
    </row>
    <row r="71" spans="1:19" x14ac:dyDescent="0.25">
      <c r="A71" s="20"/>
      <c r="B71" s="13" t="e">
        <v>#DIV/0!</v>
      </c>
      <c r="C71" s="13" t="e">
        <v>#DIV/0!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/>
      <c r="Q71" s="6"/>
      <c r="R71" s="6"/>
      <c r="S71" s="6"/>
    </row>
    <row r="72" spans="1:19" x14ac:dyDescent="0.25">
      <c r="A72" s="20"/>
      <c r="B72" s="13" t="e">
        <v>#DIV/0!</v>
      </c>
      <c r="C72" s="13" t="e">
        <v>#DIV/0!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/>
      <c r="Q72" s="6"/>
      <c r="R72" s="6"/>
      <c r="S72" s="6"/>
    </row>
    <row r="73" spans="1:19" x14ac:dyDescent="0.25">
      <c r="A73" s="20"/>
      <c r="B73" s="13" t="e">
        <v>#DIV/0!</v>
      </c>
      <c r="C73" s="13" t="e">
        <v>#DIV/0!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/>
      <c r="Q73" s="6"/>
      <c r="R73" s="6"/>
      <c r="S73" s="6"/>
    </row>
    <row r="74" spans="1:19" x14ac:dyDescent="0.25">
      <c r="A74" s="20"/>
      <c r="B74" s="13" t="e">
        <v>#DIV/0!</v>
      </c>
      <c r="C74" s="13" t="e">
        <v>#DIV/0!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/>
      <c r="Q74" s="6"/>
      <c r="R74" s="6"/>
      <c r="S74" s="6"/>
    </row>
    <row r="75" spans="1:19" x14ac:dyDescent="0.25">
      <c r="A75" s="20"/>
      <c r="B75" s="13" t="e">
        <v>#DIV/0!</v>
      </c>
      <c r="C75" s="13" t="e">
        <v>#DIV/0!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/>
      <c r="Q75" s="6"/>
      <c r="R75" s="6"/>
      <c r="S75" s="6"/>
    </row>
    <row r="76" spans="1:19" x14ac:dyDescent="0.25">
      <c r="A76" s="20"/>
      <c r="B76" s="13" t="e">
        <v>#DIV/0!</v>
      </c>
      <c r="C76" s="13" t="e">
        <v>#DIV/0!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/>
      <c r="Q76" s="6"/>
      <c r="R76" s="6"/>
      <c r="S76" s="6"/>
    </row>
    <row r="77" spans="1:19" x14ac:dyDescent="0.25">
      <c r="A77" s="20"/>
      <c r="B77" s="13" t="e">
        <v>#DIV/0!</v>
      </c>
      <c r="C77" s="13" t="e">
        <v>#DIV/0!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/>
      <c r="Q77" s="6"/>
      <c r="R77" s="6"/>
      <c r="S77" s="6"/>
    </row>
    <row r="78" spans="1:19" x14ac:dyDescent="0.25">
      <c r="A78" s="20"/>
      <c r="B78" s="13" t="e">
        <v>#DIV/0!</v>
      </c>
      <c r="C78" s="13" t="e">
        <v>#DIV/0!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/>
      <c r="Q78" s="6"/>
      <c r="R78" s="6"/>
      <c r="S78" s="6"/>
    </row>
    <row r="79" spans="1:19" x14ac:dyDescent="0.25">
      <c r="A79" s="20"/>
      <c r="B79" s="13" t="e">
        <v>#DIV/0!</v>
      </c>
      <c r="C79" s="13" t="e">
        <v>#DIV/0!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/>
      <c r="Q79" s="6"/>
      <c r="R79" s="6"/>
      <c r="S79" s="6"/>
    </row>
    <row r="80" spans="1:19" x14ac:dyDescent="0.25">
      <c r="A80" s="20"/>
      <c r="B80" s="13" t="e">
        <v>#DIV/0!</v>
      </c>
      <c r="C80" s="13" t="e">
        <v>#DIV/0!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/>
      <c r="Q80" s="6"/>
      <c r="R80" s="6"/>
      <c r="S80" s="6"/>
    </row>
    <row r="81" spans="1:19" x14ac:dyDescent="0.25">
      <c r="A81" s="20"/>
      <c r="B81" s="13" t="e">
        <v>#DIV/0!</v>
      </c>
      <c r="C81" s="13" t="e">
        <v>#DIV/0!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/>
      <c r="Q81" s="6"/>
      <c r="R81" s="6"/>
      <c r="S81" s="6"/>
    </row>
    <row r="82" spans="1:19" x14ac:dyDescent="0.25">
      <c r="A82" s="20"/>
      <c r="B82" s="13" t="e">
        <v>#DIV/0!</v>
      </c>
      <c r="C82" s="13" t="e">
        <v>#DIV/0!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/>
      <c r="Q82" s="6"/>
      <c r="R82" s="6"/>
      <c r="S82" s="6"/>
    </row>
    <row r="83" spans="1:19" x14ac:dyDescent="0.25">
      <c r="A83" s="20"/>
      <c r="B83" s="13" t="e">
        <v>#DIV/0!</v>
      </c>
      <c r="C83" s="13" t="e">
        <v>#DIV/0!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/>
      <c r="Q83" s="6"/>
      <c r="R83" s="6"/>
      <c r="S83" s="6"/>
    </row>
    <row r="84" spans="1:19" x14ac:dyDescent="0.25">
      <c r="A84" s="20"/>
      <c r="B84" s="13" t="e">
        <v>#DIV/0!</v>
      </c>
      <c r="C84" s="13" t="e">
        <v>#DIV/0!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/>
      <c r="Q84" s="6"/>
      <c r="R84" s="6"/>
      <c r="S84" s="6"/>
    </row>
    <row r="85" spans="1:19" x14ac:dyDescent="0.25">
      <c r="A85" s="20"/>
      <c r="B85" s="13" t="e">
        <v>#DIV/0!</v>
      </c>
      <c r="C85" s="13" t="e">
        <v>#DIV/0!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/>
      <c r="Q85" s="6"/>
      <c r="R85" s="6"/>
      <c r="S85" s="6"/>
    </row>
    <row r="86" spans="1:19" x14ac:dyDescent="0.25">
      <c r="A86" s="20"/>
      <c r="B86" s="13" t="e">
        <v>#DIV/0!</v>
      </c>
      <c r="C86" s="13" t="e">
        <v>#DIV/0!</v>
      </c>
      <c r="D86" s="6">
        <v>0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6">
        <v>0</v>
      </c>
      <c r="P86" s="6"/>
      <c r="Q86" s="6"/>
      <c r="R86" s="6"/>
      <c r="S86" s="6"/>
    </row>
    <row r="87" spans="1:19" x14ac:dyDescent="0.25">
      <c r="A87" s="20"/>
      <c r="B87" s="13" t="e">
        <v>#DIV/0!</v>
      </c>
      <c r="C87" s="13" t="e">
        <v>#DIV/0!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/>
      <c r="Q87" s="6"/>
      <c r="R87" s="6"/>
      <c r="S87" s="6"/>
    </row>
    <row r="88" spans="1:19" x14ac:dyDescent="0.25">
      <c r="A88" s="20"/>
      <c r="B88" s="13" t="e">
        <v>#DIV/0!</v>
      </c>
      <c r="C88" s="13" t="e">
        <v>#DIV/0!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/>
      <c r="Q88" s="6"/>
      <c r="R88" s="6"/>
      <c r="S88" s="6"/>
    </row>
    <row r="89" spans="1:19" x14ac:dyDescent="0.25">
      <c r="A89" s="20"/>
      <c r="B89" s="13" t="e">
        <v>#DIV/0!</v>
      </c>
      <c r="C89" s="13" t="e">
        <v>#DIV/0!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/>
      <c r="Q89" s="6"/>
      <c r="R89" s="6"/>
      <c r="S89" s="6"/>
    </row>
    <row r="90" spans="1:19" x14ac:dyDescent="0.25">
      <c r="A90" s="20"/>
      <c r="B90" s="13" t="e">
        <v>#DIV/0!</v>
      </c>
      <c r="C90" s="13" t="e">
        <v>#DIV/0!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/>
      <c r="Q90" s="6"/>
      <c r="R90" s="6"/>
      <c r="S90" s="6"/>
    </row>
    <row r="91" spans="1:19" x14ac:dyDescent="0.25">
      <c r="A91" s="20"/>
      <c r="B91" s="13" t="e">
        <v>#DIV/0!</v>
      </c>
      <c r="C91" s="13" t="e">
        <v>#DIV/0!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/>
      <c r="Q91" s="6"/>
      <c r="R91" s="6"/>
      <c r="S91" s="6"/>
    </row>
    <row r="92" spans="1:19" x14ac:dyDescent="0.25">
      <c r="A92" s="20"/>
      <c r="B92" s="13" t="e">
        <v>#DIV/0!</v>
      </c>
      <c r="C92" s="13" t="e">
        <v>#DIV/0!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/>
      <c r="Q92" s="6"/>
      <c r="R92" s="6"/>
      <c r="S92" s="6"/>
    </row>
    <row r="93" spans="1:19" x14ac:dyDescent="0.25">
      <c r="A93" s="20"/>
      <c r="B93" s="13" t="e">
        <v>#DIV/0!</v>
      </c>
      <c r="C93" s="13" t="e">
        <v>#DIV/0!</v>
      </c>
      <c r="D93" s="6">
        <v>0</v>
      </c>
      <c r="E93" s="6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/>
      <c r="Q93" s="6"/>
      <c r="R93" s="6"/>
      <c r="S93" s="6"/>
    </row>
    <row r="94" spans="1:19" x14ac:dyDescent="0.25">
      <c r="A94" s="20"/>
      <c r="B94" s="13" t="e">
        <v>#DIV/0!</v>
      </c>
      <c r="C94" s="13" t="e">
        <v>#DIV/0!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6"/>
      <c r="Q94" s="6"/>
      <c r="R94" s="6"/>
      <c r="S94" s="6"/>
    </row>
    <row r="95" spans="1:19" x14ac:dyDescent="0.25">
      <c r="A95" s="20"/>
      <c r="B95" s="13" t="e">
        <v>#DIV/0!</v>
      </c>
      <c r="C95" s="13" t="e">
        <v>#DIV/0!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/>
      <c r="Q95" s="6"/>
      <c r="R95" s="6"/>
      <c r="S95" s="6"/>
    </row>
    <row r="96" spans="1:19" x14ac:dyDescent="0.25">
      <c r="A96" s="20"/>
      <c r="B96" s="13" t="e">
        <v>#DIV/0!</v>
      </c>
      <c r="C96" s="13" t="e">
        <v>#DIV/0!</v>
      </c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6"/>
      <c r="Q96" s="6"/>
      <c r="R96" s="6"/>
      <c r="S96" s="6"/>
    </row>
    <row r="97" spans="1:19" x14ac:dyDescent="0.25">
      <c r="A97" s="20"/>
      <c r="B97" s="13" t="e">
        <v>#DIV/0!</v>
      </c>
      <c r="C97" s="13" t="e">
        <v>#DIV/0!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/>
      <c r="Q97" s="6"/>
      <c r="R97" s="6"/>
      <c r="S97" s="6"/>
    </row>
    <row r="98" spans="1:19" x14ac:dyDescent="0.25">
      <c r="A98" s="20"/>
      <c r="B98" s="13" t="e">
        <v>#DIV/0!</v>
      </c>
      <c r="C98" s="13" t="e">
        <v>#DIV/0!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/>
      <c r="Q98" s="6"/>
      <c r="R98" s="6"/>
      <c r="S98" s="6"/>
    </row>
    <row r="99" spans="1:19" x14ac:dyDescent="0.25">
      <c r="A99" s="20"/>
      <c r="B99" s="13" t="e">
        <v>#DIV/0!</v>
      </c>
      <c r="C99" s="13" t="e">
        <v>#DIV/0!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/>
      <c r="Q99" s="6"/>
      <c r="R99" s="6"/>
      <c r="S99" s="6"/>
    </row>
    <row r="100" spans="1:19" x14ac:dyDescent="0.25">
      <c r="A100" s="20"/>
      <c r="B100" s="13" t="e">
        <v>#DIV/0!</v>
      </c>
      <c r="C100" s="13" t="e">
        <v>#DIV/0!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/>
      <c r="Q100" s="6"/>
      <c r="R100" s="6"/>
      <c r="S100" s="6"/>
    </row>
    <row r="101" spans="1:19" x14ac:dyDescent="0.25">
      <c r="A101" s="20"/>
    </row>
    <row r="102" spans="1:19" x14ac:dyDescent="0.25">
      <c r="A102" s="20"/>
    </row>
    <row r="103" spans="1:19" x14ac:dyDescent="0.25">
      <c r="A103" s="20"/>
    </row>
    <row r="104" spans="1:19" x14ac:dyDescent="0.25">
      <c r="A104" s="20"/>
    </row>
    <row r="105" spans="1:19" x14ac:dyDescent="0.25">
      <c r="A105" s="20"/>
    </row>
    <row r="106" spans="1:19" x14ac:dyDescent="0.25">
      <c r="A106" s="20"/>
    </row>
    <row r="107" spans="1:19" x14ac:dyDescent="0.25">
      <c r="A107" s="20"/>
    </row>
    <row r="108" spans="1:19" x14ac:dyDescent="0.25">
      <c r="A108" s="20"/>
    </row>
    <row r="109" spans="1:19" x14ac:dyDescent="0.25">
      <c r="A109" s="20"/>
    </row>
    <row r="110" spans="1:19" x14ac:dyDescent="0.25">
      <c r="A110" s="20"/>
    </row>
    <row r="111" spans="1:19" x14ac:dyDescent="0.25">
      <c r="A111" s="20"/>
    </row>
    <row r="112" spans="1:19" x14ac:dyDescent="0.25">
      <c r="A112" s="20"/>
    </row>
    <row r="113" spans="1:1" x14ac:dyDescent="0.25">
      <c r="A113" s="20"/>
    </row>
    <row r="114" spans="1:1" x14ac:dyDescent="0.25">
      <c r="A114" s="20"/>
    </row>
    <row r="115" spans="1:1" x14ac:dyDescent="0.25">
      <c r="A115" s="20"/>
    </row>
    <row r="116" spans="1:1" x14ac:dyDescent="0.25">
      <c r="A116" s="20"/>
    </row>
    <row r="117" spans="1:1" x14ac:dyDescent="0.25">
      <c r="A117" s="20"/>
    </row>
    <row r="118" spans="1:1" x14ac:dyDescent="0.25">
      <c r="A118" s="20"/>
    </row>
    <row r="119" spans="1:1" x14ac:dyDescent="0.25">
      <c r="A119" s="20"/>
    </row>
    <row r="120" spans="1:1" x14ac:dyDescent="0.25">
      <c r="A120" s="20"/>
    </row>
    <row r="121" spans="1:1" x14ac:dyDescent="0.25">
      <c r="A121" s="20"/>
    </row>
    <row r="122" spans="1:1" x14ac:dyDescent="0.25">
      <c r="A122" s="20"/>
    </row>
    <row r="123" spans="1:1" x14ac:dyDescent="0.25">
      <c r="A123" s="20"/>
    </row>
    <row r="124" spans="1:1" x14ac:dyDescent="0.25">
      <c r="A124" s="20"/>
    </row>
    <row r="125" spans="1:1" x14ac:dyDescent="0.25">
      <c r="A125" s="20"/>
    </row>
    <row r="126" spans="1:1" x14ac:dyDescent="0.25">
      <c r="A126" s="20"/>
    </row>
    <row r="127" spans="1:1" x14ac:dyDescent="0.25">
      <c r="A127" s="20"/>
    </row>
    <row r="128" spans="1:1" x14ac:dyDescent="0.25">
      <c r="A128" s="20"/>
    </row>
    <row r="129" spans="1:1" x14ac:dyDescent="0.25">
      <c r="A129" s="20"/>
    </row>
    <row r="130" spans="1:1" x14ac:dyDescent="0.25">
      <c r="A130" s="20"/>
    </row>
    <row r="131" spans="1:1" x14ac:dyDescent="0.25">
      <c r="A131" s="20"/>
    </row>
    <row r="132" spans="1:1" x14ac:dyDescent="0.25">
      <c r="A132" s="20"/>
    </row>
    <row r="133" spans="1:1" x14ac:dyDescent="0.25">
      <c r="A133" s="20"/>
    </row>
    <row r="134" spans="1:1" x14ac:dyDescent="0.25">
      <c r="A134" s="20"/>
    </row>
    <row r="135" spans="1:1" x14ac:dyDescent="0.25">
      <c r="A135" s="20"/>
    </row>
    <row r="136" spans="1:1" x14ac:dyDescent="0.25">
      <c r="A136" s="20"/>
    </row>
    <row r="137" spans="1:1" x14ac:dyDescent="0.25">
      <c r="A137" s="20"/>
    </row>
    <row r="138" spans="1:1" x14ac:dyDescent="0.25">
      <c r="A138" s="20"/>
    </row>
    <row r="139" spans="1:1" x14ac:dyDescent="0.25">
      <c r="A139" s="20"/>
    </row>
    <row r="140" spans="1:1" x14ac:dyDescent="0.25">
      <c r="A140" s="20"/>
    </row>
    <row r="141" spans="1:1" x14ac:dyDescent="0.25">
      <c r="A141" s="20"/>
    </row>
    <row r="142" spans="1:1" x14ac:dyDescent="0.25">
      <c r="A142" s="20"/>
    </row>
    <row r="143" spans="1:1" x14ac:dyDescent="0.25">
      <c r="A143" s="20"/>
    </row>
    <row r="144" spans="1:1" x14ac:dyDescent="0.25">
      <c r="A144" s="20"/>
    </row>
    <row r="145" spans="1:1" x14ac:dyDescent="0.25">
      <c r="A145" s="20"/>
    </row>
    <row r="146" spans="1:1" x14ac:dyDescent="0.25">
      <c r="A146" s="20"/>
    </row>
    <row r="147" spans="1:1" x14ac:dyDescent="0.25">
      <c r="A147" s="20"/>
    </row>
    <row r="148" spans="1:1" x14ac:dyDescent="0.25">
      <c r="A148" s="20"/>
    </row>
    <row r="149" spans="1:1" x14ac:dyDescent="0.25">
      <c r="A149" s="20"/>
    </row>
    <row r="150" spans="1:1" x14ac:dyDescent="0.25">
      <c r="A150" s="20"/>
    </row>
    <row r="151" spans="1:1" x14ac:dyDescent="0.25">
      <c r="A151" s="20"/>
    </row>
    <row r="152" spans="1:1" x14ac:dyDescent="0.25">
      <c r="A152" s="20"/>
    </row>
    <row r="153" spans="1:1" x14ac:dyDescent="0.25">
      <c r="A153" s="20"/>
    </row>
    <row r="154" spans="1:1" x14ac:dyDescent="0.25">
      <c r="A154" s="20"/>
    </row>
    <row r="155" spans="1:1" x14ac:dyDescent="0.25">
      <c r="A155" s="20"/>
    </row>
    <row r="156" spans="1:1" x14ac:dyDescent="0.25">
      <c r="A156" s="20"/>
    </row>
    <row r="157" spans="1:1" x14ac:dyDescent="0.25">
      <c r="A157" s="20"/>
    </row>
    <row r="158" spans="1:1" x14ac:dyDescent="0.25">
      <c r="A158" s="20"/>
    </row>
    <row r="159" spans="1:1" x14ac:dyDescent="0.25">
      <c r="A159" s="20"/>
    </row>
    <row r="160" spans="1:1" x14ac:dyDescent="0.25">
      <c r="A160" s="20"/>
    </row>
    <row r="161" spans="1:1" x14ac:dyDescent="0.25">
      <c r="A161" s="20"/>
    </row>
    <row r="162" spans="1:1" x14ac:dyDescent="0.25">
      <c r="A162" s="20"/>
    </row>
    <row r="163" spans="1:1" x14ac:dyDescent="0.25">
      <c r="A163" s="20"/>
    </row>
    <row r="164" spans="1:1" x14ac:dyDescent="0.25">
      <c r="A164" s="20"/>
    </row>
    <row r="165" spans="1:1" x14ac:dyDescent="0.25">
      <c r="A165" s="20"/>
    </row>
    <row r="166" spans="1:1" x14ac:dyDescent="0.25">
      <c r="A166" s="20"/>
    </row>
    <row r="167" spans="1:1" x14ac:dyDescent="0.25">
      <c r="A167" s="20"/>
    </row>
    <row r="168" spans="1:1" x14ac:dyDescent="0.25">
      <c r="A168" s="20"/>
    </row>
    <row r="169" spans="1:1" x14ac:dyDescent="0.25">
      <c r="A169" s="20"/>
    </row>
    <row r="170" spans="1:1" x14ac:dyDescent="0.25">
      <c r="A170" s="20"/>
    </row>
    <row r="171" spans="1:1" x14ac:dyDescent="0.25">
      <c r="A171" s="20"/>
    </row>
    <row r="172" spans="1:1" x14ac:dyDescent="0.25">
      <c r="A172" s="20"/>
    </row>
    <row r="173" spans="1:1" x14ac:dyDescent="0.25">
      <c r="A173" s="20"/>
    </row>
    <row r="174" spans="1:1" x14ac:dyDescent="0.25">
      <c r="A174" s="20"/>
    </row>
    <row r="175" spans="1:1" x14ac:dyDescent="0.25">
      <c r="A175" s="20"/>
    </row>
    <row r="176" spans="1:1" x14ac:dyDescent="0.25">
      <c r="A176" s="20"/>
    </row>
    <row r="177" spans="1:1" x14ac:dyDescent="0.25">
      <c r="A177" s="20"/>
    </row>
    <row r="178" spans="1:1" x14ac:dyDescent="0.25">
      <c r="A178" s="20"/>
    </row>
    <row r="179" spans="1:1" x14ac:dyDescent="0.25">
      <c r="A179" s="20"/>
    </row>
    <row r="180" spans="1:1" x14ac:dyDescent="0.25">
      <c r="A180" s="20"/>
    </row>
    <row r="181" spans="1:1" x14ac:dyDescent="0.25">
      <c r="A181" s="20"/>
    </row>
    <row r="182" spans="1:1" x14ac:dyDescent="0.25">
      <c r="A182" s="20"/>
    </row>
    <row r="183" spans="1:1" x14ac:dyDescent="0.25">
      <c r="A183" s="20"/>
    </row>
    <row r="184" spans="1:1" x14ac:dyDescent="0.25">
      <c r="A184" s="20"/>
    </row>
    <row r="185" spans="1:1" x14ac:dyDescent="0.25">
      <c r="A185" s="20"/>
    </row>
    <row r="186" spans="1:1" x14ac:dyDescent="0.25">
      <c r="A186" s="20"/>
    </row>
    <row r="187" spans="1:1" x14ac:dyDescent="0.25">
      <c r="A187" s="20"/>
    </row>
    <row r="188" spans="1:1" x14ac:dyDescent="0.25">
      <c r="A188" s="20"/>
    </row>
    <row r="189" spans="1:1" x14ac:dyDescent="0.25">
      <c r="A189" s="20"/>
    </row>
    <row r="190" spans="1:1" x14ac:dyDescent="0.25">
      <c r="A190" s="20"/>
    </row>
    <row r="191" spans="1:1" x14ac:dyDescent="0.25">
      <c r="A191" s="20"/>
    </row>
    <row r="192" spans="1:1" x14ac:dyDescent="0.25">
      <c r="A192" s="20"/>
    </row>
    <row r="193" spans="1:1" x14ac:dyDescent="0.25">
      <c r="A193" s="20"/>
    </row>
    <row r="194" spans="1:1" x14ac:dyDescent="0.25">
      <c r="A194" s="20"/>
    </row>
    <row r="195" spans="1:1" x14ac:dyDescent="0.25">
      <c r="A195" s="20"/>
    </row>
    <row r="196" spans="1:1" x14ac:dyDescent="0.25">
      <c r="A196" s="20"/>
    </row>
    <row r="197" spans="1:1" x14ac:dyDescent="0.25">
      <c r="A197" s="20"/>
    </row>
    <row r="198" spans="1:1" x14ac:dyDescent="0.25">
      <c r="A198" s="20"/>
    </row>
    <row r="199" spans="1:1" x14ac:dyDescent="0.25">
      <c r="A199" s="20"/>
    </row>
    <row r="200" spans="1:1" x14ac:dyDescent="0.25">
      <c r="A200" s="20"/>
    </row>
    <row r="201" spans="1:1" x14ac:dyDescent="0.25">
      <c r="A201" s="20"/>
    </row>
    <row r="202" spans="1:1" x14ac:dyDescent="0.25">
      <c r="A202" s="20"/>
    </row>
    <row r="203" spans="1:1" x14ac:dyDescent="0.25">
      <c r="A203" s="20"/>
    </row>
    <row r="204" spans="1:1" x14ac:dyDescent="0.25">
      <c r="A204" s="20"/>
    </row>
    <row r="205" spans="1:1" x14ac:dyDescent="0.25">
      <c r="A205" s="20"/>
    </row>
    <row r="206" spans="1:1" x14ac:dyDescent="0.25">
      <c r="A206" s="20"/>
    </row>
    <row r="207" spans="1:1" x14ac:dyDescent="0.25">
      <c r="A207" s="20"/>
    </row>
    <row r="208" spans="1:1" x14ac:dyDescent="0.25">
      <c r="A208" s="20"/>
    </row>
    <row r="209" spans="1:1" x14ac:dyDescent="0.25">
      <c r="A209" s="20"/>
    </row>
    <row r="210" spans="1:1" x14ac:dyDescent="0.25">
      <c r="A210" s="20"/>
    </row>
    <row r="211" spans="1:1" x14ac:dyDescent="0.25">
      <c r="A211" s="20"/>
    </row>
    <row r="212" spans="1:1" x14ac:dyDescent="0.25">
      <c r="A212" s="20"/>
    </row>
    <row r="213" spans="1:1" x14ac:dyDescent="0.25">
      <c r="A213" s="20"/>
    </row>
    <row r="214" spans="1:1" x14ac:dyDescent="0.25">
      <c r="A214" s="20"/>
    </row>
    <row r="215" spans="1:1" x14ac:dyDescent="0.25">
      <c r="A215" s="20"/>
    </row>
    <row r="216" spans="1:1" x14ac:dyDescent="0.25">
      <c r="A216" s="20"/>
    </row>
    <row r="217" spans="1:1" x14ac:dyDescent="0.25">
      <c r="A217" s="20"/>
    </row>
    <row r="218" spans="1:1" x14ac:dyDescent="0.25">
      <c r="A218" s="20"/>
    </row>
    <row r="219" spans="1:1" x14ac:dyDescent="0.25">
      <c r="A219" s="20"/>
    </row>
    <row r="220" spans="1:1" x14ac:dyDescent="0.25">
      <c r="A220" s="20"/>
    </row>
    <row r="221" spans="1:1" x14ac:dyDescent="0.25">
      <c r="A221" s="20"/>
    </row>
    <row r="222" spans="1:1" x14ac:dyDescent="0.25">
      <c r="A222" s="20"/>
    </row>
    <row r="223" spans="1:1" x14ac:dyDescent="0.25">
      <c r="A223" s="20"/>
    </row>
    <row r="224" spans="1:1" x14ac:dyDescent="0.25">
      <c r="A224" s="20"/>
    </row>
    <row r="225" spans="1:1" x14ac:dyDescent="0.25">
      <c r="A225" s="20"/>
    </row>
    <row r="226" spans="1:1" x14ac:dyDescent="0.25">
      <c r="A226" s="20"/>
    </row>
    <row r="227" spans="1:1" x14ac:dyDescent="0.25">
      <c r="A227" s="20"/>
    </row>
    <row r="228" spans="1:1" x14ac:dyDescent="0.25">
      <c r="A228" s="20"/>
    </row>
    <row r="229" spans="1:1" x14ac:dyDescent="0.25">
      <c r="A229" s="20"/>
    </row>
    <row r="230" spans="1:1" x14ac:dyDescent="0.25">
      <c r="A230" s="20"/>
    </row>
    <row r="231" spans="1:1" x14ac:dyDescent="0.25">
      <c r="A231" s="20"/>
    </row>
    <row r="232" spans="1:1" x14ac:dyDescent="0.25">
      <c r="A232" s="20"/>
    </row>
    <row r="233" spans="1:1" x14ac:dyDescent="0.25">
      <c r="A233" s="20"/>
    </row>
    <row r="234" spans="1:1" x14ac:dyDescent="0.25">
      <c r="A234" s="20"/>
    </row>
    <row r="235" spans="1:1" x14ac:dyDescent="0.25">
      <c r="A235" s="20"/>
    </row>
    <row r="236" spans="1:1" x14ac:dyDescent="0.25">
      <c r="A236" s="20"/>
    </row>
    <row r="237" spans="1:1" x14ac:dyDescent="0.25">
      <c r="A237" s="20"/>
    </row>
    <row r="238" spans="1:1" x14ac:dyDescent="0.25">
      <c r="A238" s="20"/>
    </row>
    <row r="239" spans="1:1" x14ac:dyDescent="0.25">
      <c r="A239" s="20"/>
    </row>
    <row r="240" spans="1:1" x14ac:dyDescent="0.25">
      <c r="A240" s="20"/>
    </row>
    <row r="241" spans="1:1" x14ac:dyDescent="0.25">
      <c r="A241" s="20"/>
    </row>
    <row r="242" spans="1:1" x14ac:dyDescent="0.25">
      <c r="A242" s="20"/>
    </row>
    <row r="243" spans="1:1" x14ac:dyDescent="0.25">
      <c r="A243" s="20"/>
    </row>
    <row r="244" spans="1:1" x14ac:dyDescent="0.25">
      <c r="A244" s="20"/>
    </row>
    <row r="245" spans="1:1" x14ac:dyDescent="0.25">
      <c r="A245" s="20"/>
    </row>
    <row r="246" spans="1:1" x14ac:dyDescent="0.25">
      <c r="A246" s="20"/>
    </row>
    <row r="247" spans="1:1" x14ac:dyDescent="0.25">
      <c r="A247" s="20"/>
    </row>
    <row r="248" spans="1:1" x14ac:dyDescent="0.25">
      <c r="A248" s="20"/>
    </row>
    <row r="249" spans="1:1" x14ac:dyDescent="0.25">
      <c r="A249" s="20"/>
    </row>
    <row r="250" spans="1:1" x14ac:dyDescent="0.25">
      <c r="A250" s="20"/>
    </row>
    <row r="251" spans="1:1" x14ac:dyDescent="0.25">
      <c r="A251" s="20"/>
    </row>
    <row r="252" spans="1:1" x14ac:dyDescent="0.25">
      <c r="A252" s="20"/>
    </row>
    <row r="253" spans="1:1" x14ac:dyDescent="0.25">
      <c r="A253" s="20"/>
    </row>
    <row r="254" spans="1:1" x14ac:dyDescent="0.25">
      <c r="A254" s="20"/>
    </row>
    <row r="255" spans="1:1" x14ac:dyDescent="0.25">
      <c r="A255" s="20"/>
    </row>
    <row r="256" spans="1:1" x14ac:dyDescent="0.25">
      <c r="A256" s="20"/>
    </row>
    <row r="257" spans="1:1" x14ac:dyDescent="0.25">
      <c r="A257" s="20"/>
    </row>
    <row r="258" spans="1:1" x14ac:dyDescent="0.25">
      <c r="A258" s="20"/>
    </row>
    <row r="259" spans="1:1" x14ac:dyDescent="0.25">
      <c r="A259" s="20"/>
    </row>
    <row r="260" spans="1:1" x14ac:dyDescent="0.25">
      <c r="A260" s="20"/>
    </row>
    <row r="261" spans="1:1" x14ac:dyDescent="0.25">
      <c r="A261" s="20"/>
    </row>
    <row r="262" spans="1:1" x14ac:dyDescent="0.25">
      <c r="A262" s="20"/>
    </row>
    <row r="263" spans="1:1" x14ac:dyDescent="0.25">
      <c r="A263" s="20"/>
    </row>
    <row r="264" spans="1:1" x14ac:dyDescent="0.25">
      <c r="A264" s="20"/>
    </row>
    <row r="265" spans="1:1" x14ac:dyDescent="0.25">
      <c r="A265" s="20"/>
    </row>
    <row r="266" spans="1:1" x14ac:dyDescent="0.25">
      <c r="A266" s="20"/>
    </row>
    <row r="267" spans="1:1" x14ac:dyDescent="0.25">
      <c r="A267" s="20"/>
    </row>
    <row r="268" spans="1:1" x14ac:dyDescent="0.25">
      <c r="A268" s="20"/>
    </row>
    <row r="269" spans="1:1" x14ac:dyDescent="0.25">
      <c r="A269" s="20"/>
    </row>
    <row r="270" spans="1:1" x14ac:dyDescent="0.25">
      <c r="A270" s="20"/>
    </row>
    <row r="271" spans="1:1" x14ac:dyDescent="0.25">
      <c r="A271" s="20"/>
    </row>
    <row r="272" spans="1:1" x14ac:dyDescent="0.25">
      <c r="A272" s="20"/>
    </row>
    <row r="273" spans="1:1" x14ac:dyDescent="0.25">
      <c r="A273" s="20"/>
    </row>
    <row r="274" spans="1:1" x14ac:dyDescent="0.25">
      <c r="A274" s="20"/>
    </row>
    <row r="275" spans="1:1" x14ac:dyDescent="0.25">
      <c r="A275" s="20"/>
    </row>
    <row r="276" spans="1:1" x14ac:dyDescent="0.25">
      <c r="A276" s="20"/>
    </row>
    <row r="277" spans="1:1" x14ac:dyDescent="0.25">
      <c r="A277" s="20"/>
    </row>
    <row r="278" spans="1:1" x14ac:dyDescent="0.25">
      <c r="A278" s="20"/>
    </row>
    <row r="279" spans="1:1" x14ac:dyDescent="0.25">
      <c r="A279" s="20"/>
    </row>
    <row r="280" spans="1:1" x14ac:dyDescent="0.25">
      <c r="A280" s="20"/>
    </row>
    <row r="281" spans="1:1" x14ac:dyDescent="0.25">
      <c r="A281" s="20"/>
    </row>
    <row r="282" spans="1:1" x14ac:dyDescent="0.25">
      <c r="A282" s="20"/>
    </row>
    <row r="283" spans="1:1" x14ac:dyDescent="0.25">
      <c r="A283" s="20"/>
    </row>
    <row r="284" spans="1:1" x14ac:dyDescent="0.25">
      <c r="A284" s="20"/>
    </row>
    <row r="285" spans="1:1" x14ac:dyDescent="0.25">
      <c r="A285" s="20"/>
    </row>
    <row r="286" spans="1:1" x14ac:dyDescent="0.25">
      <c r="A286" s="20"/>
    </row>
    <row r="287" spans="1:1" x14ac:dyDescent="0.25">
      <c r="A287" s="20"/>
    </row>
    <row r="288" spans="1:1" x14ac:dyDescent="0.25">
      <c r="A288" s="20"/>
    </row>
    <row r="289" spans="1:1" x14ac:dyDescent="0.25">
      <c r="A289" s="20"/>
    </row>
    <row r="290" spans="1:1" x14ac:dyDescent="0.25">
      <c r="A290" s="20"/>
    </row>
    <row r="291" spans="1:1" x14ac:dyDescent="0.25">
      <c r="A291" s="20"/>
    </row>
    <row r="292" spans="1:1" x14ac:dyDescent="0.25">
      <c r="A292" s="20"/>
    </row>
    <row r="293" spans="1:1" x14ac:dyDescent="0.25">
      <c r="A293" s="20"/>
    </row>
    <row r="294" spans="1:1" x14ac:dyDescent="0.25">
      <c r="A294" s="20"/>
    </row>
    <row r="295" spans="1:1" x14ac:dyDescent="0.25">
      <c r="A295" s="20"/>
    </row>
    <row r="296" spans="1:1" x14ac:dyDescent="0.25">
      <c r="A296" s="20"/>
    </row>
    <row r="297" spans="1:1" x14ac:dyDescent="0.25">
      <c r="A297" s="20"/>
    </row>
    <row r="298" spans="1:1" x14ac:dyDescent="0.25">
      <c r="A298" s="20"/>
    </row>
    <row r="299" spans="1:1" x14ac:dyDescent="0.25">
      <c r="A299" s="20"/>
    </row>
    <row r="300" spans="1:1" x14ac:dyDescent="0.25">
      <c r="A300" s="20"/>
    </row>
    <row r="301" spans="1:1" x14ac:dyDescent="0.25">
      <c r="A301" s="20"/>
    </row>
    <row r="302" spans="1:1" x14ac:dyDescent="0.25">
      <c r="A302" s="20"/>
    </row>
    <row r="303" spans="1:1" x14ac:dyDescent="0.25">
      <c r="A303" s="20"/>
    </row>
    <row r="304" spans="1:1" x14ac:dyDescent="0.25">
      <c r="A304" s="20"/>
    </row>
    <row r="305" spans="1:1" x14ac:dyDescent="0.25">
      <c r="A305" s="20"/>
    </row>
    <row r="306" spans="1:1" x14ac:dyDescent="0.25">
      <c r="A306" s="20"/>
    </row>
    <row r="307" spans="1:1" x14ac:dyDescent="0.25">
      <c r="A307" s="20"/>
    </row>
    <row r="308" spans="1:1" x14ac:dyDescent="0.25">
      <c r="A308" s="20"/>
    </row>
    <row r="309" spans="1:1" x14ac:dyDescent="0.25">
      <c r="A309" s="20"/>
    </row>
    <row r="310" spans="1:1" x14ac:dyDescent="0.25">
      <c r="A310" s="20"/>
    </row>
    <row r="311" spans="1:1" x14ac:dyDescent="0.25">
      <c r="A311" s="20"/>
    </row>
    <row r="312" spans="1:1" x14ac:dyDescent="0.25">
      <c r="A312" s="20"/>
    </row>
    <row r="313" spans="1:1" x14ac:dyDescent="0.25">
      <c r="A313" s="20"/>
    </row>
    <row r="314" spans="1:1" x14ac:dyDescent="0.25">
      <c r="A314" s="20"/>
    </row>
    <row r="315" spans="1:1" x14ac:dyDescent="0.25">
      <c r="A315" s="20"/>
    </row>
    <row r="316" spans="1:1" x14ac:dyDescent="0.25">
      <c r="A316" s="20"/>
    </row>
    <row r="317" spans="1:1" x14ac:dyDescent="0.25">
      <c r="A317" s="20"/>
    </row>
    <row r="318" spans="1:1" x14ac:dyDescent="0.25">
      <c r="A318" s="20"/>
    </row>
    <row r="319" spans="1:1" x14ac:dyDescent="0.25">
      <c r="A319" s="20"/>
    </row>
    <row r="320" spans="1:1" x14ac:dyDescent="0.25">
      <c r="A320" s="20"/>
    </row>
    <row r="321" spans="1:1" x14ac:dyDescent="0.25">
      <c r="A321" s="20"/>
    </row>
    <row r="322" spans="1:1" x14ac:dyDescent="0.25">
      <c r="A322" s="20"/>
    </row>
    <row r="323" spans="1:1" x14ac:dyDescent="0.25">
      <c r="A323" s="20"/>
    </row>
    <row r="324" spans="1:1" x14ac:dyDescent="0.25">
      <c r="A324" s="20"/>
    </row>
    <row r="325" spans="1:1" x14ac:dyDescent="0.25">
      <c r="A325" s="20"/>
    </row>
    <row r="326" spans="1:1" x14ac:dyDescent="0.25">
      <c r="A326" s="20"/>
    </row>
    <row r="327" spans="1:1" x14ac:dyDescent="0.25">
      <c r="A327" s="20"/>
    </row>
    <row r="328" spans="1:1" x14ac:dyDescent="0.25">
      <c r="A328" s="20"/>
    </row>
    <row r="329" spans="1:1" x14ac:dyDescent="0.25">
      <c r="A329" s="20"/>
    </row>
    <row r="330" spans="1:1" x14ac:dyDescent="0.25">
      <c r="A330" s="20"/>
    </row>
    <row r="331" spans="1:1" x14ac:dyDescent="0.25">
      <c r="A331" s="20"/>
    </row>
    <row r="332" spans="1:1" x14ac:dyDescent="0.25">
      <c r="A332" s="20"/>
    </row>
    <row r="333" spans="1:1" x14ac:dyDescent="0.25">
      <c r="A333" s="20"/>
    </row>
    <row r="334" spans="1:1" x14ac:dyDescent="0.25">
      <c r="A334" s="20"/>
    </row>
    <row r="335" spans="1:1" x14ac:dyDescent="0.25">
      <c r="A335" s="20"/>
    </row>
    <row r="336" spans="1:1" x14ac:dyDescent="0.25">
      <c r="A336" s="20"/>
    </row>
    <row r="337" spans="1:1" x14ac:dyDescent="0.25">
      <c r="A337" s="20"/>
    </row>
    <row r="338" spans="1:1" x14ac:dyDescent="0.25">
      <c r="A338" s="20"/>
    </row>
    <row r="339" spans="1:1" x14ac:dyDescent="0.25">
      <c r="A339" s="20"/>
    </row>
    <row r="340" spans="1:1" x14ac:dyDescent="0.25">
      <c r="A340" s="20"/>
    </row>
    <row r="341" spans="1:1" x14ac:dyDescent="0.25">
      <c r="A341" s="20"/>
    </row>
    <row r="342" spans="1:1" x14ac:dyDescent="0.25">
      <c r="A342" s="20"/>
    </row>
    <row r="343" spans="1:1" x14ac:dyDescent="0.25">
      <c r="A343" s="20"/>
    </row>
    <row r="344" spans="1:1" x14ac:dyDescent="0.25">
      <c r="A344" s="20"/>
    </row>
    <row r="345" spans="1:1" x14ac:dyDescent="0.25">
      <c r="A345" s="20"/>
    </row>
    <row r="346" spans="1:1" x14ac:dyDescent="0.25">
      <c r="A346" s="20"/>
    </row>
    <row r="347" spans="1:1" x14ac:dyDescent="0.25">
      <c r="A347" s="20"/>
    </row>
    <row r="348" spans="1:1" x14ac:dyDescent="0.25">
      <c r="A348" s="20"/>
    </row>
    <row r="349" spans="1:1" x14ac:dyDescent="0.25">
      <c r="A349" s="20"/>
    </row>
    <row r="350" spans="1:1" x14ac:dyDescent="0.25">
      <c r="A350" s="20"/>
    </row>
    <row r="351" spans="1:1" x14ac:dyDescent="0.25">
      <c r="A351" s="20"/>
    </row>
    <row r="352" spans="1:1" x14ac:dyDescent="0.25">
      <c r="A352" s="20"/>
    </row>
    <row r="353" spans="1:1" x14ac:dyDescent="0.25">
      <c r="A353" s="20"/>
    </row>
    <row r="354" spans="1:1" x14ac:dyDescent="0.25">
      <c r="A354" s="20"/>
    </row>
    <row r="355" spans="1:1" x14ac:dyDescent="0.25">
      <c r="A355" s="20"/>
    </row>
    <row r="356" spans="1:1" x14ac:dyDescent="0.25">
      <c r="A356" s="20"/>
    </row>
    <row r="357" spans="1:1" x14ac:dyDescent="0.25">
      <c r="A357" s="20"/>
    </row>
    <row r="358" spans="1:1" x14ac:dyDescent="0.25">
      <c r="A358" s="20"/>
    </row>
    <row r="359" spans="1:1" x14ac:dyDescent="0.25">
      <c r="A359" s="20"/>
    </row>
    <row r="360" spans="1:1" x14ac:dyDescent="0.25">
      <c r="A360" s="20"/>
    </row>
    <row r="361" spans="1:1" x14ac:dyDescent="0.25">
      <c r="A361" s="20"/>
    </row>
    <row r="362" spans="1:1" x14ac:dyDescent="0.25">
      <c r="A362" s="20"/>
    </row>
    <row r="363" spans="1:1" x14ac:dyDescent="0.25">
      <c r="A363" s="20"/>
    </row>
    <row r="364" spans="1:1" x14ac:dyDescent="0.25">
      <c r="A364" s="20"/>
    </row>
    <row r="365" spans="1:1" x14ac:dyDescent="0.25">
      <c r="A365" s="20"/>
    </row>
    <row r="366" spans="1:1" x14ac:dyDescent="0.25">
      <c r="A366" s="20"/>
    </row>
    <row r="367" spans="1:1" x14ac:dyDescent="0.25">
      <c r="A367" s="20"/>
    </row>
    <row r="368" spans="1:1" x14ac:dyDescent="0.25">
      <c r="A368" s="20"/>
    </row>
    <row r="369" spans="1:1" x14ac:dyDescent="0.25">
      <c r="A369" s="20"/>
    </row>
    <row r="370" spans="1:1" x14ac:dyDescent="0.25">
      <c r="A370" s="20"/>
    </row>
    <row r="371" spans="1:1" x14ac:dyDescent="0.25">
      <c r="A371" s="20"/>
    </row>
    <row r="372" spans="1:1" x14ac:dyDescent="0.25">
      <c r="A372" s="20"/>
    </row>
    <row r="373" spans="1:1" x14ac:dyDescent="0.25">
      <c r="A373" s="20"/>
    </row>
    <row r="374" spans="1:1" x14ac:dyDescent="0.25">
      <c r="A374" s="20"/>
    </row>
    <row r="375" spans="1:1" x14ac:dyDescent="0.25">
      <c r="A375" s="20"/>
    </row>
    <row r="376" spans="1:1" x14ac:dyDescent="0.25">
      <c r="A376" s="20"/>
    </row>
    <row r="377" spans="1:1" x14ac:dyDescent="0.25">
      <c r="A377" s="20"/>
    </row>
    <row r="378" spans="1:1" x14ac:dyDescent="0.25">
      <c r="A378" s="20"/>
    </row>
    <row r="379" spans="1:1" x14ac:dyDescent="0.25">
      <c r="A379" s="20"/>
    </row>
    <row r="380" spans="1:1" x14ac:dyDescent="0.25">
      <c r="A380" s="20"/>
    </row>
    <row r="381" spans="1:1" x14ac:dyDescent="0.25">
      <c r="A381" s="20"/>
    </row>
    <row r="382" spans="1:1" x14ac:dyDescent="0.25">
      <c r="A382" s="20"/>
    </row>
    <row r="383" spans="1:1" x14ac:dyDescent="0.25">
      <c r="A383" s="20"/>
    </row>
    <row r="384" spans="1:1" x14ac:dyDescent="0.25">
      <c r="A384" s="20"/>
    </row>
    <row r="385" spans="1:1" x14ac:dyDescent="0.25">
      <c r="A385" s="20"/>
    </row>
    <row r="386" spans="1:1" x14ac:dyDescent="0.25">
      <c r="A386" s="20"/>
    </row>
    <row r="387" spans="1:1" x14ac:dyDescent="0.25">
      <c r="A387" s="20"/>
    </row>
    <row r="388" spans="1:1" x14ac:dyDescent="0.25">
      <c r="A388" s="20"/>
    </row>
    <row r="389" spans="1:1" x14ac:dyDescent="0.25">
      <c r="A389" s="20"/>
    </row>
    <row r="390" spans="1:1" x14ac:dyDescent="0.25">
      <c r="A390" s="20"/>
    </row>
    <row r="391" spans="1:1" x14ac:dyDescent="0.25">
      <c r="A391" s="20"/>
    </row>
    <row r="392" spans="1:1" x14ac:dyDescent="0.25">
      <c r="A392" s="20"/>
    </row>
    <row r="393" spans="1:1" x14ac:dyDescent="0.25">
      <c r="A393" s="20"/>
    </row>
    <row r="394" spans="1:1" x14ac:dyDescent="0.25">
      <c r="A394" s="20"/>
    </row>
    <row r="395" spans="1:1" x14ac:dyDescent="0.25">
      <c r="A395" s="20"/>
    </row>
    <row r="396" spans="1:1" x14ac:dyDescent="0.25">
      <c r="A396" s="20"/>
    </row>
    <row r="397" spans="1:1" x14ac:dyDescent="0.25">
      <c r="A397" s="20"/>
    </row>
    <row r="398" spans="1:1" x14ac:dyDescent="0.25">
      <c r="A398" s="20"/>
    </row>
    <row r="399" spans="1:1" x14ac:dyDescent="0.25">
      <c r="A399" s="20"/>
    </row>
    <row r="400" spans="1:1" x14ac:dyDescent="0.25">
      <c r="A400" s="20"/>
    </row>
    <row r="401" spans="1:1" x14ac:dyDescent="0.25">
      <c r="A401" s="20"/>
    </row>
    <row r="402" spans="1:1" x14ac:dyDescent="0.25">
      <c r="A402" s="20"/>
    </row>
    <row r="403" spans="1:1" x14ac:dyDescent="0.25">
      <c r="A403" s="20"/>
    </row>
    <row r="404" spans="1:1" x14ac:dyDescent="0.25">
      <c r="A404" s="20"/>
    </row>
    <row r="405" spans="1:1" x14ac:dyDescent="0.25">
      <c r="A405" s="20"/>
    </row>
    <row r="406" spans="1:1" x14ac:dyDescent="0.25">
      <c r="A406" s="20"/>
    </row>
    <row r="407" spans="1:1" x14ac:dyDescent="0.25">
      <c r="A407" s="20"/>
    </row>
    <row r="408" spans="1:1" x14ac:dyDescent="0.25">
      <c r="A408" s="20"/>
    </row>
    <row r="409" spans="1:1" x14ac:dyDescent="0.25">
      <c r="A409" s="20"/>
    </row>
    <row r="410" spans="1:1" x14ac:dyDescent="0.25">
      <c r="A410" s="20"/>
    </row>
    <row r="411" spans="1:1" x14ac:dyDescent="0.25">
      <c r="A411" s="20"/>
    </row>
    <row r="412" spans="1:1" x14ac:dyDescent="0.25">
      <c r="A412" s="20"/>
    </row>
    <row r="413" spans="1:1" x14ac:dyDescent="0.25">
      <c r="A413" s="20"/>
    </row>
    <row r="414" spans="1:1" x14ac:dyDescent="0.25">
      <c r="A414" s="20"/>
    </row>
    <row r="415" spans="1:1" x14ac:dyDescent="0.25">
      <c r="A415" s="20"/>
    </row>
    <row r="416" spans="1:1" x14ac:dyDescent="0.25">
      <c r="A416" s="20"/>
    </row>
    <row r="417" spans="1:1" x14ac:dyDescent="0.25">
      <c r="A417" s="20"/>
    </row>
    <row r="418" spans="1:1" x14ac:dyDescent="0.25">
      <c r="A418" s="20"/>
    </row>
    <row r="419" spans="1:1" x14ac:dyDescent="0.25">
      <c r="A419" s="20"/>
    </row>
    <row r="420" spans="1:1" x14ac:dyDescent="0.25">
      <c r="A420" s="20"/>
    </row>
    <row r="421" spans="1:1" x14ac:dyDescent="0.25">
      <c r="A421" s="20"/>
    </row>
    <row r="422" spans="1:1" x14ac:dyDescent="0.25">
      <c r="A422" s="20"/>
    </row>
    <row r="423" spans="1:1" x14ac:dyDescent="0.25">
      <c r="A423" s="20"/>
    </row>
    <row r="424" spans="1:1" x14ac:dyDescent="0.25">
      <c r="A424" s="20"/>
    </row>
    <row r="425" spans="1:1" x14ac:dyDescent="0.25">
      <c r="A425" s="20"/>
    </row>
    <row r="426" spans="1:1" x14ac:dyDescent="0.25">
      <c r="A426" s="20"/>
    </row>
    <row r="427" spans="1:1" x14ac:dyDescent="0.25">
      <c r="A427" s="20"/>
    </row>
    <row r="428" spans="1:1" x14ac:dyDescent="0.25">
      <c r="A428" s="20"/>
    </row>
    <row r="429" spans="1:1" x14ac:dyDescent="0.25">
      <c r="A429" s="20"/>
    </row>
    <row r="430" spans="1:1" x14ac:dyDescent="0.25">
      <c r="A430" s="20"/>
    </row>
    <row r="431" spans="1:1" x14ac:dyDescent="0.25">
      <c r="A431" s="20"/>
    </row>
    <row r="432" spans="1:1" x14ac:dyDescent="0.25">
      <c r="A432" s="20"/>
    </row>
    <row r="433" spans="1:1" x14ac:dyDescent="0.25">
      <c r="A433" s="20"/>
    </row>
    <row r="434" spans="1:1" x14ac:dyDescent="0.25">
      <c r="A434" s="20"/>
    </row>
    <row r="435" spans="1:1" x14ac:dyDescent="0.25">
      <c r="A435" s="20"/>
    </row>
    <row r="436" spans="1:1" x14ac:dyDescent="0.25">
      <c r="A436" s="20"/>
    </row>
    <row r="437" spans="1:1" x14ac:dyDescent="0.25">
      <c r="A437" s="20"/>
    </row>
    <row r="438" spans="1:1" x14ac:dyDescent="0.25">
      <c r="A438" s="20"/>
    </row>
    <row r="439" spans="1:1" x14ac:dyDescent="0.25">
      <c r="A439" s="20"/>
    </row>
    <row r="440" spans="1:1" x14ac:dyDescent="0.25">
      <c r="A440" s="20"/>
    </row>
    <row r="441" spans="1:1" x14ac:dyDescent="0.25">
      <c r="A441" s="20"/>
    </row>
    <row r="442" spans="1:1" x14ac:dyDescent="0.25">
      <c r="A442" s="20"/>
    </row>
    <row r="443" spans="1:1" x14ac:dyDescent="0.25">
      <c r="A443" s="20"/>
    </row>
    <row r="444" spans="1:1" x14ac:dyDescent="0.25">
      <c r="A444" s="20"/>
    </row>
    <row r="445" spans="1:1" x14ac:dyDescent="0.25">
      <c r="A445" s="20"/>
    </row>
    <row r="446" spans="1:1" x14ac:dyDescent="0.25">
      <c r="A446" s="20"/>
    </row>
    <row r="447" spans="1:1" x14ac:dyDescent="0.25">
      <c r="A447" s="20"/>
    </row>
    <row r="448" spans="1:1" x14ac:dyDescent="0.25">
      <c r="A448" s="20"/>
    </row>
    <row r="449" spans="1:1" x14ac:dyDescent="0.25">
      <c r="A449" s="20"/>
    </row>
    <row r="450" spans="1:1" x14ac:dyDescent="0.25">
      <c r="A450" s="20"/>
    </row>
    <row r="451" spans="1:1" x14ac:dyDescent="0.25">
      <c r="A451" s="20"/>
    </row>
    <row r="452" spans="1:1" x14ac:dyDescent="0.25">
      <c r="A452" s="20"/>
    </row>
    <row r="453" spans="1:1" x14ac:dyDescent="0.25">
      <c r="A453" s="20"/>
    </row>
    <row r="454" spans="1:1" x14ac:dyDescent="0.25">
      <c r="A454" s="20"/>
    </row>
    <row r="455" spans="1:1" x14ac:dyDescent="0.25">
      <c r="A455" s="20"/>
    </row>
    <row r="456" spans="1:1" x14ac:dyDescent="0.25">
      <c r="A456" s="20"/>
    </row>
    <row r="457" spans="1:1" x14ac:dyDescent="0.25">
      <c r="A457" s="20"/>
    </row>
    <row r="458" spans="1:1" x14ac:dyDescent="0.25">
      <c r="A458" s="20"/>
    </row>
    <row r="459" spans="1:1" x14ac:dyDescent="0.25">
      <c r="A459" s="20"/>
    </row>
    <row r="460" spans="1:1" x14ac:dyDescent="0.25">
      <c r="A460" s="20"/>
    </row>
    <row r="461" spans="1:1" x14ac:dyDescent="0.25">
      <c r="A461" s="20"/>
    </row>
    <row r="462" spans="1:1" x14ac:dyDescent="0.25">
      <c r="A462" s="20"/>
    </row>
    <row r="463" spans="1:1" x14ac:dyDescent="0.25">
      <c r="A463" s="20"/>
    </row>
    <row r="464" spans="1:1" x14ac:dyDescent="0.25">
      <c r="A464" s="20"/>
    </row>
    <row r="465" spans="1:1" x14ac:dyDescent="0.25">
      <c r="A465" s="20"/>
    </row>
    <row r="466" spans="1:1" x14ac:dyDescent="0.25">
      <c r="A466" s="20"/>
    </row>
    <row r="467" spans="1:1" x14ac:dyDescent="0.25">
      <c r="A467" s="20"/>
    </row>
    <row r="468" spans="1:1" x14ac:dyDescent="0.25">
      <c r="A468" s="20"/>
    </row>
    <row r="469" spans="1:1" x14ac:dyDescent="0.25">
      <c r="A469" s="20"/>
    </row>
    <row r="470" spans="1:1" x14ac:dyDescent="0.25">
      <c r="A470" s="20"/>
    </row>
    <row r="471" spans="1:1" x14ac:dyDescent="0.25">
      <c r="A471" s="20"/>
    </row>
    <row r="472" spans="1:1" x14ac:dyDescent="0.25">
      <c r="A472" s="20"/>
    </row>
    <row r="473" spans="1:1" x14ac:dyDescent="0.25">
      <c r="A473" s="20"/>
    </row>
    <row r="474" spans="1:1" x14ac:dyDescent="0.25">
      <c r="A474" s="20"/>
    </row>
    <row r="475" spans="1:1" x14ac:dyDescent="0.25">
      <c r="A475" s="20"/>
    </row>
    <row r="476" spans="1:1" x14ac:dyDescent="0.25">
      <c r="A476" s="20"/>
    </row>
    <row r="477" spans="1:1" x14ac:dyDescent="0.25">
      <c r="A477" s="20"/>
    </row>
    <row r="478" spans="1:1" x14ac:dyDescent="0.25">
      <c r="A478" s="20"/>
    </row>
    <row r="479" spans="1:1" x14ac:dyDescent="0.25">
      <c r="A479" s="20"/>
    </row>
    <row r="480" spans="1:1" x14ac:dyDescent="0.25">
      <c r="A480" s="20"/>
    </row>
    <row r="481" spans="1:1" x14ac:dyDescent="0.25">
      <c r="A481" s="20"/>
    </row>
    <row r="482" spans="1:1" x14ac:dyDescent="0.25">
      <c r="A482" s="20"/>
    </row>
    <row r="483" spans="1:1" x14ac:dyDescent="0.25">
      <c r="A483" s="20"/>
    </row>
    <row r="484" spans="1:1" x14ac:dyDescent="0.25">
      <c r="A484" s="20"/>
    </row>
    <row r="485" spans="1:1" x14ac:dyDescent="0.25">
      <c r="A485" s="20"/>
    </row>
    <row r="486" spans="1:1" x14ac:dyDescent="0.25">
      <c r="A486" s="20"/>
    </row>
    <row r="487" spans="1:1" x14ac:dyDescent="0.25">
      <c r="A487" s="20"/>
    </row>
    <row r="488" spans="1:1" x14ac:dyDescent="0.25">
      <c r="A488" s="20"/>
    </row>
    <row r="489" spans="1:1" x14ac:dyDescent="0.25">
      <c r="A489" s="20"/>
    </row>
    <row r="490" spans="1:1" x14ac:dyDescent="0.25">
      <c r="A490" s="20"/>
    </row>
    <row r="491" spans="1:1" x14ac:dyDescent="0.25">
      <c r="A491" s="20"/>
    </row>
    <row r="492" spans="1:1" x14ac:dyDescent="0.25">
      <c r="A492" s="20"/>
    </row>
    <row r="493" spans="1:1" x14ac:dyDescent="0.25">
      <c r="A493" s="20"/>
    </row>
    <row r="494" spans="1:1" x14ac:dyDescent="0.25">
      <c r="A494" s="20"/>
    </row>
    <row r="495" spans="1:1" x14ac:dyDescent="0.25">
      <c r="A495" s="20"/>
    </row>
    <row r="496" spans="1:1" x14ac:dyDescent="0.25">
      <c r="A496" s="20"/>
    </row>
    <row r="497" spans="1:1" x14ac:dyDescent="0.25">
      <c r="A497" s="20"/>
    </row>
    <row r="498" spans="1:1" x14ac:dyDescent="0.25">
      <c r="A498" s="20"/>
    </row>
    <row r="499" spans="1:1" x14ac:dyDescent="0.25">
      <c r="A499" s="20"/>
    </row>
    <row r="500" spans="1:1" x14ac:dyDescent="0.25">
      <c r="A500" s="20"/>
    </row>
    <row r="501" spans="1:1" x14ac:dyDescent="0.25">
      <c r="A501" s="20"/>
    </row>
    <row r="502" spans="1:1" x14ac:dyDescent="0.25">
      <c r="A502" s="20"/>
    </row>
    <row r="503" spans="1:1" x14ac:dyDescent="0.25">
      <c r="A503" s="20"/>
    </row>
    <row r="504" spans="1:1" x14ac:dyDescent="0.25">
      <c r="A504" s="20"/>
    </row>
    <row r="505" spans="1:1" x14ac:dyDescent="0.25">
      <c r="A505" s="20"/>
    </row>
    <row r="506" spans="1:1" x14ac:dyDescent="0.25">
      <c r="A506" s="20"/>
    </row>
    <row r="507" spans="1:1" x14ac:dyDescent="0.25">
      <c r="A507" s="20"/>
    </row>
    <row r="508" spans="1:1" x14ac:dyDescent="0.25">
      <c r="A508" s="20"/>
    </row>
    <row r="509" spans="1:1" x14ac:dyDescent="0.25">
      <c r="A509" s="20"/>
    </row>
    <row r="510" spans="1:1" x14ac:dyDescent="0.25">
      <c r="A510" s="20"/>
    </row>
    <row r="511" spans="1:1" x14ac:dyDescent="0.25">
      <c r="A511" s="20"/>
    </row>
    <row r="512" spans="1:1" x14ac:dyDescent="0.25">
      <c r="A512" s="20"/>
    </row>
    <row r="513" spans="1:1" x14ac:dyDescent="0.25">
      <c r="A513" s="20"/>
    </row>
    <row r="514" spans="1:1" x14ac:dyDescent="0.25">
      <c r="A514" s="20"/>
    </row>
    <row r="515" spans="1:1" x14ac:dyDescent="0.25">
      <c r="A515" s="20"/>
    </row>
    <row r="516" spans="1:1" x14ac:dyDescent="0.25">
      <c r="A516" s="20"/>
    </row>
    <row r="517" spans="1:1" x14ac:dyDescent="0.25">
      <c r="A517" s="20"/>
    </row>
    <row r="518" spans="1:1" x14ac:dyDescent="0.25">
      <c r="A518" s="20"/>
    </row>
    <row r="519" spans="1:1" x14ac:dyDescent="0.25">
      <c r="A519" s="20"/>
    </row>
    <row r="520" spans="1:1" x14ac:dyDescent="0.25">
      <c r="A520" s="20"/>
    </row>
    <row r="521" spans="1:1" x14ac:dyDescent="0.25">
      <c r="A521" s="20"/>
    </row>
    <row r="522" spans="1:1" x14ac:dyDescent="0.25">
      <c r="A522" s="20"/>
    </row>
    <row r="523" spans="1:1" x14ac:dyDescent="0.25">
      <c r="A523" s="20"/>
    </row>
    <row r="524" spans="1:1" x14ac:dyDescent="0.25">
      <c r="A524" s="20"/>
    </row>
    <row r="525" spans="1:1" x14ac:dyDescent="0.25">
      <c r="A525" s="20"/>
    </row>
    <row r="526" spans="1:1" x14ac:dyDescent="0.25">
      <c r="A526" s="20"/>
    </row>
    <row r="527" spans="1:1" x14ac:dyDescent="0.25">
      <c r="A527" s="20"/>
    </row>
    <row r="528" spans="1:1" x14ac:dyDescent="0.25">
      <c r="A528" s="20"/>
    </row>
    <row r="529" spans="1:1" x14ac:dyDescent="0.25">
      <c r="A529" s="20"/>
    </row>
    <row r="530" spans="1:1" x14ac:dyDescent="0.25">
      <c r="A530" s="20"/>
    </row>
    <row r="531" spans="1:1" x14ac:dyDescent="0.25">
      <c r="A531" s="20"/>
    </row>
    <row r="532" spans="1:1" x14ac:dyDescent="0.25">
      <c r="A532" s="20"/>
    </row>
    <row r="533" spans="1:1" x14ac:dyDescent="0.25">
      <c r="A533" s="20"/>
    </row>
    <row r="534" spans="1:1" x14ac:dyDescent="0.25">
      <c r="A534" s="20"/>
    </row>
    <row r="535" spans="1:1" x14ac:dyDescent="0.25">
      <c r="A535" s="20"/>
    </row>
    <row r="536" spans="1:1" x14ac:dyDescent="0.25">
      <c r="A536" s="20"/>
    </row>
    <row r="537" spans="1:1" x14ac:dyDescent="0.25">
      <c r="A537" s="20"/>
    </row>
    <row r="538" spans="1:1" x14ac:dyDescent="0.25">
      <c r="A538" s="20"/>
    </row>
    <row r="539" spans="1:1" x14ac:dyDescent="0.25">
      <c r="A539" s="20"/>
    </row>
    <row r="540" spans="1:1" x14ac:dyDescent="0.25">
      <c r="A540" s="20"/>
    </row>
    <row r="541" spans="1:1" x14ac:dyDescent="0.25">
      <c r="A541" s="20"/>
    </row>
    <row r="542" spans="1:1" x14ac:dyDescent="0.25">
      <c r="A542" s="20"/>
    </row>
    <row r="543" spans="1:1" x14ac:dyDescent="0.25">
      <c r="A543" s="20"/>
    </row>
    <row r="544" spans="1:1" x14ac:dyDescent="0.25">
      <c r="A544" s="20"/>
    </row>
    <row r="545" spans="1:1" x14ac:dyDescent="0.25">
      <c r="A545" s="20"/>
    </row>
    <row r="546" spans="1:1" x14ac:dyDescent="0.25">
      <c r="A546" s="20"/>
    </row>
    <row r="547" spans="1:1" x14ac:dyDescent="0.25">
      <c r="A547" s="20"/>
    </row>
    <row r="548" spans="1:1" x14ac:dyDescent="0.25">
      <c r="A548" s="20"/>
    </row>
    <row r="549" spans="1:1" x14ac:dyDescent="0.25">
      <c r="A549" s="20"/>
    </row>
    <row r="550" spans="1:1" x14ac:dyDescent="0.25">
      <c r="A550" s="20"/>
    </row>
    <row r="551" spans="1:1" x14ac:dyDescent="0.25">
      <c r="A551" s="20"/>
    </row>
    <row r="552" spans="1:1" x14ac:dyDescent="0.25">
      <c r="A552" s="20"/>
    </row>
    <row r="553" spans="1:1" x14ac:dyDescent="0.25">
      <c r="A553" s="20"/>
    </row>
    <row r="554" spans="1:1" x14ac:dyDescent="0.25">
      <c r="A554" s="20"/>
    </row>
    <row r="555" spans="1:1" x14ac:dyDescent="0.25">
      <c r="A555" s="20"/>
    </row>
    <row r="556" spans="1:1" x14ac:dyDescent="0.25">
      <c r="A556" s="20"/>
    </row>
    <row r="557" spans="1:1" x14ac:dyDescent="0.25">
      <c r="A557" s="20"/>
    </row>
    <row r="558" spans="1:1" x14ac:dyDescent="0.25">
      <c r="A558" s="20"/>
    </row>
    <row r="559" spans="1:1" x14ac:dyDescent="0.25">
      <c r="A559" s="20"/>
    </row>
    <row r="560" spans="1:1" x14ac:dyDescent="0.25">
      <c r="A560" s="20"/>
    </row>
    <row r="561" spans="1:1" x14ac:dyDescent="0.25">
      <c r="A561" s="20"/>
    </row>
    <row r="562" spans="1:1" x14ac:dyDescent="0.25">
      <c r="A562" s="20"/>
    </row>
    <row r="563" spans="1:1" x14ac:dyDescent="0.25">
      <c r="A563" s="20"/>
    </row>
    <row r="564" spans="1:1" x14ac:dyDescent="0.25">
      <c r="A564" s="20"/>
    </row>
    <row r="565" spans="1:1" x14ac:dyDescent="0.25">
      <c r="A565" s="20"/>
    </row>
    <row r="566" spans="1:1" x14ac:dyDescent="0.25">
      <c r="A566" s="20"/>
    </row>
    <row r="567" spans="1:1" x14ac:dyDescent="0.25">
      <c r="A567" s="20"/>
    </row>
    <row r="568" spans="1:1" x14ac:dyDescent="0.25">
      <c r="A568" s="20"/>
    </row>
    <row r="569" spans="1:1" x14ac:dyDescent="0.25">
      <c r="A569" s="20"/>
    </row>
    <row r="570" spans="1:1" x14ac:dyDescent="0.25">
      <c r="A570" s="20"/>
    </row>
    <row r="571" spans="1:1" x14ac:dyDescent="0.25">
      <c r="A571" s="20"/>
    </row>
    <row r="572" spans="1:1" x14ac:dyDescent="0.25">
      <c r="A572" s="20"/>
    </row>
    <row r="573" spans="1:1" x14ac:dyDescent="0.25">
      <c r="A573" s="20"/>
    </row>
    <row r="574" spans="1:1" x14ac:dyDescent="0.25">
      <c r="A574" s="20"/>
    </row>
    <row r="575" spans="1:1" x14ac:dyDescent="0.25">
      <c r="A575" s="20"/>
    </row>
    <row r="576" spans="1:1" x14ac:dyDescent="0.25">
      <c r="A576" s="20"/>
    </row>
    <row r="577" spans="1:1" x14ac:dyDescent="0.25">
      <c r="A577" s="20"/>
    </row>
    <row r="578" spans="1:1" x14ac:dyDescent="0.25">
      <c r="A578" s="20"/>
    </row>
    <row r="579" spans="1:1" x14ac:dyDescent="0.25">
      <c r="A579" s="20"/>
    </row>
    <row r="580" spans="1:1" x14ac:dyDescent="0.25">
      <c r="A580" s="20"/>
    </row>
    <row r="581" spans="1:1" x14ac:dyDescent="0.25">
      <c r="A581" s="20"/>
    </row>
    <row r="582" spans="1:1" x14ac:dyDescent="0.25">
      <c r="A582" s="20"/>
    </row>
    <row r="583" spans="1:1" x14ac:dyDescent="0.25">
      <c r="A583" s="20"/>
    </row>
    <row r="584" spans="1:1" x14ac:dyDescent="0.25">
      <c r="A584" s="20"/>
    </row>
    <row r="585" spans="1:1" x14ac:dyDescent="0.25">
      <c r="A585" s="20"/>
    </row>
    <row r="586" spans="1:1" x14ac:dyDescent="0.25">
      <c r="A586" s="20"/>
    </row>
    <row r="587" spans="1:1" x14ac:dyDescent="0.25">
      <c r="A587" s="20"/>
    </row>
    <row r="588" spans="1:1" x14ac:dyDescent="0.25">
      <c r="A588" s="20"/>
    </row>
    <row r="589" spans="1:1" x14ac:dyDescent="0.25">
      <c r="A589" s="20"/>
    </row>
    <row r="590" spans="1:1" x14ac:dyDescent="0.25">
      <c r="A590" s="20"/>
    </row>
    <row r="591" spans="1:1" x14ac:dyDescent="0.25">
      <c r="A591" s="20"/>
    </row>
    <row r="592" spans="1:1" x14ac:dyDescent="0.25">
      <c r="A592" s="20"/>
    </row>
    <row r="593" spans="1:1" x14ac:dyDescent="0.25">
      <c r="A593" s="20"/>
    </row>
    <row r="594" spans="1:1" x14ac:dyDescent="0.25">
      <c r="A594" s="20"/>
    </row>
    <row r="595" spans="1:1" x14ac:dyDescent="0.25">
      <c r="A595" s="20"/>
    </row>
    <row r="596" spans="1:1" x14ac:dyDescent="0.25">
      <c r="A596" s="20"/>
    </row>
    <row r="597" spans="1:1" x14ac:dyDescent="0.25">
      <c r="A597" s="20"/>
    </row>
    <row r="598" spans="1:1" x14ac:dyDescent="0.25">
      <c r="A598" s="20"/>
    </row>
    <row r="599" spans="1:1" x14ac:dyDescent="0.25">
      <c r="A599" s="20"/>
    </row>
    <row r="600" spans="1:1" x14ac:dyDescent="0.25">
      <c r="A600" s="20"/>
    </row>
    <row r="601" spans="1:1" x14ac:dyDescent="0.25">
      <c r="A601" s="20"/>
    </row>
    <row r="602" spans="1:1" x14ac:dyDescent="0.25">
      <c r="A602" s="20"/>
    </row>
    <row r="603" spans="1:1" x14ac:dyDescent="0.25">
      <c r="A603" s="20"/>
    </row>
    <row r="604" spans="1:1" x14ac:dyDescent="0.25">
      <c r="A604" s="20"/>
    </row>
    <row r="605" spans="1:1" x14ac:dyDescent="0.25">
      <c r="A605" s="20"/>
    </row>
    <row r="606" spans="1:1" x14ac:dyDescent="0.25">
      <c r="A606" s="20"/>
    </row>
    <row r="607" spans="1:1" x14ac:dyDescent="0.25">
      <c r="A607" s="20"/>
    </row>
    <row r="608" spans="1:1" x14ac:dyDescent="0.25">
      <c r="A608" s="20"/>
    </row>
    <row r="609" spans="1:1" x14ac:dyDescent="0.25">
      <c r="A609" s="20"/>
    </row>
    <row r="610" spans="1:1" x14ac:dyDescent="0.25">
      <c r="A610" s="20"/>
    </row>
    <row r="611" spans="1:1" x14ac:dyDescent="0.25">
      <c r="A611" s="20"/>
    </row>
    <row r="612" spans="1:1" x14ac:dyDescent="0.25">
      <c r="A612" s="20"/>
    </row>
    <row r="613" spans="1:1" x14ac:dyDescent="0.25">
      <c r="A613" s="20"/>
    </row>
    <row r="614" spans="1:1" x14ac:dyDescent="0.25">
      <c r="A614" s="20"/>
    </row>
    <row r="615" spans="1:1" x14ac:dyDescent="0.25">
      <c r="A615" s="20"/>
    </row>
    <row r="616" spans="1:1" x14ac:dyDescent="0.25">
      <c r="A616" s="20"/>
    </row>
    <row r="617" spans="1:1" x14ac:dyDescent="0.25">
      <c r="A617" s="20"/>
    </row>
    <row r="618" spans="1:1" x14ac:dyDescent="0.25">
      <c r="A618" s="20"/>
    </row>
    <row r="619" spans="1:1" x14ac:dyDescent="0.25">
      <c r="A619" s="20"/>
    </row>
    <row r="620" spans="1:1" x14ac:dyDescent="0.25">
      <c r="A620" s="20"/>
    </row>
    <row r="621" spans="1:1" x14ac:dyDescent="0.25">
      <c r="A621" s="20"/>
    </row>
    <row r="622" spans="1:1" x14ac:dyDescent="0.25">
      <c r="A622" s="20"/>
    </row>
    <row r="623" spans="1:1" x14ac:dyDescent="0.25">
      <c r="A623" s="20"/>
    </row>
    <row r="624" spans="1:1" x14ac:dyDescent="0.25">
      <c r="A624" s="20"/>
    </row>
    <row r="625" spans="1:1" x14ac:dyDescent="0.25">
      <c r="A625" s="20"/>
    </row>
    <row r="626" spans="1:1" x14ac:dyDescent="0.25">
      <c r="A626" s="20"/>
    </row>
    <row r="627" spans="1:1" x14ac:dyDescent="0.25">
      <c r="A627" s="20"/>
    </row>
    <row r="628" spans="1:1" x14ac:dyDescent="0.25">
      <c r="A628" s="20"/>
    </row>
    <row r="629" spans="1:1" x14ac:dyDescent="0.25">
      <c r="A629" s="20"/>
    </row>
    <row r="630" spans="1:1" x14ac:dyDescent="0.25">
      <c r="A630" s="20"/>
    </row>
    <row r="631" spans="1:1" x14ac:dyDescent="0.25">
      <c r="A631" s="20"/>
    </row>
    <row r="632" spans="1:1" x14ac:dyDescent="0.25">
      <c r="A632" s="20"/>
    </row>
    <row r="633" spans="1:1" x14ac:dyDescent="0.25">
      <c r="A633" s="20"/>
    </row>
    <row r="634" spans="1:1" x14ac:dyDescent="0.25">
      <c r="A634" s="20"/>
    </row>
    <row r="635" spans="1:1" x14ac:dyDescent="0.25">
      <c r="A635" s="20"/>
    </row>
    <row r="636" spans="1:1" x14ac:dyDescent="0.25">
      <c r="A636" s="20"/>
    </row>
    <row r="637" spans="1:1" x14ac:dyDescent="0.25">
      <c r="A637" s="20"/>
    </row>
    <row r="638" spans="1:1" x14ac:dyDescent="0.25">
      <c r="A638" s="20"/>
    </row>
    <row r="639" spans="1:1" x14ac:dyDescent="0.25">
      <c r="A639" s="20"/>
    </row>
    <row r="640" spans="1:1" x14ac:dyDescent="0.25">
      <c r="A640" s="20"/>
    </row>
    <row r="641" spans="1:1" x14ac:dyDescent="0.25">
      <c r="A641" s="20"/>
    </row>
    <row r="642" spans="1:1" x14ac:dyDescent="0.25">
      <c r="A642" s="20"/>
    </row>
    <row r="643" spans="1:1" x14ac:dyDescent="0.25">
      <c r="A643" s="20"/>
    </row>
    <row r="644" spans="1:1" x14ac:dyDescent="0.25">
      <c r="A644" s="20"/>
    </row>
    <row r="645" spans="1:1" x14ac:dyDescent="0.25">
      <c r="A645" s="20"/>
    </row>
    <row r="646" spans="1:1" x14ac:dyDescent="0.25">
      <c r="A646" s="20"/>
    </row>
    <row r="647" spans="1:1" x14ac:dyDescent="0.25">
      <c r="A647" s="20"/>
    </row>
    <row r="648" spans="1:1" x14ac:dyDescent="0.25">
      <c r="A648" s="20"/>
    </row>
    <row r="649" spans="1:1" x14ac:dyDescent="0.25">
      <c r="A649" s="20"/>
    </row>
    <row r="650" spans="1:1" x14ac:dyDescent="0.25">
      <c r="A650" s="20"/>
    </row>
  </sheetData>
  <autoFilter ref="A1:S1">
    <sortState ref="A2:S100">
      <sortCondition descending="1" ref="D1"/>
    </sortState>
  </autoFilter>
  <conditionalFormatting sqref="B1">
    <cfRule type="dataBar" priority="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{4EBAAA0A-0618-45FD-8F4C-95E53286C22E}</x14:id>
        </ext>
      </extLst>
    </cfRule>
  </conditionalFormatting>
  <conditionalFormatting sqref="C1">
    <cfRule type="dataBar" priority="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{3619086F-D952-4726-8BCB-49B82BDD3494}</x14:id>
        </ext>
      </extLst>
    </cfRule>
  </conditionalFormatting>
  <conditionalFormatting sqref="B2:B100">
    <cfRule type="dataBar" priority="5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{D574918E-76BD-4CD5-8239-D12BCA1D20FD}</x14:id>
        </ext>
      </extLst>
    </cfRule>
  </conditionalFormatting>
  <conditionalFormatting sqref="C2:C100">
    <cfRule type="dataBar" priority="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{47318307-7FCF-4B65-B6DC-6065783762DB}</x14:id>
        </ext>
      </extLst>
    </cfRule>
  </conditionalFormatting>
  <conditionalFormatting sqref="V17:V22">
    <cfRule type="top10" dxfId="9" priority="2" bottom="1" rank="1"/>
    <cfRule type="top10" dxfId="8" priority="3" rank="1"/>
  </conditionalFormatting>
  <conditionalFormatting sqref="A1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{61E353E8-645B-475C-B0A5-D7B837C794D3}</x14:id>
        </ext>
      </extLst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EBAAA0A-0618-45FD-8F4C-95E53286C22E}">
            <x14:dataBar minLength="0" maxLength="100" negativeBarColorSameAsPositive="1" axisPosition="none">
              <x14:cfvo type="min"/>
              <x14:cfvo type="max"/>
            </x14:dataBar>
          </x14:cfRule>
          <xm:sqref>B1</xm:sqref>
        </x14:conditionalFormatting>
        <x14:conditionalFormatting xmlns:xm="http://schemas.microsoft.com/office/excel/2006/main">
          <x14:cfRule type="dataBar" id="{3619086F-D952-4726-8BCB-49B82BDD3494}">
            <x14:dataBar minLength="0" maxLength="100" negativeBarColorSameAsPositive="1" axisPosition="none">
              <x14:cfvo type="min"/>
              <x14:cfvo type="max"/>
            </x14:dataBar>
          </x14:cfRule>
          <xm:sqref>C1</xm:sqref>
        </x14:conditionalFormatting>
        <x14:conditionalFormatting xmlns:xm="http://schemas.microsoft.com/office/excel/2006/main">
          <x14:cfRule type="dataBar" id="{D574918E-76BD-4CD5-8239-D12BCA1D20FD}">
            <x14:dataBar minLength="0" maxLength="100" negativeBarColorSameAsPositive="1" axisPosition="none">
              <x14:cfvo type="min"/>
              <x14:cfvo type="max"/>
            </x14:dataBar>
          </x14:cfRule>
          <xm:sqref>B2:B100</xm:sqref>
        </x14:conditionalFormatting>
        <x14:conditionalFormatting xmlns:xm="http://schemas.microsoft.com/office/excel/2006/main">
          <x14:cfRule type="dataBar" id="{47318307-7FCF-4B65-B6DC-6065783762DB}">
            <x14:dataBar minLength="0" maxLength="100" negativeBarColorSameAsPositive="1" axisPosition="none">
              <x14:cfvo type="min"/>
              <x14:cfvo type="max"/>
            </x14:dataBar>
          </x14:cfRule>
          <xm:sqref>C2:C100</xm:sqref>
        </x14:conditionalFormatting>
        <x14:conditionalFormatting xmlns:xm="http://schemas.microsoft.com/office/excel/2006/main">
          <x14:cfRule type="dataBar" id="{61E353E8-645B-475C-B0A5-D7B837C794D3}">
            <x14:dataBar minLength="0" maxLength="100" negativeBarColorSameAsPositive="1" axisPosition="none">
              <x14:cfvo type="min"/>
              <x14:cfvo type="max"/>
            </x14:dataBar>
          </x14:cfRule>
          <xm:sqref>A1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X650"/>
  <sheetViews>
    <sheetView zoomScaleNormal="100" workbookViewId="0">
      <selection activeCell="A43" sqref="A43"/>
    </sheetView>
  </sheetViews>
  <sheetFormatPr baseColWidth="10" defaultRowHeight="15" x14ac:dyDescent="0.25"/>
  <cols>
    <col min="1" max="1" width="37.5703125" style="21" bestFit="1" customWidth="1"/>
    <col min="4" max="4" width="9.5703125" style="4" bestFit="1" customWidth="1"/>
    <col min="12" max="15" width="14.7109375" customWidth="1"/>
    <col min="21" max="21" width="32.42578125" bestFit="1" customWidth="1"/>
    <col min="22" max="22" width="13.7109375" bestFit="1" customWidth="1"/>
    <col min="23" max="23" width="13" bestFit="1" customWidth="1"/>
  </cols>
  <sheetData>
    <row r="1" spans="1:22" ht="51" x14ac:dyDescent="0.25">
      <c r="A1" s="14" t="s">
        <v>1</v>
      </c>
      <c r="B1" s="14" t="s">
        <v>26</v>
      </c>
      <c r="C1" s="15" t="s">
        <v>27</v>
      </c>
      <c r="D1" s="16" t="s">
        <v>28</v>
      </c>
      <c r="E1" s="17" t="s">
        <v>29</v>
      </c>
      <c r="F1" s="17" t="s">
        <v>30</v>
      </c>
      <c r="G1" s="18" t="s">
        <v>31</v>
      </c>
      <c r="H1" s="18" t="s">
        <v>32</v>
      </c>
      <c r="I1" s="18" t="s">
        <v>33</v>
      </c>
      <c r="J1" s="18" t="s">
        <v>10</v>
      </c>
      <c r="K1" s="18" t="s">
        <v>34</v>
      </c>
      <c r="L1" s="18" t="s">
        <v>35</v>
      </c>
      <c r="M1" s="18" t="s">
        <v>76</v>
      </c>
      <c r="N1" s="18" t="s">
        <v>78</v>
      </c>
      <c r="O1" s="18" t="s">
        <v>77</v>
      </c>
      <c r="P1" s="16" t="s">
        <v>36</v>
      </c>
      <c r="Q1" s="16" t="s">
        <v>37</v>
      </c>
      <c r="R1" s="16" t="s">
        <v>38</v>
      </c>
      <c r="S1" s="10" t="s">
        <v>39</v>
      </c>
    </row>
    <row r="2" spans="1:22" x14ac:dyDescent="0.25">
      <c r="A2" s="19" t="s">
        <v>22</v>
      </c>
      <c r="B2" s="13">
        <v>0.32926829268292684</v>
      </c>
      <c r="C2" s="13">
        <v>0.23170731707317074</v>
      </c>
      <c r="D2" s="6">
        <v>82</v>
      </c>
      <c r="E2" s="6">
        <v>27</v>
      </c>
      <c r="F2" s="6">
        <v>19</v>
      </c>
      <c r="G2" s="6">
        <v>1460738</v>
      </c>
      <c r="H2" s="6">
        <v>28</v>
      </c>
      <c r="I2" s="6">
        <v>39</v>
      </c>
      <c r="J2" s="6">
        <v>32</v>
      </c>
      <c r="K2" s="6">
        <v>26</v>
      </c>
      <c r="L2" s="6">
        <v>37</v>
      </c>
      <c r="M2" s="6">
        <v>7</v>
      </c>
      <c r="N2" s="6">
        <v>2</v>
      </c>
      <c r="O2" s="6">
        <v>27</v>
      </c>
      <c r="P2" s="6"/>
      <c r="Q2" s="6"/>
      <c r="R2" s="6"/>
      <c r="S2" s="6"/>
    </row>
    <row r="3" spans="1:22" x14ac:dyDescent="0.25">
      <c r="A3" s="19" t="s">
        <v>67</v>
      </c>
      <c r="B3" s="13">
        <v>0.39393939393939392</v>
      </c>
      <c r="C3" s="13">
        <v>0.33333333333333331</v>
      </c>
      <c r="D3" s="6">
        <v>33</v>
      </c>
      <c r="E3" s="6">
        <v>13</v>
      </c>
      <c r="F3" s="6">
        <v>11</v>
      </c>
      <c r="G3" s="6">
        <v>642727</v>
      </c>
      <c r="H3" s="6">
        <v>13</v>
      </c>
      <c r="I3" s="6">
        <v>11</v>
      </c>
      <c r="J3" s="6">
        <v>11</v>
      </c>
      <c r="K3" s="6">
        <v>11</v>
      </c>
      <c r="L3" s="6">
        <v>19</v>
      </c>
      <c r="M3" s="6">
        <v>6</v>
      </c>
      <c r="N3" s="6">
        <v>1</v>
      </c>
      <c r="O3" s="6">
        <v>2</v>
      </c>
      <c r="P3" s="6"/>
      <c r="Q3" s="6"/>
      <c r="R3" s="6"/>
      <c r="S3" s="6"/>
    </row>
    <row r="4" spans="1:22" x14ac:dyDescent="0.25">
      <c r="A4" s="19" t="s">
        <v>133</v>
      </c>
      <c r="B4" s="13">
        <v>0.23333333333333334</v>
      </c>
      <c r="C4" s="13">
        <v>3.3333333333333333E-2</v>
      </c>
      <c r="D4" s="6">
        <v>30</v>
      </c>
      <c r="E4" s="6">
        <v>7</v>
      </c>
      <c r="F4" s="6">
        <v>1</v>
      </c>
      <c r="G4" s="6">
        <v>24</v>
      </c>
      <c r="H4" s="6">
        <v>5</v>
      </c>
      <c r="I4" s="6">
        <v>25</v>
      </c>
      <c r="J4" s="6">
        <v>24</v>
      </c>
      <c r="K4" s="6">
        <v>23</v>
      </c>
      <c r="L4" s="6">
        <v>2</v>
      </c>
      <c r="M4" s="6">
        <v>1</v>
      </c>
      <c r="N4" s="6">
        <v>0</v>
      </c>
      <c r="O4" s="6">
        <v>21</v>
      </c>
      <c r="P4" s="6"/>
      <c r="Q4" s="6"/>
      <c r="R4" s="6"/>
      <c r="S4" s="6"/>
    </row>
    <row r="5" spans="1:22" x14ac:dyDescent="0.25">
      <c r="A5" s="19" t="s">
        <v>60</v>
      </c>
      <c r="B5" s="13">
        <v>0.31034482758620691</v>
      </c>
      <c r="C5" s="13">
        <v>0.17241379310344829</v>
      </c>
      <c r="D5" s="6">
        <v>29</v>
      </c>
      <c r="E5" s="6">
        <v>9</v>
      </c>
      <c r="F5" s="6">
        <v>5</v>
      </c>
      <c r="G5" s="6">
        <v>701154</v>
      </c>
      <c r="H5" s="6">
        <v>6</v>
      </c>
      <c r="I5" s="6">
        <v>9</v>
      </c>
      <c r="J5" s="6">
        <v>2</v>
      </c>
      <c r="K5" s="6">
        <v>4</v>
      </c>
      <c r="L5" s="6">
        <v>6</v>
      </c>
      <c r="M5" s="6">
        <v>0</v>
      </c>
      <c r="N5" s="6">
        <v>1</v>
      </c>
      <c r="O5" s="6">
        <v>14</v>
      </c>
      <c r="P5" s="6"/>
      <c r="Q5" s="6"/>
      <c r="R5" s="6"/>
      <c r="S5" s="6"/>
    </row>
    <row r="6" spans="1:22" x14ac:dyDescent="0.25">
      <c r="A6" s="19" t="s">
        <v>134</v>
      </c>
      <c r="B6" s="13">
        <v>0</v>
      </c>
      <c r="C6" s="13">
        <v>0.61538461538461542</v>
      </c>
      <c r="D6" s="6">
        <v>26</v>
      </c>
      <c r="E6" s="6">
        <v>0</v>
      </c>
      <c r="F6" s="6">
        <v>16</v>
      </c>
      <c r="G6" s="6">
        <v>584306</v>
      </c>
      <c r="H6" s="6">
        <v>26</v>
      </c>
      <c r="I6" s="6">
        <v>26</v>
      </c>
      <c r="J6" s="6">
        <v>26</v>
      </c>
      <c r="K6" s="6">
        <v>26</v>
      </c>
      <c r="L6" s="6">
        <v>25</v>
      </c>
      <c r="M6" s="6">
        <v>0</v>
      </c>
      <c r="N6" s="6">
        <v>0</v>
      </c>
      <c r="O6" s="6">
        <v>10</v>
      </c>
      <c r="P6" s="6"/>
      <c r="Q6" s="6"/>
      <c r="R6" s="6"/>
      <c r="S6" s="6"/>
    </row>
    <row r="7" spans="1:22" x14ac:dyDescent="0.25">
      <c r="A7" s="19" t="s">
        <v>24</v>
      </c>
      <c r="B7" s="13">
        <v>0.77777777777777779</v>
      </c>
      <c r="C7" s="13">
        <v>5.5555555555555601E-2</v>
      </c>
      <c r="D7" s="6">
        <v>18</v>
      </c>
      <c r="E7" s="6">
        <v>14</v>
      </c>
      <c r="F7" s="6">
        <v>1</v>
      </c>
      <c r="G7" s="6">
        <v>818008</v>
      </c>
      <c r="H7" s="6">
        <v>5</v>
      </c>
      <c r="I7" s="6">
        <v>5</v>
      </c>
      <c r="J7" s="6">
        <v>5</v>
      </c>
      <c r="K7" s="6">
        <v>4</v>
      </c>
      <c r="L7" s="6">
        <v>10</v>
      </c>
      <c r="M7" s="6">
        <v>0</v>
      </c>
      <c r="N7" s="6">
        <v>0</v>
      </c>
      <c r="O7" s="6">
        <v>3</v>
      </c>
      <c r="P7" s="6"/>
      <c r="Q7" s="6"/>
      <c r="R7" s="6"/>
      <c r="S7" s="6"/>
    </row>
    <row r="8" spans="1:22" x14ac:dyDescent="0.25">
      <c r="A8" s="19" t="s">
        <v>62</v>
      </c>
      <c r="B8" s="13">
        <v>0.94117647058823528</v>
      </c>
      <c r="C8" s="13">
        <v>0</v>
      </c>
      <c r="D8" s="6">
        <v>17</v>
      </c>
      <c r="E8" s="6">
        <v>16</v>
      </c>
      <c r="F8" s="6">
        <v>0</v>
      </c>
      <c r="G8" s="6">
        <v>467433</v>
      </c>
      <c r="H8" s="6">
        <v>1</v>
      </c>
      <c r="I8" s="6">
        <v>1</v>
      </c>
      <c r="J8" s="6">
        <v>2</v>
      </c>
      <c r="K8" s="6">
        <v>2</v>
      </c>
      <c r="L8" s="6">
        <v>1</v>
      </c>
      <c r="M8" s="6">
        <v>0</v>
      </c>
      <c r="N8" s="6">
        <v>1</v>
      </c>
      <c r="O8" s="6">
        <v>0</v>
      </c>
      <c r="P8" s="6"/>
      <c r="Q8" s="6"/>
      <c r="R8" s="6"/>
      <c r="S8" s="6"/>
    </row>
    <row r="9" spans="1:22" x14ac:dyDescent="0.25">
      <c r="A9" s="19" t="s">
        <v>85</v>
      </c>
      <c r="B9" s="13">
        <v>0.14285714285714285</v>
      </c>
      <c r="C9" s="13">
        <v>0.42857142857142855</v>
      </c>
      <c r="D9" s="6">
        <v>14</v>
      </c>
      <c r="E9" s="6">
        <v>2</v>
      </c>
      <c r="F9" s="6">
        <v>6</v>
      </c>
      <c r="G9" s="6">
        <v>350580</v>
      </c>
      <c r="H9" s="6">
        <v>11</v>
      </c>
      <c r="I9" s="6">
        <v>11</v>
      </c>
      <c r="J9" s="6">
        <v>8</v>
      </c>
      <c r="K9" s="6">
        <v>9</v>
      </c>
      <c r="L9" s="6">
        <v>11</v>
      </c>
      <c r="M9" s="6">
        <v>2</v>
      </c>
      <c r="N9" s="6">
        <v>0</v>
      </c>
      <c r="O9" s="6">
        <v>4</v>
      </c>
      <c r="P9" s="6"/>
      <c r="Q9" s="6"/>
      <c r="R9" s="6"/>
      <c r="S9" s="6"/>
    </row>
    <row r="10" spans="1:22" x14ac:dyDescent="0.25">
      <c r="A10" s="19" t="s">
        <v>70</v>
      </c>
      <c r="B10" s="13">
        <v>0.53846153846153844</v>
      </c>
      <c r="C10" s="13">
        <v>0.38461538461538464</v>
      </c>
      <c r="D10" s="6">
        <v>13</v>
      </c>
      <c r="E10" s="6">
        <v>7</v>
      </c>
      <c r="F10" s="6">
        <v>5</v>
      </c>
      <c r="G10" s="6">
        <v>292145</v>
      </c>
      <c r="H10" s="6">
        <v>0</v>
      </c>
      <c r="I10" s="6">
        <v>0</v>
      </c>
      <c r="J10" s="6">
        <v>7</v>
      </c>
      <c r="K10" s="6">
        <v>3</v>
      </c>
      <c r="L10" s="6">
        <v>4</v>
      </c>
      <c r="M10" s="6">
        <v>0</v>
      </c>
      <c r="N10" s="6">
        <v>0</v>
      </c>
      <c r="O10" s="6">
        <v>1</v>
      </c>
      <c r="P10" s="6"/>
      <c r="Q10" s="6"/>
      <c r="R10" s="6"/>
      <c r="S10" s="6"/>
    </row>
    <row r="11" spans="1:22" x14ac:dyDescent="0.25">
      <c r="A11" s="19" t="s">
        <v>120</v>
      </c>
      <c r="B11" s="13">
        <v>0.92307692307692313</v>
      </c>
      <c r="C11" s="13">
        <v>7.6923076923076927E-2</v>
      </c>
      <c r="D11" s="6">
        <v>13</v>
      </c>
      <c r="E11" s="6">
        <v>12</v>
      </c>
      <c r="F11" s="6">
        <v>1</v>
      </c>
      <c r="G11" s="6">
        <v>292145</v>
      </c>
      <c r="H11" s="6">
        <v>5</v>
      </c>
      <c r="I11" s="6">
        <v>7</v>
      </c>
      <c r="J11" s="6">
        <v>1</v>
      </c>
      <c r="K11" s="6">
        <v>2</v>
      </c>
      <c r="L11" s="6">
        <v>8</v>
      </c>
      <c r="M11" s="6">
        <v>0</v>
      </c>
      <c r="N11" s="6">
        <v>0</v>
      </c>
      <c r="O11" s="6">
        <v>0</v>
      </c>
      <c r="P11" s="6"/>
      <c r="Q11" s="6"/>
      <c r="R11" s="6"/>
      <c r="S11" s="6"/>
    </row>
    <row r="12" spans="1:22" x14ac:dyDescent="0.25">
      <c r="A12" s="19" t="s">
        <v>19</v>
      </c>
      <c r="B12" s="13">
        <v>0.75</v>
      </c>
      <c r="C12" s="13">
        <v>8.3333333333333329E-2</v>
      </c>
      <c r="D12" s="6">
        <v>12</v>
      </c>
      <c r="E12" s="6">
        <v>9</v>
      </c>
      <c r="F12" s="6">
        <v>1</v>
      </c>
      <c r="G12" s="6">
        <v>292147</v>
      </c>
      <c r="H12" s="6">
        <v>1</v>
      </c>
      <c r="I12" s="6">
        <v>2</v>
      </c>
      <c r="J12" s="6">
        <v>7</v>
      </c>
      <c r="K12" s="6">
        <v>5</v>
      </c>
      <c r="L12" s="6">
        <v>4</v>
      </c>
      <c r="M12" s="6">
        <v>1</v>
      </c>
      <c r="N12" s="6">
        <v>1</v>
      </c>
      <c r="O12" s="6">
        <v>0</v>
      </c>
      <c r="P12" s="6"/>
      <c r="Q12" s="6"/>
      <c r="R12" s="6"/>
      <c r="S12" s="6"/>
    </row>
    <row r="13" spans="1:22" x14ac:dyDescent="0.25">
      <c r="A13" s="19" t="s">
        <v>101</v>
      </c>
      <c r="B13" s="13">
        <v>0.66666666666666663</v>
      </c>
      <c r="C13" s="13">
        <v>0</v>
      </c>
      <c r="D13" s="6">
        <v>12</v>
      </c>
      <c r="E13" s="6">
        <v>8</v>
      </c>
      <c r="F13" s="6">
        <v>0</v>
      </c>
      <c r="G13" s="6">
        <v>58433</v>
      </c>
      <c r="H13" s="6">
        <v>2</v>
      </c>
      <c r="I13" s="6">
        <v>0</v>
      </c>
      <c r="J13" s="6">
        <v>2</v>
      </c>
      <c r="K13" s="6">
        <v>2</v>
      </c>
      <c r="L13" s="6">
        <v>1</v>
      </c>
      <c r="M13" s="6">
        <v>0</v>
      </c>
      <c r="N13" s="6">
        <v>1</v>
      </c>
      <c r="O13" s="6">
        <v>3</v>
      </c>
      <c r="P13" s="6"/>
      <c r="Q13" s="6"/>
      <c r="R13" s="6"/>
      <c r="S13" s="6"/>
    </row>
    <row r="14" spans="1:22" x14ac:dyDescent="0.25">
      <c r="A14" s="19" t="s">
        <v>114</v>
      </c>
      <c r="B14" s="13">
        <v>0.77777777777777779</v>
      </c>
      <c r="C14" s="13">
        <v>0.22222222222222221</v>
      </c>
      <c r="D14" s="6">
        <v>9</v>
      </c>
      <c r="E14" s="6">
        <v>7</v>
      </c>
      <c r="F14" s="6">
        <v>2</v>
      </c>
      <c r="G14" s="6">
        <v>292145</v>
      </c>
      <c r="H14" s="6">
        <v>2</v>
      </c>
      <c r="I14" s="6">
        <v>3</v>
      </c>
      <c r="J14" s="6">
        <v>2</v>
      </c>
      <c r="K14" s="6">
        <v>2</v>
      </c>
      <c r="L14" s="6">
        <v>3</v>
      </c>
      <c r="M14" s="6">
        <v>0</v>
      </c>
      <c r="N14" s="6">
        <v>0</v>
      </c>
      <c r="O14" s="6">
        <v>0</v>
      </c>
      <c r="P14" s="6"/>
      <c r="Q14" s="6"/>
      <c r="R14" s="6"/>
      <c r="S14" s="6"/>
    </row>
    <row r="15" spans="1:22" x14ac:dyDescent="0.25">
      <c r="A15" s="19" t="s">
        <v>131</v>
      </c>
      <c r="B15" s="13">
        <v>0</v>
      </c>
      <c r="C15" s="13">
        <v>0.66666666666666663</v>
      </c>
      <c r="D15" s="6">
        <v>9</v>
      </c>
      <c r="E15" s="6">
        <v>0</v>
      </c>
      <c r="F15" s="6">
        <v>6</v>
      </c>
      <c r="G15" s="6">
        <v>292147</v>
      </c>
      <c r="H15" s="6">
        <v>7</v>
      </c>
      <c r="I15" s="6">
        <v>7</v>
      </c>
      <c r="J15" s="6">
        <v>7</v>
      </c>
      <c r="K15" s="6">
        <v>7</v>
      </c>
      <c r="L15" s="6">
        <v>7</v>
      </c>
      <c r="M15" s="6">
        <v>3</v>
      </c>
      <c r="N15" s="6">
        <v>0</v>
      </c>
      <c r="O15" s="6">
        <v>0</v>
      </c>
      <c r="P15" s="6"/>
      <c r="Q15" s="6"/>
      <c r="R15" s="6"/>
      <c r="S15" s="6"/>
    </row>
    <row r="16" spans="1:22" x14ac:dyDescent="0.25">
      <c r="A16" s="19" t="s">
        <v>73</v>
      </c>
      <c r="B16" s="13">
        <v>0.42857142857142855</v>
      </c>
      <c r="C16" s="13">
        <v>0.2857142857142857</v>
      </c>
      <c r="D16" s="6">
        <v>7</v>
      </c>
      <c r="E16" s="6">
        <v>3</v>
      </c>
      <c r="F16" s="6">
        <v>2</v>
      </c>
      <c r="G16" s="6">
        <v>58432</v>
      </c>
      <c r="H16" s="6">
        <v>4</v>
      </c>
      <c r="I16" s="6">
        <v>4</v>
      </c>
      <c r="J16" s="6">
        <v>3</v>
      </c>
      <c r="K16" s="6">
        <v>4</v>
      </c>
      <c r="L16" s="6">
        <v>3</v>
      </c>
      <c r="M16" s="6">
        <v>0</v>
      </c>
      <c r="N16" s="6">
        <v>0</v>
      </c>
      <c r="O16" s="6">
        <v>2</v>
      </c>
      <c r="P16" s="6"/>
      <c r="Q16" s="6"/>
      <c r="R16" s="6"/>
      <c r="S16" s="6"/>
      <c r="U16" s="27" t="s">
        <v>79</v>
      </c>
      <c r="V16" s="27" t="s">
        <v>80</v>
      </c>
    </row>
    <row r="17" spans="1:24" x14ac:dyDescent="0.25">
      <c r="A17" s="19" t="s">
        <v>20</v>
      </c>
      <c r="B17" s="13">
        <v>0.7142857142857143</v>
      </c>
      <c r="C17" s="13">
        <v>0.14285714285714285</v>
      </c>
      <c r="D17" s="6">
        <v>7</v>
      </c>
      <c r="E17" s="6">
        <v>5</v>
      </c>
      <c r="F17" s="6">
        <v>1</v>
      </c>
      <c r="G17" s="6">
        <v>233716</v>
      </c>
      <c r="H17" s="6">
        <v>1</v>
      </c>
      <c r="I17" s="6">
        <v>2</v>
      </c>
      <c r="J17" s="6">
        <v>3</v>
      </c>
      <c r="K17" s="6">
        <v>1</v>
      </c>
      <c r="L17" s="6">
        <v>1</v>
      </c>
      <c r="M17" s="6">
        <v>1</v>
      </c>
      <c r="N17" s="6">
        <v>0</v>
      </c>
      <c r="O17" s="6">
        <v>0</v>
      </c>
      <c r="P17" s="6"/>
      <c r="Q17" s="6"/>
      <c r="R17" s="6"/>
      <c r="S17" s="6"/>
      <c r="U17" s="6" t="s">
        <v>68</v>
      </c>
      <c r="V17" s="6">
        <v>53</v>
      </c>
    </row>
    <row r="18" spans="1:24" x14ac:dyDescent="0.25">
      <c r="A18" s="19" t="s">
        <v>84</v>
      </c>
      <c r="B18" s="13">
        <v>1</v>
      </c>
      <c r="C18" s="13">
        <v>0</v>
      </c>
      <c r="D18" s="6">
        <v>7</v>
      </c>
      <c r="E18" s="6">
        <v>7</v>
      </c>
      <c r="F18" s="6">
        <v>0</v>
      </c>
      <c r="G18" s="6">
        <v>58429</v>
      </c>
      <c r="H18" s="6">
        <v>0</v>
      </c>
      <c r="I18" s="6">
        <v>0</v>
      </c>
      <c r="J18" s="6">
        <v>0</v>
      </c>
      <c r="K18" s="6">
        <v>0</v>
      </c>
      <c r="L18" s="6">
        <v>4</v>
      </c>
      <c r="M18" s="6">
        <v>0</v>
      </c>
      <c r="N18" s="6">
        <v>0</v>
      </c>
      <c r="O18" s="6">
        <v>0</v>
      </c>
      <c r="P18" s="6"/>
      <c r="Q18" s="6"/>
      <c r="R18" s="6"/>
      <c r="S18" s="6"/>
      <c r="U18" s="6" t="s">
        <v>58</v>
      </c>
      <c r="V18" s="6">
        <v>26</v>
      </c>
    </row>
    <row r="19" spans="1:24" x14ac:dyDescent="0.25">
      <c r="A19" s="19" t="s">
        <v>63</v>
      </c>
      <c r="B19" s="13">
        <v>0</v>
      </c>
      <c r="C19" s="13">
        <v>0.83333333333333337</v>
      </c>
      <c r="D19" s="6">
        <v>6</v>
      </c>
      <c r="E19" s="6">
        <v>0</v>
      </c>
      <c r="F19" s="6">
        <v>5</v>
      </c>
      <c r="G19" s="6">
        <v>292146</v>
      </c>
      <c r="H19" s="6">
        <v>6</v>
      </c>
      <c r="I19" s="6">
        <v>6</v>
      </c>
      <c r="J19" s="6">
        <v>3</v>
      </c>
      <c r="K19" s="6">
        <v>2</v>
      </c>
      <c r="L19" s="6">
        <v>6</v>
      </c>
      <c r="M19" s="6">
        <v>0</v>
      </c>
      <c r="N19" s="6">
        <v>0</v>
      </c>
      <c r="O19" s="6">
        <v>1</v>
      </c>
      <c r="P19" s="6"/>
      <c r="Q19" s="6"/>
      <c r="R19" s="6"/>
      <c r="S19" s="6"/>
      <c r="U19" s="6" t="s">
        <v>59</v>
      </c>
      <c r="V19" s="6">
        <v>56</v>
      </c>
    </row>
    <row r="20" spans="1:24" x14ac:dyDescent="0.25">
      <c r="A20" s="19" t="s">
        <v>74</v>
      </c>
      <c r="B20" s="13">
        <v>0.33333333333333331</v>
      </c>
      <c r="C20" s="13">
        <v>0.33333333333333331</v>
      </c>
      <c r="D20" s="6">
        <v>6</v>
      </c>
      <c r="E20" s="6">
        <v>2</v>
      </c>
      <c r="F20" s="6">
        <v>2</v>
      </c>
      <c r="G20" s="6">
        <v>175287</v>
      </c>
      <c r="H20" s="6">
        <v>2</v>
      </c>
      <c r="I20" s="6">
        <v>3</v>
      </c>
      <c r="J20" s="6">
        <v>4</v>
      </c>
      <c r="K20" s="6">
        <v>1</v>
      </c>
      <c r="L20" s="6">
        <v>3</v>
      </c>
      <c r="M20" s="6">
        <v>0</v>
      </c>
      <c r="N20" s="6">
        <v>1</v>
      </c>
      <c r="O20" s="6">
        <v>1</v>
      </c>
      <c r="P20" s="6"/>
      <c r="Q20" s="6"/>
      <c r="R20" s="6"/>
      <c r="S20" s="6"/>
      <c r="U20" s="5" t="s">
        <v>65</v>
      </c>
      <c r="V20" s="6">
        <v>35</v>
      </c>
    </row>
    <row r="21" spans="1:24" x14ac:dyDescent="0.25">
      <c r="A21" s="19" t="s">
        <v>21</v>
      </c>
      <c r="B21" s="13">
        <v>0.2</v>
      </c>
      <c r="C21" s="13">
        <v>0.2</v>
      </c>
      <c r="D21" s="6">
        <v>5</v>
      </c>
      <c r="E21" s="6">
        <v>1</v>
      </c>
      <c r="F21" s="6">
        <v>1</v>
      </c>
      <c r="G21" s="6">
        <v>58433</v>
      </c>
      <c r="H21" s="6">
        <v>4</v>
      </c>
      <c r="I21" s="6">
        <v>4</v>
      </c>
      <c r="J21" s="6">
        <v>5</v>
      </c>
      <c r="K21" s="6">
        <v>5</v>
      </c>
      <c r="L21" s="6">
        <v>4</v>
      </c>
      <c r="M21" s="6">
        <v>0</v>
      </c>
      <c r="N21" s="6">
        <v>0</v>
      </c>
      <c r="O21" s="6">
        <v>3</v>
      </c>
      <c r="P21" s="6"/>
      <c r="Q21" s="6"/>
      <c r="R21" s="6"/>
      <c r="S21" s="6"/>
      <c r="U21" s="6" t="s">
        <v>75</v>
      </c>
      <c r="V21" s="6">
        <v>82</v>
      </c>
    </row>
    <row r="22" spans="1:24" x14ac:dyDescent="0.25">
      <c r="A22" s="35" t="s">
        <v>87</v>
      </c>
      <c r="B22" s="13">
        <v>0</v>
      </c>
      <c r="C22" s="13">
        <v>0.75</v>
      </c>
      <c r="D22" s="6">
        <v>4</v>
      </c>
      <c r="E22" s="6">
        <v>0</v>
      </c>
      <c r="F22" s="6">
        <v>3</v>
      </c>
      <c r="G22" s="6">
        <v>233716</v>
      </c>
      <c r="H22" s="6">
        <v>2</v>
      </c>
      <c r="I22" s="6">
        <v>2</v>
      </c>
      <c r="J22" s="6">
        <v>0</v>
      </c>
      <c r="K22" s="6">
        <v>0</v>
      </c>
      <c r="L22" s="6">
        <v>3</v>
      </c>
      <c r="M22" s="6">
        <v>1</v>
      </c>
      <c r="N22" s="6">
        <v>0</v>
      </c>
      <c r="O22" s="6">
        <v>0</v>
      </c>
      <c r="P22" s="6"/>
      <c r="Q22" s="6"/>
      <c r="R22" s="6"/>
      <c r="S22" s="6"/>
      <c r="U22" s="6" t="s">
        <v>61</v>
      </c>
      <c r="V22" s="6">
        <v>68</v>
      </c>
    </row>
    <row r="23" spans="1:24" x14ac:dyDescent="0.25">
      <c r="A23" s="19" t="s">
        <v>66</v>
      </c>
      <c r="B23" s="13">
        <v>0.66666666666666663</v>
      </c>
      <c r="C23" s="13">
        <v>0</v>
      </c>
      <c r="D23" s="6">
        <v>3</v>
      </c>
      <c r="E23" s="6">
        <v>2</v>
      </c>
      <c r="F23" s="6">
        <v>0</v>
      </c>
      <c r="G23" s="6">
        <v>58431</v>
      </c>
      <c r="H23" s="6">
        <v>3</v>
      </c>
      <c r="I23" s="6">
        <v>3</v>
      </c>
      <c r="J23" s="6">
        <v>2</v>
      </c>
      <c r="K23" s="6">
        <v>3</v>
      </c>
      <c r="L23" s="6">
        <v>2</v>
      </c>
      <c r="M23" s="6">
        <v>0</v>
      </c>
      <c r="N23" s="6">
        <v>1</v>
      </c>
      <c r="O23" s="6">
        <v>0</v>
      </c>
      <c r="P23" s="6"/>
      <c r="Q23" s="6"/>
      <c r="R23" s="6"/>
      <c r="S23" s="6"/>
    </row>
    <row r="24" spans="1:24" x14ac:dyDescent="0.25">
      <c r="A24" s="19" t="s">
        <v>98</v>
      </c>
      <c r="B24" s="13">
        <v>0</v>
      </c>
      <c r="C24" s="13">
        <v>0.33333333333333331</v>
      </c>
      <c r="D24" s="6">
        <v>3</v>
      </c>
      <c r="E24" s="6">
        <v>0</v>
      </c>
      <c r="F24" s="6">
        <v>1</v>
      </c>
      <c r="G24" s="6">
        <v>116858</v>
      </c>
      <c r="H24" s="6">
        <v>1</v>
      </c>
      <c r="I24" s="6">
        <v>2</v>
      </c>
      <c r="J24" s="6">
        <v>2</v>
      </c>
      <c r="K24" s="6">
        <v>1</v>
      </c>
      <c r="L24" s="6">
        <v>1</v>
      </c>
      <c r="M24" s="6">
        <v>1</v>
      </c>
      <c r="N24" s="6">
        <v>0</v>
      </c>
      <c r="O24" s="6">
        <v>1</v>
      </c>
      <c r="P24" s="6"/>
      <c r="Q24" s="6"/>
      <c r="R24" s="6"/>
      <c r="S24" s="6"/>
    </row>
    <row r="25" spans="1:24" x14ac:dyDescent="0.25">
      <c r="A25" s="35" t="s">
        <v>123</v>
      </c>
      <c r="B25" s="13">
        <v>0.66666666666666663</v>
      </c>
      <c r="C25" s="13">
        <v>0</v>
      </c>
      <c r="D25" s="6">
        <v>3</v>
      </c>
      <c r="E25" s="6">
        <v>2</v>
      </c>
      <c r="F25" s="6">
        <v>0</v>
      </c>
      <c r="G25" s="6">
        <v>175287</v>
      </c>
      <c r="H25" s="6">
        <v>1</v>
      </c>
      <c r="I25" s="6">
        <v>3</v>
      </c>
      <c r="J25" s="6">
        <v>1</v>
      </c>
      <c r="K25" s="6">
        <v>1</v>
      </c>
      <c r="L25" s="6">
        <v>1</v>
      </c>
      <c r="M25" s="6">
        <v>0</v>
      </c>
      <c r="N25" s="6">
        <v>0</v>
      </c>
      <c r="O25" s="6">
        <v>1</v>
      </c>
      <c r="P25" s="6"/>
      <c r="Q25" s="6"/>
      <c r="R25" s="6"/>
      <c r="S25" s="6"/>
    </row>
    <row r="26" spans="1:24" x14ac:dyDescent="0.25">
      <c r="A26" s="35" t="s">
        <v>88</v>
      </c>
      <c r="B26" s="13">
        <v>0.33333333333333331</v>
      </c>
      <c r="C26" s="13">
        <v>0</v>
      </c>
      <c r="D26" s="6">
        <v>3</v>
      </c>
      <c r="E26" s="6">
        <v>1</v>
      </c>
      <c r="F26" s="6">
        <v>0</v>
      </c>
      <c r="G26" s="6">
        <v>175287</v>
      </c>
      <c r="H26" s="6">
        <v>3</v>
      </c>
      <c r="I26" s="6">
        <v>3</v>
      </c>
      <c r="J26" s="6">
        <v>3</v>
      </c>
      <c r="K26" s="6">
        <v>3</v>
      </c>
      <c r="L26" s="6">
        <v>3</v>
      </c>
      <c r="M26" s="6">
        <v>0</v>
      </c>
      <c r="N26" s="6">
        <v>1</v>
      </c>
      <c r="O26" s="6">
        <v>1</v>
      </c>
      <c r="P26" s="6"/>
      <c r="Q26" s="6"/>
      <c r="R26" s="6"/>
      <c r="S26" s="6"/>
      <c r="V26" s="31" t="s">
        <v>102</v>
      </c>
      <c r="W26" s="31" t="s">
        <v>104</v>
      </c>
      <c r="X26" s="33" t="s">
        <v>110</v>
      </c>
    </row>
    <row r="27" spans="1:24" x14ac:dyDescent="0.25">
      <c r="A27" s="19" t="s">
        <v>97</v>
      </c>
      <c r="B27" s="13">
        <v>1</v>
      </c>
      <c r="C27" s="13">
        <v>0</v>
      </c>
      <c r="D27" s="6">
        <v>2</v>
      </c>
      <c r="E27" s="6">
        <v>2</v>
      </c>
      <c r="F27" s="6">
        <v>0</v>
      </c>
      <c r="G27" s="6">
        <v>58429</v>
      </c>
      <c r="H27" s="6">
        <v>0</v>
      </c>
      <c r="I27" s="6">
        <v>0</v>
      </c>
      <c r="J27" s="6">
        <v>0</v>
      </c>
      <c r="K27" s="6">
        <v>0</v>
      </c>
      <c r="L27" s="6">
        <v>1</v>
      </c>
      <c r="M27" s="6">
        <v>0</v>
      </c>
      <c r="N27" s="6">
        <v>0</v>
      </c>
      <c r="O27" s="6">
        <v>0</v>
      </c>
      <c r="P27" s="6"/>
      <c r="Q27" s="6"/>
      <c r="R27" s="6"/>
      <c r="S27" s="6"/>
      <c r="U27" s="32" t="s">
        <v>103</v>
      </c>
      <c r="V27" s="30">
        <v>390</v>
      </c>
      <c r="W27" s="36">
        <v>100</v>
      </c>
      <c r="X27" s="34">
        <v>1</v>
      </c>
    </row>
    <row r="28" spans="1:24" x14ac:dyDescent="0.25">
      <c r="A28" s="19" t="s">
        <v>130</v>
      </c>
      <c r="B28" s="13">
        <v>0</v>
      </c>
      <c r="C28" s="13">
        <v>0.5</v>
      </c>
      <c r="D28" s="6">
        <v>2</v>
      </c>
      <c r="E28" s="6">
        <v>0</v>
      </c>
      <c r="F28" s="6">
        <v>1</v>
      </c>
      <c r="G28" s="6">
        <v>1</v>
      </c>
      <c r="H28" s="6">
        <v>1</v>
      </c>
      <c r="I28" s="6">
        <v>1</v>
      </c>
      <c r="J28" s="6">
        <v>0</v>
      </c>
      <c r="K28" s="6">
        <v>1</v>
      </c>
      <c r="L28" s="6">
        <v>1</v>
      </c>
      <c r="M28" s="6">
        <v>1</v>
      </c>
      <c r="N28" s="6">
        <v>0</v>
      </c>
      <c r="O28" s="6">
        <v>0</v>
      </c>
      <c r="P28" s="6"/>
      <c r="Q28" s="6"/>
      <c r="R28" s="6"/>
      <c r="S28" s="6"/>
      <c r="U28" s="32" t="s">
        <v>105</v>
      </c>
      <c r="V28" s="30">
        <v>161</v>
      </c>
      <c r="W28" s="37">
        <v>41.282051282051277</v>
      </c>
      <c r="X28" s="34">
        <v>95</v>
      </c>
    </row>
    <row r="29" spans="1:24" x14ac:dyDescent="0.25">
      <c r="A29" s="35" t="s">
        <v>100</v>
      </c>
      <c r="B29" s="13">
        <v>0</v>
      </c>
      <c r="C29" s="13">
        <v>0.5</v>
      </c>
      <c r="D29" s="6">
        <v>2</v>
      </c>
      <c r="E29" s="6">
        <v>0</v>
      </c>
      <c r="F29" s="6">
        <v>1</v>
      </c>
      <c r="G29" s="6">
        <v>116858</v>
      </c>
      <c r="H29" s="6">
        <v>0</v>
      </c>
      <c r="I29" s="6">
        <v>2</v>
      </c>
      <c r="J29" s="6">
        <v>1</v>
      </c>
      <c r="K29" s="6">
        <v>1</v>
      </c>
      <c r="L29" s="6">
        <v>2</v>
      </c>
      <c r="M29" s="6">
        <v>0</v>
      </c>
      <c r="N29" s="6">
        <v>0</v>
      </c>
      <c r="O29" s="6">
        <v>1</v>
      </c>
      <c r="P29" s="6"/>
      <c r="Q29" s="6"/>
      <c r="R29" s="6"/>
      <c r="S29" s="6"/>
      <c r="U29" s="32" t="s">
        <v>106</v>
      </c>
      <c r="V29" s="30">
        <v>96</v>
      </c>
      <c r="W29" s="37">
        <v>24.615384615384617</v>
      </c>
      <c r="X29" s="34">
        <v>95</v>
      </c>
    </row>
    <row r="30" spans="1:24" x14ac:dyDescent="0.25">
      <c r="A30" s="35" t="s">
        <v>121</v>
      </c>
      <c r="B30" s="13">
        <v>0</v>
      </c>
      <c r="C30" s="13">
        <v>0</v>
      </c>
      <c r="D30" s="6">
        <v>2</v>
      </c>
      <c r="E30" s="6">
        <v>0</v>
      </c>
      <c r="F30" s="6">
        <v>0</v>
      </c>
      <c r="G30" s="6">
        <v>116858</v>
      </c>
      <c r="H30" s="6">
        <v>2</v>
      </c>
      <c r="I30" s="6">
        <v>2</v>
      </c>
      <c r="J30" s="6">
        <v>2</v>
      </c>
      <c r="K30" s="6">
        <v>2</v>
      </c>
      <c r="L30" s="6">
        <v>2</v>
      </c>
      <c r="M30" s="6">
        <v>0</v>
      </c>
      <c r="N30" s="6">
        <v>0</v>
      </c>
      <c r="O30" s="6">
        <v>2</v>
      </c>
      <c r="P30" s="6"/>
      <c r="Q30" s="6"/>
      <c r="R30" s="6"/>
      <c r="S30" s="6"/>
      <c r="U30" s="32" t="s">
        <v>107</v>
      </c>
      <c r="V30" s="30">
        <v>24</v>
      </c>
      <c r="W30" s="37">
        <v>6.1538461538461542</v>
      </c>
      <c r="X30" s="34">
        <v>95</v>
      </c>
    </row>
    <row r="31" spans="1:24" x14ac:dyDescent="0.25">
      <c r="A31" s="19" t="s">
        <v>64</v>
      </c>
      <c r="B31" s="13">
        <v>1</v>
      </c>
      <c r="C31" s="13">
        <v>0</v>
      </c>
      <c r="D31" s="6">
        <v>1</v>
      </c>
      <c r="E31" s="6">
        <v>1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/>
      <c r="Q31" s="6"/>
      <c r="R31" s="6"/>
      <c r="S31" s="6"/>
      <c r="U31" s="32" t="s">
        <v>108</v>
      </c>
      <c r="V31" s="30">
        <v>10</v>
      </c>
      <c r="W31" s="37">
        <v>2.5641025641025639</v>
      </c>
      <c r="X31" s="34">
        <v>95</v>
      </c>
    </row>
    <row r="32" spans="1:24" x14ac:dyDescent="0.25">
      <c r="A32" s="19" t="s">
        <v>25</v>
      </c>
      <c r="B32" s="13">
        <v>1</v>
      </c>
      <c r="C32" s="13">
        <v>0</v>
      </c>
      <c r="D32" s="6">
        <v>1</v>
      </c>
      <c r="E32" s="6">
        <v>1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/>
      <c r="Q32" s="6"/>
      <c r="R32" s="6"/>
      <c r="S32" s="6"/>
      <c r="U32" s="32" t="s">
        <v>109</v>
      </c>
      <c r="V32" s="30">
        <v>99</v>
      </c>
      <c r="W32" s="37">
        <v>25.384615384615383</v>
      </c>
      <c r="X32" s="34">
        <v>95</v>
      </c>
    </row>
    <row r="33" spans="1:19" x14ac:dyDescent="0.25">
      <c r="A33" s="19" t="s">
        <v>132</v>
      </c>
      <c r="B33" s="13">
        <v>0</v>
      </c>
      <c r="C33" s="13">
        <v>1</v>
      </c>
      <c r="D33" s="6">
        <v>1</v>
      </c>
      <c r="E33" s="6">
        <v>0</v>
      </c>
      <c r="F33" s="6">
        <v>1</v>
      </c>
      <c r="G33" s="6">
        <v>0</v>
      </c>
      <c r="H33" s="6">
        <v>0</v>
      </c>
      <c r="I33" s="6">
        <v>0</v>
      </c>
      <c r="J33" s="6">
        <v>1</v>
      </c>
      <c r="K33" s="6">
        <v>1</v>
      </c>
      <c r="L33" s="6">
        <v>0</v>
      </c>
      <c r="M33" s="6">
        <v>0</v>
      </c>
      <c r="N33" s="6">
        <v>0</v>
      </c>
      <c r="O33" s="6">
        <v>0</v>
      </c>
      <c r="P33" s="6"/>
      <c r="Q33" s="6"/>
      <c r="R33" s="6"/>
      <c r="S33" s="6"/>
    </row>
    <row r="34" spans="1:19" x14ac:dyDescent="0.25">
      <c r="A34" s="19" t="s">
        <v>86</v>
      </c>
      <c r="B34" s="13">
        <v>1</v>
      </c>
      <c r="C34" s="13">
        <v>0</v>
      </c>
      <c r="D34" s="6">
        <v>1</v>
      </c>
      <c r="E34" s="6">
        <v>1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/>
      <c r="Q34" s="6"/>
      <c r="R34" s="6"/>
      <c r="S34" s="6"/>
    </row>
    <row r="35" spans="1:19" x14ac:dyDescent="0.25">
      <c r="A35" s="19" t="s">
        <v>137</v>
      </c>
      <c r="B35" s="13">
        <v>1</v>
      </c>
      <c r="C35" s="13">
        <v>0</v>
      </c>
      <c r="D35" s="6">
        <v>1</v>
      </c>
      <c r="E35" s="6">
        <v>1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/>
      <c r="Q35" s="6"/>
      <c r="R35" s="6"/>
      <c r="S35" s="6"/>
    </row>
    <row r="36" spans="1:19" x14ac:dyDescent="0.25">
      <c r="A36" s="19" t="s">
        <v>138</v>
      </c>
      <c r="B36" s="13">
        <v>1</v>
      </c>
      <c r="C36" s="13">
        <v>0</v>
      </c>
      <c r="D36" s="6">
        <v>1</v>
      </c>
      <c r="E36" s="6">
        <v>1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1</v>
      </c>
      <c r="M36" s="6">
        <v>0</v>
      </c>
      <c r="N36" s="6">
        <v>0</v>
      </c>
      <c r="O36" s="6">
        <v>0</v>
      </c>
      <c r="P36" s="6"/>
      <c r="Q36" s="6"/>
      <c r="R36" s="6"/>
      <c r="S36" s="6"/>
    </row>
    <row r="37" spans="1:19" x14ac:dyDescent="0.25">
      <c r="A37" s="35" t="s">
        <v>18</v>
      </c>
      <c r="B37" s="13">
        <v>0</v>
      </c>
      <c r="C37" s="13">
        <v>1</v>
      </c>
      <c r="D37" s="6">
        <v>1</v>
      </c>
      <c r="E37" s="6">
        <v>0</v>
      </c>
      <c r="F37" s="6">
        <v>1</v>
      </c>
      <c r="G37" s="6">
        <v>58429</v>
      </c>
      <c r="H37" s="6">
        <v>1</v>
      </c>
      <c r="I37" s="6">
        <v>1</v>
      </c>
      <c r="J37" s="6">
        <v>1</v>
      </c>
      <c r="K37" s="6">
        <v>1</v>
      </c>
      <c r="L37" s="6">
        <v>1</v>
      </c>
      <c r="M37" s="6">
        <v>0</v>
      </c>
      <c r="N37" s="6">
        <v>0</v>
      </c>
      <c r="O37" s="6">
        <v>0</v>
      </c>
      <c r="P37" s="6"/>
      <c r="Q37" s="6"/>
      <c r="R37" s="6"/>
      <c r="S37" s="6"/>
    </row>
    <row r="38" spans="1:19" x14ac:dyDescent="0.25">
      <c r="A38" s="35" t="s">
        <v>122</v>
      </c>
      <c r="B38" s="13">
        <v>0</v>
      </c>
      <c r="C38" s="13">
        <v>1</v>
      </c>
      <c r="D38" s="6">
        <v>1</v>
      </c>
      <c r="E38" s="6">
        <v>0</v>
      </c>
      <c r="F38" s="6">
        <v>1</v>
      </c>
      <c r="G38" s="6">
        <v>58429</v>
      </c>
      <c r="H38" s="6">
        <v>0</v>
      </c>
      <c r="I38" s="6">
        <v>0</v>
      </c>
      <c r="J38" s="6">
        <v>1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/>
      <c r="Q38" s="6"/>
      <c r="R38" s="6"/>
      <c r="S38" s="6"/>
    </row>
    <row r="39" spans="1:19" x14ac:dyDescent="0.25">
      <c r="A39" s="35" t="s">
        <v>91</v>
      </c>
      <c r="B39" s="13">
        <v>0</v>
      </c>
      <c r="C39" s="13">
        <v>0</v>
      </c>
      <c r="D39" s="6">
        <v>1</v>
      </c>
      <c r="E39" s="6">
        <v>0</v>
      </c>
      <c r="F39" s="6">
        <v>0</v>
      </c>
      <c r="G39" s="6">
        <v>1</v>
      </c>
      <c r="H39" s="6">
        <v>1</v>
      </c>
      <c r="I39" s="6">
        <v>1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1</v>
      </c>
      <c r="P39" s="6"/>
      <c r="Q39" s="6"/>
      <c r="R39" s="6"/>
      <c r="S39" s="6"/>
    </row>
    <row r="40" spans="1:19" x14ac:dyDescent="0.25">
      <c r="A40" s="35" t="s">
        <v>69</v>
      </c>
      <c r="B40" s="13">
        <v>0</v>
      </c>
      <c r="C40" s="13">
        <v>1</v>
      </c>
      <c r="D40" s="6">
        <v>1</v>
      </c>
      <c r="E40" s="6">
        <v>0</v>
      </c>
      <c r="F40" s="6">
        <v>1</v>
      </c>
      <c r="G40" s="6">
        <v>58429</v>
      </c>
      <c r="H40" s="6">
        <v>1</v>
      </c>
      <c r="I40" s="6">
        <v>1</v>
      </c>
      <c r="J40" s="6">
        <v>0</v>
      </c>
      <c r="K40" s="6">
        <v>0</v>
      </c>
      <c r="L40" s="6">
        <v>1</v>
      </c>
      <c r="M40" s="6">
        <v>0</v>
      </c>
      <c r="N40" s="6">
        <v>0</v>
      </c>
      <c r="O40" s="6">
        <v>0</v>
      </c>
      <c r="P40" s="6"/>
      <c r="Q40" s="6"/>
      <c r="R40" s="6"/>
      <c r="S40" s="6"/>
    </row>
    <row r="41" spans="1:19" x14ac:dyDescent="0.25">
      <c r="A41" s="35" t="s">
        <v>82</v>
      </c>
      <c r="B41" s="13">
        <v>0</v>
      </c>
      <c r="C41" s="13">
        <v>1</v>
      </c>
      <c r="D41" s="6">
        <v>1</v>
      </c>
      <c r="E41" s="6">
        <v>0</v>
      </c>
      <c r="F41" s="6">
        <v>1</v>
      </c>
      <c r="G41" s="6">
        <v>58429</v>
      </c>
      <c r="H41" s="6">
        <v>1</v>
      </c>
      <c r="I41" s="6">
        <v>1</v>
      </c>
      <c r="J41" s="6">
        <v>0</v>
      </c>
      <c r="K41" s="6">
        <v>0</v>
      </c>
      <c r="L41" s="6">
        <v>1</v>
      </c>
      <c r="M41" s="6">
        <v>0</v>
      </c>
      <c r="N41" s="6">
        <v>0</v>
      </c>
      <c r="O41" s="6">
        <v>0</v>
      </c>
      <c r="P41" s="6"/>
      <c r="Q41" s="6"/>
      <c r="R41" s="6"/>
      <c r="S41" s="6"/>
    </row>
    <row r="42" spans="1:19" x14ac:dyDescent="0.25">
      <c r="A42" s="35"/>
      <c r="B42" s="13" t="e">
        <v>#DIV/0!</v>
      </c>
      <c r="C42" s="13" t="e">
        <v>#DIV/0!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/>
      <c r="Q42" s="6"/>
      <c r="R42" s="6"/>
      <c r="S42" s="6"/>
    </row>
    <row r="43" spans="1:19" x14ac:dyDescent="0.25">
      <c r="A43" s="20"/>
      <c r="B43" s="13" t="e">
        <v>#DIV/0!</v>
      </c>
      <c r="C43" s="13" t="e">
        <v>#DIV/0!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/>
      <c r="Q43" s="6"/>
      <c r="R43" s="6"/>
      <c r="S43" s="6"/>
    </row>
    <row r="44" spans="1:19" x14ac:dyDescent="0.25">
      <c r="A44" s="20"/>
      <c r="B44" s="13" t="e">
        <v>#DIV/0!</v>
      </c>
      <c r="C44" s="13" t="e">
        <v>#DIV/0!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/>
      <c r="Q44" s="6"/>
      <c r="R44" s="6"/>
      <c r="S44" s="6"/>
    </row>
    <row r="45" spans="1:19" x14ac:dyDescent="0.25">
      <c r="A45" s="20"/>
      <c r="B45" s="13" t="e">
        <v>#DIV/0!</v>
      </c>
      <c r="C45" s="13" t="e">
        <v>#DIV/0!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/>
      <c r="Q45" s="6"/>
      <c r="R45" s="6"/>
      <c r="S45" s="6"/>
    </row>
    <row r="46" spans="1:19" x14ac:dyDescent="0.25">
      <c r="A46" s="20"/>
      <c r="B46" s="13" t="e">
        <v>#DIV/0!</v>
      </c>
      <c r="C46" s="13" t="e">
        <v>#DIV/0!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/>
      <c r="Q46" s="6"/>
      <c r="R46" s="6"/>
      <c r="S46" s="6"/>
    </row>
    <row r="47" spans="1:19" x14ac:dyDescent="0.25">
      <c r="A47" s="20"/>
      <c r="B47" s="13" t="e">
        <v>#DIV/0!</v>
      </c>
      <c r="C47" s="13" t="e">
        <v>#DIV/0!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/>
      <c r="Q47" s="6"/>
      <c r="R47" s="6"/>
      <c r="S47" s="6"/>
    </row>
    <row r="48" spans="1:19" x14ac:dyDescent="0.25">
      <c r="A48" s="20"/>
      <c r="B48" s="13" t="e">
        <v>#DIV/0!</v>
      </c>
      <c r="C48" s="13" t="e">
        <v>#DIV/0!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/>
      <c r="Q48" s="6"/>
      <c r="R48" s="6"/>
      <c r="S48" s="6"/>
    </row>
    <row r="49" spans="1:19" x14ac:dyDescent="0.25">
      <c r="A49" s="20"/>
      <c r="B49" s="13" t="e">
        <v>#DIV/0!</v>
      </c>
      <c r="C49" s="13" t="e">
        <v>#DIV/0!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/>
      <c r="Q49" s="6"/>
      <c r="R49" s="6"/>
      <c r="S49" s="6"/>
    </row>
    <row r="50" spans="1:19" x14ac:dyDescent="0.25">
      <c r="A50" s="20"/>
      <c r="B50" s="13" t="e">
        <v>#DIV/0!</v>
      </c>
      <c r="C50" s="13" t="e">
        <v>#DIV/0!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/>
      <c r="Q50" s="6"/>
      <c r="R50" s="6"/>
      <c r="S50" s="6"/>
    </row>
    <row r="51" spans="1:19" x14ac:dyDescent="0.25">
      <c r="A51" s="20"/>
      <c r="B51" s="13" t="e">
        <v>#DIV/0!</v>
      </c>
      <c r="C51" s="13" t="e">
        <v>#DIV/0!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/>
      <c r="Q51" s="6"/>
      <c r="R51" s="6"/>
      <c r="S51" s="6"/>
    </row>
    <row r="52" spans="1:19" x14ac:dyDescent="0.25">
      <c r="A52" s="20"/>
      <c r="B52" s="13" t="e">
        <v>#DIV/0!</v>
      </c>
      <c r="C52" s="13" t="e">
        <v>#DIV/0!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/>
      <c r="Q52" s="6"/>
      <c r="R52" s="6"/>
      <c r="S52" s="6"/>
    </row>
    <row r="53" spans="1:19" x14ac:dyDescent="0.25">
      <c r="A53" s="20"/>
      <c r="B53" s="13" t="e">
        <v>#DIV/0!</v>
      </c>
      <c r="C53" s="13" t="e">
        <v>#DIV/0!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/>
      <c r="Q53" s="6"/>
      <c r="R53" s="6"/>
      <c r="S53" s="6"/>
    </row>
    <row r="54" spans="1:19" x14ac:dyDescent="0.25">
      <c r="A54" s="20"/>
      <c r="B54" s="13" t="e">
        <v>#DIV/0!</v>
      </c>
      <c r="C54" s="13" t="e">
        <v>#DIV/0!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/>
      <c r="Q54" s="6"/>
      <c r="R54" s="6"/>
      <c r="S54" s="6"/>
    </row>
    <row r="55" spans="1:19" x14ac:dyDescent="0.25">
      <c r="A55" s="20"/>
      <c r="B55" s="13" t="e">
        <v>#DIV/0!</v>
      </c>
      <c r="C55" s="13" t="e">
        <v>#DIV/0!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/>
      <c r="Q55" s="6"/>
      <c r="R55" s="6"/>
      <c r="S55" s="6"/>
    </row>
    <row r="56" spans="1:19" x14ac:dyDescent="0.25">
      <c r="A56" s="20"/>
      <c r="B56" s="13" t="e">
        <v>#DIV/0!</v>
      </c>
      <c r="C56" s="13" t="e">
        <v>#DIV/0!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/>
      <c r="Q56" s="6"/>
      <c r="R56" s="6"/>
      <c r="S56" s="6"/>
    </row>
    <row r="57" spans="1:19" x14ac:dyDescent="0.25">
      <c r="A57" s="20"/>
      <c r="B57" s="13" t="e">
        <v>#DIV/0!</v>
      </c>
      <c r="C57" s="13" t="e">
        <v>#DIV/0!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/>
      <c r="Q57" s="6"/>
      <c r="R57" s="6"/>
      <c r="S57" s="6"/>
    </row>
    <row r="58" spans="1:19" x14ac:dyDescent="0.25">
      <c r="A58" s="20"/>
      <c r="B58" s="13" t="e">
        <v>#DIV/0!</v>
      </c>
      <c r="C58" s="13" t="e">
        <v>#DIV/0!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/>
      <c r="Q58" s="6"/>
      <c r="R58" s="6"/>
      <c r="S58" s="6"/>
    </row>
    <row r="59" spans="1:19" x14ac:dyDescent="0.25">
      <c r="A59" s="20"/>
      <c r="B59" s="13" t="e">
        <v>#DIV/0!</v>
      </c>
      <c r="C59" s="13" t="e">
        <v>#DIV/0!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/>
      <c r="Q59" s="6"/>
      <c r="R59" s="6"/>
      <c r="S59" s="6"/>
    </row>
    <row r="60" spans="1:19" x14ac:dyDescent="0.25">
      <c r="A60" s="20"/>
      <c r="B60" s="13" t="e">
        <v>#DIV/0!</v>
      </c>
      <c r="C60" s="13" t="e">
        <v>#DIV/0!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/>
      <c r="Q60" s="6"/>
      <c r="R60" s="6"/>
      <c r="S60" s="6"/>
    </row>
    <row r="61" spans="1:19" x14ac:dyDescent="0.25">
      <c r="A61" s="20"/>
      <c r="B61" s="13" t="e">
        <v>#DIV/0!</v>
      </c>
      <c r="C61" s="13" t="e">
        <v>#DIV/0!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/>
      <c r="Q61" s="6"/>
      <c r="R61" s="6"/>
      <c r="S61" s="6"/>
    </row>
    <row r="62" spans="1:19" x14ac:dyDescent="0.25">
      <c r="A62" s="20"/>
      <c r="B62" s="13" t="e">
        <v>#DIV/0!</v>
      </c>
      <c r="C62" s="13" t="e">
        <v>#DIV/0!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/>
      <c r="Q62" s="6"/>
      <c r="R62" s="6"/>
      <c r="S62" s="6"/>
    </row>
    <row r="63" spans="1:19" x14ac:dyDescent="0.25">
      <c r="A63" s="20"/>
      <c r="B63" s="13" t="e">
        <v>#DIV/0!</v>
      </c>
      <c r="C63" s="13" t="e">
        <v>#DIV/0!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/>
      <c r="Q63" s="6"/>
      <c r="R63" s="6"/>
      <c r="S63" s="6"/>
    </row>
    <row r="64" spans="1:19" x14ac:dyDescent="0.25">
      <c r="A64" s="20"/>
      <c r="B64" s="13" t="e">
        <v>#DIV/0!</v>
      </c>
      <c r="C64" s="13" t="e">
        <v>#DIV/0!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/>
      <c r="Q64" s="6"/>
      <c r="R64" s="6"/>
      <c r="S64" s="6"/>
    </row>
    <row r="65" spans="1:19" x14ac:dyDescent="0.25">
      <c r="A65" s="20"/>
      <c r="B65" s="13" t="e">
        <v>#DIV/0!</v>
      </c>
      <c r="C65" s="13" t="e">
        <v>#DIV/0!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/>
      <c r="Q65" s="6"/>
      <c r="R65" s="6"/>
      <c r="S65" s="6"/>
    </row>
    <row r="66" spans="1:19" x14ac:dyDescent="0.25">
      <c r="A66" s="20"/>
      <c r="B66" s="13" t="e">
        <v>#DIV/0!</v>
      </c>
      <c r="C66" s="13" t="e">
        <v>#DIV/0!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/>
      <c r="Q66" s="6"/>
      <c r="R66" s="6"/>
      <c r="S66" s="6"/>
    </row>
    <row r="67" spans="1:19" x14ac:dyDescent="0.25">
      <c r="A67" s="20"/>
      <c r="B67" s="13" t="e">
        <v>#DIV/0!</v>
      </c>
      <c r="C67" s="13" t="e">
        <v>#DIV/0!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/>
      <c r="Q67" s="6"/>
      <c r="R67" s="6"/>
      <c r="S67" s="6"/>
    </row>
    <row r="68" spans="1:19" x14ac:dyDescent="0.25">
      <c r="A68" s="20"/>
      <c r="B68" s="13" t="e">
        <v>#DIV/0!</v>
      </c>
      <c r="C68" s="13" t="e">
        <v>#DIV/0!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/>
      <c r="Q68" s="6"/>
      <c r="R68" s="6"/>
      <c r="S68" s="6"/>
    </row>
    <row r="69" spans="1:19" x14ac:dyDescent="0.25">
      <c r="A69" s="20"/>
      <c r="B69" s="13" t="e">
        <v>#DIV/0!</v>
      </c>
      <c r="C69" s="13" t="e">
        <v>#DIV/0!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/>
      <c r="Q69" s="6"/>
      <c r="R69" s="6"/>
      <c r="S69" s="6"/>
    </row>
    <row r="70" spans="1:19" x14ac:dyDescent="0.25">
      <c r="A70" s="20"/>
      <c r="B70" s="13" t="e">
        <v>#DIV/0!</v>
      </c>
      <c r="C70" s="13" t="e">
        <v>#DIV/0!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/>
      <c r="Q70" s="6"/>
      <c r="R70" s="6"/>
      <c r="S70" s="6"/>
    </row>
    <row r="71" spans="1:19" x14ac:dyDescent="0.25">
      <c r="A71" s="20"/>
      <c r="B71" s="13" t="e">
        <v>#DIV/0!</v>
      </c>
      <c r="C71" s="13" t="e">
        <v>#DIV/0!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/>
      <c r="Q71" s="6"/>
      <c r="R71" s="6"/>
      <c r="S71" s="6"/>
    </row>
    <row r="72" spans="1:19" x14ac:dyDescent="0.25">
      <c r="A72" s="20"/>
      <c r="B72" s="13" t="e">
        <v>#DIV/0!</v>
      </c>
      <c r="C72" s="13" t="e">
        <v>#DIV/0!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/>
      <c r="Q72" s="6"/>
      <c r="R72" s="6"/>
      <c r="S72" s="6"/>
    </row>
    <row r="73" spans="1:19" x14ac:dyDescent="0.25">
      <c r="A73" s="20"/>
      <c r="B73" s="13" t="e">
        <v>#DIV/0!</v>
      </c>
      <c r="C73" s="13" t="e">
        <v>#DIV/0!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/>
      <c r="Q73" s="6"/>
      <c r="R73" s="6"/>
      <c r="S73" s="6"/>
    </row>
    <row r="74" spans="1:19" x14ac:dyDescent="0.25">
      <c r="A74" s="20"/>
      <c r="B74" s="13" t="e">
        <v>#DIV/0!</v>
      </c>
      <c r="C74" s="13" t="e">
        <v>#DIV/0!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/>
      <c r="Q74" s="6"/>
      <c r="R74" s="6"/>
      <c r="S74" s="6"/>
    </row>
    <row r="75" spans="1:19" x14ac:dyDescent="0.25">
      <c r="A75" s="20"/>
      <c r="B75" s="13" t="e">
        <v>#DIV/0!</v>
      </c>
      <c r="C75" s="13" t="e">
        <v>#DIV/0!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/>
      <c r="Q75" s="6"/>
      <c r="R75" s="6"/>
      <c r="S75" s="6"/>
    </row>
    <row r="76" spans="1:19" x14ac:dyDescent="0.25">
      <c r="A76" s="20"/>
      <c r="B76" s="13" t="e">
        <v>#DIV/0!</v>
      </c>
      <c r="C76" s="13" t="e">
        <v>#DIV/0!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/>
      <c r="Q76" s="6"/>
      <c r="R76" s="6"/>
      <c r="S76" s="6"/>
    </row>
    <row r="77" spans="1:19" x14ac:dyDescent="0.25">
      <c r="A77" s="20"/>
      <c r="B77" s="13" t="e">
        <v>#DIV/0!</v>
      </c>
      <c r="C77" s="13" t="e">
        <v>#DIV/0!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/>
      <c r="Q77" s="6"/>
      <c r="R77" s="6"/>
      <c r="S77" s="6"/>
    </row>
    <row r="78" spans="1:19" x14ac:dyDescent="0.25">
      <c r="A78" s="20"/>
      <c r="B78" s="13" t="e">
        <v>#DIV/0!</v>
      </c>
      <c r="C78" s="13" t="e">
        <v>#DIV/0!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/>
      <c r="Q78" s="6"/>
      <c r="R78" s="6"/>
      <c r="S78" s="6"/>
    </row>
    <row r="79" spans="1:19" x14ac:dyDescent="0.25">
      <c r="A79" s="20"/>
      <c r="B79" s="13" t="e">
        <v>#DIV/0!</v>
      </c>
      <c r="C79" s="13" t="e">
        <v>#DIV/0!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/>
      <c r="Q79" s="6"/>
      <c r="R79" s="6"/>
      <c r="S79" s="6"/>
    </row>
    <row r="80" spans="1:19" x14ac:dyDescent="0.25">
      <c r="A80" s="20"/>
      <c r="B80" s="13" t="e">
        <v>#DIV/0!</v>
      </c>
      <c r="C80" s="13" t="e">
        <v>#DIV/0!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/>
      <c r="Q80" s="6"/>
      <c r="R80" s="6"/>
      <c r="S80" s="6"/>
    </row>
    <row r="81" spans="1:19" x14ac:dyDescent="0.25">
      <c r="A81" s="20"/>
      <c r="B81" s="13" t="e">
        <v>#DIV/0!</v>
      </c>
      <c r="C81" s="13" t="e">
        <v>#DIV/0!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/>
      <c r="Q81" s="6"/>
      <c r="R81" s="6"/>
      <c r="S81" s="6"/>
    </row>
    <row r="82" spans="1:19" x14ac:dyDescent="0.25">
      <c r="A82" s="20"/>
      <c r="B82" s="13" t="e">
        <v>#DIV/0!</v>
      </c>
      <c r="C82" s="13" t="e">
        <v>#DIV/0!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/>
      <c r="Q82" s="6"/>
      <c r="R82" s="6"/>
      <c r="S82" s="6"/>
    </row>
    <row r="83" spans="1:19" x14ac:dyDescent="0.25">
      <c r="A83" s="20"/>
      <c r="B83" s="13" t="e">
        <v>#DIV/0!</v>
      </c>
      <c r="C83" s="13" t="e">
        <v>#DIV/0!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/>
      <c r="Q83" s="6"/>
      <c r="R83" s="6"/>
      <c r="S83" s="6"/>
    </row>
    <row r="84" spans="1:19" x14ac:dyDescent="0.25">
      <c r="A84" s="20"/>
      <c r="B84" s="13" t="e">
        <v>#DIV/0!</v>
      </c>
      <c r="C84" s="13" t="e">
        <v>#DIV/0!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/>
      <c r="Q84" s="6"/>
      <c r="R84" s="6"/>
      <c r="S84" s="6"/>
    </row>
    <row r="85" spans="1:19" x14ac:dyDescent="0.25">
      <c r="A85" s="20"/>
      <c r="B85" s="13" t="e">
        <v>#DIV/0!</v>
      </c>
      <c r="C85" s="13" t="e">
        <v>#DIV/0!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/>
      <c r="Q85" s="6"/>
      <c r="R85" s="6"/>
      <c r="S85" s="6"/>
    </row>
    <row r="86" spans="1:19" x14ac:dyDescent="0.25">
      <c r="A86" s="20"/>
      <c r="B86" s="13" t="e">
        <v>#DIV/0!</v>
      </c>
      <c r="C86" s="13" t="e">
        <v>#DIV/0!</v>
      </c>
      <c r="D86" s="6">
        <v>0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6">
        <v>0</v>
      </c>
      <c r="P86" s="6"/>
      <c r="Q86" s="6"/>
      <c r="R86" s="6"/>
      <c r="S86" s="6"/>
    </row>
    <row r="87" spans="1:19" x14ac:dyDescent="0.25">
      <c r="A87" s="20"/>
      <c r="B87" s="13" t="e">
        <v>#DIV/0!</v>
      </c>
      <c r="C87" s="13" t="e">
        <v>#DIV/0!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/>
      <c r="Q87" s="6"/>
      <c r="R87" s="6"/>
      <c r="S87" s="6"/>
    </row>
    <row r="88" spans="1:19" x14ac:dyDescent="0.25">
      <c r="A88" s="20"/>
      <c r="B88" s="13" t="e">
        <v>#DIV/0!</v>
      </c>
      <c r="C88" s="13" t="e">
        <v>#DIV/0!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/>
      <c r="Q88" s="6"/>
      <c r="R88" s="6"/>
      <c r="S88" s="6"/>
    </row>
    <row r="89" spans="1:19" x14ac:dyDescent="0.25">
      <c r="A89" s="20"/>
      <c r="B89" s="13" t="e">
        <v>#DIV/0!</v>
      </c>
      <c r="C89" s="13" t="e">
        <v>#DIV/0!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/>
      <c r="Q89" s="6"/>
      <c r="R89" s="6"/>
      <c r="S89" s="6"/>
    </row>
    <row r="90" spans="1:19" x14ac:dyDescent="0.25">
      <c r="A90" s="20"/>
      <c r="B90" s="13" t="e">
        <v>#DIV/0!</v>
      </c>
      <c r="C90" s="13" t="e">
        <v>#DIV/0!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/>
      <c r="Q90" s="6"/>
      <c r="R90" s="6"/>
      <c r="S90" s="6"/>
    </row>
    <row r="91" spans="1:19" x14ac:dyDescent="0.25">
      <c r="A91" s="20"/>
      <c r="B91" s="13" t="e">
        <v>#DIV/0!</v>
      </c>
      <c r="C91" s="13" t="e">
        <v>#DIV/0!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/>
      <c r="Q91" s="6"/>
      <c r="R91" s="6"/>
      <c r="S91" s="6"/>
    </row>
    <row r="92" spans="1:19" x14ac:dyDescent="0.25">
      <c r="A92" s="20"/>
      <c r="B92" s="13" t="e">
        <v>#DIV/0!</v>
      </c>
      <c r="C92" s="13" t="e">
        <v>#DIV/0!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/>
      <c r="Q92" s="6"/>
      <c r="R92" s="6"/>
      <c r="S92" s="6"/>
    </row>
    <row r="93" spans="1:19" x14ac:dyDescent="0.25">
      <c r="A93" s="20"/>
      <c r="B93" s="13" t="e">
        <v>#DIV/0!</v>
      </c>
      <c r="C93" s="13" t="e">
        <v>#DIV/0!</v>
      </c>
      <c r="D93" s="6">
        <v>0</v>
      </c>
      <c r="E93" s="6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/>
      <c r="Q93" s="6"/>
      <c r="R93" s="6"/>
      <c r="S93" s="6"/>
    </row>
    <row r="94" spans="1:19" x14ac:dyDescent="0.25">
      <c r="A94" s="20"/>
      <c r="B94" s="13" t="e">
        <v>#DIV/0!</v>
      </c>
      <c r="C94" s="13" t="e">
        <v>#DIV/0!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6"/>
      <c r="Q94" s="6"/>
      <c r="R94" s="6"/>
      <c r="S94" s="6"/>
    </row>
    <row r="95" spans="1:19" x14ac:dyDescent="0.25">
      <c r="A95" s="20"/>
      <c r="B95" s="13" t="e">
        <v>#DIV/0!</v>
      </c>
      <c r="C95" s="13" t="e">
        <v>#DIV/0!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/>
      <c r="Q95" s="6"/>
      <c r="R95" s="6"/>
      <c r="S95" s="6"/>
    </row>
    <row r="96" spans="1:19" x14ac:dyDescent="0.25">
      <c r="A96" s="20"/>
      <c r="B96" s="13" t="e">
        <v>#DIV/0!</v>
      </c>
      <c r="C96" s="13" t="e">
        <v>#DIV/0!</v>
      </c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6"/>
      <c r="Q96" s="6"/>
      <c r="R96" s="6"/>
      <c r="S96" s="6"/>
    </row>
    <row r="97" spans="1:19" x14ac:dyDescent="0.25">
      <c r="A97" s="20"/>
      <c r="B97" s="13" t="e">
        <v>#DIV/0!</v>
      </c>
      <c r="C97" s="13" t="e">
        <v>#DIV/0!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/>
      <c r="Q97" s="6"/>
      <c r="R97" s="6"/>
      <c r="S97" s="6"/>
    </row>
    <row r="98" spans="1:19" x14ac:dyDescent="0.25">
      <c r="A98" s="20"/>
      <c r="B98" s="13" t="e">
        <v>#DIV/0!</v>
      </c>
      <c r="C98" s="13" t="e">
        <v>#DIV/0!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/>
      <c r="Q98" s="6"/>
      <c r="R98" s="6"/>
      <c r="S98" s="6"/>
    </row>
    <row r="99" spans="1:19" x14ac:dyDescent="0.25">
      <c r="A99" s="20"/>
      <c r="B99" s="13" t="e">
        <v>#DIV/0!</v>
      </c>
      <c r="C99" s="13" t="e">
        <v>#DIV/0!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/>
      <c r="Q99" s="6"/>
      <c r="R99" s="6"/>
      <c r="S99" s="6"/>
    </row>
    <row r="100" spans="1:19" x14ac:dyDescent="0.25">
      <c r="A100" s="20"/>
      <c r="B100" s="13" t="e">
        <v>#DIV/0!</v>
      </c>
      <c r="C100" s="13" t="e">
        <v>#DIV/0!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/>
      <c r="Q100" s="6"/>
      <c r="R100" s="6"/>
      <c r="S100" s="6"/>
    </row>
    <row r="101" spans="1:19" x14ac:dyDescent="0.25">
      <c r="A101" s="20"/>
    </row>
    <row r="102" spans="1:19" x14ac:dyDescent="0.25">
      <c r="A102" s="20"/>
    </row>
    <row r="103" spans="1:19" x14ac:dyDescent="0.25">
      <c r="A103" s="20"/>
    </row>
    <row r="104" spans="1:19" x14ac:dyDescent="0.25">
      <c r="A104" s="20"/>
    </row>
    <row r="105" spans="1:19" x14ac:dyDescent="0.25">
      <c r="A105" s="20"/>
    </row>
    <row r="106" spans="1:19" x14ac:dyDescent="0.25">
      <c r="A106" s="20"/>
    </row>
    <row r="107" spans="1:19" x14ac:dyDescent="0.25">
      <c r="A107" s="20"/>
    </row>
    <row r="108" spans="1:19" x14ac:dyDescent="0.25">
      <c r="A108" s="20"/>
    </row>
    <row r="109" spans="1:19" x14ac:dyDescent="0.25">
      <c r="A109" s="20"/>
    </row>
    <row r="110" spans="1:19" x14ac:dyDescent="0.25">
      <c r="A110" s="20"/>
    </row>
    <row r="111" spans="1:19" x14ac:dyDescent="0.25">
      <c r="A111" s="20"/>
    </row>
    <row r="112" spans="1:19" x14ac:dyDescent="0.25">
      <c r="A112" s="20"/>
    </row>
    <row r="113" spans="1:1" x14ac:dyDescent="0.25">
      <c r="A113" s="20"/>
    </row>
    <row r="114" spans="1:1" x14ac:dyDescent="0.25">
      <c r="A114" s="20"/>
    </row>
    <row r="115" spans="1:1" x14ac:dyDescent="0.25">
      <c r="A115" s="20"/>
    </row>
    <row r="116" spans="1:1" x14ac:dyDescent="0.25">
      <c r="A116" s="20"/>
    </row>
    <row r="117" spans="1:1" x14ac:dyDescent="0.25">
      <c r="A117" s="20"/>
    </row>
    <row r="118" spans="1:1" x14ac:dyDescent="0.25">
      <c r="A118" s="20"/>
    </row>
    <row r="119" spans="1:1" x14ac:dyDescent="0.25">
      <c r="A119" s="20"/>
    </row>
    <row r="120" spans="1:1" x14ac:dyDescent="0.25">
      <c r="A120" s="20"/>
    </row>
    <row r="121" spans="1:1" x14ac:dyDescent="0.25">
      <c r="A121" s="20"/>
    </row>
    <row r="122" spans="1:1" x14ac:dyDescent="0.25">
      <c r="A122" s="20"/>
    </row>
    <row r="123" spans="1:1" x14ac:dyDescent="0.25">
      <c r="A123" s="20"/>
    </row>
    <row r="124" spans="1:1" x14ac:dyDescent="0.25">
      <c r="A124" s="20"/>
    </row>
    <row r="125" spans="1:1" x14ac:dyDescent="0.25">
      <c r="A125" s="20"/>
    </row>
    <row r="126" spans="1:1" x14ac:dyDescent="0.25">
      <c r="A126" s="20"/>
    </row>
    <row r="127" spans="1:1" x14ac:dyDescent="0.25">
      <c r="A127" s="20"/>
    </row>
    <row r="128" spans="1:1" x14ac:dyDescent="0.25">
      <c r="A128" s="20"/>
    </row>
    <row r="129" spans="1:1" x14ac:dyDescent="0.25">
      <c r="A129" s="20"/>
    </row>
    <row r="130" spans="1:1" x14ac:dyDescent="0.25">
      <c r="A130" s="20"/>
    </row>
    <row r="131" spans="1:1" x14ac:dyDescent="0.25">
      <c r="A131" s="20"/>
    </row>
    <row r="132" spans="1:1" x14ac:dyDescent="0.25">
      <c r="A132" s="20"/>
    </row>
    <row r="133" spans="1:1" x14ac:dyDescent="0.25">
      <c r="A133" s="20"/>
    </row>
    <row r="134" spans="1:1" x14ac:dyDescent="0.25">
      <c r="A134" s="20"/>
    </row>
    <row r="135" spans="1:1" x14ac:dyDescent="0.25">
      <c r="A135" s="20"/>
    </row>
    <row r="136" spans="1:1" x14ac:dyDescent="0.25">
      <c r="A136" s="20"/>
    </row>
    <row r="137" spans="1:1" x14ac:dyDescent="0.25">
      <c r="A137" s="20"/>
    </row>
    <row r="138" spans="1:1" x14ac:dyDescent="0.25">
      <c r="A138" s="20"/>
    </row>
    <row r="139" spans="1:1" x14ac:dyDescent="0.25">
      <c r="A139" s="20"/>
    </row>
    <row r="140" spans="1:1" x14ac:dyDescent="0.25">
      <c r="A140" s="20"/>
    </row>
    <row r="141" spans="1:1" x14ac:dyDescent="0.25">
      <c r="A141" s="20"/>
    </row>
    <row r="142" spans="1:1" x14ac:dyDescent="0.25">
      <c r="A142" s="20"/>
    </row>
    <row r="143" spans="1:1" x14ac:dyDescent="0.25">
      <c r="A143" s="20"/>
    </row>
    <row r="144" spans="1:1" x14ac:dyDescent="0.25">
      <c r="A144" s="20"/>
    </row>
    <row r="145" spans="1:1" x14ac:dyDescent="0.25">
      <c r="A145" s="20"/>
    </row>
    <row r="146" spans="1:1" x14ac:dyDescent="0.25">
      <c r="A146" s="20"/>
    </row>
    <row r="147" spans="1:1" x14ac:dyDescent="0.25">
      <c r="A147" s="20"/>
    </row>
    <row r="148" spans="1:1" x14ac:dyDescent="0.25">
      <c r="A148" s="20"/>
    </row>
    <row r="149" spans="1:1" x14ac:dyDescent="0.25">
      <c r="A149" s="20"/>
    </row>
    <row r="150" spans="1:1" x14ac:dyDescent="0.25">
      <c r="A150" s="20"/>
    </row>
    <row r="151" spans="1:1" x14ac:dyDescent="0.25">
      <c r="A151" s="20"/>
    </row>
    <row r="152" spans="1:1" x14ac:dyDescent="0.25">
      <c r="A152" s="20"/>
    </row>
    <row r="153" spans="1:1" x14ac:dyDescent="0.25">
      <c r="A153" s="20"/>
    </row>
    <row r="154" spans="1:1" x14ac:dyDescent="0.25">
      <c r="A154" s="20"/>
    </row>
    <row r="155" spans="1:1" x14ac:dyDescent="0.25">
      <c r="A155" s="20"/>
    </row>
    <row r="156" spans="1:1" x14ac:dyDescent="0.25">
      <c r="A156" s="20"/>
    </row>
    <row r="157" spans="1:1" x14ac:dyDescent="0.25">
      <c r="A157" s="20"/>
    </row>
    <row r="158" spans="1:1" x14ac:dyDescent="0.25">
      <c r="A158" s="20"/>
    </row>
    <row r="159" spans="1:1" x14ac:dyDescent="0.25">
      <c r="A159" s="20"/>
    </row>
    <row r="160" spans="1:1" x14ac:dyDescent="0.25">
      <c r="A160" s="20"/>
    </row>
    <row r="161" spans="1:1" x14ac:dyDescent="0.25">
      <c r="A161" s="20"/>
    </row>
    <row r="162" spans="1:1" x14ac:dyDescent="0.25">
      <c r="A162" s="20"/>
    </row>
    <row r="163" spans="1:1" x14ac:dyDescent="0.25">
      <c r="A163" s="20"/>
    </row>
    <row r="164" spans="1:1" x14ac:dyDescent="0.25">
      <c r="A164" s="20"/>
    </row>
    <row r="165" spans="1:1" x14ac:dyDescent="0.25">
      <c r="A165" s="20"/>
    </row>
    <row r="166" spans="1:1" x14ac:dyDescent="0.25">
      <c r="A166" s="20"/>
    </row>
    <row r="167" spans="1:1" x14ac:dyDescent="0.25">
      <c r="A167" s="20"/>
    </row>
    <row r="168" spans="1:1" x14ac:dyDescent="0.25">
      <c r="A168" s="20"/>
    </row>
    <row r="169" spans="1:1" x14ac:dyDescent="0.25">
      <c r="A169" s="20"/>
    </row>
    <row r="170" spans="1:1" x14ac:dyDescent="0.25">
      <c r="A170" s="20"/>
    </row>
    <row r="171" spans="1:1" x14ac:dyDescent="0.25">
      <c r="A171" s="20"/>
    </row>
    <row r="172" spans="1:1" x14ac:dyDescent="0.25">
      <c r="A172" s="20"/>
    </row>
    <row r="173" spans="1:1" x14ac:dyDescent="0.25">
      <c r="A173" s="20"/>
    </row>
    <row r="174" spans="1:1" x14ac:dyDescent="0.25">
      <c r="A174" s="20"/>
    </row>
    <row r="175" spans="1:1" x14ac:dyDescent="0.25">
      <c r="A175" s="20"/>
    </row>
    <row r="176" spans="1:1" x14ac:dyDescent="0.25">
      <c r="A176" s="20"/>
    </row>
    <row r="177" spans="1:1" x14ac:dyDescent="0.25">
      <c r="A177" s="20"/>
    </row>
    <row r="178" spans="1:1" x14ac:dyDescent="0.25">
      <c r="A178" s="20"/>
    </row>
    <row r="179" spans="1:1" x14ac:dyDescent="0.25">
      <c r="A179" s="20"/>
    </row>
    <row r="180" spans="1:1" x14ac:dyDescent="0.25">
      <c r="A180" s="20"/>
    </row>
    <row r="181" spans="1:1" x14ac:dyDescent="0.25">
      <c r="A181" s="20"/>
    </row>
    <row r="182" spans="1:1" x14ac:dyDescent="0.25">
      <c r="A182" s="20"/>
    </row>
    <row r="183" spans="1:1" x14ac:dyDescent="0.25">
      <c r="A183" s="20"/>
    </row>
    <row r="184" spans="1:1" x14ac:dyDescent="0.25">
      <c r="A184" s="20"/>
    </row>
    <row r="185" spans="1:1" x14ac:dyDescent="0.25">
      <c r="A185" s="20"/>
    </row>
    <row r="186" spans="1:1" x14ac:dyDescent="0.25">
      <c r="A186" s="20"/>
    </row>
    <row r="187" spans="1:1" x14ac:dyDescent="0.25">
      <c r="A187" s="20"/>
    </row>
    <row r="188" spans="1:1" x14ac:dyDescent="0.25">
      <c r="A188" s="20"/>
    </row>
    <row r="189" spans="1:1" x14ac:dyDescent="0.25">
      <c r="A189" s="20"/>
    </row>
    <row r="190" spans="1:1" x14ac:dyDescent="0.25">
      <c r="A190" s="20"/>
    </row>
    <row r="191" spans="1:1" x14ac:dyDescent="0.25">
      <c r="A191" s="20"/>
    </row>
    <row r="192" spans="1:1" x14ac:dyDescent="0.25">
      <c r="A192" s="20"/>
    </row>
    <row r="193" spans="1:1" x14ac:dyDescent="0.25">
      <c r="A193" s="20"/>
    </row>
    <row r="194" spans="1:1" x14ac:dyDescent="0.25">
      <c r="A194" s="20"/>
    </row>
    <row r="195" spans="1:1" x14ac:dyDescent="0.25">
      <c r="A195" s="20"/>
    </row>
    <row r="196" spans="1:1" x14ac:dyDescent="0.25">
      <c r="A196" s="20"/>
    </row>
    <row r="197" spans="1:1" x14ac:dyDescent="0.25">
      <c r="A197" s="20"/>
    </row>
    <row r="198" spans="1:1" x14ac:dyDescent="0.25">
      <c r="A198" s="20"/>
    </row>
    <row r="199" spans="1:1" x14ac:dyDescent="0.25">
      <c r="A199" s="20"/>
    </row>
    <row r="200" spans="1:1" x14ac:dyDescent="0.25">
      <c r="A200" s="20"/>
    </row>
    <row r="201" spans="1:1" x14ac:dyDescent="0.25">
      <c r="A201" s="20"/>
    </row>
    <row r="202" spans="1:1" x14ac:dyDescent="0.25">
      <c r="A202" s="20"/>
    </row>
    <row r="203" spans="1:1" x14ac:dyDescent="0.25">
      <c r="A203" s="20"/>
    </row>
    <row r="204" spans="1:1" x14ac:dyDescent="0.25">
      <c r="A204" s="20"/>
    </row>
    <row r="205" spans="1:1" x14ac:dyDescent="0.25">
      <c r="A205" s="20"/>
    </row>
    <row r="206" spans="1:1" x14ac:dyDescent="0.25">
      <c r="A206" s="20"/>
    </row>
    <row r="207" spans="1:1" x14ac:dyDescent="0.25">
      <c r="A207" s="20"/>
    </row>
    <row r="208" spans="1:1" x14ac:dyDescent="0.25">
      <c r="A208" s="20"/>
    </row>
    <row r="209" spans="1:1" x14ac:dyDescent="0.25">
      <c r="A209" s="20"/>
    </row>
    <row r="210" spans="1:1" x14ac:dyDescent="0.25">
      <c r="A210" s="20"/>
    </row>
    <row r="211" spans="1:1" x14ac:dyDescent="0.25">
      <c r="A211" s="20"/>
    </row>
    <row r="212" spans="1:1" x14ac:dyDescent="0.25">
      <c r="A212" s="20"/>
    </row>
    <row r="213" spans="1:1" x14ac:dyDescent="0.25">
      <c r="A213" s="20"/>
    </row>
    <row r="214" spans="1:1" x14ac:dyDescent="0.25">
      <c r="A214" s="20"/>
    </row>
    <row r="215" spans="1:1" x14ac:dyDescent="0.25">
      <c r="A215" s="20"/>
    </row>
    <row r="216" spans="1:1" x14ac:dyDescent="0.25">
      <c r="A216" s="20"/>
    </row>
    <row r="217" spans="1:1" x14ac:dyDescent="0.25">
      <c r="A217" s="20"/>
    </row>
    <row r="218" spans="1:1" x14ac:dyDescent="0.25">
      <c r="A218" s="20"/>
    </row>
    <row r="219" spans="1:1" x14ac:dyDescent="0.25">
      <c r="A219" s="20"/>
    </row>
    <row r="220" spans="1:1" x14ac:dyDescent="0.25">
      <c r="A220" s="20"/>
    </row>
    <row r="221" spans="1:1" x14ac:dyDescent="0.25">
      <c r="A221" s="20"/>
    </row>
    <row r="222" spans="1:1" x14ac:dyDescent="0.25">
      <c r="A222" s="20"/>
    </row>
    <row r="223" spans="1:1" x14ac:dyDescent="0.25">
      <c r="A223" s="20"/>
    </row>
    <row r="224" spans="1:1" x14ac:dyDescent="0.25">
      <c r="A224" s="20"/>
    </row>
    <row r="225" spans="1:1" x14ac:dyDescent="0.25">
      <c r="A225" s="20"/>
    </row>
    <row r="226" spans="1:1" x14ac:dyDescent="0.25">
      <c r="A226" s="20"/>
    </row>
    <row r="227" spans="1:1" x14ac:dyDescent="0.25">
      <c r="A227" s="20"/>
    </row>
    <row r="228" spans="1:1" x14ac:dyDescent="0.25">
      <c r="A228" s="20"/>
    </row>
    <row r="229" spans="1:1" x14ac:dyDescent="0.25">
      <c r="A229" s="20"/>
    </row>
    <row r="230" spans="1:1" x14ac:dyDescent="0.25">
      <c r="A230" s="20"/>
    </row>
    <row r="231" spans="1:1" x14ac:dyDescent="0.25">
      <c r="A231" s="20"/>
    </row>
    <row r="232" spans="1:1" x14ac:dyDescent="0.25">
      <c r="A232" s="20"/>
    </row>
    <row r="233" spans="1:1" x14ac:dyDescent="0.25">
      <c r="A233" s="20"/>
    </row>
    <row r="234" spans="1:1" x14ac:dyDescent="0.25">
      <c r="A234" s="20"/>
    </row>
    <row r="235" spans="1:1" x14ac:dyDescent="0.25">
      <c r="A235" s="20"/>
    </row>
    <row r="236" spans="1:1" x14ac:dyDescent="0.25">
      <c r="A236" s="20"/>
    </row>
    <row r="237" spans="1:1" x14ac:dyDescent="0.25">
      <c r="A237" s="20"/>
    </row>
    <row r="238" spans="1:1" x14ac:dyDescent="0.25">
      <c r="A238" s="20"/>
    </row>
    <row r="239" spans="1:1" x14ac:dyDescent="0.25">
      <c r="A239" s="20"/>
    </row>
    <row r="240" spans="1:1" x14ac:dyDescent="0.25">
      <c r="A240" s="20"/>
    </row>
    <row r="241" spans="1:1" x14ac:dyDescent="0.25">
      <c r="A241" s="20"/>
    </row>
    <row r="242" spans="1:1" x14ac:dyDescent="0.25">
      <c r="A242" s="20"/>
    </row>
    <row r="243" spans="1:1" x14ac:dyDescent="0.25">
      <c r="A243" s="20"/>
    </row>
    <row r="244" spans="1:1" x14ac:dyDescent="0.25">
      <c r="A244" s="20"/>
    </row>
    <row r="245" spans="1:1" x14ac:dyDescent="0.25">
      <c r="A245" s="20"/>
    </row>
    <row r="246" spans="1:1" x14ac:dyDescent="0.25">
      <c r="A246" s="20"/>
    </row>
    <row r="247" spans="1:1" x14ac:dyDescent="0.25">
      <c r="A247" s="20"/>
    </row>
    <row r="248" spans="1:1" x14ac:dyDescent="0.25">
      <c r="A248" s="20"/>
    </row>
    <row r="249" spans="1:1" x14ac:dyDescent="0.25">
      <c r="A249" s="20"/>
    </row>
    <row r="250" spans="1:1" x14ac:dyDescent="0.25">
      <c r="A250" s="20"/>
    </row>
    <row r="251" spans="1:1" x14ac:dyDescent="0.25">
      <c r="A251" s="20"/>
    </row>
    <row r="252" spans="1:1" x14ac:dyDescent="0.25">
      <c r="A252" s="20"/>
    </row>
    <row r="253" spans="1:1" x14ac:dyDescent="0.25">
      <c r="A253" s="20"/>
    </row>
    <row r="254" spans="1:1" x14ac:dyDescent="0.25">
      <c r="A254" s="20"/>
    </row>
    <row r="255" spans="1:1" x14ac:dyDescent="0.25">
      <c r="A255" s="20"/>
    </row>
    <row r="256" spans="1:1" x14ac:dyDescent="0.25">
      <c r="A256" s="20"/>
    </row>
    <row r="257" spans="1:1" x14ac:dyDescent="0.25">
      <c r="A257" s="20"/>
    </row>
    <row r="258" spans="1:1" x14ac:dyDescent="0.25">
      <c r="A258" s="20"/>
    </row>
    <row r="259" spans="1:1" x14ac:dyDescent="0.25">
      <c r="A259" s="20"/>
    </row>
    <row r="260" spans="1:1" x14ac:dyDescent="0.25">
      <c r="A260" s="20"/>
    </row>
    <row r="261" spans="1:1" x14ac:dyDescent="0.25">
      <c r="A261" s="20"/>
    </row>
    <row r="262" spans="1:1" x14ac:dyDescent="0.25">
      <c r="A262" s="20"/>
    </row>
    <row r="263" spans="1:1" x14ac:dyDescent="0.25">
      <c r="A263" s="20"/>
    </row>
    <row r="264" spans="1:1" x14ac:dyDescent="0.25">
      <c r="A264" s="20"/>
    </row>
    <row r="265" spans="1:1" x14ac:dyDescent="0.25">
      <c r="A265" s="20"/>
    </row>
    <row r="266" spans="1:1" x14ac:dyDescent="0.25">
      <c r="A266" s="20"/>
    </row>
    <row r="267" spans="1:1" x14ac:dyDescent="0.25">
      <c r="A267" s="20"/>
    </row>
    <row r="268" spans="1:1" x14ac:dyDescent="0.25">
      <c r="A268" s="20"/>
    </row>
    <row r="269" spans="1:1" x14ac:dyDescent="0.25">
      <c r="A269" s="20"/>
    </row>
    <row r="270" spans="1:1" x14ac:dyDescent="0.25">
      <c r="A270" s="20"/>
    </row>
    <row r="271" spans="1:1" x14ac:dyDescent="0.25">
      <c r="A271" s="20"/>
    </row>
    <row r="272" spans="1:1" x14ac:dyDescent="0.25">
      <c r="A272" s="20"/>
    </row>
    <row r="273" spans="1:1" x14ac:dyDescent="0.25">
      <c r="A273" s="20"/>
    </row>
    <row r="274" spans="1:1" x14ac:dyDescent="0.25">
      <c r="A274" s="20"/>
    </row>
    <row r="275" spans="1:1" x14ac:dyDescent="0.25">
      <c r="A275" s="20"/>
    </row>
    <row r="276" spans="1:1" x14ac:dyDescent="0.25">
      <c r="A276" s="20"/>
    </row>
    <row r="277" spans="1:1" x14ac:dyDescent="0.25">
      <c r="A277" s="20"/>
    </row>
    <row r="278" spans="1:1" x14ac:dyDescent="0.25">
      <c r="A278" s="20"/>
    </row>
    <row r="279" spans="1:1" x14ac:dyDescent="0.25">
      <c r="A279" s="20"/>
    </row>
    <row r="280" spans="1:1" x14ac:dyDescent="0.25">
      <c r="A280" s="20"/>
    </row>
    <row r="281" spans="1:1" x14ac:dyDescent="0.25">
      <c r="A281" s="20"/>
    </row>
    <row r="282" spans="1:1" x14ac:dyDescent="0.25">
      <c r="A282" s="20"/>
    </row>
    <row r="283" spans="1:1" x14ac:dyDescent="0.25">
      <c r="A283" s="20"/>
    </row>
    <row r="284" spans="1:1" x14ac:dyDescent="0.25">
      <c r="A284" s="20"/>
    </row>
    <row r="285" spans="1:1" x14ac:dyDescent="0.25">
      <c r="A285" s="20"/>
    </row>
    <row r="286" spans="1:1" x14ac:dyDescent="0.25">
      <c r="A286" s="20"/>
    </row>
    <row r="287" spans="1:1" x14ac:dyDescent="0.25">
      <c r="A287" s="20"/>
    </row>
    <row r="288" spans="1:1" x14ac:dyDescent="0.25">
      <c r="A288" s="20"/>
    </row>
    <row r="289" spans="1:1" x14ac:dyDescent="0.25">
      <c r="A289" s="20"/>
    </row>
    <row r="290" spans="1:1" x14ac:dyDescent="0.25">
      <c r="A290" s="20"/>
    </row>
    <row r="291" spans="1:1" x14ac:dyDescent="0.25">
      <c r="A291" s="20"/>
    </row>
    <row r="292" spans="1:1" x14ac:dyDescent="0.25">
      <c r="A292" s="20"/>
    </row>
    <row r="293" spans="1:1" x14ac:dyDescent="0.25">
      <c r="A293" s="20"/>
    </row>
    <row r="294" spans="1:1" x14ac:dyDescent="0.25">
      <c r="A294" s="20"/>
    </row>
    <row r="295" spans="1:1" x14ac:dyDescent="0.25">
      <c r="A295" s="20"/>
    </row>
    <row r="296" spans="1:1" x14ac:dyDescent="0.25">
      <c r="A296" s="20"/>
    </row>
    <row r="297" spans="1:1" x14ac:dyDescent="0.25">
      <c r="A297" s="20"/>
    </row>
    <row r="298" spans="1:1" x14ac:dyDescent="0.25">
      <c r="A298" s="20"/>
    </row>
    <row r="299" spans="1:1" x14ac:dyDescent="0.25">
      <c r="A299" s="20"/>
    </row>
    <row r="300" spans="1:1" x14ac:dyDescent="0.25">
      <c r="A300" s="20"/>
    </row>
    <row r="301" spans="1:1" x14ac:dyDescent="0.25">
      <c r="A301" s="20"/>
    </row>
    <row r="302" spans="1:1" x14ac:dyDescent="0.25">
      <c r="A302" s="20"/>
    </row>
    <row r="303" spans="1:1" x14ac:dyDescent="0.25">
      <c r="A303" s="20"/>
    </row>
    <row r="304" spans="1:1" x14ac:dyDescent="0.25">
      <c r="A304" s="20"/>
    </row>
    <row r="305" spans="1:1" x14ac:dyDescent="0.25">
      <c r="A305" s="20"/>
    </row>
    <row r="306" spans="1:1" x14ac:dyDescent="0.25">
      <c r="A306" s="20"/>
    </row>
    <row r="307" spans="1:1" x14ac:dyDescent="0.25">
      <c r="A307" s="20"/>
    </row>
    <row r="308" spans="1:1" x14ac:dyDescent="0.25">
      <c r="A308" s="20"/>
    </row>
    <row r="309" spans="1:1" x14ac:dyDescent="0.25">
      <c r="A309" s="20"/>
    </row>
    <row r="310" spans="1:1" x14ac:dyDescent="0.25">
      <c r="A310" s="20"/>
    </row>
    <row r="311" spans="1:1" x14ac:dyDescent="0.25">
      <c r="A311" s="20"/>
    </row>
    <row r="312" spans="1:1" x14ac:dyDescent="0.25">
      <c r="A312" s="20"/>
    </row>
    <row r="313" spans="1:1" x14ac:dyDescent="0.25">
      <c r="A313" s="20"/>
    </row>
    <row r="314" spans="1:1" x14ac:dyDescent="0.25">
      <c r="A314" s="20"/>
    </row>
    <row r="315" spans="1:1" x14ac:dyDescent="0.25">
      <c r="A315" s="20"/>
    </row>
    <row r="316" spans="1:1" x14ac:dyDescent="0.25">
      <c r="A316" s="20"/>
    </row>
    <row r="317" spans="1:1" x14ac:dyDescent="0.25">
      <c r="A317" s="20"/>
    </row>
    <row r="318" spans="1:1" x14ac:dyDescent="0.25">
      <c r="A318" s="20"/>
    </row>
    <row r="319" spans="1:1" x14ac:dyDescent="0.25">
      <c r="A319" s="20"/>
    </row>
    <row r="320" spans="1:1" x14ac:dyDescent="0.25">
      <c r="A320" s="20"/>
    </row>
    <row r="321" spans="1:1" x14ac:dyDescent="0.25">
      <c r="A321" s="20"/>
    </row>
    <row r="322" spans="1:1" x14ac:dyDescent="0.25">
      <c r="A322" s="20"/>
    </row>
    <row r="323" spans="1:1" x14ac:dyDescent="0.25">
      <c r="A323" s="20"/>
    </row>
    <row r="324" spans="1:1" x14ac:dyDescent="0.25">
      <c r="A324" s="20"/>
    </row>
    <row r="325" spans="1:1" x14ac:dyDescent="0.25">
      <c r="A325" s="20"/>
    </row>
    <row r="326" spans="1:1" x14ac:dyDescent="0.25">
      <c r="A326" s="20"/>
    </row>
    <row r="327" spans="1:1" x14ac:dyDescent="0.25">
      <c r="A327" s="20"/>
    </row>
    <row r="328" spans="1:1" x14ac:dyDescent="0.25">
      <c r="A328" s="20"/>
    </row>
    <row r="329" spans="1:1" x14ac:dyDescent="0.25">
      <c r="A329" s="20"/>
    </row>
    <row r="330" spans="1:1" x14ac:dyDescent="0.25">
      <c r="A330" s="20"/>
    </row>
    <row r="331" spans="1:1" x14ac:dyDescent="0.25">
      <c r="A331" s="20"/>
    </row>
    <row r="332" spans="1:1" x14ac:dyDescent="0.25">
      <c r="A332" s="20"/>
    </row>
    <row r="333" spans="1:1" x14ac:dyDescent="0.25">
      <c r="A333" s="20"/>
    </row>
    <row r="334" spans="1:1" x14ac:dyDescent="0.25">
      <c r="A334" s="20"/>
    </row>
    <row r="335" spans="1:1" x14ac:dyDescent="0.25">
      <c r="A335" s="20"/>
    </row>
    <row r="336" spans="1:1" x14ac:dyDescent="0.25">
      <c r="A336" s="20"/>
    </row>
    <row r="337" spans="1:1" x14ac:dyDescent="0.25">
      <c r="A337" s="20"/>
    </row>
    <row r="338" spans="1:1" x14ac:dyDescent="0.25">
      <c r="A338" s="20"/>
    </row>
    <row r="339" spans="1:1" x14ac:dyDescent="0.25">
      <c r="A339" s="20"/>
    </row>
    <row r="340" spans="1:1" x14ac:dyDescent="0.25">
      <c r="A340" s="20"/>
    </row>
    <row r="341" spans="1:1" x14ac:dyDescent="0.25">
      <c r="A341" s="20"/>
    </row>
    <row r="342" spans="1:1" x14ac:dyDescent="0.25">
      <c r="A342" s="20"/>
    </row>
    <row r="343" spans="1:1" x14ac:dyDescent="0.25">
      <c r="A343" s="20"/>
    </row>
    <row r="344" spans="1:1" x14ac:dyDescent="0.25">
      <c r="A344" s="20"/>
    </row>
    <row r="345" spans="1:1" x14ac:dyDescent="0.25">
      <c r="A345" s="20"/>
    </row>
    <row r="346" spans="1:1" x14ac:dyDescent="0.25">
      <c r="A346" s="20"/>
    </row>
    <row r="347" spans="1:1" x14ac:dyDescent="0.25">
      <c r="A347" s="20"/>
    </row>
    <row r="348" spans="1:1" x14ac:dyDescent="0.25">
      <c r="A348" s="20"/>
    </row>
    <row r="349" spans="1:1" x14ac:dyDescent="0.25">
      <c r="A349" s="20"/>
    </row>
    <row r="350" spans="1:1" x14ac:dyDescent="0.25">
      <c r="A350" s="20"/>
    </row>
    <row r="351" spans="1:1" x14ac:dyDescent="0.25">
      <c r="A351" s="20"/>
    </row>
    <row r="352" spans="1:1" x14ac:dyDescent="0.25">
      <c r="A352" s="20"/>
    </row>
    <row r="353" spans="1:1" x14ac:dyDescent="0.25">
      <c r="A353" s="20"/>
    </row>
    <row r="354" spans="1:1" x14ac:dyDescent="0.25">
      <c r="A354" s="20"/>
    </row>
    <row r="355" spans="1:1" x14ac:dyDescent="0.25">
      <c r="A355" s="20"/>
    </row>
    <row r="356" spans="1:1" x14ac:dyDescent="0.25">
      <c r="A356" s="20"/>
    </row>
    <row r="357" spans="1:1" x14ac:dyDescent="0.25">
      <c r="A357" s="20"/>
    </row>
    <row r="358" spans="1:1" x14ac:dyDescent="0.25">
      <c r="A358" s="20"/>
    </row>
    <row r="359" spans="1:1" x14ac:dyDescent="0.25">
      <c r="A359" s="20"/>
    </row>
    <row r="360" spans="1:1" x14ac:dyDescent="0.25">
      <c r="A360" s="20"/>
    </row>
    <row r="361" spans="1:1" x14ac:dyDescent="0.25">
      <c r="A361" s="20"/>
    </row>
    <row r="362" spans="1:1" x14ac:dyDescent="0.25">
      <c r="A362" s="20"/>
    </row>
    <row r="363" spans="1:1" x14ac:dyDescent="0.25">
      <c r="A363" s="20"/>
    </row>
    <row r="364" spans="1:1" x14ac:dyDescent="0.25">
      <c r="A364" s="20"/>
    </row>
    <row r="365" spans="1:1" x14ac:dyDescent="0.25">
      <c r="A365" s="20"/>
    </row>
    <row r="366" spans="1:1" x14ac:dyDescent="0.25">
      <c r="A366" s="20"/>
    </row>
    <row r="367" spans="1:1" x14ac:dyDescent="0.25">
      <c r="A367" s="20"/>
    </row>
    <row r="368" spans="1:1" x14ac:dyDescent="0.25">
      <c r="A368" s="20"/>
    </row>
    <row r="369" spans="1:1" x14ac:dyDescent="0.25">
      <c r="A369" s="20"/>
    </row>
    <row r="370" spans="1:1" x14ac:dyDescent="0.25">
      <c r="A370" s="20"/>
    </row>
    <row r="371" spans="1:1" x14ac:dyDescent="0.25">
      <c r="A371" s="20"/>
    </row>
    <row r="372" spans="1:1" x14ac:dyDescent="0.25">
      <c r="A372" s="20"/>
    </row>
    <row r="373" spans="1:1" x14ac:dyDescent="0.25">
      <c r="A373" s="20"/>
    </row>
    <row r="374" spans="1:1" x14ac:dyDescent="0.25">
      <c r="A374" s="20"/>
    </row>
    <row r="375" spans="1:1" x14ac:dyDescent="0.25">
      <c r="A375" s="20"/>
    </row>
    <row r="376" spans="1:1" x14ac:dyDescent="0.25">
      <c r="A376" s="20"/>
    </row>
    <row r="377" spans="1:1" x14ac:dyDescent="0.25">
      <c r="A377" s="20"/>
    </row>
    <row r="378" spans="1:1" x14ac:dyDescent="0.25">
      <c r="A378" s="20"/>
    </row>
    <row r="379" spans="1:1" x14ac:dyDescent="0.25">
      <c r="A379" s="20"/>
    </row>
    <row r="380" spans="1:1" x14ac:dyDescent="0.25">
      <c r="A380" s="20"/>
    </row>
    <row r="381" spans="1:1" x14ac:dyDescent="0.25">
      <c r="A381" s="20"/>
    </row>
    <row r="382" spans="1:1" x14ac:dyDescent="0.25">
      <c r="A382" s="20"/>
    </row>
    <row r="383" spans="1:1" x14ac:dyDescent="0.25">
      <c r="A383" s="20"/>
    </row>
    <row r="384" spans="1:1" x14ac:dyDescent="0.25">
      <c r="A384" s="20"/>
    </row>
    <row r="385" spans="1:1" x14ac:dyDescent="0.25">
      <c r="A385" s="20"/>
    </row>
    <row r="386" spans="1:1" x14ac:dyDescent="0.25">
      <c r="A386" s="20"/>
    </row>
    <row r="387" spans="1:1" x14ac:dyDescent="0.25">
      <c r="A387" s="20"/>
    </row>
    <row r="388" spans="1:1" x14ac:dyDescent="0.25">
      <c r="A388" s="20"/>
    </row>
    <row r="389" spans="1:1" x14ac:dyDescent="0.25">
      <c r="A389" s="20"/>
    </row>
    <row r="390" spans="1:1" x14ac:dyDescent="0.25">
      <c r="A390" s="20"/>
    </row>
    <row r="391" spans="1:1" x14ac:dyDescent="0.25">
      <c r="A391" s="20"/>
    </row>
    <row r="392" spans="1:1" x14ac:dyDescent="0.25">
      <c r="A392" s="20"/>
    </row>
    <row r="393" spans="1:1" x14ac:dyDescent="0.25">
      <c r="A393" s="20"/>
    </row>
    <row r="394" spans="1:1" x14ac:dyDescent="0.25">
      <c r="A394" s="20"/>
    </row>
    <row r="395" spans="1:1" x14ac:dyDescent="0.25">
      <c r="A395" s="20"/>
    </row>
    <row r="396" spans="1:1" x14ac:dyDescent="0.25">
      <c r="A396" s="20"/>
    </row>
    <row r="397" spans="1:1" x14ac:dyDescent="0.25">
      <c r="A397" s="20"/>
    </row>
    <row r="398" spans="1:1" x14ac:dyDescent="0.25">
      <c r="A398" s="20"/>
    </row>
    <row r="399" spans="1:1" x14ac:dyDescent="0.25">
      <c r="A399" s="20"/>
    </row>
    <row r="400" spans="1:1" x14ac:dyDescent="0.25">
      <c r="A400" s="20"/>
    </row>
    <row r="401" spans="1:1" x14ac:dyDescent="0.25">
      <c r="A401" s="20"/>
    </row>
    <row r="402" spans="1:1" x14ac:dyDescent="0.25">
      <c r="A402" s="20"/>
    </row>
    <row r="403" spans="1:1" x14ac:dyDescent="0.25">
      <c r="A403" s="20"/>
    </row>
    <row r="404" spans="1:1" x14ac:dyDescent="0.25">
      <c r="A404" s="20"/>
    </row>
    <row r="405" spans="1:1" x14ac:dyDescent="0.25">
      <c r="A405" s="20"/>
    </row>
    <row r="406" spans="1:1" x14ac:dyDescent="0.25">
      <c r="A406" s="20"/>
    </row>
    <row r="407" spans="1:1" x14ac:dyDescent="0.25">
      <c r="A407" s="20"/>
    </row>
    <row r="408" spans="1:1" x14ac:dyDescent="0.25">
      <c r="A408" s="20"/>
    </row>
    <row r="409" spans="1:1" x14ac:dyDescent="0.25">
      <c r="A409" s="20"/>
    </row>
    <row r="410" spans="1:1" x14ac:dyDescent="0.25">
      <c r="A410" s="20"/>
    </row>
    <row r="411" spans="1:1" x14ac:dyDescent="0.25">
      <c r="A411" s="20"/>
    </row>
    <row r="412" spans="1:1" x14ac:dyDescent="0.25">
      <c r="A412" s="20"/>
    </row>
    <row r="413" spans="1:1" x14ac:dyDescent="0.25">
      <c r="A413" s="20"/>
    </row>
    <row r="414" spans="1:1" x14ac:dyDescent="0.25">
      <c r="A414" s="20"/>
    </row>
    <row r="415" spans="1:1" x14ac:dyDescent="0.25">
      <c r="A415" s="20"/>
    </row>
    <row r="416" spans="1:1" x14ac:dyDescent="0.25">
      <c r="A416" s="20"/>
    </row>
    <row r="417" spans="1:1" x14ac:dyDescent="0.25">
      <c r="A417" s="20"/>
    </row>
    <row r="418" spans="1:1" x14ac:dyDescent="0.25">
      <c r="A418" s="20"/>
    </row>
    <row r="419" spans="1:1" x14ac:dyDescent="0.25">
      <c r="A419" s="20"/>
    </row>
    <row r="420" spans="1:1" x14ac:dyDescent="0.25">
      <c r="A420" s="20"/>
    </row>
    <row r="421" spans="1:1" x14ac:dyDescent="0.25">
      <c r="A421" s="20"/>
    </row>
    <row r="422" spans="1:1" x14ac:dyDescent="0.25">
      <c r="A422" s="20"/>
    </row>
    <row r="423" spans="1:1" x14ac:dyDescent="0.25">
      <c r="A423" s="20"/>
    </row>
    <row r="424" spans="1:1" x14ac:dyDescent="0.25">
      <c r="A424" s="20"/>
    </row>
    <row r="425" spans="1:1" x14ac:dyDescent="0.25">
      <c r="A425" s="20"/>
    </row>
    <row r="426" spans="1:1" x14ac:dyDescent="0.25">
      <c r="A426" s="20"/>
    </row>
    <row r="427" spans="1:1" x14ac:dyDescent="0.25">
      <c r="A427" s="20"/>
    </row>
    <row r="428" spans="1:1" x14ac:dyDescent="0.25">
      <c r="A428" s="20"/>
    </row>
    <row r="429" spans="1:1" x14ac:dyDescent="0.25">
      <c r="A429" s="20"/>
    </row>
    <row r="430" spans="1:1" x14ac:dyDescent="0.25">
      <c r="A430" s="20"/>
    </row>
    <row r="431" spans="1:1" x14ac:dyDescent="0.25">
      <c r="A431" s="20"/>
    </row>
    <row r="432" spans="1:1" x14ac:dyDescent="0.25">
      <c r="A432" s="20"/>
    </row>
    <row r="433" spans="1:1" x14ac:dyDescent="0.25">
      <c r="A433" s="20"/>
    </row>
    <row r="434" spans="1:1" x14ac:dyDescent="0.25">
      <c r="A434" s="20"/>
    </row>
    <row r="435" spans="1:1" x14ac:dyDescent="0.25">
      <c r="A435" s="20"/>
    </row>
    <row r="436" spans="1:1" x14ac:dyDescent="0.25">
      <c r="A436" s="20"/>
    </row>
    <row r="437" spans="1:1" x14ac:dyDescent="0.25">
      <c r="A437" s="20"/>
    </row>
    <row r="438" spans="1:1" x14ac:dyDescent="0.25">
      <c r="A438" s="20"/>
    </row>
    <row r="439" spans="1:1" x14ac:dyDescent="0.25">
      <c r="A439" s="20"/>
    </row>
    <row r="440" spans="1:1" x14ac:dyDescent="0.25">
      <c r="A440" s="20"/>
    </row>
    <row r="441" spans="1:1" x14ac:dyDescent="0.25">
      <c r="A441" s="20"/>
    </row>
    <row r="442" spans="1:1" x14ac:dyDescent="0.25">
      <c r="A442" s="20"/>
    </row>
    <row r="443" spans="1:1" x14ac:dyDescent="0.25">
      <c r="A443" s="20"/>
    </row>
    <row r="444" spans="1:1" x14ac:dyDescent="0.25">
      <c r="A444" s="20"/>
    </row>
    <row r="445" spans="1:1" x14ac:dyDescent="0.25">
      <c r="A445" s="20"/>
    </row>
    <row r="446" spans="1:1" x14ac:dyDescent="0.25">
      <c r="A446" s="20"/>
    </row>
    <row r="447" spans="1:1" x14ac:dyDescent="0.25">
      <c r="A447" s="20"/>
    </row>
    <row r="448" spans="1:1" x14ac:dyDescent="0.25">
      <c r="A448" s="20"/>
    </row>
    <row r="449" spans="1:1" x14ac:dyDescent="0.25">
      <c r="A449" s="20"/>
    </row>
    <row r="450" spans="1:1" x14ac:dyDescent="0.25">
      <c r="A450" s="20"/>
    </row>
    <row r="451" spans="1:1" x14ac:dyDescent="0.25">
      <c r="A451" s="20"/>
    </row>
    <row r="452" spans="1:1" x14ac:dyDescent="0.25">
      <c r="A452" s="20"/>
    </row>
    <row r="453" spans="1:1" x14ac:dyDescent="0.25">
      <c r="A453" s="20"/>
    </row>
    <row r="454" spans="1:1" x14ac:dyDescent="0.25">
      <c r="A454" s="20"/>
    </row>
    <row r="455" spans="1:1" x14ac:dyDescent="0.25">
      <c r="A455" s="20"/>
    </row>
    <row r="456" spans="1:1" x14ac:dyDescent="0.25">
      <c r="A456" s="20"/>
    </row>
    <row r="457" spans="1:1" x14ac:dyDescent="0.25">
      <c r="A457" s="20"/>
    </row>
    <row r="458" spans="1:1" x14ac:dyDescent="0.25">
      <c r="A458" s="20"/>
    </row>
    <row r="459" spans="1:1" x14ac:dyDescent="0.25">
      <c r="A459" s="20"/>
    </row>
    <row r="460" spans="1:1" x14ac:dyDescent="0.25">
      <c r="A460" s="20"/>
    </row>
    <row r="461" spans="1:1" x14ac:dyDescent="0.25">
      <c r="A461" s="20"/>
    </row>
    <row r="462" spans="1:1" x14ac:dyDescent="0.25">
      <c r="A462" s="20"/>
    </row>
    <row r="463" spans="1:1" x14ac:dyDescent="0.25">
      <c r="A463" s="20"/>
    </row>
    <row r="464" spans="1:1" x14ac:dyDescent="0.25">
      <c r="A464" s="20"/>
    </row>
    <row r="465" spans="1:1" x14ac:dyDescent="0.25">
      <c r="A465" s="20"/>
    </row>
    <row r="466" spans="1:1" x14ac:dyDescent="0.25">
      <c r="A466" s="20"/>
    </row>
    <row r="467" spans="1:1" x14ac:dyDescent="0.25">
      <c r="A467" s="20"/>
    </row>
    <row r="468" spans="1:1" x14ac:dyDescent="0.25">
      <c r="A468" s="20"/>
    </row>
    <row r="469" spans="1:1" x14ac:dyDescent="0.25">
      <c r="A469" s="20"/>
    </row>
    <row r="470" spans="1:1" x14ac:dyDescent="0.25">
      <c r="A470" s="20"/>
    </row>
    <row r="471" spans="1:1" x14ac:dyDescent="0.25">
      <c r="A471" s="20"/>
    </row>
    <row r="472" spans="1:1" x14ac:dyDescent="0.25">
      <c r="A472" s="20"/>
    </row>
    <row r="473" spans="1:1" x14ac:dyDescent="0.25">
      <c r="A473" s="20"/>
    </row>
    <row r="474" spans="1:1" x14ac:dyDescent="0.25">
      <c r="A474" s="20"/>
    </row>
    <row r="475" spans="1:1" x14ac:dyDescent="0.25">
      <c r="A475" s="20"/>
    </row>
    <row r="476" spans="1:1" x14ac:dyDescent="0.25">
      <c r="A476" s="20"/>
    </row>
    <row r="477" spans="1:1" x14ac:dyDescent="0.25">
      <c r="A477" s="20"/>
    </row>
    <row r="478" spans="1:1" x14ac:dyDescent="0.25">
      <c r="A478" s="20"/>
    </row>
    <row r="479" spans="1:1" x14ac:dyDescent="0.25">
      <c r="A479" s="20"/>
    </row>
    <row r="480" spans="1:1" x14ac:dyDescent="0.25">
      <c r="A480" s="20"/>
    </row>
    <row r="481" spans="1:1" x14ac:dyDescent="0.25">
      <c r="A481" s="20"/>
    </row>
    <row r="482" spans="1:1" x14ac:dyDescent="0.25">
      <c r="A482" s="20"/>
    </row>
    <row r="483" spans="1:1" x14ac:dyDescent="0.25">
      <c r="A483" s="20"/>
    </row>
    <row r="484" spans="1:1" x14ac:dyDescent="0.25">
      <c r="A484" s="20"/>
    </row>
    <row r="485" spans="1:1" x14ac:dyDescent="0.25">
      <c r="A485" s="20"/>
    </row>
    <row r="486" spans="1:1" x14ac:dyDescent="0.25">
      <c r="A486" s="20"/>
    </row>
    <row r="487" spans="1:1" x14ac:dyDescent="0.25">
      <c r="A487" s="20"/>
    </row>
    <row r="488" spans="1:1" x14ac:dyDescent="0.25">
      <c r="A488" s="20"/>
    </row>
    <row r="489" spans="1:1" x14ac:dyDescent="0.25">
      <c r="A489" s="20"/>
    </row>
    <row r="490" spans="1:1" x14ac:dyDescent="0.25">
      <c r="A490" s="20"/>
    </row>
    <row r="491" spans="1:1" x14ac:dyDescent="0.25">
      <c r="A491" s="20"/>
    </row>
    <row r="492" spans="1:1" x14ac:dyDescent="0.25">
      <c r="A492" s="20"/>
    </row>
    <row r="493" spans="1:1" x14ac:dyDescent="0.25">
      <c r="A493" s="20"/>
    </row>
    <row r="494" spans="1:1" x14ac:dyDescent="0.25">
      <c r="A494" s="20"/>
    </row>
    <row r="495" spans="1:1" x14ac:dyDescent="0.25">
      <c r="A495" s="20"/>
    </row>
    <row r="496" spans="1:1" x14ac:dyDescent="0.25">
      <c r="A496" s="20"/>
    </row>
    <row r="497" spans="1:1" x14ac:dyDescent="0.25">
      <c r="A497" s="20"/>
    </row>
    <row r="498" spans="1:1" x14ac:dyDescent="0.25">
      <c r="A498" s="20"/>
    </row>
    <row r="499" spans="1:1" x14ac:dyDescent="0.25">
      <c r="A499" s="20"/>
    </row>
    <row r="500" spans="1:1" x14ac:dyDescent="0.25">
      <c r="A500" s="20"/>
    </row>
    <row r="501" spans="1:1" x14ac:dyDescent="0.25">
      <c r="A501" s="20"/>
    </row>
    <row r="502" spans="1:1" x14ac:dyDescent="0.25">
      <c r="A502" s="20"/>
    </row>
    <row r="503" spans="1:1" x14ac:dyDescent="0.25">
      <c r="A503" s="20"/>
    </row>
    <row r="504" spans="1:1" x14ac:dyDescent="0.25">
      <c r="A504" s="20"/>
    </row>
    <row r="505" spans="1:1" x14ac:dyDescent="0.25">
      <c r="A505" s="20"/>
    </row>
    <row r="506" spans="1:1" x14ac:dyDescent="0.25">
      <c r="A506" s="20"/>
    </row>
    <row r="507" spans="1:1" x14ac:dyDescent="0.25">
      <c r="A507" s="20"/>
    </row>
    <row r="508" spans="1:1" x14ac:dyDescent="0.25">
      <c r="A508" s="20"/>
    </row>
    <row r="509" spans="1:1" x14ac:dyDescent="0.25">
      <c r="A509" s="20"/>
    </row>
    <row r="510" spans="1:1" x14ac:dyDescent="0.25">
      <c r="A510" s="20"/>
    </row>
    <row r="511" spans="1:1" x14ac:dyDescent="0.25">
      <c r="A511" s="20"/>
    </row>
    <row r="512" spans="1:1" x14ac:dyDescent="0.25">
      <c r="A512" s="20"/>
    </row>
    <row r="513" spans="1:1" x14ac:dyDescent="0.25">
      <c r="A513" s="20"/>
    </row>
    <row r="514" spans="1:1" x14ac:dyDescent="0.25">
      <c r="A514" s="20"/>
    </row>
    <row r="515" spans="1:1" x14ac:dyDescent="0.25">
      <c r="A515" s="20"/>
    </row>
    <row r="516" spans="1:1" x14ac:dyDescent="0.25">
      <c r="A516" s="20"/>
    </row>
    <row r="517" spans="1:1" x14ac:dyDescent="0.25">
      <c r="A517" s="20"/>
    </row>
    <row r="518" spans="1:1" x14ac:dyDescent="0.25">
      <c r="A518" s="20"/>
    </row>
    <row r="519" spans="1:1" x14ac:dyDescent="0.25">
      <c r="A519" s="20"/>
    </row>
    <row r="520" spans="1:1" x14ac:dyDescent="0.25">
      <c r="A520" s="20"/>
    </row>
    <row r="521" spans="1:1" x14ac:dyDescent="0.25">
      <c r="A521" s="20"/>
    </row>
    <row r="522" spans="1:1" x14ac:dyDescent="0.25">
      <c r="A522" s="20"/>
    </row>
    <row r="523" spans="1:1" x14ac:dyDescent="0.25">
      <c r="A523" s="20"/>
    </row>
    <row r="524" spans="1:1" x14ac:dyDescent="0.25">
      <c r="A524" s="20"/>
    </row>
    <row r="525" spans="1:1" x14ac:dyDescent="0.25">
      <c r="A525" s="20"/>
    </row>
    <row r="526" spans="1:1" x14ac:dyDescent="0.25">
      <c r="A526" s="20"/>
    </row>
    <row r="527" spans="1:1" x14ac:dyDescent="0.25">
      <c r="A527" s="20"/>
    </row>
    <row r="528" spans="1:1" x14ac:dyDescent="0.25">
      <c r="A528" s="20"/>
    </row>
    <row r="529" spans="1:1" x14ac:dyDescent="0.25">
      <c r="A529" s="20"/>
    </row>
    <row r="530" spans="1:1" x14ac:dyDescent="0.25">
      <c r="A530" s="20"/>
    </row>
    <row r="531" spans="1:1" x14ac:dyDescent="0.25">
      <c r="A531" s="20"/>
    </row>
    <row r="532" spans="1:1" x14ac:dyDescent="0.25">
      <c r="A532" s="20"/>
    </row>
    <row r="533" spans="1:1" x14ac:dyDescent="0.25">
      <c r="A533" s="20"/>
    </row>
    <row r="534" spans="1:1" x14ac:dyDescent="0.25">
      <c r="A534" s="20"/>
    </row>
    <row r="535" spans="1:1" x14ac:dyDescent="0.25">
      <c r="A535" s="20"/>
    </row>
    <row r="536" spans="1:1" x14ac:dyDescent="0.25">
      <c r="A536" s="20"/>
    </row>
    <row r="537" spans="1:1" x14ac:dyDescent="0.25">
      <c r="A537" s="20"/>
    </row>
    <row r="538" spans="1:1" x14ac:dyDescent="0.25">
      <c r="A538" s="20"/>
    </row>
    <row r="539" spans="1:1" x14ac:dyDescent="0.25">
      <c r="A539" s="20"/>
    </row>
    <row r="540" spans="1:1" x14ac:dyDescent="0.25">
      <c r="A540" s="20"/>
    </row>
    <row r="541" spans="1:1" x14ac:dyDescent="0.25">
      <c r="A541" s="20"/>
    </row>
    <row r="542" spans="1:1" x14ac:dyDescent="0.25">
      <c r="A542" s="20"/>
    </row>
    <row r="543" spans="1:1" x14ac:dyDescent="0.25">
      <c r="A543" s="20"/>
    </row>
    <row r="544" spans="1:1" x14ac:dyDescent="0.25">
      <c r="A544" s="20"/>
    </row>
    <row r="545" spans="1:1" x14ac:dyDescent="0.25">
      <c r="A545" s="20"/>
    </row>
    <row r="546" spans="1:1" x14ac:dyDescent="0.25">
      <c r="A546" s="20"/>
    </row>
    <row r="547" spans="1:1" x14ac:dyDescent="0.25">
      <c r="A547" s="20"/>
    </row>
    <row r="548" spans="1:1" x14ac:dyDescent="0.25">
      <c r="A548" s="20"/>
    </row>
    <row r="549" spans="1:1" x14ac:dyDescent="0.25">
      <c r="A549" s="20"/>
    </row>
    <row r="550" spans="1:1" x14ac:dyDescent="0.25">
      <c r="A550" s="20"/>
    </row>
    <row r="551" spans="1:1" x14ac:dyDescent="0.25">
      <c r="A551" s="20"/>
    </row>
    <row r="552" spans="1:1" x14ac:dyDescent="0.25">
      <c r="A552" s="20"/>
    </row>
    <row r="553" spans="1:1" x14ac:dyDescent="0.25">
      <c r="A553" s="20"/>
    </row>
    <row r="554" spans="1:1" x14ac:dyDescent="0.25">
      <c r="A554" s="20"/>
    </row>
    <row r="555" spans="1:1" x14ac:dyDescent="0.25">
      <c r="A555" s="20"/>
    </row>
    <row r="556" spans="1:1" x14ac:dyDescent="0.25">
      <c r="A556" s="20"/>
    </row>
    <row r="557" spans="1:1" x14ac:dyDescent="0.25">
      <c r="A557" s="20"/>
    </row>
    <row r="558" spans="1:1" x14ac:dyDescent="0.25">
      <c r="A558" s="20"/>
    </row>
    <row r="559" spans="1:1" x14ac:dyDescent="0.25">
      <c r="A559" s="20"/>
    </row>
    <row r="560" spans="1:1" x14ac:dyDescent="0.25">
      <c r="A560" s="20"/>
    </row>
    <row r="561" spans="1:1" x14ac:dyDescent="0.25">
      <c r="A561" s="20"/>
    </row>
    <row r="562" spans="1:1" x14ac:dyDescent="0.25">
      <c r="A562" s="20"/>
    </row>
    <row r="563" spans="1:1" x14ac:dyDescent="0.25">
      <c r="A563" s="20"/>
    </row>
    <row r="564" spans="1:1" x14ac:dyDescent="0.25">
      <c r="A564" s="20"/>
    </row>
    <row r="565" spans="1:1" x14ac:dyDescent="0.25">
      <c r="A565" s="20"/>
    </row>
    <row r="566" spans="1:1" x14ac:dyDescent="0.25">
      <c r="A566" s="20"/>
    </row>
    <row r="567" spans="1:1" x14ac:dyDescent="0.25">
      <c r="A567" s="20"/>
    </row>
    <row r="568" spans="1:1" x14ac:dyDescent="0.25">
      <c r="A568" s="20"/>
    </row>
    <row r="569" spans="1:1" x14ac:dyDescent="0.25">
      <c r="A569" s="20"/>
    </row>
    <row r="570" spans="1:1" x14ac:dyDescent="0.25">
      <c r="A570" s="20"/>
    </row>
    <row r="571" spans="1:1" x14ac:dyDescent="0.25">
      <c r="A571" s="20"/>
    </row>
    <row r="572" spans="1:1" x14ac:dyDescent="0.25">
      <c r="A572" s="20"/>
    </row>
    <row r="573" spans="1:1" x14ac:dyDescent="0.25">
      <c r="A573" s="20"/>
    </row>
    <row r="574" spans="1:1" x14ac:dyDescent="0.25">
      <c r="A574" s="20"/>
    </row>
    <row r="575" spans="1:1" x14ac:dyDescent="0.25">
      <c r="A575" s="20"/>
    </row>
    <row r="576" spans="1:1" x14ac:dyDescent="0.25">
      <c r="A576" s="20"/>
    </row>
    <row r="577" spans="1:1" x14ac:dyDescent="0.25">
      <c r="A577" s="20"/>
    </row>
    <row r="578" spans="1:1" x14ac:dyDescent="0.25">
      <c r="A578" s="20"/>
    </row>
    <row r="579" spans="1:1" x14ac:dyDescent="0.25">
      <c r="A579" s="20"/>
    </row>
    <row r="580" spans="1:1" x14ac:dyDescent="0.25">
      <c r="A580" s="20"/>
    </row>
    <row r="581" spans="1:1" x14ac:dyDescent="0.25">
      <c r="A581" s="20"/>
    </row>
    <row r="582" spans="1:1" x14ac:dyDescent="0.25">
      <c r="A582" s="20"/>
    </row>
    <row r="583" spans="1:1" x14ac:dyDescent="0.25">
      <c r="A583" s="20"/>
    </row>
    <row r="584" spans="1:1" x14ac:dyDescent="0.25">
      <c r="A584" s="20"/>
    </row>
    <row r="585" spans="1:1" x14ac:dyDescent="0.25">
      <c r="A585" s="20"/>
    </row>
    <row r="586" spans="1:1" x14ac:dyDescent="0.25">
      <c r="A586" s="20"/>
    </row>
    <row r="587" spans="1:1" x14ac:dyDescent="0.25">
      <c r="A587" s="20"/>
    </row>
    <row r="588" spans="1:1" x14ac:dyDescent="0.25">
      <c r="A588" s="20"/>
    </row>
    <row r="589" spans="1:1" x14ac:dyDescent="0.25">
      <c r="A589" s="20"/>
    </row>
    <row r="590" spans="1:1" x14ac:dyDescent="0.25">
      <c r="A590" s="20"/>
    </row>
    <row r="591" spans="1:1" x14ac:dyDescent="0.25">
      <c r="A591" s="20"/>
    </row>
    <row r="592" spans="1:1" x14ac:dyDescent="0.25">
      <c r="A592" s="20"/>
    </row>
    <row r="593" spans="1:1" x14ac:dyDescent="0.25">
      <c r="A593" s="20"/>
    </row>
    <row r="594" spans="1:1" x14ac:dyDescent="0.25">
      <c r="A594" s="20"/>
    </row>
    <row r="595" spans="1:1" x14ac:dyDescent="0.25">
      <c r="A595" s="20"/>
    </row>
    <row r="596" spans="1:1" x14ac:dyDescent="0.25">
      <c r="A596" s="20"/>
    </row>
    <row r="597" spans="1:1" x14ac:dyDescent="0.25">
      <c r="A597" s="20"/>
    </row>
    <row r="598" spans="1:1" x14ac:dyDescent="0.25">
      <c r="A598" s="20"/>
    </row>
    <row r="599" spans="1:1" x14ac:dyDescent="0.25">
      <c r="A599" s="20"/>
    </row>
    <row r="600" spans="1:1" x14ac:dyDescent="0.25">
      <c r="A600" s="20"/>
    </row>
    <row r="601" spans="1:1" x14ac:dyDescent="0.25">
      <c r="A601" s="20"/>
    </row>
    <row r="602" spans="1:1" x14ac:dyDescent="0.25">
      <c r="A602" s="20"/>
    </row>
    <row r="603" spans="1:1" x14ac:dyDescent="0.25">
      <c r="A603" s="20"/>
    </row>
    <row r="604" spans="1:1" x14ac:dyDescent="0.25">
      <c r="A604" s="20"/>
    </row>
    <row r="605" spans="1:1" x14ac:dyDescent="0.25">
      <c r="A605" s="20"/>
    </row>
    <row r="606" spans="1:1" x14ac:dyDescent="0.25">
      <c r="A606" s="20"/>
    </row>
    <row r="607" spans="1:1" x14ac:dyDescent="0.25">
      <c r="A607" s="20"/>
    </row>
    <row r="608" spans="1:1" x14ac:dyDescent="0.25">
      <c r="A608" s="20"/>
    </row>
    <row r="609" spans="1:1" x14ac:dyDescent="0.25">
      <c r="A609" s="20"/>
    </row>
    <row r="610" spans="1:1" x14ac:dyDescent="0.25">
      <c r="A610" s="20"/>
    </row>
    <row r="611" spans="1:1" x14ac:dyDescent="0.25">
      <c r="A611" s="20"/>
    </row>
    <row r="612" spans="1:1" x14ac:dyDescent="0.25">
      <c r="A612" s="20"/>
    </row>
    <row r="613" spans="1:1" x14ac:dyDescent="0.25">
      <c r="A613" s="20"/>
    </row>
    <row r="614" spans="1:1" x14ac:dyDescent="0.25">
      <c r="A614" s="20"/>
    </row>
    <row r="615" spans="1:1" x14ac:dyDescent="0.25">
      <c r="A615" s="20"/>
    </row>
    <row r="616" spans="1:1" x14ac:dyDescent="0.25">
      <c r="A616" s="20"/>
    </row>
    <row r="617" spans="1:1" x14ac:dyDescent="0.25">
      <c r="A617" s="20"/>
    </row>
    <row r="618" spans="1:1" x14ac:dyDescent="0.25">
      <c r="A618" s="20"/>
    </row>
    <row r="619" spans="1:1" x14ac:dyDescent="0.25">
      <c r="A619" s="20"/>
    </row>
    <row r="620" spans="1:1" x14ac:dyDescent="0.25">
      <c r="A620" s="20"/>
    </row>
    <row r="621" spans="1:1" x14ac:dyDescent="0.25">
      <c r="A621" s="20"/>
    </row>
    <row r="622" spans="1:1" x14ac:dyDescent="0.25">
      <c r="A622" s="20"/>
    </row>
    <row r="623" spans="1:1" x14ac:dyDescent="0.25">
      <c r="A623" s="20"/>
    </row>
    <row r="624" spans="1:1" x14ac:dyDescent="0.25">
      <c r="A624" s="20"/>
    </row>
    <row r="625" spans="1:1" x14ac:dyDescent="0.25">
      <c r="A625" s="20"/>
    </row>
    <row r="626" spans="1:1" x14ac:dyDescent="0.25">
      <c r="A626" s="20"/>
    </row>
    <row r="627" spans="1:1" x14ac:dyDescent="0.25">
      <c r="A627" s="20"/>
    </row>
    <row r="628" spans="1:1" x14ac:dyDescent="0.25">
      <c r="A628" s="20"/>
    </row>
    <row r="629" spans="1:1" x14ac:dyDescent="0.25">
      <c r="A629" s="20"/>
    </row>
    <row r="630" spans="1:1" x14ac:dyDescent="0.25">
      <c r="A630" s="20"/>
    </row>
    <row r="631" spans="1:1" x14ac:dyDescent="0.25">
      <c r="A631" s="20"/>
    </row>
    <row r="632" spans="1:1" x14ac:dyDescent="0.25">
      <c r="A632" s="20"/>
    </row>
    <row r="633" spans="1:1" x14ac:dyDescent="0.25">
      <c r="A633" s="20"/>
    </row>
    <row r="634" spans="1:1" x14ac:dyDescent="0.25">
      <c r="A634" s="20"/>
    </row>
    <row r="635" spans="1:1" x14ac:dyDescent="0.25">
      <c r="A635" s="20"/>
    </row>
    <row r="636" spans="1:1" x14ac:dyDescent="0.25">
      <c r="A636" s="20"/>
    </row>
    <row r="637" spans="1:1" x14ac:dyDescent="0.25">
      <c r="A637" s="20"/>
    </row>
    <row r="638" spans="1:1" x14ac:dyDescent="0.25">
      <c r="A638" s="20"/>
    </row>
    <row r="639" spans="1:1" x14ac:dyDescent="0.25">
      <c r="A639" s="20"/>
    </row>
    <row r="640" spans="1:1" x14ac:dyDescent="0.25">
      <c r="A640" s="20"/>
    </row>
    <row r="641" spans="1:1" x14ac:dyDescent="0.25">
      <c r="A641" s="20"/>
    </row>
    <row r="642" spans="1:1" x14ac:dyDescent="0.25">
      <c r="A642" s="20"/>
    </row>
    <row r="643" spans="1:1" x14ac:dyDescent="0.25">
      <c r="A643" s="20"/>
    </row>
    <row r="644" spans="1:1" x14ac:dyDescent="0.25">
      <c r="A644" s="20"/>
    </row>
    <row r="645" spans="1:1" x14ac:dyDescent="0.25">
      <c r="A645" s="20"/>
    </row>
    <row r="646" spans="1:1" x14ac:dyDescent="0.25">
      <c r="A646" s="20"/>
    </row>
    <row r="647" spans="1:1" x14ac:dyDescent="0.25">
      <c r="A647" s="20"/>
    </row>
    <row r="648" spans="1:1" x14ac:dyDescent="0.25">
      <c r="A648" s="20"/>
    </row>
    <row r="649" spans="1:1" x14ac:dyDescent="0.25">
      <c r="A649" s="20"/>
    </row>
    <row r="650" spans="1:1" x14ac:dyDescent="0.25">
      <c r="A650" s="20"/>
    </row>
  </sheetData>
  <autoFilter ref="A1:S1">
    <sortState ref="A2:S100">
      <sortCondition descending="1" ref="D1"/>
    </sortState>
  </autoFilter>
  <conditionalFormatting sqref="B1">
    <cfRule type="dataBar" priority="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{DBD98E20-736B-496E-B04D-953E5AC11A9D}</x14:id>
        </ext>
      </extLst>
    </cfRule>
  </conditionalFormatting>
  <conditionalFormatting sqref="C1">
    <cfRule type="dataBar" priority="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{5021ADF5-86C6-4F0A-BAD9-5166F4C43FD1}</x14:id>
        </ext>
      </extLst>
    </cfRule>
  </conditionalFormatting>
  <conditionalFormatting sqref="B2:B100">
    <cfRule type="dataBar" priority="5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{02D3886E-7EF9-4A7F-A820-C22F638A1AE3}</x14:id>
        </ext>
      </extLst>
    </cfRule>
  </conditionalFormatting>
  <conditionalFormatting sqref="C2:C100">
    <cfRule type="dataBar" priority="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{DBDB1FD4-13E3-4C9F-B9E9-D333A4112C95}</x14:id>
        </ext>
      </extLst>
    </cfRule>
  </conditionalFormatting>
  <conditionalFormatting sqref="V17:V22">
    <cfRule type="top10" dxfId="7" priority="2" bottom="1" rank="1"/>
    <cfRule type="top10" dxfId="6" priority="3" rank="1"/>
  </conditionalFormatting>
  <conditionalFormatting sqref="A1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{5D70CB7D-A8C4-4CFA-82A8-36CD825F48E5}</x14:id>
        </ext>
      </extLst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BD98E20-736B-496E-B04D-953E5AC11A9D}">
            <x14:dataBar minLength="0" maxLength="100" negativeBarColorSameAsPositive="1" axisPosition="none">
              <x14:cfvo type="min"/>
              <x14:cfvo type="max"/>
            </x14:dataBar>
          </x14:cfRule>
          <xm:sqref>B1</xm:sqref>
        </x14:conditionalFormatting>
        <x14:conditionalFormatting xmlns:xm="http://schemas.microsoft.com/office/excel/2006/main">
          <x14:cfRule type="dataBar" id="{5021ADF5-86C6-4F0A-BAD9-5166F4C43FD1}">
            <x14:dataBar minLength="0" maxLength="100" negativeBarColorSameAsPositive="1" axisPosition="none">
              <x14:cfvo type="min"/>
              <x14:cfvo type="max"/>
            </x14:dataBar>
          </x14:cfRule>
          <xm:sqref>C1</xm:sqref>
        </x14:conditionalFormatting>
        <x14:conditionalFormatting xmlns:xm="http://schemas.microsoft.com/office/excel/2006/main">
          <x14:cfRule type="dataBar" id="{02D3886E-7EF9-4A7F-A820-C22F638A1AE3}">
            <x14:dataBar minLength="0" maxLength="100" negativeBarColorSameAsPositive="1" axisPosition="none">
              <x14:cfvo type="min"/>
              <x14:cfvo type="max"/>
            </x14:dataBar>
          </x14:cfRule>
          <xm:sqref>B2:B100</xm:sqref>
        </x14:conditionalFormatting>
        <x14:conditionalFormatting xmlns:xm="http://schemas.microsoft.com/office/excel/2006/main">
          <x14:cfRule type="dataBar" id="{DBDB1FD4-13E3-4C9F-B9E9-D333A4112C95}">
            <x14:dataBar minLength="0" maxLength="100" negativeBarColorSameAsPositive="1" axisPosition="none">
              <x14:cfvo type="min"/>
              <x14:cfvo type="max"/>
            </x14:dataBar>
          </x14:cfRule>
          <xm:sqref>C2:C100</xm:sqref>
        </x14:conditionalFormatting>
        <x14:conditionalFormatting xmlns:xm="http://schemas.microsoft.com/office/excel/2006/main">
          <x14:cfRule type="dataBar" id="{5D70CB7D-A8C4-4CFA-82A8-36CD825F48E5}">
            <x14:dataBar minLength="0" maxLength="100" negativeBarColorSameAsPositive="1" axisPosition="none">
              <x14:cfvo type="min"/>
              <x14:cfvo type="max"/>
            </x14:dataBar>
          </x14:cfRule>
          <xm:sqref>A1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X650"/>
  <sheetViews>
    <sheetView workbookViewId="0">
      <selection activeCell="B20" sqref="B20"/>
    </sheetView>
  </sheetViews>
  <sheetFormatPr baseColWidth="10" defaultRowHeight="15" x14ac:dyDescent="0.25"/>
  <cols>
    <col min="1" max="1" width="37.5703125" style="21" bestFit="1" customWidth="1"/>
    <col min="4" max="4" width="9.5703125" style="4" bestFit="1" customWidth="1"/>
    <col min="12" max="15" width="14.7109375" customWidth="1"/>
    <col min="21" max="21" width="32.42578125" bestFit="1" customWidth="1"/>
    <col min="22" max="22" width="13.7109375" bestFit="1" customWidth="1"/>
    <col min="23" max="23" width="13" bestFit="1" customWidth="1"/>
  </cols>
  <sheetData>
    <row r="1" spans="1:22" ht="33" customHeight="1" x14ac:dyDescent="0.25">
      <c r="A1" s="14" t="s">
        <v>1</v>
      </c>
      <c r="B1" s="14" t="s">
        <v>26</v>
      </c>
      <c r="C1" s="15" t="s">
        <v>27</v>
      </c>
      <c r="D1" s="16" t="s">
        <v>28</v>
      </c>
      <c r="E1" s="17" t="s">
        <v>29</v>
      </c>
      <c r="F1" s="17" t="s">
        <v>30</v>
      </c>
      <c r="G1" s="18" t="s">
        <v>31</v>
      </c>
      <c r="H1" s="18" t="s">
        <v>32</v>
      </c>
      <c r="I1" s="18" t="s">
        <v>33</v>
      </c>
      <c r="J1" s="18" t="s">
        <v>10</v>
      </c>
      <c r="K1" s="18" t="s">
        <v>34</v>
      </c>
      <c r="L1" s="18" t="s">
        <v>35</v>
      </c>
      <c r="M1" s="18" t="s">
        <v>76</v>
      </c>
      <c r="N1" s="18" t="s">
        <v>78</v>
      </c>
      <c r="O1" s="18" t="s">
        <v>77</v>
      </c>
      <c r="P1" s="16" t="s">
        <v>36</v>
      </c>
      <c r="Q1" s="16" t="s">
        <v>37</v>
      </c>
      <c r="R1" s="16" t="s">
        <v>38</v>
      </c>
      <c r="S1" s="10" t="s">
        <v>39</v>
      </c>
    </row>
    <row r="2" spans="1:22" x14ac:dyDescent="0.25">
      <c r="A2" s="19" t="s">
        <v>22</v>
      </c>
      <c r="B2" s="13">
        <v>0.34</v>
      </c>
      <c r="C2" s="13">
        <v>0.28000000000000003</v>
      </c>
      <c r="D2" s="6">
        <v>50</v>
      </c>
      <c r="E2" s="6">
        <v>17</v>
      </c>
      <c r="F2" s="6">
        <v>14</v>
      </c>
      <c r="G2" s="6">
        <v>19</v>
      </c>
      <c r="H2" s="6">
        <v>19</v>
      </c>
      <c r="I2" s="6">
        <v>25</v>
      </c>
      <c r="J2" s="6">
        <v>12</v>
      </c>
      <c r="K2" s="6">
        <v>14</v>
      </c>
      <c r="L2" s="6">
        <v>24</v>
      </c>
      <c r="M2" s="6">
        <v>8</v>
      </c>
      <c r="N2" s="6">
        <v>1</v>
      </c>
      <c r="O2" s="6">
        <v>10</v>
      </c>
      <c r="P2" s="6"/>
      <c r="Q2" s="6"/>
      <c r="R2" s="6"/>
      <c r="S2" s="6"/>
    </row>
    <row r="3" spans="1:22" x14ac:dyDescent="0.25">
      <c r="A3" s="19" t="s">
        <v>62</v>
      </c>
      <c r="B3" s="13">
        <v>0.9</v>
      </c>
      <c r="C3" s="13">
        <v>3.3333333333333333E-2</v>
      </c>
      <c r="D3" s="6">
        <v>30</v>
      </c>
      <c r="E3" s="6">
        <v>27</v>
      </c>
      <c r="F3" s="6">
        <v>1</v>
      </c>
      <c r="G3" s="6">
        <v>0</v>
      </c>
      <c r="H3" s="6">
        <v>0</v>
      </c>
      <c r="I3" s="6">
        <v>0</v>
      </c>
      <c r="J3" s="6">
        <v>0</v>
      </c>
      <c r="K3" s="6">
        <v>0</v>
      </c>
      <c r="L3" s="6">
        <v>2</v>
      </c>
      <c r="M3" s="6">
        <v>1</v>
      </c>
      <c r="N3" s="6">
        <v>1</v>
      </c>
      <c r="O3" s="6">
        <v>0</v>
      </c>
      <c r="P3" s="6"/>
      <c r="Q3" s="6"/>
      <c r="R3" s="6"/>
      <c r="S3" s="6"/>
    </row>
    <row r="4" spans="1:22" x14ac:dyDescent="0.25">
      <c r="A4" s="19" t="s">
        <v>101</v>
      </c>
      <c r="B4" s="13">
        <v>3.5714285714285712E-2</v>
      </c>
      <c r="C4" s="13">
        <v>7.1428571428571425E-2</v>
      </c>
      <c r="D4" s="6">
        <v>28</v>
      </c>
      <c r="E4" s="6">
        <v>1</v>
      </c>
      <c r="F4" s="6">
        <v>2</v>
      </c>
      <c r="G4" s="6">
        <v>8</v>
      </c>
      <c r="H4" s="6">
        <v>8</v>
      </c>
      <c r="I4" s="6">
        <v>1</v>
      </c>
      <c r="J4" s="6">
        <v>2</v>
      </c>
      <c r="K4" s="6">
        <v>2</v>
      </c>
      <c r="L4" s="6">
        <v>8</v>
      </c>
      <c r="M4" s="6">
        <v>0</v>
      </c>
      <c r="N4" s="6">
        <v>0</v>
      </c>
      <c r="O4" s="6">
        <v>25</v>
      </c>
      <c r="P4" s="6"/>
      <c r="Q4" s="6"/>
      <c r="R4" s="6"/>
      <c r="S4" s="6"/>
    </row>
    <row r="5" spans="1:22" x14ac:dyDescent="0.25">
      <c r="A5" s="19" t="s">
        <v>120</v>
      </c>
      <c r="B5" s="13">
        <v>0.31578947368421051</v>
      </c>
      <c r="C5" s="13">
        <v>0.21052631578947367</v>
      </c>
      <c r="D5" s="6">
        <v>19</v>
      </c>
      <c r="E5" s="6">
        <v>6</v>
      </c>
      <c r="F5" s="6">
        <v>4</v>
      </c>
      <c r="G5" s="6">
        <v>12</v>
      </c>
      <c r="H5" s="6">
        <v>9</v>
      </c>
      <c r="I5" s="6">
        <v>9</v>
      </c>
      <c r="J5" s="6">
        <v>2</v>
      </c>
      <c r="K5" s="6">
        <v>3</v>
      </c>
      <c r="L5" s="6">
        <v>11</v>
      </c>
      <c r="M5" s="6">
        <v>0</v>
      </c>
      <c r="N5" s="6">
        <v>1</v>
      </c>
      <c r="O5" s="6">
        <v>8</v>
      </c>
      <c r="P5" s="6"/>
      <c r="Q5" s="6"/>
      <c r="R5" s="6"/>
      <c r="S5" s="6"/>
    </row>
    <row r="6" spans="1:22" x14ac:dyDescent="0.25">
      <c r="A6" s="19" t="s">
        <v>134</v>
      </c>
      <c r="B6" s="13">
        <v>0</v>
      </c>
      <c r="C6" s="13">
        <v>1</v>
      </c>
      <c r="D6" s="6">
        <v>16</v>
      </c>
      <c r="E6" s="6">
        <v>0</v>
      </c>
      <c r="F6" s="6">
        <v>16</v>
      </c>
      <c r="G6" s="6">
        <v>16</v>
      </c>
      <c r="H6" s="6">
        <v>16</v>
      </c>
      <c r="I6" s="6">
        <v>16</v>
      </c>
      <c r="J6" s="6">
        <v>16</v>
      </c>
      <c r="K6" s="6">
        <v>16</v>
      </c>
      <c r="L6" s="6">
        <v>16</v>
      </c>
      <c r="M6" s="6">
        <v>0</v>
      </c>
      <c r="N6" s="6">
        <v>0</v>
      </c>
      <c r="O6" s="6">
        <v>0</v>
      </c>
      <c r="P6" s="6"/>
      <c r="Q6" s="6"/>
      <c r="R6" s="6"/>
      <c r="S6" s="6"/>
    </row>
    <row r="7" spans="1:22" x14ac:dyDescent="0.25">
      <c r="A7" s="19" t="s">
        <v>60</v>
      </c>
      <c r="B7" s="13">
        <v>0.38461538461538464</v>
      </c>
      <c r="C7" s="13">
        <v>0.15384615384615385</v>
      </c>
      <c r="D7" s="6">
        <v>13</v>
      </c>
      <c r="E7" s="6">
        <v>5</v>
      </c>
      <c r="F7" s="6">
        <v>2</v>
      </c>
      <c r="G7" s="6">
        <v>3</v>
      </c>
      <c r="H7" s="6">
        <v>4</v>
      </c>
      <c r="I7" s="6">
        <v>6</v>
      </c>
      <c r="J7" s="6">
        <v>2</v>
      </c>
      <c r="K7" s="6">
        <v>2</v>
      </c>
      <c r="L7" s="6">
        <v>4</v>
      </c>
      <c r="M7" s="6">
        <v>0</v>
      </c>
      <c r="N7" s="6">
        <v>0</v>
      </c>
      <c r="O7" s="6">
        <v>6</v>
      </c>
      <c r="P7" s="6"/>
      <c r="Q7" s="6"/>
      <c r="R7" s="6"/>
      <c r="S7" s="6"/>
    </row>
    <row r="8" spans="1:22" x14ac:dyDescent="0.25">
      <c r="A8" s="19" t="s">
        <v>70</v>
      </c>
      <c r="B8" s="13">
        <v>0.27272727272727271</v>
      </c>
      <c r="C8" s="13">
        <v>0.36363636363636365</v>
      </c>
      <c r="D8" s="6">
        <v>11</v>
      </c>
      <c r="E8" s="6">
        <v>3</v>
      </c>
      <c r="F8" s="6">
        <v>4</v>
      </c>
      <c r="G8" s="6">
        <v>1</v>
      </c>
      <c r="H8" s="6">
        <v>1</v>
      </c>
      <c r="I8" s="6">
        <v>1</v>
      </c>
      <c r="J8" s="6">
        <v>7</v>
      </c>
      <c r="K8" s="6">
        <v>1</v>
      </c>
      <c r="L8" s="6">
        <v>1</v>
      </c>
      <c r="M8" s="6">
        <v>1</v>
      </c>
      <c r="N8" s="6">
        <v>2</v>
      </c>
      <c r="O8" s="6">
        <v>1</v>
      </c>
      <c r="P8" s="6"/>
      <c r="Q8" s="6"/>
      <c r="R8" s="6"/>
      <c r="S8" s="6"/>
    </row>
    <row r="9" spans="1:22" x14ac:dyDescent="0.25">
      <c r="A9" s="19" t="s">
        <v>133</v>
      </c>
      <c r="B9" s="13">
        <v>0.45454545454545453</v>
      </c>
      <c r="C9" s="13">
        <v>9.0909090909090912E-2</v>
      </c>
      <c r="D9" s="6">
        <v>11</v>
      </c>
      <c r="E9" s="6">
        <v>5</v>
      </c>
      <c r="F9" s="6">
        <v>1</v>
      </c>
      <c r="G9" s="6">
        <v>0</v>
      </c>
      <c r="H9" s="6">
        <v>2</v>
      </c>
      <c r="I9" s="6">
        <v>3</v>
      </c>
      <c r="J9" s="6">
        <v>2</v>
      </c>
      <c r="K9" s="6">
        <v>0</v>
      </c>
      <c r="L9" s="6">
        <v>3</v>
      </c>
      <c r="M9" s="6">
        <v>3</v>
      </c>
      <c r="N9" s="6">
        <v>0</v>
      </c>
      <c r="O9" s="6">
        <v>2</v>
      </c>
      <c r="P9" s="6"/>
      <c r="Q9" s="6"/>
      <c r="R9" s="6"/>
      <c r="S9" s="6"/>
    </row>
    <row r="10" spans="1:22" x14ac:dyDescent="0.25">
      <c r="A10" s="19" t="s">
        <v>19</v>
      </c>
      <c r="B10" s="13">
        <v>0.625</v>
      </c>
      <c r="C10" s="13">
        <v>0.25</v>
      </c>
      <c r="D10" s="6">
        <v>8</v>
      </c>
      <c r="E10" s="6">
        <v>5</v>
      </c>
      <c r="F10" s="6">
        <v>2</v>
      </c>
      <c r="G10" s="6">
        <v>0</v>
      </c>
      <c r="H10" s="6">
        <v>0</v>
      </c>
      <c r="I10" s="6">
        <v>1</v>
      </c>
      <c r="J10" s="6">
        <v>1</v>
      </c>
      <c r="K10" s="6">
        <v>0</v>
      </c>
      <c r="L10" s="6">
        <v>3</v>
      </c>
      <c r="M10" s="6">
        <v>1</v>
      </c>
      <c r="N10" s="6">
        <v>0</v>
      </c>
      <c r="O10" s="6">
        <v>0</v>
      </c>
      <c r="P10" s="6"/>
      <c r="Q10" s="6"/>
      <c r="R10" s="6"/>
      <c r="S10" s="6"/>
    </row>
    <row r="11" spans="1:22" x14ac:dyDescent="0.25">
      <c r="A11" s="19" t="s">
        <v>63</v>
      </c>
      <c r="B11" s="13">
        <v>0.125</v>
      </c>
      <c r="C11" s="13">
        <v>0.875</v>
      </c>
      <c r="D11" s="6">
        <v>8</v>
      </c>
      <c r="E11" s="6">
        <v>1</v>
      </c>
      <c r="F11" s="6">
        <v>7</v>
      </c>
      <c r="G11" s="6">
        <v>2</v>
      </c>
      <c r="H11" s="6">
        <v>1</v>
      </c>
      <c r="I11" s="6">
        <v>2</v>
      </c>
      <c r="J11" s="6">
        <v>3</v>
      </c>
      <c r="K11" s="6">
        <v>3</v>
      </c>
      <c r="L11" s="6">
        <v>5</v>
      </c>
      <c r="M11" s="6">
        <v>0</v>
      </c>
      <c r="N11" s="6">
        <v>0</v>
      </c>
      <c r="O11" s="6">
        <v>0</v>
      </c>
      <c r="P11" s="6"/>
      <c r="Q11" s="6"/>
      <c r="R11" s="6"/>
      <c r="S11" s="6"/>
    </row>
    <row r="12" spans="1:22" x14ac:dyDescent="0.25">
      <c r="A12" s="19" t="s">
        <v>73</v>
      </c>
      <c r="B12" s="13">
        <v>0.2857142857142857</v>
      </c>
      <c r="C12" s="13">
        <v>0.42857142857142855</v>
      </c>
      <c r="D12" s="6">
        <v>7</v>
      </c>
      <c r="E12" s="6">
        <v>2</v>
      </c>
      <c r="F12" s="6">
        <v>3</v>
      </c>
      <c r="G12" s="6">
        <v>1</v>
      </c>
      <c r="H12" s="6">
        <v>0</v>
      </c>
      <c r="I12" s="6">
        <v>1</v>
      </c>
      <c r="J12" s="6">
        <v>1</v>
      </c>
      <c r="K12" s="6">
        <v>2</v>
      </c>
      <c r="L12" s="6">
        <v>3</v>
      </c>
      <c r="M12" s="6">
        <v>2</v>
      </c>
      <c r="N12" s="6">
        <v>0</v>
      </c>
      <c r="O12" s="6">
        <v>0</v>
      </c>
      <c r="P12" s="6"/>
      <c r="Q12" s="6"/>
      <c r="R12" s="6"/>
      <c r="S12" s="6"/>
    </row>
    <row r="13" spans="1:22" x14ac:dyDescent="0.25">
      <c r="A13" s="19" t="s">
        <v>64</v>
      </c>
      <c r="B13" s="13">
        <v>0.2</v>
      </c>
      <c r="C13" s="13">
        <v>0.4</v>
      </c>
      <c r="D13" s="6">
        <v>5</v>
      </c>
      <c r="E13" s="6">
        <v>1</v>
      </c>
      <c r="F13" s="6">
        <v>2</v>
      </c>
      <c r="G13" s="6">
        <v>2</v>
      </c>
      <c r="H13" s="6">
        <v>1</v>
      </c>
      <c r="I13" s="6">
        <v>3</v>
      </c>
      <c r="J13" s="6">
        <v>0</v>
      </c>
      <c r="K13" s="6">
        <v>0</v>
      </c>
      <c r="L13" s="6">
        <v>4</v>
      </c>
      <c r="M13" s="6">
        <v>0</v>
      </c>
      <c r="N13" s="6">
        <v>0</v>
      </c>
      <c r="O13" s="6">
        <v>2</v>
      </c>
      <c r="P13" s="6"/>
      <c r="Q13" s="6"/>
      <c r="R13" s="6"/>
      <c r="S13" s="6"/>
    </row>
    <row r="14" spans="1:22" x14ac:dyDescent="0.25">
      <c r="A14" s="19" t="s">
        <v>74</v>
      </c>
      <c r="B14" s="13">
        <v>0.6</v>
      </c>
      <c r="C14" s="13">
        <v>0</v>
      </c>
      <c r="D14" s="6">
        <v>5</v>
      </c>
      <c r="E14" s="6">
        <v>3</v>
      </c>
      <c r="F14" s="6">
        <v>0</v>
      </c>
      <c r="G14" s="6">
        <v>1</v>
      </c>
      <c r="H14" s="6">
        <v>1</v>
      </c>
      <c r="I14" s="6">
        <v>1</v>
      </c>
      <c r="J14" s="6">
        <v>2</v>
      </c>
      <c r="K14" s="6">
        <v>2</v>
      </c>
      <c r="L14" s="6">
        <v>4</v>
      </c>
      <c r="M14" s="6">
        <v>0</v>
      </c>
      <c r="N14" s="6">
        <v>1</v>
      </c>
      <c r="O14" s="6">
        <v>1</v>
      </c>
      <c r="P14" s="6"/>
      <c r="Q14" s="6"/>
      <c r="R14" s="6"/>
      <c r="S14" s="6"/>
    </row>
    <row r="15" spans="1:22" x14ac:dyDescent="0.25">
      <c r="A15" s="19" t="s">
        <v>127</v>
      </c>
      <c r="B15" s="13">
        <v>0</v>
      </c>
      <c r="C15" s="13">
        <v>1</v>
      </c>
      <c r="D15" s="6">
        <v>5</v>
      </c>
      <c r="E15" s="6">
        <v>0</v>
      </c>
      <c r="F15" s="6">
        <v>5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/>
      <c r="Q15" s="6"/>
      <c r="R15" s="6"/>
      <c r="S15" s="6"/>
    </row>
    <row r="16" spans="1:22" x14ac:dyDescent="0.25">
      <c r="A16" s="19" t="s">
        <v>67</v>
      </c>
      <c r="B16" s="13">
        <v>0.2</v>
      </c>
      <c r="C16" s="13">
        <v>0.4</v>
      </c>
      <c r="D16" s="6">
        <v>5</v>
      </c>
      <c r="E16" s="6">
        <v>1</v>
      </c>
      <c r="F16" s="6">
        <v>2</v>
      </c>
      <c r="G16" s="6">
        <v>1</v>
      </c>
      <c r="H16" s="6">
        <v>1</v>
      </c>
      <c r="I16" s="6">
        <v>1</v>
      </c>
      <c r="J16" s="6">
        <v>1</v>
      </c>
      <c r="K16" s="6">
        <v>2</v>
      </c>
      <c r="L16" s="6">
        <v>1</v>
      </c>
      <c r="M16" s="6">
        <v>1</v>
      </c>
      <c r="N16" s="6">
        <v>0</v>
      </c>
      <c r="O16" s="6">
        <v>1</v>
      </c>
      <c r="P16" s="6"/>
      <c r="Q16" s="6"/>
      <c r="R16" s="6"/>
      <c r="S16" s="6"/>
      <c r="U16" s="27" t="s">
        <v>79</v>
      </c>
      <c r="V16" s="27" t="s">
        <v>80</v>
      </c>
    </row>
    <row r="17" spans="1:24" x14ac:dyDescent="0.25">
      <c r="A17" s="19" t="s">
        <v>122</v>
      </c>
      <c r="B17" s="13">
        <v>0.75</v>
      </c>
      <c r="C17" s="13">
        <v>0.25</v>
      </c>
      <c r="D17" s="6">
        <v>4</v>
      </c>
      <c r="E17" s="6">
        <v>3</v>
      </c>
      <c r="F17" s="6">
        <v>1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1</v>
      </c>
      <c r="M17" s="6">
        <v>0</v>
      </c>
      <c r="N17" s="6">
        <v>0</v>
      </c>
      <c r="O17" s="6">
        <v>0</v>
      </c>
      <c r="P17" s="6"/>
      <c r="Q17" s="6"/>
      <c r="R17" s="6"/>
      <c r="S17" s="6"/>
      <c r="U17" s="6" t="s">
        <v>68</v>
      </c>
      <c r="V17" s="6">
        <v>18</v>
      </c>
    </row>
    <row r="18" spans="1:24" x14ac:dyDescent="0.25">
      <c r="A18" s="19" t="s">
        <v>119</v>
      </c>
      <c r="B18" s="13">
        <v>0</v>
      </c>
      <c r="C18" s="13">
        <v>0</v>
      </c>
      <c r="D18" s="6">
        <v>4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4</v>
      </c>
      <c r="N18" s="6">
        <v>0</v>
      </c>
      <c r="O18" s="6">
        <v>0</v>
      </c>
      <c r="P18" s="6"/>
      <c r="Q18" s="6"/>
      <c r="R18" s="6"/>
      <c r="S18" s="6"/>
      <c r="U18" s="6" t="s">
        <v>58</v>
      </c>
      <c r="V18" s="6">
        <v>77</v>
      </c>
    </row>
    <row r="19" spans="1:24" x14ac:dyDescent="0.25">
      <c r="A19" s="19" t="s">
        <v>118</v>
      </c>
      <c r="B19" s="13">
        <v>0</v>
      </c>
      <c r="C19" s="13">
        <v>0.5</v>
      </c>
      <c r="D19" s="6">
        <v>4</v>
      </c>
      <c r="E19" s="6">
        <v>0</v>
      </c>
      <c r="F19" s="6">
        <v>2</v>
      </c>
      <c r="G19" s="6">
        <v>4</v>
      </c>
      <c r="H19" s="6">
        <v>4</v>
      </c>
      <c r="I19" s="6">
        <v>4</v>
      </c>
      <c r="J19" s="6">
        <v>0</v>
      </c>
      <c r="K19" s="6">
        <v>0</v>
      </c>
      <c r="L19" s="6">
        <v>4</v>
      </c>
      <c r="M19" s="6">
        <v>0</v>
      </c>
      <c r="N19" s="6">
        <v>0</v>
      </c>
      <c r="O19" s="6">
        <v>2</v>
      </c>
      <c r="P19" s="6"/>
      <c r="Q19" s="6"/>
      <c r="R19" s="6"/>
      <c r="S19" s="6"/>
      <c r="U19" s="6" t="s">
        <v>59</v>
      </c>
      <c r="V19" s="6">
        <v>34</v>
      </c>
    </row>
    <row r="20" spans="1:24" x14ac:dyDescent="0.25">
      <c r="A20" s="19" t="s">
        <v>123</v>
      </c>
      <c r="B20" s="13">
        <v>0.5</v>
      </c>
      <c r="C20" s="13">
        <v>0</v>
      </c>
      <c r="D20" s="6">
        <v>4</v>
      </c>
      <c r="E20" s="6">
        <v>2</v>
      </c>
      <c r="F20" s="6">
        <v>0</v>
      </c>
      <c r="G20" s="6">
        <v>1</v>
      </c>
      <c r="H20" s="6">
        <v>1</v>
      </c>
      <c r="I20" s="6">
        <v>1</v>
      </c>
      <c r="J20" s="6">
        <v>0</v>
      </c>
      <c r="K20" s="6">
        <v>2</v>
      </c>
      <c r="L20" s="6">
        <v>1</v>
      </c>
      <c r="M20" s="6">
        <v>1</v>
      </c>
      <c r="N20" s="6">
        <v>0</v>
      </c>
      <c r="O20" s="6">
        <v>1</v>
      </c>
      <c r="P20" s="6"/>
      <c r="Q20" s="6"/>
      <c r="R20" s="6"/>
      <c r="S20" s="6"/>
      <c r="U20" s="5" t="s">
        <v>65</v>
      </c>
      <c r="V20" s="6">
        <v>12</v>
      </c>
    </row>
    <row r="21" spans="1:24" x14ac:dyDescent="0.25">
      <c r="A21" s="19" t="s">
        <v>92</v>
      </c>
      <c r="B21" s="13">
        <v>0</v>
      </c>
      <c r="C21" s="13">
        <v>1</v>
      </c>
      <c r="D21" s="6">
        <v>4</v>
      </c>
      <c r="E21" s="6">
        <v>0</v>
      </c>
      <c r="F21" s="6">
        <v>4</v>
      </c>
      <c r="G21" s="6">
        <v>2</v>
      </c>
      <c r="H21" s="6">
        <v>2</v>
      </c>
      <c r="I21" s="6">
        <v>2</v>
      </c>
      <c r="J21" s="6">
        <v>0</v>
      </c>
      <c r="K21" s="6">
        <v>0</v>
      </c>
      <c r="L21" s="6">
        <v>4</v>
      </c>
      <c r="M21" s="6">
        <v>0</v>
      </c>
      <c r="N21" s="6">
        <v>0</v>
      </c>
      <c r="O21" s="6">
        <v>0</v>
      </c>
      <c r="P21" s="6"/>
      <c r="Q21" s="6"/>
      <c r="R21" s="6"/>
      <c r="S21" s="6"/>
      <c r="U21" s="6" t="s">
        <v>75</v>
      </c>
      <c r="V21" s="6">
        <v>42</v>
      </c>
    </row>
    <row r="22" spans="1:24" x14ac:dyDescent="0.25">
      <c r="A22" s="19" t="s">
        <v>132</v>
      </c>
      <c r="B22" s="13">
        <v>0</v>
      </c>
      <c r="C22" s="13">
        <v>0.75</v>
      </c>
      <c r="D22" s="6">
        <v>4</v>
      </c>
      <c r="E22" s="6">
        <v>0</v>
      </c>
      <c r="F22" s="6">
        <v>3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3</v>
      </c>
      <c r="M22" s="6">
        <v>1</v>
      </c>
      <c r="N22" s="6">
        <v>0</v>
      </c>
      <c r="O22" s="6">
        <v>0</v>
      </c>
      <c r="P22" s="6"/>
      <c r="Q22" s="6"/>
      <c r="R22" s="6"/>
      <c r="S22" s="6"/>
      <c r="U22" s="6" t="s">
        <v>61</v>
      </c>
      <c r="V22" s="6">
        <v>56</v>
      </c>
    </row>
    <row r="23" spans="1:24" x14ac:dyDescent="0.25">
      <c r="A23" s="19" t="s">
        <v>21</v>
      </c>
      <c r="B23" s="13">
        <v>0.75</v>
      </c>
      <c r="C23" s="13">
        <v>0.25</v>
      </c>
      <c r="D23" s="6">
        <v>4</v>
      </c>
      <c r="E23" s="6">
        <v>3</v>
      </c>
      <c r="F23" s="6">
        <v>1</v>
      </c>
      <c r="G23" s="6">
        <v>1</v>
      </c>
      <c r="H23" s="6">
        <v>1</v>
      </c>
      <c r="I23" s="6">
        <v>1</v>
      </c>
      <c r="J23" s="6">
        <v>1</v>
      </c>
      <c r="K23" s="6">
        <v>1</v>
      </c>
      <c r="L23" s="6">
        <v>1</v>
      </c>
      <c r="M23" s="6">
        <v>0</v>
      </c>
      <c r="N23" s="6">
        <v>0</v>
      </c>
      <c r="O23" s="6">
        <v>0</v>
      </c>
      <c r="P23" s="6"/>
      <c r="Q23" s="6"/>
      <c r="R23" s="6"/>
      <c r="S23" s="6"/>
    </row>
    <row r="24" spans="1:24" x14ac:dyDescent="0.25">
      <c r="A24" s="19" t="s">
        <v>24</v>
      </c>
      <c r="B24" s="13">
        <v>0</v>
      </c>
      <c r="C24" s="13">
        <v>0.33333333333333331</v>
      </c>
      <c r="D24" s="6">
        <v>3</v>
      </c>
      <c r="E24" s="6">
        <v>0</v>
      </c>
      <c r="F24" s="6">
        <v>1</v>
      </c>
      <c r="G24" s="6">
        <v>1</v>
      </c>
      <c r="H24" s="6">
        <v>0</v>
      </c>
      <c r="I24" s="6">
        <v>2</v>
      </c>
      <c r="J24" s="6">
        <v>2</v>
      </c>
      <c r="K24" s="6">
        <v>1</v>
      </c>
      <c r="L24" s="6">
        <v>2</v>
      </c>
      <c r="M24" s="6">
        <v>1</v>
      </c>
      <c r="N24" s="6">
        <v>0</v>
      </c>
      <c r="O24" s="6">
        <v>1</v>
      </c>
      <c r="P24" s="6"/>
      <c r="Q24" s="6"/>
      <c r="R24" s="6"/>
      <c r="S24" s="6"/>
    </row>
    <row r="25" spans="1:24" x14ac:dyDescent="0.25">
      <c r="A25" s="19" t="s">
        <v>114</v>
      </c>
      <c r="B25" s="13">
        <v>1</v>
      </c>
      <c r="C25" s="13">
        <v>0</v>
      </c>
      <c r="D25" s="6">
        <v>3</v>
      </c>
      <c r="E25" s="6">
        <v>3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/>
      <c r="Q25" s="6"/>
      <c r="R25" s="6"/>
      <c r="S25" s="6"/>
    </row>
    <row r="26" spans="1:24" x14ac:dyDescent="0.25">
      <c r="A26" s="19" t="s">
        <v>89</v>
      </c>
      <c r="B26" s="13">
        <v>1</v>
      </c>
      <c r="C26" s="13">
        <v>0</v>
      </c>
      <c r="D26" s="6">
        <v>2</v>
      </c>
      <c r="E26" s="6">
        <v>2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/>
      <c r="Q26" s="6"/>
      <c r="R26" s="6"/>
      <c r="S26" s="6"/>
      <c r="V26" s="31" t="s">
        <v>102</v>
      </c>
      <c r="W26" s="31" t="s">
        <v>104</v>
      </c>
      <c r="X26" s="33" t="s">
        <v>110</v>
      </c>
    </row>
    <row r="27" spans="1:24" x14ac:dyDescent="0.25">
      <c r="A27" s="19" t="s">
        <v>117</v>
      </c>
      <c r="B27" s="13">
        <v>1</v>
      </c>
      <c r="C27" s="13">
        <v>0</v>
      </c>
      <c r="D27" s="6">
        <v>2</v>
      </c>
      <c r="E27" s="6">
        <v>2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/>
      <c r="Q27" s="6"/>
      <c r="R27" s="6"/>
      <c r="S27" s="6"/>
      <c r="U27" s="32" t="s">
        <v>103</v>
      </c>
      <c r="V27" s="30">
        <v>277</v>
      </c>
      <c r="W27" s="36">
        <v>100</v>
      </c>
      <c r="X27" s="34">
        <v>1</v>
      </c>
    </row>
    <row r="28" spans="1:24" x14ac:dyDescent="0.25">
      <c r="A28" s="19" t="s">
        <v>85</v>
      </c>
      <c r="B28" s="13">
        <v>1</v>
      </c>
      <c r="C28" s="13">
        <v>0</v>
      </c>
      <c r="D28" s="6">
        <v>2</v>
      </c>
      <c r="E28" s="6">
        <v>2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1</v>
      </c>
      <c r="M28" s="6">
        <v>0</v>
      </c>
      <c r="N28" s="6">
        <v>0</v>
      </c>
      <c r="O28" s="6">
        <v>0</v>
      </c>
      <c r="P28" s="6"/>
      <c r="Q28" s="6"/>
      <c r="R28" s="6"/>
      <c r="S28" s="6"/>
      <c r="U28" s="32" t="s">
        <v>105</v>
      </c>
      <c r="V28" s="30">
        <v>100</v>
      </c>
      <c r="W28" s="37">
        <v>36.101083032490976</v>
      </c>
      <c r="X28" s="34">
        <v>95</v>
      </c>
    </row>
    <row r="29" spans="1:24" x14ac:dyDescent="0.25">
      <c r="A29" s="19" t="s">
        <v>69</v>
      </c>
      <c r="B29" s="13">
        <v>0</v>
      </c>
      <c r="C29" s="13">
        <v>1</v>
      </c>
      <c r="D29" s="6">
        <v>2</v>
      </c>
      <c r="E29" s="6">
        <v>0</v>
      </c>
      <c r="F29" s="6">
        <v>2</v>
      </c>
      <c r="G29" s="6">
        <v>1</v>
      </c>
      <c r="H29" s="6">
        <v>1</v>
      </c>
      <c r="I29" s="6">
        <v>1</v>
      </c>
      <c r="J29" s="6">
        <v>1</v>
      </c>
      <c r="K29" s="6">
        <v>1</v>
      </c>
      <c r="L29" s="6">
        <v>2</v>
      </c>
      <c r="M29" s="6">
        <v>0</v>
      </c>
      <c r="N29" s="6">
        <v>0</v>
      </c>
      <c r="O29" s="6">
        <v>0</v>
      </c>
      <c r="P29" s="6"/>
      <c r="Q29" s="6"/>
      <c r="R29" s="6"/>
      <c r="S29" s="6"/>
      <c r="U29" s="32" t="s">
        <v>106</v>
      </c>
      <c r="V29" s="30">
        <v>83</v>
      </c>
      <c r="W29" s="37">
        <v>29.963898916967509</v>
      </c>
      <c r="X29" s="34">
        <v>95</v>
      </c>
    </row>
    <row r="30" spans="1:24" x14ac:dyDescent="0.25">
      <c r="A30" s="19" t="s">
        <v>18</v>
      </c>
      <c r="B30" s="13">
        <v>0</v>
      </c>
      <c r="C30" s="13">
        <v>1</v>
      </c>
      <c r="D30" s="6">
        <v>2</v>
      </c>
      <c r="E30" s="6">
        <v>0</v>
      </c>
      <c r="F30" s="6">
        <v>2</v>
      </c>
      <c r="G30" s="6">
        <v>0</v>
      </c>
      <c r="H30" s="6">
        <v>0</v>
      </c>
      <c r="I30" s="6">
        <v>1</v>
      </c>
      <c r="J30" s="6">
        <v>1</v>
      </c>
      <c r="K30" s="6">
        <v>0</v>
      </c>
      <c r="L30" s="6">
        <v>2</v>
      </c>
      <c r="M30" s="6">
        <v>0</v>
      </c>
      <c r="N30" s="6">
        <v>0</v>
      </c>
      <c r="O30" s="6">
        <v>0</v>
      </c>
      <c r="P30" s="6"/>
      <c r="Q30" s="6"/>
      <c r="R30" s="6"/>
      <c r="S30" s="6"/>
      <c r="U30" s="32" t="s">
        <v>107</v>
      </c>
      <c r="V30" s="30">
        <v>25</v>
      </c>
      <c r="W30" s="37">
        <v>9.025270758122744</v>
      </c>
      <c r="X30" s="34">
        <v>95</v>
      </c>
    </row>
    <row r="31" spans="1:24" x14ac:dyDescent="0.25">
      <c r="A31" s="19" t="s">
        <v>87</v>
      </c>
      <c r="B31" s="13">
        <v>0</v>
      </c>
      <c r="C31" s="13">
        <v>0</v>
      </c>
      <c r="D31" s="6">
        <v>1</v>
      </c>
      <c r="E31" s="6">
        <v>0</v>
      </c>
      <c r="F31" s="6">
        <v>0</v>
      </c>
      <c r="G31" s="6">
        <v>1</v>
      </c>
      <c r="H31" s="6">
        <v>1</v>
      </c>
      <c r="I31" s="6">
        <v>1</v>
      </c>
      <c r="J31" s="6">
        <v>0</v>
      </c>
      <c r="K31" s="6">
        <v>0</v>
      </c>
      <c r="L31" s="6">
        <v>1</v>
      </c>
      <c r="M31" s="6">
        <v>0</v>
      </c>
      <c r="N31" s="6">
        <v>0</v>
      </c>
      <c r="O31" s="6">
        <v>1</v>
      </c>
      <c r="P31" s="6"/>
      <c r="Q31" s="6"/>
      <c r="R31" s="6"/>
      <c r="S31" s="6"/>
      <c r="U31" s="32" t="s">
        <v>108</v>
      </c>
      <c r="V31" s="30">
        <v>6</v>
      </c>
      <c r="W31" s="37">
        <v>2.1660649819494582</v>
      </c>
      <c r="X31" s="34">
        <v>95</v>
      </c>
    </row>
    <row r="32" spans="1:24" x14ac:dyDescent="0.25">
      <c r="A32" s="19" t="s">
        <v>72</v>
      </c>
      <c r="B32" s="13">
        <v>1</v>
      </c>
      <c r="C32" s="13">
        <v>0</v>
      </c>
      <c r="D32" s="6">
        <v>1</v>
      </c>
      <c r="E32" s="6">
        <v>1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/>
      <c r="Q32" s="6"/>
      <c r="R32" s="6"/>
      <c r="S32" s="6"/>
      <c r="U32" s="32" t="s">
        <v>109</v>
      </c>
      <c r="V32" s="30">
        <v>63</v>
      </c>
      <c r="W32" s="37">
        <v>22.743682310469314</v>
      </c>
      <c r="X32" s="34">
        <v>95</v>
      </c>
    </row>
    <row r="33" spans="1:19" x14ac:dyDescent="0.25">
      <c r="A33" s="19" t="s">
        <v>66</v>
      </c>
      <c r="B33" s="13">
        <v>0</v>
      </c>
      <c r="C33" s="13">
        <v>0</v>
      </c>
      <c r="D33" s="6">
        <v>1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1</v>
      </c>
      <c r="K33" s="6">
        <v>1</v>
      </c>
      <c r="L33" s="6">
        <v>1</v>
      </c>
      <c r="M33" s="6">
        <v>0</v>
      </c>
      <c r="N33" s="6">
        <v>0</v>
      </c>
      <c r="O33" s="6">
        <v>1</v>
      </c>
      <c r="P33" s="6"/>
      <c r="Q33" s="6"/>
      <c r="R33" s="6"/>
      <c r="S33" s="6"/>
    </row>
    <row r="34" spans="1:19" x14ac:dyDescent="0.25">
      <c r="A34" s="19" t="s">
        <v>71</v>
      </c>
      <c r="B34" s="13">
        <v>0</v>
      </c>
      <c r="C34" s="13">
        <v>0</v>
      </c>
      <c r="D34" s="6">
        <v>1</v>
      </c>
      <c r="E34" s="6">
        <v>0</v>
      </c>
      <c r="F34" s="6">
        <v>0</v>
      </c>
      <c r="G34" s="6">
        <v>1</v>
      </c>
      <c r="H34" s="6">
        <v>1</v>
      </c>
      <c r="I34" s="6">
        <v>1</v>
      </c>
      <c r="J34" s="6">
        <v>1</v>
      </c>
      <c r="K34" s="6">
        <v>1</v>
      </c>
      <c r="L34" s="6">
        <v>1</v>
      </c>
      <c r="M34" s="6">
        <v>0</v>
      </c>
      <c r="N34" s="6">
        <v>0</v>
      </c>
      <c r="O34" s="6">
        <v>1</v>
      </c>
      <c r="P34" s="6"/>
      <c r="Q34" s="6"/>
      <c r="R34" s="6"/>
      <c r="S34" s="6"/>
    </row>
    <row r="35" spans="1:19" x14ac:dyDescent="0.25">
      <c r="A35" s="19" t="s">
        <v>130</v>
      </c>
      <c r="B35" s="13">
        <v>0</v>
      </c>
      <c r="C35" s="13">
        <v>1</v>
      </c>
      <c r="D35" s="6">
        <v>1</v>
      </c>
      <c r="E35" s="6">
        <v>0</v>
      </c>
      <c r="F35" s="6">
        <v>1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1</v>
      </c>
      <c r="M35" s="6">
        <v>0</v>
      </c>
      <c r="N35" s="6">
        <v>0</v>
      </c>
      <c r="O35" s="6">
        <v>0</v>
      </c>
      <c r="P35" s="6"/>
      <c r="Q35" s="6"/>
      <c r="R35" s="6"/>
      <c r="S35" s="6"/>
    </row>
    <row r="36" spans="1:19" x14ac:dyDescent="0.25">
      <c r="A36" s="19" t="s">
        <v>84</v>
      </c>
      <c r="B36" s="13">
        <v>1</v>
      </c>
      <c r="C36" s="13">
        <v>0</v>
      </c>
      <c r="D36" s="6">
        <v>1</v>
      </c>
      <c r="E36" s="6">
        <v>1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/>
      <c r="Q36" s="6"/>
      <c r="R36" s="6"/>
      <c r="S36" s="6"/>
    </row>
    <row r="37" spans="1:19" x14ac:dyDescent="0.25">
      <c r="A37" s="19" t="s">
        <v>121</v>
      </c>
      <c r="B37" s="13">
        <v>0</v>
      </c>
      <c r="C37" s="13">
        <v>0</v>
      </c>
      <c r="D37" s="6">
        <v>1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1</v>
      </c>
      <c r="N37" s="6">
        <v>0</v>
      </c>
      <c r="O37" s="6">
        <v>0</v>
      </c>
      <c r="P37" s="6"/>
      <c r="Q37" s="6"/>
      <c r="R37" s="6"/>
      <c r="S37" s="6"/>
    </row>
    <row r="38" spans="1:19" x14ac:dyDescent="0.25">
      <c r="A38" s="19" t="s">
        <v>97</v>
      </c>
      <c r="B38" s="13">
        <v>1</v>
      </c>
      <c r="C38" s="13">
        <v>0</v>
      </c>
      <c r="D38" s="6">
        <v>1</v>
      </c>
      <c r="E38" s="6">
        <v>1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/>
      <c r="Q38" s="6"/>
      <c r="R38" s="6"/>
      <c r="S38" s="6"/>
    </row>
    <row r="39" spans="1:19" x14ac:dyDescent="0.25">
      <c r="A39" s="19" t="s">
        <v>135</v>
      </c>
      <c r="B39" s="13">
        <v>1</v>
      </c>
      <c r="C39" s="13">
        <v>0</v>
      </c>
      <c r="D39" s="6">
        <v>1</v>
      </c>
      <c r="E39" s="6">
        <v>1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/>
      <c r="Q39" s="6"/>
      <c r="R39" s="6"/>
      <c r="S39" s="6"/>
    </row>
    <row r="40" spans="1:19" x14ac:dyDescent="0.25">
      <c r="A40" s="35" t="s">
        <v>98</v>
      </c>
      <c r="B40" s="13">
        <v>1</v>
      </c>
      <c r="C40" s="13">
        <v>0</v>
      </c>
      <c r="D40" s="6">
        <v>1</v>
      </c>
      <c r="E40" s="6">
        <v>1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/>
      <c r="Q40" s="6"/>
      <c r="R40" s="6"/>
      <c r="S40" s="6"/>
    </row>
    <row r="41" spans="1:19" x14ac:dyDescent="0.25">
      <c r="A41" s="35" t="s">
        <v>136</v>
      </c>
      <c r="B41" s="13">
        <v>0</v>
      </c>
      <c r="C41" s="13">
        <v>1</v>
      </c>
      <c r="D41" s="6">
        <v>1</v>
      </c>
      <c r="E41" s="6">
        <v>0</v>
      </c>
      <c r="F41" s="6">
        <v>1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/>
      <c r="Q41" s="6"/>
      <c r="R41" s="6"/>
      <c r="S41" s="6"/>
    </row>
    <row r="42" spans="1:19" x14ac:dyDescent="0.25">
      <c r="A42" s="35" t="s">
        <v>20</v>
      </c>
      <c r="B42" s="13">
        <v>1</v>
      </c>
      <c r="C42" s="13">
        <v>0</v>
      </c>
      <c r="D42" s="6">
        <v>1</v>
      </c>
      <c r="E42" s="6">
        <v>1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1</v>
      </c>
      <c r="M42" s="6">
        <v>0</v>
      </c>
      <c r="N42" s="6">
        <v>0</v>
      </c>
      <c r="O42" s="6">
        <v>0</v>
      </c>
      <c r="P42" s="6"/>
      <c r="Q42" s="6"/>
      <c r="R42" s="6"/>
      <c r="S42" s="6"/>
    </row>
    <row r="43" spans="1:19" x14ac:dyDescent="0.25">
      <c r="A43" s="35"/>
      <c r="B43" s="13" t="e">
        <v>#DIV/0!</v>
      </c>
      <c r="C43" s="13" t="e">
        <v>#DIV/0!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/>
      <c r="Q43" s="6"/>
      <c r="R43" s="6"/>
      <c r="S43" s="6"/>
    </row>
    <row r="44" spans="1:19" x14ac:dyDescent="0.25">
      <c r="A44" s="20"/>
      <c r="B44" s="13" t="e">
        <v>#DIV/0!</v>
      </c>
      <c r="C44" s="13" t="e">
        <v>#DIV/0!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/>
      <c r="Q44" s="6"/>
      <c r="R44" s="6"/>
      <c r="S44" s="6"/>
    </row>
    <row r="45" spans="1:19" x14ac:dyDescent="0.25">
      <c r="A45" s="20"/>
      <c r="B45" s="13" t="e">
        <v>#DIV/0!</v>
      </c>
      <c r="C45" s="13" t="e">
        <v>#DIV/0!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/>
      <c r="Q45" s="6"/>
      <c r="R45" s="6"/>
      <c r="S45" s="6"/>
    </row>
    <row r="46" spans="1:19" x14ac:dyDescent="0.25">
      <c r="A46" s="20"/>
      <c r="B46" s="13" t="e">
        <v>#DIV/0!</v>
      </c>
      <c r="C46" s="13" t="e">
        <v>#DIV/0!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/>
      <c r="Q46" s="6"/>
      <c r="R46" s="6"/>
      <c r="S46" s="6"/>
    </row>
    <row r="47" spans="1:19" x14ac:dyDescent="0.25">
      <c r="A47" s="20"/>
      <c r="B47" s="13" t="e">
        <v>#DIV/0!</v>
      </c>
      <c r="C47" s="13" t="e">
        <v>#DIV/0!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/>
      <c r="Q47" s="6"/>
      <c r="R47" s="6"/>
      <c r="S47" s="6"/>
    </row>
    <row r="48" spans="1:19" x14ac:dyDescent="0.25">
      <c r="A48" s="20"/>
      <c r="B48" s="13" t="e">
        <v>#DIV/0!</v>
      </c>
      <c r="C48" s="13" t="e">
        <v>#DIV/0!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/>
      <c r="Q48" s="6"/>
      <c r="R48" s="6"/>
      <c r="S48" s="6"/>
    </row>
    <row r="49" spans="1:19" x14ac:dyDescent="0.25">
      <c r="A49" s="20"/>
      <c r="B49" s="13" t="e">
        <v>#DIV/0!</v>
      </c>
      <c r="C49" s="13" t="e">
        <v>#DIV/0!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/>
      <c r="Q49" s="6"/>
      <c r="R49" s="6"/>
      <c r="S49" s="6"/>
    </row>
    <row r="50" spans="1:19" x14ac:dyDescent="0.25">
      <c r="A50" s="20"/>
      <c r="B50" s="13" t="e">
        <v>#DIV/0!</v>
      </c>
      <c r="C50" s="13" t="e">
        <v>#DIV/0!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/>
      <c r="Q50" s="6"/>
      <c r="R50" s="6"/>
      <c r="S50" s="6"/>
    </row>
    <row r="51" spans="1:19" x14ac:dyDescent="0.25">
      <c r="A51" s="20"/>
      <c r="B51" s="13" t="e">
        <v>#DIV/0!</v>
      </c>
      <c r="C51" s="13" t="e">
        <v>#DIV/0!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/>
      <c r="Q51" s="6"/>
      <c r="R51" s="6"/>
      <c r="S51" s="6"/>
    </row>
    <row r="52" spans="1:19" x14ac:dyDescent="0.25">
      <c r="A52" s="20"/>
      <c r="B52" s="13" t="e">
        <v>#DIV/0!</v>
      </c>
      <c r="C52" s="13" t="e">
        <v>#DIV/0!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/>
      <c r="Q52" s="6"/>
      <c r="R52" s="6"/>
      <c r="S52" s="6"/>
    </row>
    <row r="53" spans="1:19" x14ac:dyDescent="0.25">
      <c r="A53" s="20"/>
      <c r="B53" s="13" t="e">
        <v>#DIV/0!</v>
      </c>
      <c r="C53" s="13" t="e">
        <v>#DIV/0!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/>
      <c r="Q53" s="6"/>
      <c r="R53" s="6"/>
      <c r="S53" s="6"/>
    </row>
    <row r="54" spans="1:19" x14ac:dyDescent="0.25">
      <c r="A54" s="20"/>
      <c r="B54" s="13" t="e">
        <v>#DIV/0!</v>
      </c>
      <c r="C54" s="13" t="e">
        <v>#DIV/0!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/>
      <c r="Q54" s="6"/>
      <c r="R54" s="6"/>
      <c r="S54" s="6"/>
    </row>
    <row r="55" spans="1:19" x14ac:dyDescent="0.25">
      <c r="A55" s="20"/>
      <c r="B55" s="13" t="e">
        <v>#DIV/0!</v>
      </c>
      <c r="C55" s="13" t="e">
        <v>#DIV/0!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/>
      <c r="Q55" s="6"/>
      <c r="R55" s="6"/>
      <c r="S55" s="6"/>
    </row>
    <row r="56" spans="1:19" x14ac:dyDescent="0.25">
      <c r="A56" s="20"/>
      <c r="B56" s="13" t="e">
        <v>#DIV/0!</v>
      </c>
      <c r="C56" s="13" t="e">
        <v>#DIV/0!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/>
      <c r="Q56" s="6"/>
      <c r="R56" s="6"/>
      <c r="S56" s="6"/>
    </row>
    <row r="57" spans="1:19" x14ac:dyDescent="0.25">
      <c r="A57" s="20"/>
      <c r="B57" s="13" t="e">
        <v>#DIV/0!</v>
      </c>
      <c r="C57" s="13" t="e">
        <v>#DIV/0!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/>
      <c r="Q57" s="6"/>
      <c r="R57" s="6"/>
      <c r="S57" s="6"/>
    </row>
    <row r="58" spans="1:19" x14ac:dyDescent="0.25">
      <c r="A58" s="20"/>
      <c r="B58" s="13" t="e">
        <v>#DIV/0!</v>
      </c>
      <c r="C58" s="13" t="e">
        <v>#DIV/0!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/>
      <c r="Q58" s="6"/>
      <c r="R58" s="6"/>
      <c r="S58" s="6"/>
    </row>
    <row r="59" spans="1:19" x14ac:dyDescent="0.25">
      <c r="A59" s="20"/>
      <c r="B59" s="13" t="e">
        <v>#DIV/0!</v>
      </c>
      <c r="C59" s="13" t="e">
        <v>#DIV/0!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/>
      <c r="Q59" s="6"/>
      <c r="R59" s="6"/>
      <c r="S59" s="6"/>
    </row>
    <row r="60" spans="1:19" x14ac:dyDescent="0.25">
      <c r="A60" s="20"/>
      <c r="B60" s="13" t="e">
        <v>#DIV/0!</v>
      </c>
      <c r="C60" s="13" t="e">
        <v>#DIV/0!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/>
      <c r="Q60" s="6"/>
      <c r="R60" s="6"/>
      <c r="S60" s="6"/>
    </row>
    <row r="61" spans="1:19" x14ac:dyDescent="0.25">
      <c r="A61" s="20"/>
      <c r="B61" s="13" t="e">
        <v>#DIV/0!</v>
      </c>
      <c r="C61" s="13" t="e">
        <v>#DIV/0!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/>
      <c r="Q61" s="6"/>
      <c r="R61" s="6"/>
      <c r="S61" s="6"/>
    </row>
    <row r="62" spans="1:19" x14ac:dyDescent="0.25">
      <c r="A62" s="20"/>
      <c r="B62" s="13" t="e">
        <v>#DIV/0!</v>
      </c>
      <c r="C62" s="13" t="e">
        <v>#DIV/0!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/>
      <c r="Q62" s="6"/>
      <c r="R62" s="6"/>
      <c r="S62" s="6"/>
    </row>
    <row r="63" spans="1:19" x14ac:dyDescent="0.25">
      <c r="A63" s="20"/>
      <c r="B63" s="13" t="e">
        <v>#DIV/0!</v>
      </c>
      <c r="C63" s="13" t="e">
        <v>#DIV/0!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/>
      <c r="Q63" s="6"/>
      <c r="R63" s="6"/>
      <c r="S63" s="6"/>
    </row>
    <row r="64" spans="1:19" x14ac:dyDescent="0.25">
      <c r="A64" s="20"/>
      <c r="B64" s="13" t="e">
        <v>#DIV/0!</v>
      </c>
      <c r="C64" s="13" t="e">
        <v>#DIV/0!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/>
      <c r="Q64" s="6"/>
      <c r="R64" s="6"/>
      <c r="S64" s="6"/>
    </row>
    <row r="65" spans="1:19" x14ac:dyDescent="0.25">
      <c r="A65" s="20"/>
      <c r="B65" s="13" t="e">
        <v>#DIV/0!</v>
      </c>
      <c r="C65" s="13" t="e">
        <v>#DIV/0!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/>
      <c r="Q65" s="6"/>
      <c r="R65" s="6"/>
      <c r="S65" s="6"/>
    </row>
    <row r="66" spans="1:19" x14ac:dyDescent="0.25">
      <c r="A66" s="20"/>
      <c r="B66" s="13" t="e">
        <v>#DIV/0!</v>
      </c>
      <c r="C66" s="13" t="e">
        <v>#DIV/0!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/>
      <c r="Q66" s="6"/>
      <c r="R66" s="6"/>
      <c r="S66" s="6"/>
    </row>
    <row r="67" spans="1:19" x14ac:dyDescent="0.25">
      <c r="A67" s="20"/>
      <c r="B67" s="13" t="e">
        <v>#DIV/0!</v>
      </c>
      <c r="C67" s="13" t="e">
        <v>#DIV/0!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/>
      <c r="Q67" s="6"/>
      <c r="R67" s="6"/>
      <c r="S67" s="6"/>
    </row>
    <row r="68" spans="1:19" x14ac:dyDescent="0.25">
      <c r="A68" s="20"/>
      <c r="B68" s="13" t="e">
        <v>#DIV/0!</v>
      </c>
      <c r="C68" s="13" t="e">
        <v>#DIV/0!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/>
      <c r="Q68" s="6"/>
      <c r="R68" s="6"/>
      <c r="S68" s="6"/>
    </row>
    <row r="69" spans="1:19" x14ac:dyDescent="0.25">
      <c r="A69" s="20"/>
      <c r="B69" s="13" t="e">
        <v>#DIV/0!</v>
      </c>
      <c r="C69" s="13" t="e">
        <v>#DIV/0!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/>
      <c r="Q69" s="6"/>
      <c r="R69" s="6"/>
      <c r="S69" s="6"/>
    </row>
    <row r="70" spans="1:19" x14ac:dyDescent="0.25">
      <c r="A70" s="20"/>
      <c r="B70" s="13" t="e">
        <v>#DIV/0!</v>
      </c>
      <c r="C70" s="13" t="e">
        <v>#DIV/0!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/>
      <c r="Q70" s="6"/>
      <c r="R70" s="6"/>
      <c r="S70" s="6"/>
    </row>
    <row r="71" spans="1:19" x14ac:dyDescent="0.25">
      <c r="A71" s="20"/>
      <c r="B71" s="13" t="e">
        <v>#DIV/0!</v>
      </c>
      <c r="C71" s="13" t="e">
        <v>#DIV/0!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/>
      <c r="Q71" s="6"/>
      <c r="R71" s="6"/>
      <c r="S71" s="6"/>
    </row>
    <row r="72" spans="1:19" x14ac:dyDescent="0.25">
      <c r="A72" s="20"/>
      <c r="B72" s="13" t="e">
        <v>#DIV/0!</v>
      </c>
      <c r="C72" s="13" t="e">
        <v>#DIV/0!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/>
      <c r="Q72" s="6"/>
      <c r="R72" s="6"/>
      <c r="S72" s="6"/>
    </row>
    <row r="73" spans="1:19" x14ac:dyDescent="0.25">
      <c r="A73" s="20"/>
      <c r="B73" s="13" t="e">
        <v>#DIV/0!</v>
      </c>
      <c r="C73" s="13" t="e">
        <v>#DIV/0!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/>
      <c r="Q73" s="6"/>
      <c r="R73" s="6"/>
      <c r="S73" s="6"/>
    </row>
    <row r="74" spans="1:19" x14ac:dyDescent="0.25">
      <c r="A74" s="20"/>
      <c r="B74" s="13" t="e">
        <v>#DIV/0!</v>
      </c>
      <c r="C74" s="13" t="e">
        <v>#DIV/0!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/>
      <c r="Q74" s="6"/>
      <c r="R74" s="6"/>
      <c r="S74" s="6"/>
    </row>
    <row r="75" spans="1:19" x14ac:dyDescent="0.25">
      <c r="A75" s="20"/>
      <c r="B75" s="13" t="e">
        <v>#DIV/0!</v>
      </c>
      <c r="C75" s="13" t="e">
        <v>#DIV/0!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/>
      <c r="Q75" s="6"/>
      <c r="R75" s="6"/>
      <c r="S75" s="6"/>
    </row>
    <row r="76" spans="1:19" x14ac:dyDescent="0.25">
      <c r="A76" s="20"/>
      <c r="B76" s="13" t="e">
        <v>#DIV/0!</v>
      </c>
      <c r="C76" s="13" t="e">
        <v>#DIV/0!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/>
      <c r="Q76" s="6"/>
      <c r="R76" s="6"/>
      <c r="S76" s="6"/>
    </row>
    <row r="77" spans="1:19" x14ac:dyDescent="0.25">
      <c r="A77" s="20"/>
      <c r="B77" s="13" t="e">
        <v>#DIV/0!</v>
      </c>
      <c r="C77" s="13" t="e">
        <v>#DIV/0!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/>
      <c r="Q77" s="6"/>
      <c r="R77" s="6"/>
      <c r="S77" s="6"/>
    </row>
    <row r="78" spans="1:19" x14ac:dyDescent="0.25">
      <c r="A78" s="20"/>
      <c r="B78" s="13" t="e">
        <v>#DIV/0!</v>
      </c>
      <c r="C78" s="13" t="e">
        <v>#DIV/0!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/>
      <c r="Q78" s="6"/>
      <c r="R78" s="6"/>
      <c r="S78" s="6"/>
    </row>
    <row r="79" spans="1:19" x14ac:dyDescent="0.25">
      <c r="A79" s="20"/>
      <c r="B79" s="13" t="e">
        <v>#DIV/0!</v>
      </c>
      <c r="C79" s="13" t="e">
        <v>#DIV/0!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/>
      <c r="Q79" s="6"/>
      <c r="R79" s="6"/>
      <c r="S79" s="6"/>
    </row>
    <row r="80" spans="1:19" x14ac:dyDescent="0.25">
      <c r="A80" s="20"/>
      <c r="B80" s="13" t="e">
        <v>#DIV/0!</v>
      </c>
      <c r="C80" s="13" t="e">
        <v>#DIV/0!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/>
      <c r="Q80" s="6"/>
      <c r="R80" s="6"/>
      <c r="S80" s="6"/>
    </row>
    <row r="81" spans="1:19" x14ac:dyDescent="0.25">
      <c r="A81" s="20"/>
      <c r="B81" s="13" t="e">
        <v>#DIV/0!</v>
      </c>
      <c r="C81" s="13" t="e">
        <v>#DIV/0!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/>
      <c r="Q81" s="6"/>
      <c r="R81" s="6"/>
      <c r="S81" s="6"/>
    </row>
    <row r="82" spans="1:19" x14ac:dyDescent="0.25">
      <c r="A82" s="20"/>
      <c r="B82" s="13" t="e">
        <v>#DIV/0!</v>
      </c>
      <c r="C82" s="13" t="e">
        <v>#DIV/0!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/>
      <c r="Q82" s="6"/>
      <c r="R82" s="6"/>
      <c r="S82" s="6"/>
    </row>
    <row r="83" spans="1:19" x14ac:dyDescent="0.25">
      <c r="A83" s="20"/>
      <c r="B83" s="13" t="e">
        <v>#DIV/0!</v>
      </c>
      <c r="C83" s="13" t="e">
        <v>#DIV/0!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/>
      <c r="Q83" s="6"/>
      <c r="R83" s="6"/>
      <c r="S83" s="6"/>
    </row>
    <row r="84" spans="1:19" x14ac:dyDescent="0.25">
      <c r="A84" s="20"/>
      <c r="B84" s="13" t="e">
        <v>#DIV/0!</v>
      </c>
      <c r="C84" s="13" t="e">
        <v>#DIV/0!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/>
      <c r="Q84" s="6"/>
      <c r="R84" s="6"/>
      <c r="S84" s="6"/>
    </row>
    <row r="85" spans="1:19" x14ac:dyDescent="0.25">
      <c r="A85" s="20"/>
      <c r="B85" s="13" t="e">
        <v>#DIV/0!</v>
      </c>
      <c r="C85" s="13" t="e">
        <v>#DIV/0!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/>
      <c r="Q85" s="6"/>
      <c r="R85" s="6"/>
      <c r="S85" s="6"/>
    </row>
    <row r="86" spans="1:19" x14ac:dyDescent="0.25">
      <c r="A86" s="20"/>
      <c r="B86" s="13" t="e">
        <v>#DIV/0!</v>
      </c>
      <c r="C86" s="13" t="e">
        <v>#DIV/0!</v>
      </c>
      <c r="D86" s="6">
        <v>0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6">
        <v>0</v>
      </c>
      <c r="P86" s="6"/>
      <c r="Q86" s="6"/>
      <c r="R86" s="6"/>
      <c r="S86" s="6"/>
    </row>
    <row r="87" spans="1:19" x14ac:dyDescent="0.25">
      <c r="A87" s="20"/>
      <c r="B87" s="13" t="e">
        <v>#DIV/0!</v>
      </c>
      <c r="C87" s="13" t="e">
        <v>#DIV/0!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/>
      <c r="Q87" s="6"/>
      <c r="R87" s="6"/>
      <c r="S87" s="6"/>
    </row>
    <row r="88" spans="1:19" x14ac:dyDescent="0.25">
      <c r="A88" s="20"/>
      <c r="B88" s="13" t="e">
        <v>#DIV/0!</v>
      </c>
      <c r="C88" s="13" t="e">
        <v>#DIV/0!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/>
      <c r="Q88" s="6"/>
      <c r="R88" s="6"/>
      <c r="S88" s="6"/>
    </row>
    <row r="89" spans="1:19" x14ac:dyDescent="0.25">
      <c r="A89" s="20"/>
      <c r="B89" s="13" t="e">
        <v>#DIV/0!</v>
      </c>
      <c r="C89" s="13" t="e">
        <v>#DIV/0!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/>
      <c r="Q89" s="6"/>
      <c r="R89" s="6"/>
      <c r="S89" s="6"/>
    </row>
    <row r="90" spans="1:19" x14ac:dyDescent="0.25">
      <c r="A90" s="20"/>
      <c r="B90" s="13" t="e">
        <v>#DIV/0!</v>
      </c>
      <c r="C90" s="13" t="e">
        <v>#DIV/0!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/>
      <c r="Q90" s="6"/>
      <c r="R90" s="6"/>
      <c r="S90" s="6"/>
    </row>
    <row r="91" spans="1:19" x14ac:dyDescent="0.25">
      <c r="A91" s="20"/>
      <c r="B91" s="13" t="e">
        <v>#DIV/0!</v>
      </c>
      <c r="C91" s="13" t="e">
        <v>#DIV/0!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/>
      <c r="Q91" s="6"/>
      <c r="R91" s="6"/>
      <c r="S91" s="6"/>
    </row>
    <row r="92" spans="1:19" x14ac:dyDescent="0.25">
      <c r="A92" s="20"/>
      <c r="B92" s="13" t="e">
        <v>#DIV/0!</v>
      </c>
      <c r="C92" s="13" t="e">
        <v>#DIV/0!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/>
      <c r="Q92" s="6"/>
      <c r="R92" s="6"/>
      <c r="S92" s="6"/>
    </row>
    <row r="93" spans="1:19" x14ac:dyDescent="0.25">
      <c r="A93" s="20"/>
      <c r="B93" s="13" t="e">
        <v>#DIV/0!</v>
      </c>
      <c r="C93" s="13" t="e">
        <v>#DIV/0!</v>
      </c>
      <c r="D93" s="6">
        <v>0</v>
      </c>
      <c r="E93" s="6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/>
      <c r="Q93" s="6"/>
      <c r="R93" s="6"/>
      <c r="S93" s="6"/>
    </row>
    <row r="94" spans="1:19" x14ac:dyDescent="0.25">
      <c r="A94" s="20"/>
      <c r="B94" s="13" t="e">
        <v>#DIV/0!</v>
      </c>
      <c r="C94" s="13" t="e">
        <v>#DIV/0!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6"/>
      <c r="Q94" s="6"/>
      <c r="R94" s="6"/>
      <c r="S94" s="6"/>
    </row>
    <row r="95" spans="1:19" x14ac:dyDescent="0.25">
      <c r="A95" s="20"/>
      <c r="B95" s="13" t="e">
        <v>#DIV/0!</v>
      </c>
      <c r="C95" s="13" t="e">
        <v>#DIV/0!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/>
      <c r="Q95" s="6"/>
      <c r="R95" s="6"/>
      <c r="S95" s="6"/>
    </row>
    <row r="96" spans="1:19" x14ac:dyDescent="0.25">
      <c r="A96" s="20"/>
      <c r="B96" s="13" t="e">
        <v>#DIV/0!</v>
      </c>
      <c r="C96" s="13" t="e">
        <v>#DIV/0!</v>
      </c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6"/>
      <c r="Q96" s="6"/>
      <c r="R96" s="6"/>
      <c r="S96" s="6"/>
    </row>
    <row r="97" spans="1:19" x14ac:dyDescent="0.25">
      <c r="A97" s="20"/>
      <c r="B97" s="13" t="e">
        <v>#DIV/0!</v>
      </c>
      <c r="C97" s="13" t="e">
        <v>#DIV/0!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/>
      <c r="Q97" s="6"/>
      <c r="R97" s="6"/>
      <c r="S97" s="6"/>
    </row>
    <row r="98" spans="1:19" x14ac:dyDescent="0.25">
      <c r="A98" s="20"/>
      <c r="B98" s="13" t="e">
        <v>#DIV/0!</v>
      </c>
      <c r="C98" s="13" t="e">
        <v>#DIV/0!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/>
      <c r="Q98" s="6"/>
      <c r="R98" s="6"/>
      <c r="S98" s="6"/>
    </row>
    <row r="99" spans="1:19" x14ac:dyDescent="0.25">
      <c r="A99" s="20"/>
      <c r="B99" s="13" t="e">
        <v>#DIV/0!</v>
      </c>
      <c r="C99" s="13" t="e">
        <v>#DIV/0!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/>
      <c r="Q99" s="6"/>
      <c r="R99" s="6"/>
      <c r="S99" s="6"/>
    </row>
    <row r="100" spans="1:19" x14ac:dyDescent="0.25">
      <c r="A100" s="20"/>
      <c r="B100" s="13" t="e">
        <v>#DIV/0!</v>
      </c>
      <c r="C100" s="13" t="e">
        <v>#DIV/0!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/>
      <c r="Q100" s="6"/>
      <c r="R100" s="6"/>
      <c r="S100" s="6"/>
    </row>
    <row r="101" spans="1:19" x14ac:dyDescent="0.25">
      <c r="A101" s="20"/>
    </row>
    <row r="102" spans="1:19" x14ac:dyDescent="0.25">
      <c r="A102" s="20"/>
    </row>
    <row r="103" spans="1:19" x14ac:dyDescent="0.25">
      <c r="A103" s="20"/>
    </row>
    <row r="104" spans="1:19" x14ac:dyDescent="0.25">
      <c r="A104" s="20"/>
    </row>
    <row r="105" spans="1:19" x14ac:dyDescent="0.25">
      <c r="A105" s="20"/>
    </row>
    <row r="106" spans="1:19" x14ac:dyDescent="0.25">
      <c r="A106" s="20"/>
    </row>
    <row r="107" spans="1:19" x14ac:dyDescent="0.25">
      <c r="A107" s="20"/>
    </row>
    <row r="108" spans="1:19" x14ac:dyDescent="0.25">
      <c r="A108" s="20"/>
    </row>
    <row r="109" spans="1:19" x14ac:dyDescent="0.25">
      <c r="A109" s="20"/>
    </row>
    <row r="110" spans="1:19" x14ac:dyDescent="0.25">
      <c r="A110" s="20"/>
    </row>
    <row r="111" spans="1:19" x14ac:dyDescent="0.25">
      <c r="A111" s="20"/>
    </row>
    <row r="112" spans="1:19" x14ac:dyDescent="0.25">
      <c r="A112" s="20"/>
    </row>
    <row r="113" spans="1:1" x14ac:dyDescent="0.25">
      <c r="A113" s="20"/>
    </row>
    <row r="114" spans="1:1" x14ac:dyDescent="0.25">
      <c r="A114" s="20"/>
    </row>
    <row r="115" spans="1:1" x14ac:dyDescent="0.25">
      <c r="A115" s="20"/>
    </row>
    <row r="116" spans="1:1" x14ac:dyDescent="0.25">
      <c r="A116" s="20"/>
    </row>
    <row r="117" spans="1:1" x14ac:dyDescent="0.25">
      <c r="A117" s="20"/>
    </row>
    <row r="118" spans="1:1" x14ac:dyDescent="0.25">
      <c r="A118" s="20"/>
    </row>
    <row r="119" spans="1:1" x14ac:dyDescent="0.25">
      <c r="A119" s="20"/>
    </row>
    <row r="120" spans="1:1" x14ac:dyDescent="0.25">
      <c r="A120" s="20"/>
    </row>
    <row r="121" spans="1:1" x14ac:dyDescent="0.25">
      <c r="A121" s="20"/>
    </row>
    <row r="122" spans="1:1" x14ac:dyDescent="0.25">
      <c r="A122" s="20"/>
    </row>
    <row r="123" spans="1:1" x14ac:dyDescent="0.25">
      <c r="A123" s="20"/>
    </row>
    <row r="124" spans="1:1" x14ac:dyDescent="0.25">
      <c r="A124" s="20"/>
    </row>
    <row r="125" spans="1:1" x14ac:dyDescent="0.25">
      <c r="A125" s="20"/>
    </row>
    <row r="126" spans="1:1" x14ac:dyDescent="0.25">
      <c r="A126" s="20"/>
    </row>
    <row r="127" spans="1:1" x14ac:dyDescent="0.25">
      <c r="A127" s="20"/>
    </row>
    <row r="128" spans="1:1" x14ac:dyDescent="0.25">
      <c r="A128" s="20"/>
    </row>
    <row r="129" spans="1:1" x14ac:dyDescent="0.25">
      <c r="A129" s="20"/>
    </row>
    <row r="130" spans="1:1" x14ac:dyDescent="0.25">
      <c r="A130" s="20"/>
    </row>
    <row r="131" spans="1:1" x14ac:dyDescent="0.25">
      <c r="A131" s="20"/>
    </row>
    <row r="132" spans="1:1" x14ac:dyDescent="0.25">
      <c r="A132" s="20"/>
    </row>
    <row r="133" spans="1:1" x14ac:dyDescent="0.25">
      <c r="A133" s="20"/>
    </row>
    <row r="134" spans="1:1" x14ac:dyDescent="0.25">
      <c r="A134" s="20"/>
    </row>
    <row r="135" spans="1:1" x14ac:dyDescent="0.25">
      <c r="A135" s="20"/>
    </row>
    <row r="136" spans="1:1" x14ac:dyDescent="0.25">
      <c r="A136" s="20"/>
    </row>
    <row r="137" spans="1:1" x14ac:dyDescent="0.25">
      <c r="A137" s="20"/>
    </row>
    <row r="138" spans="1:1" x14ac:dyDescent="0.25">
      <c r="A138" s="20"/>
    </row>
    <row r="139" spans="1:1" x14ac:dyDescent="0.25">
      <c r="A139" s="20"/>
    </row>
    <row r="140" spans="1:1" x14ac:dyDescent="0.25">
      <c r="A140" s="20"/>
    </row>
    <row r="141" spans="1:1" x14ac:dyDescent="0.25">
      <c r="A141" s="20"/>
    </row>
    <row r="142" spans="1:1" x14ac:dyDescent="0.25">
      <c r="A142" s="20"/>
    </row>
    <row r="143" spans="1:1" x14ac:dyDescent="0.25">
      <c r="A143" s="20"/>
    </row>
    <row r="144" spans="1:1" x14ac:dyDescent="0.25">
      <c r="A144" s="20"/>
    </row>
    <row r="145" spans="1:1" x14ac:dyDescent="0.25">
      <c r="A145" s="20"/>
    </row>
    <row r="146" spans="1:1" x14ac:dyDescent="0.25">
      <c r="A146" s="20"/>
    </row>
    <row r="147" spans="1:1" x14ac:dyDescent="0.25">
      <c r="A147" s="20"/>
    </row>
    <row r="148" spans="1:1" x14ac:dyDescent="0.25">
      <c r="A148" s="20"/>
    </row>
    <row r="149" spans="1:1" x14ac:dyDescent="0.25">
      <c r="A149" s="20"/>
    </row>
    <row r="150" spans="1:1" x14ac:dyDescent="0.25">
      <c r="A150" s="20"/>
    </row>
    <row r="151" spans="1:1" x14ac:dyDescent="0.25">
      <c r="A151" s="20"/>
    </row>
    <row r="152" spans="1:1" x14ac:dyDescent="0.25">
      <c r="A152" s="20"/>
    </row>
    <row r="153" spans="1:1" x14ac:dyDescent="0.25">
      <c r="A153" s="20"/>
    </row>
    <row r="154" spans="1:1" x14ac:dyDescent="0.25">
      <c r="A154" s="20"/>
    </row>
    <row r="155" spans="1:1" x14ac:dyDescent="0.25">
      <c r="A155" s="20"/>
    </row>
    <row r="156" spans="1:1" x14ac:dyDescent="0.25">
      <c r="A156" s="20"/>
    </row>
    <row r="157" spans="1:1" x14ac:dyDescent="0.25">
      <c r="A157" s="20"/>
    </row>
    <row r="158" spans="1:1" x14ac:dyDescent="0.25">
      <c r="A158" s="20"/>
    </row>
    <row r="159" spans="1:1" x14ac:dyDescent="0.25">
      <c r="A159" s="20"/>
    </row>
    <row r="160" spans="1:1" x14ac:dyDescent="0.25">
      <c r="A160" s="20"/>
    </row>
    <row r="161" spans="1:1" x14ac:dyDescent="0.25">
      <c r="A161" s="20"/>
    </row>
    <row r="162" spans="1:1" x14ac:dyDescent="0.25">
      <c r="A162" s="20"/>
    </row>
    <row r="163" spans="1:1" x14ac:dyDescent="0.25">
      <c r="A163" s="20"/>
    </row>
    <row r="164" spans="1:1" x14ac:dyDescent="0.25">
      <c r="A164" s="20"/>
    </row>
    <row r="165" spans="1:1" x14ac:dyDescent="0.25">
      <c r="A165" s="20"/>
    </row>
    <row r="166" spans="1:1" x14ac:dyDescent="0.25">
      <c r="A166" s="20"/>
    </row>
    <row r="167" spans="1:1" x14ac:dyDescent="0.25">
      <c r="A167" s="20"/>
    </row>
    <row r="168" spans="1:1" x14ac:dyDescent="0.25">
      <c r="A168" s="20"/>
    </row>
    <row r="169" spans="1:1" x14ac:dyDescent="0.25">
      <c r="A169" s="20"/>
    </row>
    <row r="170" spans="1:1" x14ac:dyDescent="0.25">
      <c r="A170" s="20"/>
    </row>
    <row r="171" spans="1:1" x14ac:dyDescent="0.25">
      <c r="A171" s="20"/>
    </row>
    <row r="172" spans="1:1" x14ac:dyDescent="0.25">
      <c r="A172" s="20"/>
    </row>
    <row r="173" spans="1:1" x14ac:dyDescent="0.25">
      <c r="A173" s="20"/>
    </row>
    <row r="174" spans="1:1" x14ac:dyDescent="0.25">
      <c r="A174" s="20"/>
    </row>
    <row r="175" spans="1:1" x14ac:dyDescent="0.25">
      <c r="A175" s="20"/>
    </row>
    <row r="176" spans="1:1" x14ac:dyDescent="0.25">
      <c r="A176" s="20"/>
    </row>
    <row r="177" spans="1:1" x14ac:dyDescent="0.25">
      <c r="A177" s="20"/>
    </row>
    <row r="178" spans="1:1" x14ac:dyDescent="0.25">
      <c r="A178" s="20"/>
    </row>
    <row r="179" spans="1:1" x14ac:dyDescent="0.25">
      <c r="A179" s="20"/>
    </row>
    <row r="180" spans="1:1" x14ac:dyDescent="0.25">
      <c r="A180" s="20"/>
    </row>
    <row r="181" spans="1:1" x14ac:dyDescent="0.25">
      <c r="A181" s="20"/>
    </row>
    <row r="182" spans="1:1" x14ac:dyDescent="0.25">
      <c r="A182" s="20"/>
    </row>
    <row r="183" spans="1:1" x14ac:dyDescent="0.25">
      <c r="A183" s="20"/>
    </row>
    <row r="184" spans="1:1" x14ac:dyDescent="0.25">
      <c r="A184" s="20"/>
    </row>
    <row r="185" spans="1:1" x14ac:dyDescent="0.25">
      <c r="A185" s="20"/>
    </row>
    <row r="186" spans="1:1" x14ac:dyDescent="0.25">
      <c r="A186" s="20"/>
    </row>
    <row r="187" spans="1:1" x14ac:dyDescent="0.25">
      <c r="A187" s="20"/>
    </row>
    <row r="188" spans="1:1" x14ac:dyDescent="0.25">
      <c r="A188" s="20"/>
    </row>
    <row r="189" spans="1:1" x14ac:dyDescent="0.25">
      <c r="A189" s="20"/>
    </row>
    <row r="190" spans="1:1" x14ac:dyDescent="0.25">
      <c r="A190" s="20"/>
    </row>
    <row r="191" spans="1:1" x14ac:dyDescent="0.25">
      <c r="A191" s="20"/>
    </row>
    <row r="192" spans="1:1" x14ac:dyDescent="0.25">
      <c r="A192" s="20"/>
    </row>
    <row r="193" spans="1:1" x14ac:dyDescent="0.25">
      <c r="A193" s="20"/>
    </row>
    <row r="194" spans="1:1" x14ac:dyDescent="0.25">
      <c r="A194" s="20"/>
    </row>
    <row r="195" spans="1:1" x14ac:dyDescent="0.25">
      <c r="A195" s="20"/>
    </row>
    <row r="196" spans="1:1" x14ac:dyDescent="0.25">
      <c r="A196" s="20"/>
    </row>
    <row r="197" spans="1:1" x14ac:dyDescent="0.25">
      <c r="A197" s="20"/>
    </row>
    <row r="198" spans="1:1" x14ac:dyDescent="0.25">
      <c r="A198" s="20"/>
    </row>
    <row r="199" spans="1:1" x14ac:dyDescent="0.25">
      <c r="A199" s="20"/>
    </row>
    <row r="200" spans="1:1" x14ac:dyDescent="0.25">
      <c r="A200" s="20"/>
    </row>
    <row r="201" spans="1:1" x14ac:dyDescent="0.25">
      <c r="A201" s="20"/>
    </row>
    <row r="202" spans="1:1" x14ac:dyDescent="0.25">
      <c r="A202" s="20"/>
    </row>
    <row r="203" spans="1:1" x14ac:dyDescent="0.25">
      <c r="A203" s="20"/>
    </row>
    <row r="204" spans="1:1" x14ac:dyDescent="0.25">
      <c r="A204" s="20"/>
    </row>
    <row r="205" spans="1:1" x14ac:dyDescent="0.25">
      <c r="A205" s="20"/>
    </row>
    <row r="206" spans="1:1" x14ac:dyDescent="0.25">
      <c r="A206" s="20"/>
    </row>
    <row r="207" spans="1:1" x14ac:dyDescent="0.25">
      <c r="A207" s="20"/>
    </row>
    <row r="208" spans="1:1" x14ac:dyDescent="0.25">
      <c r="A208" s="20"/>
    </row>
    <row r="209" spans="1:1" x14ac:dyDescent="0.25">
      <c r="A209" s="20"/>
    </row>
    <row r="210" spans="1:1" x14ac:dyDescent="0.25">
      <c r="A210" s="20"/>
    </row>
    <row r="211" spans="1:1" x14ac:dyDescent="0.25">
      <c r="A211" s="20"/>
    </row>
    <row r="212" spans="1:1" x14ac:dyDescent="0.25">
      <c r="A212" s="20"/>
    </row>
    <row r="213" spans="1:1" x14ac:dyDescent="0.25">
      <c r="A213" s="20"/>
    </row>
    <row r="214" spans="1:1" x14ac:dyDescent="0.25">
      <c r="A214" s="20"/>
    </row>
    <row r="215" spans="1:1" x14ac:dyDescent="0.25">
      <c r="A215" s="20"/>
    </row>
    <row r="216" spans="1:1" x14ac:dyDescent="0.25">
      <c r="A216" s="20"/>
    </row>
    <row r="217" spans="1:1" x14ac:dyDescent="0.25">
      <c r="A217" s="20"/>
    </row>
    <row r="218" spans="1:1" x14ac:dyDescent="0.25">
      <c r="A218" s="20"/>
    </row>
    <row r="219" spans="1:1" x14ac:dyDescent="0.25">
      <c r="A219" s="20"/>
    </row>
    <row r="220" spans="1:1" x14ac:dyDescent="0.25">
      <c r="A220" s="20"/>
    </row>
    <row r="221" spans="1:1" x14ac:dyDescent="0.25">
      <c r="A221" s="20"/>
    </row>
    <row r="222" spans="1:1" x14ac:dyDescent="0.25">
      <c r="A222" s="20"/>
    </row>
    <row r="223" spans="1:1" x14ac:dyDescent="0.25">
      <c r="A223" s="20"/>
    </row>
    <row r="224" spans="1:1" x14ac:dyDescent="0.25">
      <c r="A224" s="20"/>
    </row>
    <row r="225" spans="1:1" x14ac:dyDescent="0.25">
      <c r="A225" s="20"/>
    </row>
    <row r="226" spans="1:1" x14ac:dyDescent="0.25">
      <c r="A226" s="20"/>
    </row>
    <row r="227" spans="1:1" x14ac:dyDescent="0.25">
      <c r="A227" s="20"/>
    </row>
    <row r="228" spans="1:1" x14ac:dyDescent="0.25">
      <c r="A228" s="20"/>
    </row>
    <row r="229" spans="1:1" x14ac:dyDescent="0.25">
      <c r="A229" s="20"/>
    </row>
    <row r="230" spans="1:1" x14ac:dyDescent="0.25">
      <c r="A230" s="20"/>
    </row>
    <row r="231" spans="1:1" x14ac:dyDescent="0.25">
      <c r="A231" s="20"/>
    </row>
    <row r="232" spans="1:1" x14ac:dyDescent="0.25">
      <c r="A232" s="20"/>
    </row>
    <row r="233" spans="1:1" x14ac:dyDescent="0.25">
      <c r="A233" s="20"/>
    </row>
    <row r="234" spans="1:1" x14ac:dyDescent="0.25">
      <c r="A234" s="20"/>
    </row>
    <row r="235" spans="1:1" x14ac:dyDescent="0.25">
      <c r="A235" s="20"/>
    </row>
    <row r="236" spans="1:1" x14ac:dyDescent="0.25">
      <c r="A236" s="20"/>
    </row>
    <row r="237" spans="1:1" x14ac:dyDescent="0.25">
      <c r="A237" s="20"/>
    </row>
    <row r="238" spans="1:1" x14ac:dyDescent="0.25">
      <c r="A238" s="20"/>
    </row>
    <row r="239" spans="1:1" x14ac:dyDescent="0.25">
      <c r="A239" s="20"/>
    </row>
    <row r="240" spans="1:1" x14ac:dyDescent="0.25">
      <c r="A240" s="20"/>
    </row>
    <row r="241" spans="1:1" x14ac:dyDescent="0.25">
      <c r="A241" s="20"/>
    </row>
    <row r="242" spans="1:1" x14ac:dyDescent="0.25">
      <c r="A242" s="20"/>
    </row>
    <row r="243" spans="1:1" x14ac:dyDescent="0.25">
      <c r="A243" s="20"/>
    </row>
    <row r="244" spans="1:1" x14ac:dyDescent="0.25">
      <c r="A244" s="20"/>
    </row>
    <row r="245" spans="1:1" x14ac:dyDescent="0.25">
      <c r="A245" s="20"/>
    </row>
    <row r="246" spans="1:1" x14ac:dyDescent="0.25">
      <c r="A246" s="20"/>
    </row>
    <row r="247" spans="1:1" x14ac:dyDescent="0.25">
      <c r="A247" s="20"/>
    </row>
    <row r="248" spans="1:1" x14ac:dyDescent="0.25">
      <c r="A248" s="20"/>
    </row>
    <row r="249" spans="1:1" x14ac:dyDescent="0.25">
      <c r="A249" s="20"/>
    </row>
    <row r="250" spans="1:1" x14ac:dyDescent="0.25">
      <c r="A250" s="20"/>
    </row>
    <row r="251" spans="1:1" x14ac:dyDescent="0.25">
      <c r="A251" s="20"/>
    </row>
    <row r="252" spans="1:1" x14ac:dyDescent="0.25">
      <c r="A252" s="20"/>
    </row>
    <row r="253" spans="1:1" x14ac:dyDescent="0.25">
      <c r="A253" s="20"/>
    </row>
    <row r="254" spans="1:1" x14ac:dyDescent="0.25">
      <c r="A254" s="20"/>
    </row>
    <row r="255" spans="1:1" x14ac:dyDescent="0.25">
      <c r="A255" s="20"/>
    </row>
    <row r="256" spans="1:1" x14ac:dyDescent="0.25">
      <c r="A256" s="20"/>
    </row>
    <row r="257" spans="1:1" x14ac:dyDescent="0.25">
      <c r="A257" s="20"/>
    </row>
    <row r="258" spans="1:1" x14ac:dyDescent="0.25">
      <c r="A258" s="20"/>
    </row>
    <row r="259" spans="1:1" x14ac:dyDescent="0.25">
      <c r="A259" s="20"/>
    </row>
    <row r="260" spans="1:1" x14ac:dyDescent="0.25">
      <c r="A260" s="20"/>
    </row>
    <row r="261" spans="1:1" x14ac:dyDescent="0.25">
      <c r="A261" s="20"/>
    </row>
    <row r="262" spans="1:1" x14ac:dyDescent="0.25">
      <c r="A262" s="20"/>
    </row>
    <row r="263" spans="1:1" x14ac:dyDescent="0.25">
      <c r="A263" s="20"/>
    </row>
    <row r="264" spans="1:1" x14ac:dyDescent="0.25">
      <c r="A264" s="20"/>
    </row>
    <row r="265" spans="1:1" x14ac:dyDescent="0.25">
      <c r="A265" s="20"/>
    </row>
    <row r="266" spans="1:1" x14ac:dyDescent="0.25">
      <c r="A266" s="20"/>
    </row>
    <row r="267" spans="1:1" x14ac:dyDescent="0.25">
      <c r="A267" s="20"/>
    </row>
    <row r="268" spans="1:1" x14ac:dyDescent="0.25">
      <c r="A268" s="20"/>
    </row>
    <row r="269" spans="1:1" x14ac:dyDescent="0.25">
      <c r="A269" s="20"/>
    </row>
    <row r="270" spans="1:1" x14ac:dyDescent="0.25">
      <c r="A270" s="20"/>
    </row>
    <row r="271" spans="1:1" x14ac:dyDescent="0.25">
      <c r="A271" s="20"/>
    </row>
    <row r="272" spans="1:1" x14ac:dyDescent="0.25">
      <c r="A272" s="20"/>
    </row>
    <row r="273" spans="1:1" x14ac:dyDescent="0.25">
      <c r="A273" s="20"/>
    </row>
    <row r="274" spans="1:1" x14ac:dyDescent="0.25">
      <c r="A274" s="20"/>
    </row>
    <row r="275" spans="1:1" x14ac:dyDescent="0.25">
      <c r="A275" s="20"/>
    </row>
    <row r="276" spans="1:1" x14ac:dyDescent="0.25">
      <c r="A276" s="20"/>
    </row>
    <row r="277" spans="1:1" x14ac:dyDescent="0.25">
      <c r="A277" s="20"/>
    </row>
    <row r="278" spans="1:1" x14ac:dyDescent="0.25">
      <c r="A278" s="20"/>
    </row>
    <row r="279" spans="1:1" x14ac:dyDescent="0.25">
      <c r="A279" s="20"/>
    </row>
    <row r="280" spans="1:1" x14ac:dyDescent="0.25">
      <c r="A280" s="20"/>
    </row>
    <row r="281" spans="1:1" x14ac:dyDescent="0.25">
      <c r="A281" s="20"/>
    </row>
    <row r="282" spans="1:1" x14ac:dyDescent="0.25">
      <c r="A282" s="20"/>
    </row>
    <row r="283" spans="1:1" x14ac:dyDescent="0.25">
      <c r="A283" s="20"/>
    </row>
    <row r="284" spans="1:1" x14ac:dyDescent="0.25">
      <c r="A284" s="20"/>
    </row>
    <row r="285" spans="1:1" x14ac:dyDescent="0.25">
      <c r="A285" s="20"/>
    </row>
    <row r="286" spans="1:1" x14ac:dyDescent="0.25">
      <c r="A286" s="20"/>
    </row>
    <row r="287" spans="1:1" x14ac:dyDescent="0.25">
      <c r="A287" s="20"/>
    </row>
    <row r="288" spans="1:1" x14ac:dyDescent="0.25">
      <c r="A288" s="20"/>
    </row>
    <row r="289" spans="1:1" x14ac:dyDescent="0.25">
      <c r="A289" s="20"/>
    </row>
    <row r="290" spans="1:1" x14ac:dyDescent="0.25">
      <c r="A290" s="20"/>
    </row>
    <row r="291" spans="1:1" x14ac:dyDescent="0.25">
      <c r="A291" s="20"/>
    </row>
    <row r="292" spans="1:1" x14ac:dyDescent="0.25">
      <c r="A292" s="20"/>
    </row>
    <row r="293" spans="1:1" x14ac:dyDescent="0.25">
      <c r="A293" s="20"/>
    </row>
    <row r="294" spans="1:1" x14ac:dyDescent="0.25">
      <c r="A294" s="20"/>
    </row>
    <row r="295" spans="1:1" x14ac:dyDescent="0.25">
      <c r="A295" s="20"/>
    </row>
    <row r="296" spans="1:1" x14ac:dyDescent="0.25">
      <c r="A296" s="20"/>
    </row>
    <row r="297" spans="1:1" x14ac:dyDescent="0.25">
      <c r="A297" s="20"/>
    </row>
    <row r="298" spans="1:1" x14ac:dyDescent="0.25">
      <c r="A298" s="20"/>
    </row>
    <row r="299" spans="1:1" x14ac:dyDescent="0.25">
      <c r="A299" s="20"/>
    </row>
    <row r="300" spans="1:1" x14ac:dyDescent="0.25">
      <c r="A300" s="20"/>
    </row>
    <row r="301" spans="1:1" x14ac:dyDescent="0.25">
      <c r="A301" s="20"/>
    </row>
    <row r="302" spans="1:1" x14ac:dyDescent="0.25">
      <c r="A302" s="20"/>
    </row>
    <row r="303" spans="1:1" x14ac:dyDescent="0.25">
      <c r="A303" s="20"/>
    </row>
    <row r="304" spans="1:1" x14ac:dyDescent="0.25">
      <c r="A304" s="20"/>
    </row>
    <row r="305" spans="1:1" x14ac:dyDescent="0.25">
      <c r="A305" s="20"/>
    </row>
    <row r="306" spans="1:1" x14ac:dyDescent="0.25">
      <c r="A306" s="20"/>
    </row>
    <row r="307" spans="1:1" x14ac:dyDescent="0.25">
      <c r="A307" s="20"/>
    </row>
    <row r="308" spans="1:1" x14ac:dyDescent="0.25">
      <c r="A308" s="20"/>
    </row>
    <row r="309" spans="1:1" x14ac:dyDescent="0.25">
      <c r="A309" s="20"/>
    </row>
    <row r="310" spans="1:1" x14ac:dyDescent="0.25">
      <c r="A310" s="20"/>
    </row>
    <row r="311" spans="1:1" x14ac:dyDescent="0.25">
      <c r="A311" s="20"/>
    </row>
    <row r="312" spans="1:1" x14ac:dyDescent="0.25">
      <c r="A312" s="20"/>
    </row>
    <row r="313" spans="1:1" x14ac:dyDescent="0.25">
      <c r="A313" s="20"/>
    </row>
    <row r="314" spans="1:1" x14ac:dyDescent="0.25">
      <c r="A314" s="20"/>
    </row>
    <row r="315" spans="1:1" x14ac:dyDescent="0.25">
      <c r="A315" s="20"/>
    </row>
    <row r="316" spans="1:1" x14ac:dyDescent="0.25">
      <c r="A316" s="20"/>
    </row>
    <row r="317" spans="1:1" x14ac:dyDescent="0.25">
      <c r="A317" s="20"/>
    </row>
    <row r="318" spans="1:1" x14ac:dyDescent="0.25">
      <c r="A318" s="20"/>
    </row>
    <row r="319" spans="1:1" x14ac:dyDescent="0.25">
      <c r="A319" s="20"/>
    </row>
    <row r="320" spans="1:1" x14ac:dyDescent="0.25">
      <c r="A320" s="20"/>
    </row>
    <row r="321" spans="1:1" x14ac:dyDescent="0.25">
      <c r="A321" s="20"/>
    </row>
    <row r="322" spans="1:1" x14ac:dyDescent="0.25">
      <c r="A322" s="20"/>
    </row>
    <row r="323" spans="1:1" x14ac:dyDescent="0.25">
      <c r="A323" s="20"/>
    </row>
    <row r="324" spans="1:1" x14ac:dyDescent="0.25">
      <c r="A324" s="20"/>
    </row>
    <row r="325" spans="1:1" x14ac:dyDescent="0.25">
      <c r="A325" s="20"/>
    </row>
    <row r="326" spans="1:1" x14ac:dyDescent="0.25">
      <c r="A326" s="20"/>
    </row>
    <row r="327" spans="1:1" x14ac:dyDescent="0.25">
      <c r="A327" s="20"/>
    </row>
    <row r="328" spans="1:1" x14ac:dyDescent="0.25">
      <c r="A328" s="20"/>
    </row>
    <row r="329" spans="1:1" x14ac:dyDescent="0.25">
      <c r="A329" s="20"/>
    </row>
    <row r="330" spans="1:1" x14ac:dyDescent="0.25">
      <c r="A330" s="20"/>
    </row>
    <row r="331" spans="1:1" x14ac:dyDescent="0.25">
      <c r="A331" s="20"/>
    </row>
    <row r="332" spans="1:1" x14ac:dyDescent="0.25">
      <c r="A332" s="20"/>
    </row>
    <row r="333" spans="1:1" x14ac:dyDescent="0.25">
      <c r="A333" s="20"/>
    </row>
    <row r="334" spans="1:1" x14ac:dyDescent="0.25">
      <c r="A334" s="20"/>
    </row>
    <row r="335" spans="1:1" x14ac:dyDescent="0.25">
      <c r="A335" s="20"/>
    </row>
    <row r="336" spans="1:1" x14ac:dyDescent="0.25">
      <c r="A336" s="20"/>
    </row>
    <row r="337" spans="1:1" x14ac:dyDescent="0.25">
      <c r="A337" s="20"/>
    </row>
    <row r="338" spans="1:1" x14ac:dyDescent="0.25">
      <c r="A338" s="20"/>
    </row>
    <row r="339" spans="1:1" x14ac:dyDescent="0.25">
      <c r="A339" s="20"/>
    </row>
    <row r="340" spans="1:1" x14ac:dyDescent="0.25">
      <c r="A340" s="20"/>
    </row>
    <row r="341" spans="1:1" x14ac:dyDescent="0.25">
      <c r="A341" s="20"/>
    </row>
    <row r="342" spans="1:1" x14ac:dyDescent="0.25">
      <c r="A342" s="20"/>
    </row>
    <row r="343" spans="1:1" x14ac:dyDescent="0.25">
      <c r="A343" s="20"/>
    </row>
    <row r="344" spans="1:1" x14ac:dyDescent="0.25">
      <c r="A344" s="20"/>
    </row>
    <row r="345" spans="1:1" x14ac:dyDescent="0.25">
      <c r="A345" s="20"/>
    </row>
    <row r="346" spans="1:1" x14ac:dyDescent="0.25">
      <c r="A346" s="20"/>
    </row>
    <row r="347" spans="1:1" x14ac:dyDescent="0.25">
      <c r="A347" s="20"/>
    </row>
    <row r="348" spans="1:1" x14ac:dyDescent="0.25">
      <c r="A348" s="20"/>
    </row>
    <row r="349" spans="1:1" x14ac:dyDescent="0.25">
      <c r="A349" s="20"/>
    </row>
    <row r="350" spans="1:1" x14ac:dyDescent="0.25">
      <c r="A350" s="20"/>
    </row>
    <row r="351" spans="1:1" x14ac:dyDescent="0.25">
      <c r="A351" s="20"/>
    </row>
    <row r="352" spans="1:1" x14ac:dyDescent="0.25">
      <c r="A352" s="20"/>
    </row>
    <row r="353" spans="1:1" x14ac:dyDescent="0.25">
      <c r="A353" s="20"/>
    </row>
    <row r="354" spans="1:1" x14ac:dyDescent="0.25">
      <c r="A354" s="20"/>
    </row>
    <row r="355" spans="1:1" x14ac:dyDescent="0.25">
      <c r="A355" s="20"/>
    </row>
    <row r="356" spans="1:1" x14ac:dyDescent="0.25">
      <c r="A356" s="20"/>
    </row>
    <row r="357" spans="1:1" x14ac:dyDescent="0.25">
      <c r="A357" s="20"/>
    </row>
    <row r="358" spans="1:1" x14ac:dyDescent="0.25">
      <c r="A358" s="20"/>
    </row>
    <row r="359" spans="1:1" x14ac:dyDescent="0.25">
      <c r="A359" s="20"/>
    </row>
    <row r="360" spans="1:1" x14ac:dyDescent="0.25">
      <c r="A360" s="20"/>
    </row>
    <row r="361" spans="1:1" x14ac:dyDescent="0.25">
      <c r="A361" s="20"/>
    </row>
    <row r="362" spans="1:1" x14ac:dyDescent="0.25">
      <c r="A362" s="20"/>
    </row>
    <row r="363" spans="1:1" x14ac:dyDescent="0.25">
      <c r="A363" s="20"/>
    </row>
    <row r="364" spans="1:1" x14ac:dyDescent="0.25">
      <c r="A364" s="20"/>
    </row>
    <row r="365" spans="1:1" x14ac:dyDescent="0.25">
      <c r="A365" s="20"/>
    </row>
    <row r="366" spans="1:1" x14ac:dyDescent="0.25">
      <c r="A366" s="20"/>
    </row>
    <row r="367" spans="1:1" x14ac:dyDescent="0.25">
      <c r="A367" s="20"/>
    </row>
    <row r="368" spans="1:1" x14ac:dyDescent="0.25">
      <c r="A368" s="20"/>
    </row>
    <row r="369" spans="1:1" x14ac:dyDescent="0.25">
      <c r="A369" s="20"/>
    </row>
    <row r="370" spans="1:1" x14ac:dyDescent="0.25">
      <c r="A370" s="20"/>
    </row>
    <row r="371" spans="1:1" x14ac:dyDescent="0.25">
      <c r="A371" s="20"/>
    </row>
    <row r="372" spans="1:1" x14ac:dyDescent="0.25">
      <c r="A372" s="20"/>
    </row>
    <row r="373" spans="1:1" x14ac:dyDescent="0.25">
      <c r="A373" s="20"/>
    </row>
    <row r="374" spans="1:1" x14ac:dyDescent="0.25">
      <c r="A374" s="20"/>
    </row>
    <row r="375" spans="1:1" x14ac:dyDescent="0.25">
      <c r="A375" s="20"/>
    </row>
    <row r="376" spans="1:1" x14ac:dyDescent="0.25">
      <c r="A376" s="20"/>
    </row>
    <row r="377" spans="1:1" x14ac:dyDescent="0.25">
      <c r="A377" s="20"/>
    </row>
    <row r="378" spans="1:1" x14ac:dyDescent="0.25">
      <c r="A378" s="20"/>
    </row>
    <row r="379" spans="1:1" x14ac:dyDescent="0.25">
      <c r="A379" s="20"/>
    </row>
    <row r="380" spans="1:1" x14ac:dyDescent="0.25">
      <c r="A380" s="20"/>
    </row>
    <row r="381" spans="1:1" x14ac:dyDescent="0.25">
      <c r="A381" s="20"/>
    </row>
    <row r="382" spans="1:1" x14ac:dyDescent="0.25">
      <c r="A382" s="20"/>
    </row>
    <row r="383" spans="1:1" x14ac:dyDescent="0.25">
      <c r="A383" s="20"/>
    </row>
    <row r="384" spans="1:1" x14ac:dyDescent="0.25">
      <c r="A384" s="20"/>
    </row>
    <row r="385" spans="1:1" x14ac:dyDescent="0.25">
      <c r="A385" s="20"/>
    </row>
    <row r="386" spans="1:1" x14ac:dyDescent="0.25">
      <c r="A386" s="20"/>
    </row>
    <row r="387" spans="1:1" x14ac:dyDescent="0.25">
      <c r="A387" s="20"/>
    </row>
    <row r="388" spans="1:1" x14ac:dyDescent="0.25">
      <c r="A388" s="20"/>
    </row>
    <row r="389" spans="1:1" x14ac:dyDescent="0.25">
      <c r="A389" s="20"/>
    </row>
    <row r="390" spans="1:1" x14ac:dyDescent="0.25">
      <c r="A390" s="20"/>
    </row>
    <row r="391" spans="1:1" x14ac:dyDescent="0.25">
      <c r="A391" s="20"/>
    </row>
    <row r="392" spans="1:1" x14ac:dyDescent="0.25">
      <c r="A392" s="20"/>
    </row>
    <row r="393" spans="1:1" x14ac:dyDescent="0.25">
      <c r="A393" s="20"/>
    </row>
    <row r="394" spans="1:1" x14ac:dyDescent="0.25">
      <c r="A394" s="20"/>
    </row>
    <row r="395" spans="1:1" x14ac:dyDescent="0.25">
      <c r="A395" s="20"/>
    </row>
    <row r="396" spans="1:1" x14ac:dyDescent="0.25">
      <c r="A396" s="20"/>
    </row>
    <row r="397" spans="1:1" x14ac:dyDescent="0.25">
      <c r="A397" s="20"/>
    </row>
    <row r="398" spans="1:1" x14ac:dyDescent="0.25">
      <c r="A398" s="20"/>
    </row>
    <row r="399" spans="1:1" x14ac:dyDescent="0.25">
      <c r="A399" s="20"/>
    </row>
    <row r="400" spans="1:1" x14ac:dyDescent="0.25">
      <c r="A400" s="20"/>
    </row>
    <row r="401" spans="1:1" x14ac:dyDescent="0.25">
      <c r="A401" s="20"/>
    </row>
    <row r="402" spans="1:1" x14ac:dyDescent="0.25">
      <c r="A402" s="20"/>
    </row>
    <row r="403" spans="1:1" x14ac:dyDescent="0.25">
      <c r="A403" s="20"/>
    </row>
    <row r="404" spans="1:1" x14ac:dyDescent="0.25">
      <c r="A404" s="20"/>
    </row>
    <row r="405" spans="1:1" x14ac:dyDescent="0.25">
      <c r="A405" s="20"/>
    </row>
    <row r="406" spans="1:1" x14ac:dyDescent="0.25">
      <c r="A406" s="20"/>
    </row>
    <row r="407" spans="1:1" x14ac:dyDescent="0.25">
      <c r="A407" s="20"/>
    </row>
    <row r="408" spans="1:1" x14ac:dyDescent="0.25">
      <c r="A408" s="20"/>
    </row>
    <row r="409" spans="1:1" x14ac:dyDescent="0.25">
      <c r="A409" s="20"/>
    </row>
    <row r="410" spans="1:1" x14ac:dyDescent="0.25">
      <c r="A410" s="20"/>
    </row>
    <row r="411" spans="1:1" x14ac:dyDescent="0.25">
      <c r="A411" s="20"/>
    </row>
    <row r="412" spans="1:1" x14ac:dyDescent="0.25">
      <c r="A412" s="20"/>
    </row>
    <row r="413" spans="1:1" x14ac:dyDescent="0.25">
      <c r="A413" s="20"/>
    </row>
    <row r="414" spans="1:1" x14ac:dyDescent="0.25">
      <c r="A414" s="20"/>
    </row>
    <row r="415" spans="1:1" x14ac:dyDescent="0.25">
      <c r="A415" s="20"/>
    </row>
    <row r="416" spans="1:1" x14ac:dyDescent="0.25">
      <c r="A416" s="20"/>
    </row>
    <row r="417" spans="1:1" x14ac:dyDescent="0.25">
      <c r="A417" s="20"/>
    </row>
    <row r="418" spans="1:1" x14ac:dyDescent="0.25">
      <c r="A418" s="20"/>
    </row>
    <row r="419" spans="1:1" x14ac:dyDescent="0.25">
      <c r="A419" s="20"/>
    </row>
    <row r="420" spans="1:1" x14ac:dyDescent="0.25">
      <c r="A420" s="20"/>
    </row>
    <row r="421" spans="1:1" x14ac:dyDescent="0.25">
      <c r="A421" s="20"/>
    </row>
    <row r="422" spans="1:1" x14ac:dyDescent="0.25">
      <c r="A422" s="20"/>
    </row>
    <row r="423" spans="1:1" x14ac:dyDescent="0.25">
      <c r="A423" s="20"/>
    </row>
    <row r="424" spans="1:1" x14ac:dyDescent="0.25">
      <c r="A424" s="20"/>
    </row>
    <row r="425" spans="1:1" x14ac:dyDescent="0.25">
      <c r="A425" s="20"/>
    </row>
    <row r="426" spans="1:1" x14ac:dyDescent="0.25">
      <c r="A426" s="20"/>
    </row>
    <row r="427" spans="1:1" x14ac:dyDescent="0.25">
      <c r="A427" s="20"/>
    </row>
    <row r="428" spans="1:1" x14ac:dyDescent="0.25">
      <c r="A428" s="20"/>
    </row>
    <row r="429" spans="1:1" x14ac:dyDescent="0.25">
      <c r="A429" s="20"/>
    </row>
    <row r="430" spans="1:1" x14ac:dyDescent="0.25">
      <c r="A430" s="20"/>
    </row>
    <row r="431" spans="1:1" x14ac:dyDescent="0.25">
      <c r="A431" s="20"/>
    </row>
    <row r="432" spans="1:1" x14ac:dyDescent="0.25">
      <c r="A432" s="20"/>
    </row>
    <row r="433" spans="1:1" x14ac:dyDescent="0.25">
      <c r="A433" s="20"/>
    </row>
    <row r="434" spans="1:1" x14ac:dyDescent="0.25">
      <c r="A434" s="20"/>
    </row>
    <row r="435" spans="1:1" x14ac:dyDescent="0.25">
      <c r="A435" s="20"/>
    </row>
    <row r="436" spans="1:1" x14ac:dyDescent="0.25">
      <c r="A436" s="20"/>
    </row>
    <row r="437" spans="1:1" x14ac:dyDescent="0.25">
      <c r="A437" s="20"/>
    </row>
    <row r="438" spans="1:1" x14ac:dyDescent="0.25">
      <c r="A438" s="20"/>
    </row>
    <row r="439" spans="1:1" x14ac:dyDescent="0.25">
      <c r="A439" s="20"/>
    </row>
    <row r="440" spans="1:1" x14ac:dyDescent="0.25">
      <c r="A440" s="20"/>
    </row>
    <row r="441" spans="1:1" x14ac:dyDescent="0.25">
      <c r="A441" s="20"/>
    </row>
    <row r="442" spans="1:1" x14ac:dyDescent="0.25">
      <c r="A442" s="20"/>
    </row>
    <row r="443" spans="1:1" x14ac:dyDescent="0.25">
      <c r="A443" s="20"/>
    </row>
    <row r="444" spans="1:1" x14ac:dyDescent="0.25">
      <c r="A444" s="20"/>
    </row>
    <row r="445" spans="1:1" x14ac:dyDescent="0.25">
      <c r="A445" s="20"/>
    </row>
    <row r="446" spans="1:1" x14ac:dyDescent="0.25">
      <c r="A446" s="20"/>
    </row>
    <row r="447" spans="1:1" x14ac:dyDescent="0.25">
      <c r="A447" s="20"/>
    </row>
    <row r="448" spans="1:1" x14ac:dyDescent="0.25">
      <c r="A448" s="20"/>
    </row>
    <row r="449" spans="1:1" x14ac:dyDescent="0.25">
      <c r="A449" s="20"/>
    </row>
    <row r="450" spans="1:1" x14ac:dyDescent="0.25">
      <c r="A450" s="20"/>
    </row>
    <row r="451" spans="1:1" x14ac:dyDescent="0.25">
      <c r="A451" s="20"/>
    </row>
    <row r="452" spans="1:1" x14ac:dyDescent="0.25">
      <c r="A452" s="20"/>
    </row>
    <row r="453" spans="1:1" x14ac:dyDescent="0.25">
      <c r="A453" s="20"/>
    </row>
    <row r="454" spans="1:1" x14ac:dyDescent="0.25">
      <c r="A454" s="20"/>
    </row>
    <row r="455" spans="1:1" x14ac:dyDescent="0.25">
      <c r="A455" s="20"/>
    </row>
    <row r="456" spans="1:1" x14ac:dyDescent="0.25">
      <c r="A456" s="20"/>
    </row>
    <row r="457" spans="1:1" x14ac:dyDescent="0.25">
      <c r="A457" s="20"/>
    </row>
    <row r="458" spans="1:1" x14ac:dyDescent="0.25">
      <c r="A458" s="20"/>
    </row>
    <row r="459" spans="1:1" x14ac:dyDescent="0.25">
      <c r="A459" s="20"/>
    </row>
    <row r="460" spans="1:1" x14ac:dyDescent="0.25">
      <c r="A460" s="20"/>
    </row>
    <row r="461" spans="1:1" x14ac:dyDescent="0.25">
      <c r="A461" s="20"/>
    </row>
    <row r="462" spans="1:1" x14ac:dyDescent="0.25">
      <c r="A462" s="20"/>
    </row>
    <row r="463" spans="1:1" x14ac:dyDescent="0.25">
      <c r="A463" s="20"/>
    </row>
    <row r="464" spans="1:1" x14ac:dyDescent="0.25">
      <c r="A464" s="20"/>
    </row>
    <row r="465" spans="1:1" x14ac:dyDescent="0.25">
      <c r="A465" s="20"/>
    </row>
    <row r="466" spans="1:1" x14ac:dyDescent="0.25">
      <c r="A466" s="20"/>
    </row>
    <row r="467" spans="1:1" x14ac:dyDescent="0.25">
      <c r="A467" s="20"/>
    </row>
    <row r="468" spans="1:1" x14ac:dyDescent="0.25">
      <c r="A468" s="20"/>
    </row>
    <row r="469" spans="1:1" x14ac:dyDescent="0.25">
      <c r="A469" s="20"/>
    </row>
    <row r="470" spans="1:1" x14ac:dyDescent="0.25">
      <c r="A470" s="20"/>
    </row>
    <row r="471" spans="1:1" x14ac:dyDescent="0.25">
      <c r="A471" s="20"/>
    </row>
    <row r="472" spans="1:1" x14ac:dyDescent="0.25">
      <c r="A472" s="20"/>
    </row>
    <row r="473" spans="1:1" x14ac:dyDescent="0.25">
      <c r="A473" s="20"/>
    </row>
    <row r="474" spans="1:1" x14ac:dyDescent="0.25">
      <c r="A474" s="20"/>
    </row>
    <row r="475" spans="1:1" x14ac:dyDescent="0.25">
      <c r="A475" s="20"/>
    </row>
    <row r="476" spans="1:1" x14ac:dyDescent="0.25">
      <c r="A476" s="20"/>
    </row>
    <row r="477" spans="1:1" x14ac:dyDescent="0.25">
      <c r="A477" s="20"/>
    </row>
    <row r="478" spans="1:1" x14ac:dyDescent="0.25">
      <c r="A478" s="20"/>
    </row>
    <row r="479" spans="1:1" x14ac:dyDescent="0.25">
      <c r="A479" s="20"/>
    </row>
    <row r="480" spans="1:1" x14ac:dyDescent="0.25">
      <c r="A480" s="20"/>
    </row>
    <row r="481" spans="1:1" x14ac:dyDescent="0.25">
      <c r="A481" s="20"/>
    </row>
    <row r="482" spans="1:1" x14ac:dyDescent="0.25">
      <c r="A482" s="20"/>
    </row>
    <row r="483" spans="1:1" x14ac:dyDescent="0.25">
      <c r="A483" s="20"/>
    </row>
    <row r="484" spans="1:1" x14ac:dyDescent="0.25">
      <c r="A484" s="20"/>
    </row>
    <row r="485" spans="1:1" x14ac:dyDescent="0.25">
      <c r="A485" s="20"/>
    </row>
    <row r="486" spans="1:1" x14ac:dyDescent="0.25">
      <c r="A486" s="20"/>
    </row>
    <row r="487" spans="1:1" x14ac:dyDescent="0.25">
      <c r="A487" s="20"/>
    </row>
    <row r="488" spans="1:1" x14ac:dyDescent="0.25">
      <c r="A488" s="20"/>
    </row>
    <row r="489" spans="1:1" x14ac:dyDescent="0.25">
      <c r="A489" s="20"/>
    </row>
    <row r="490" spans="1:1" x14ac:dyDescent="0.25">
      <c r="A490" s="20"/>
    </row>
    <row r="491" spans="1:1" x14ac:dyDescent="0.25">
      <c r="A491" s="20"/>
    </row>
    <row r="492" spans="1:1" x14ac:dyDescent="0.25">
      <c r="A492" s="20"/>
    </row>
    <row r="493" spans="1:1" x14ac:dyDescent="0.25">
      <c r="A493" s="20"/>
    </row>
    <row r="494" spans="1:1" x14ac:dyDescent="0.25">
      <c r="A494" s="20"/>
    </row>
    <row r="495" spans="1:1" x14ac:dyDescent="0.25">
      <c r="A495" s="20"/>
    </row>
    <row r="496" spans="1:1" x14ac:dyDescent="0.25">
      <c r="A496" s="20"/>
    </row>
    <row r="497" spans="1:1" x14ac:dyDescent="0.25">
      <c r="A497" s="20"/>
    </row>
    <row r="498" spans="1:1" x14ac:dyDescent="0.25">
      <c r="A498" s="20"/>
    </row>
    <row r="499" spans="1:1" x14ac:dyDescent="0.25">
      <c r="A499" s="20"/>
    </row>
    <row r="500" spans="1:1" x14ac:dyDescent="0.25">
      <c r="A500" s="20"/>
    </row>
    <row r="501" spans="1:1" x14ac:dyDescent="0.25">
      <c r="A501" s="20"/>
    </row>
    <row r="502" spans="1:1" x14ac:dyDescent="0.25">
      <c r="A502" s="20"/>
    </row>
    <row r="503" spans="1:1" x14ac:dyDescent="0.25">
      <c r="A503" s="20"/>
    </row>
    <row r="504" spans="1:1" x14ac:dyDescent="0.25">
      <c r="A504" s="20"/>
    </row>
    <row r="505" spans="1:1" x14ac:dyDescent="0.25">
      <c r="A505" s="20"/>
    </row>
    <row r="506" spans="1:1" x14ac:dyDescent="0.25">
      <c r="A506" s="20"/>
    </row>
    <row r="507" spans="1:1" x14ac:dyDescent="0.25">
      <c r="A507" s="20"/>
    </row>
    <row r="508" spans="1:1" x14ac:dyDescent="0.25">
      <c r="A508" s="20"/>
    </row>
    <row r="509" spans="1:1" x14ac:dyDescent="0.25">
      <c r="A509" s="20"/>
    </row>
    <row r="510" spans="1:1" x14ac:dyDescent="0.25">
      <c r="A510" s="20"/>
    </row>
    <row r="511" spans="1:1" x14ac:dyDescent="0.25">
      <c r="A511" s="20"/>
    </row>
    <row r="512" spans="1:1" x14ac:dyDescent="0.25">
      <c r="A512" s="20"/>
    </row>
    <row r="513" spans="1:1" x14ac:dyDescent="0.25">
      <c r="A513" s="20"/>
    </row>
    <row r="514" spans="1:1" x14ac:dyDescent="0.25">
      <c r="A514" s="20"/>
    </row>
    <row r="515" spans="1:1" x14ac:dyDescent="0.25">
      <c r="A515" s="20"/>
    </row>
    <row r="516" spans="1:1" x14ac:dyDescent="0.25">
      <c r="A516" s="20"/>
    </row>
    <row r="517" spans="1:1" x14ac:dyDescent="0.25">
      <c r="A517" s="20"/>
    </row>
    <row r="518" spans="1:1" x14ac:dyDescent="0.25">
      <c r="A518" s="20"/>
    </row>
    <row r="519" spans="1:1" x14ac:dyDescent="0.25">
      <c r="A519" s="20"/>
    </row>
    <row r="520" spans="1:1" x14ac:dyDescent="0.25">
      <c r="A520" s="20"/>
    </row>
    <row r="521" spans="1:1" x14ac:dyDescent="0.25">
      <c r="A521" s="20"/>
    </row>
    <row r="522" spans="1:1" x14ac:dyDescent="0.25">
      <c r="A522" s="20"/>
    </row>
    <row r="523" spans="1:1" x14ac:dyDescent="0.25">
      <c r="A523" s="20"/>
    </row>
    <row r="524" spans="1:1" x14ac:dyDescent="0.25">
      <c r="A524" s="20"/>
    </row>
    <row r="525" spans="1:1" x14ac:dyDescent="0.25">
      <c r="A525" s="20"/>
    </row>
    <row r="526" spans="1:1" x14ac:dyDescent="0.25">
      <c r="A526" s="20"/>
    </row>
    <row r="527" spans="1:1" x14ac:dyDescent="0.25">
      <c r="A527" s="20"/>
    </row>
    <row r="528" spans="1:1" x14ac:dyDescent="0.25">
      <c r="A528" s="20"/>
    </row>
    <row r="529" spans="1:1" x14ac:dyDescent="0.25">
      <c r="A529" s="20"/>
    </row>
    <row r="530" spans="1:1" x14ac:dyDescent="0.25">
      <c r="A530" s="20"/>
    </row>
    <row r="531" spans="1:1" x14ac:dyDescent="0.25">
      <c r="A531" s="20"/>
    </row>
    <row r="532" spans="1:1" x14ac:dyDescent="0.25">
      <c r="A532" s="20"/>
    </row>
    <row r="533" spans="1:1" x14ac:dyDescent="0.25">
      <c r="A533" s="20"/>
    </row>
    <row r="534" spans="1:1" x14ac:dyDescent="0.25">
      <c r="A534" s="20"/>
    </row>
    <row r="535" spans="1:1" x14ac:dyDescent="0.25">
      <c r="A535" s="20"/>
    </row>
    <row r="536" spans="1:1" x14ac:dyDescent="0.25">
      <c r="A536" s="20"/>
    </row>
    <row r="537" spans="1:1" x14ac:dyDescent="0.25">
      <c r="A537" s="20"/>
    </row>
    <row r="538" spans="1:1" x14ac:dyDescent="0.25">
      <c r="A538" s="20"/>
    </row>
    <row r="539" spans="1:1" x14ac:dyDescent="0.25">
      <c r="A539" s="20"/>
    </row>
    <row r="540" spans="1:1" x14ac:dyDescent="0.25">
      <c r="A540" s="20"/>
    </row>
    <row r="541" spans="1:1" x14ac:dyDescent="0.25">
      <c r="A541" s="20"/>
    </row>
    <row r="542" spans="1:1" x14ac:dyDescent="0.25">
      <c r="A542" s="20"/>
    </row>
    <row r="543" spans="1:1" x14ac:dyDescent="0.25">
      <c r="A543" s="20"/>
    </row>
    <row r="544" spans="1:1" x14ac:dyDescent="0.25">
      <c r="A544" s="20"/>
    </row>
    <row r="545" spans="1:1" x14ac:dyDescent="0.25">
      <c r="A545" s="20"/>
    </row>
    <row r="546" spans="1:1" x14ac:dyDescent="0.25">
      <c r="A546" s="20"/>
    </row>
    <row r="547" spans="1:1" x14ac:dyDescent="0.25">
      <c r="A547" s="20"/>
    </row>
    <row r="548" spans="1:1" x14ac:dyDescent="0.25">
      <c r="A548" s="20"/>
    </row>
    <row r="549" spans="1:1" x14ac:dyDescent="0.25">
      <c r="A549" s="20"/>
    </row>
    <row r="550" spans="1:1" x14ac:dyDescent="0.25">
      <c r="A550" s="20"/>
    </row>
    <row r="551" spans="1:1" x14ac:dyDescent="0.25">
      <c r="A551" s="20"/>
    </row>
    <row r="552" spans="1:1" x14ac:dyDescent="0.25">
      <c r="A552" s="20"/>
    </row>
    <row r="553" spans="1:1" x14ac:dyDescent="0.25">
      <c r="A553" s="20"/>
    </row>
    <row r="554" spans="1:1" x14ac:dyDescent="0.25">
      <c r="A554" s="20"/>
    </row>
    <row r="555" spans="1:1" x14ac:dyDescent="0.25">
      <c r="A555" s="20"/>
    </row>
    <row r="556" spans="1:1" x14ac:dyDescent="0.25">
      <c r="A556" s="20"/>
    </row>
    <row r="557" spans="1:1" x14ac:dyDescent="0.25">
      <c r="A557" s="20"/>
    </row>
    <row r="558" spans="1:1" x14ac:dyDescent="0.25">
      <c r="A558" s="20"/>
    </row>
    <row r="559" spans="1:1" x14ac:dyDescent="0.25">
      <c r="A559" s="20"/>
    </row>
    <row r="560" spans="1:1" x14ac:dyDescent="0.25">
      <c r="A560" s="20"/>
    </row>
    <row r="561" spans="1:1" x14ac:dyDescent="0.25">
      <c r="A561" s="20"/>
    </row>
    <row r="562" spans="1:1" x14ac:dyDescent="0.25">
      <c r="A562" s="20"/>
    </row>
    <row r="563" spans="1:1" x14ac:dyDescent="0.25">
      <c r="A563" s="20"/>
    </row>
    <row r="564" spans="1:1" x14ac:dyDescent="0.25">
      <c r="A564" s="20"/>
    </row>
    <row r="565" spans="1:1" x14ac:dyDescent="0.25">
      <c r="A565" s="20"/>
    </row>
    <row r="566" spans="1:1" x14ac:dyDescent="0.25">
      <c r="A566" s="20"/>
    </row>
    <row r="567" spans="1:1" x14ac:dyDescent="0.25">
      <c r="A567" s="20"/>
    </row>
    <row r="568" spans="1:1" x14ac:dyDescent="0.25">
      <c r="A568" s="20"/>
    </row>
    <row r="569" spans="1:1" x14ac:dyDescent="0.25">
      <c r="A569" s="20"/>
    </row>
    <row r="570" spans="1:1" x14ac:dyDescent="0.25">
      <c r="A570" s="20"/>
    </row>
    <row r="571" spans="1:1" x14ac:dyDescent="0.25">
      <c r="A571" s="20"/>
    </row>
    <row r="572" spans="1:1" x14ac:dyDescent="0.25">
      <c r="A572" s="20"/>
    </row>
    <row r="573" spans="1:1" x14ac:dyDescent="0.25">
      <c r="A573" s="20"/>
    </row>
    <row r="574" spans="1:1" x14ac:dyDescent="0.25">
      <c r="A574" s="20"/>
    </row>
    <row r="575" spans="1:1" x14ac:dyDescent="0.25">
      <c r="A575" s="20"/>
    </row>
    <row r="576" spans="1:1" x14ac:dyDescent="0.25">
      <c r="A576" s="20"/>
    </row>
    <row r="577" spans="1:1" x14ac:dyDescent="0.25">
      <c r="A577" s="20"/>
    </row>
    <row r="578" spans="1:1" x14ac:dyDescent="0.25">
      <c r="A578" s="20"/>
    </row>
    <row r="579" spans="1:1" x14ac:dyDescent="0.25">
      <c r="A579" s="20"/>
    </row>
    <row r="580" spans="1:1" x14ac:dyDescent="0.25">
      <c r="A580" s="20"/>
    </row>
    <row r="581" spans="1:1" x14ac:dyDescent="0.25">
      <c r="A581" s="20"/>
    </row>
    <row r="582" spans="1:1" x14ac:dyDescent="0.25">
      <c r="A582" s="20"/>
    </row>
    <row r="583" spans="1:1" x14ac:dyDescent="0.25">
      <c r="A583" s="20"/>
    </row>
    <row r="584" spans="1:1" x14ac:dyDescent="0.25">
      <c r="A584" s="20"/>
    </row>
    <row r="585" spans="1:1" x14ac:dyDescent="0.25">
      <c r="A585" s="20"/>
    </row>
    <row r="586" spans="1:1" x14ac:dyDescent="0.25">
      <c r="A586" s="20"/>
    </row>
    <row r="587" spans="1:1" x14ac:dyDescent="0.25">
      <c r="A587" s="20"/>
    </row>
    <row r="588" spans="1:1" x14ac:dyDescent="0.25">
      <c r="A588" s="20"/>
    </row>
    <row r="589" spans="1:1" x14ac:dyDescent="0.25">
      <c r="A589" s="20"/>
    </row>
    <row r="590" spans="1:1" x14ac:dyDescent="0.25">
      <c r="A590" s="20"/>
    </row>
    <row r="591" spans="1:1" x14ac:dyDescent="0.25">
      <c r="A591" s="20"/>
    </row>
    <row r="592" spans="1:1" x14ac:dyDescent="0.25">
      <c r="A592" s="20"/>
    </row>
    <row r="593" spans="1:1" x14ac:dyDescent="0.25">
      <c r="A593" s="20"/>
    </row>
    <row r="594" spans="1:1" x14ac:dyDescent="0.25">
      <c r="A594" s="20"/>
    </row>
    <row r="595" spans="1:1" x14ac:dyDescent="0.25">
      <c r="A595" s="20"/>
    </row>
    <row r="596" spans="1:1" x14ac:dyDescent="0.25">
      <c r="A596" s="20"/>
    </row>
    <row r="597" spans="1:1" x14ac:dyDescent="0.25">
      <c r="A597" s="20"/>
    </row>
    <row r="598" spans="1:1" x14ac:dyDescent="0.25">
      <c r="A598" s="20"/>
    </row>
    <row r="599" spans="1:1" x14ac:dyDescent="0.25">
      <c r="A599" s="20"/>
    </row>
    <row r="600" spans="1:1" x14ac:dyDescent="0.25">
      <c r="A600" s="20"/>
    </row>
    <row r="601" spans="1:1" x14ac:dyDescent="0.25">
      <c r="A601" s="20"/>
    </row>
    <row r="602" spans="1:1" x14ac:dyDescent="0.25">
      <c r="A602" s="20"/>
    </row>
    <row r="603" spans="1:1" x14ac:dyDescent="0.25">
      <c r="A603" s="20"/>
    </row>
    <row r="604" spans="1:1" x14ac:dyDescent="0.25">
      <c r="A604" s="20"/>
    </row>
    <row r="605" spans="1:1" x14ac:dyDescent="0.25">
      <c r="A605" s="20"/>
    </row>
    <row r="606" spans="1:1" x14ac:dyDescent="0.25">
      <c r="A606" s="20"/>
    </row>
    <row r="607" spans="1:1" x14ac:dyDescent="0.25">
      <c r="A607" s="20"/>
    </row>
    <row r="608" spans="1:1" x14ac:dyDescent="0.25">
      <c r="A608" s="20"/>
    </row>
    <row r="609" spans="1:1" x14ac:dyDescent="0.25">
      <c r="A609" s="20"/>
    </row>
    <row r="610" spans="1:1" x14ac:dyDescent="0.25">
      <c r="A610" s="20"/>
    </row>
    <row r="611" spans="1:1" x14ac:dyDescent="0.25">
      <c r="A611" s="20"/>
    </row>
    <row r="612" spans="1:1" x14ac:dyDescent="0.25">
      <c r="A612" s="20"/>
    </row>
    <row r="613" spans="1:1" x14ac:dyDescent="0.25">
      <c r="A613" s="20"/>
    </row>
    <row r="614" spans="1:1" x14ac:dyDescent="0.25">
      <c r="A614" s="20"/>
    </row>
    <row r="615" spans="1:1" x14ac:dyDescent="0.25">
      <c r="A615" s="20"/>
    </row>
    <row r="616" spans="1:1" x14ac:dyDescent="0.25">
      <c r="A616" s="20"/>
    </row>
    <row r="617" spans="1:1" x14ac:dyDescent="0.25">
      <c r="A617" s="20"/>
    </row>
    <row r="618" spans="1:1" x14ac:dyDescent="0.25">
      <c r="A618" s="20"/>
    </row>
    <row r="619" spans="1:1" x14ac:dyDescent="0.25">
      <c r="A619" s="20"/>
    </row>
    <row r="620" spans="1:1" x14ac:dyDescent="0.25">
      <c r="A620" s="20"/>
    </row>
    <row r="621" spans="1:1" x14ac:dyDescent="0.25">
      <c r="A621" s="20"/>
    </row>
    <row r="622" spans="1:1" x14ac:dyDescent="0.25">
      <c r="A622" s="20"/>
    </row>
    <row r="623" spans="1:1" x14ac:dyDescent="0.25">
      <c r="A623" s="20"/>
    </row>
    <row r="624" spans="1:1" x14ac:dyDescent="0.25">
      <c r="A624" s="20"/>
    </row>
    <row r="625" spans="1:1" x14ac:dyDescent="0.25">
      <c r="A625" s="20"/>
    </row>
    <row r="626" spans="1:1" x14ac:dyDescent="0.25">
      <c r="A626" s="20"/>
    </row>
    <row r="627" spans="1:1" x14ac:dyDescent="0.25">
      <c r="A627" s="20"/>
    </row>
    <row r="628" spans="1:1" x14ac:dyDescent="0.25">
      <c r="A628" s="20"/>
    </row>
    <row r="629" spans="1:1" x14ac:dyDescent="0.25">
      <c r="A629" s="20"/>
    </row>
    <row r="630" spans="1:1" x14ac:dyDescent="0.25">
      <c r="A630" s="20"/>
    </row>
    <row r="631" spans="1:1" x14ac:dyDescent="0.25">
      <c r="A631" s="20"/>
    </row>
    <row r="632" spans="1:1" x14ac:dyDescent="0.25">
      <c r="A632" s="20"/>
    </row>
    <row r="633" spans="1:1" x14ac:dyDescent="0.25">
      <c r="A633" s="20"/>
    </row>
    <row r="634" spans="1:1" x14ac:dyDescent="0.25">
      <c r="A634" s="20"/>
    </row>
    <row r="635" spans="1:1" x14ac:dyDescent="0.25">
      <c r="A635" s="20"/>
    </row>
    <row r="636" spans="1:1" x14ac:dyDescent="0.25">
      <c r="A636" s="20"/>
    </row>
    <row r="637" spans="1:1" x14ac:dyDescent="0.25">
      <c r="A637" s="20"/>
    </row>
    <row r="638" spans="1:1" x14ac:dyDescent="0.25">
      <c r="A638" s="20"/>
    </row>
    <row r="639" spans="1:1" x14ac:dyDescent="0.25">
      <c r="A639" s="20"/>
    </row>
    <row r="640" spans="1:1" x14ac:dyDescent="0.25">
      <c r="A640" s="20"/>
    </row>
    <row r="641" spans="1:1" x14ac:dyDescent="0.25">
      <c r="A641" s="20"/>
    </row>
    <row r="642" spans="1:1" x14ac:dyDescent="0.25">
      <c r="A642" s="20"/>
    </row>
    <row r="643" spans="1:1" x14ac:dyDescent="0.25">
      <c r="A643" s="20"/>
    </row>
    <row r="644" spans="1:1" x14ac:dyDescent="0.25">
      <c r="A644" s="20"/>
    </row>
    <row r="645" spans="1:1" x14ac:dyDescent="0.25">
      <c r="A645" s="20"/>
    </row>
    <row r="646" spans="1:1" x14ac:dyDescent="0.25">
      <c r="A646" s="20"/>
    </row>
    <row r="647" spans="1:1" x14ac:dyDescent="0.25">
      <c r="A647" s="20"/>
    </row>
    <row r="648" spans="1:1" x14ac:dyDescent="0.25">
      <c r="A648" s="20"/>
    </row>
    <row r="649" spans="1:1" x14ac:dyDescent="0.25">
      <c r="A649" s="20"/>
    </row>
    <row r="650" spans="1:1" x14ac:dyDescent="0.25">
      <c r="A650" s="20"/>
    </row>
  </sheetData>
  <autoFilter ref="A1:S1">
    <sortState ref="A2:S100">
      <sortCondition descending="1" ref="D1"/>
    </sortState>
  </autoFilter>
  <conditionalFormatting sqref="B1">
    <cfRule type="dataBar" priority="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{791A115F-D947-4A07-B505-61592DEB93D8}</x14:id>
        </ext>
      </extLst>
    </cfRule>
  </conditionalFormatting>
  <conditionalFormatting sqref="C1">
    <cfRule type="dataBar" priority="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{49CC1052-EA67-444C-B859-FB7B5FA197E6}</x14:id>
        </ext>
      </extLst>
    </cfRule>
  </conditionalFormatting>
  <conditionalFormatting sqref="B2:B100">
    <cfRule type="dataBar" priority="5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{60B89496-4EDE-41D7-B289-092075DAEF81}</x14:id>
        </ext>
      </extLst>
    </cfRule>
  </conditionalFormatting>
  <conditionalFormatting sqref="C2:C100">
    <cfRule type="dataBar" priority="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{8247F5C5-BBF5-432D-85F0-8D53C3A913A3}</x14:id>
        </ext>
      </extLst>
    </cfRule>
  </conditionalFormatting>
  <conditionalFormatting sqref="V17:V22">
    <cfRule type="top10" dxfId="5" priority="2" bottom="1" rank="1"/>
    <cfRule type="top10" dxfId="4" priority="3" rank="1"/>
  </conditionalFormatting>
  <conditionalFormatting sqref="A1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{E5FCC7A9-DD86-45B6-BDDF-09F2ABA47E27}</x14:id>
        </ext>
      </extLst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91A115F-D947-4A07-B505-61592DEB93D8}">
            <x14:dataBar minLength="0" maxLength="100" negativeBarColorSameAsPositive="1" axisPosition="none">
              <x14:cfvo type="min"/>
              <x14:cfvo type="max"/>
            </x14:dataBar>
          </x14:cfRule>
          <xm:sqref>B1</xm:sqref>
        </x14:conditionalFormatting>
        <x14:conditionalFormatting xmlns:xm="http://schemas.microsoft.com/office/excel/2006/main">
          <x14:cfRule type="dataBar" id="{49CC1052-EA67-444C-B859-FB7B5FA197E6}">
            <x14:dataBar minLength="0" maxLength="100" negativeBarColorSameAsPositive="1" axisPosition="none">
              <x14:cfvo type="min"/>
              <x14:cfvo type="max"/>
            </x14:dataBar>
          </x14:cfRule>
          <xm:sqref>C1</xm:sqref>
        </x14:conditionalFormatting>
        <x14:conditionalFormatting xmlns:xm="http://schemas.microsoft.com/office/excel/2006/main">
          <x14:cfRule type="dataBar" id="{60B89496-4EDE-41D7-B289-092075DAEF81}">
            <x14:dataBar minLength="0" maxLength="100" negativeBarColorSameAsPositive="1" axisPosition="none">
              <x14:cfvo type="min"/>
              <x14:cfvo type="max"/>
            </x14:dataBar>
          </x14:cfRule>
          <xm:sqref>B2:B100</xm:sqref>
        </x14:conditionalFormatting>
        <x14:conditionalFormatting xmlns:xm="http://schemas.microsoft.com/office/excel/2006/main">
          <x14:cfRule type="dataBar" id="{8247F5C5-BBF5-432D-85F0-8D53C3A913A3}">
            <x14:dataBar minLength="0" maxLength="100" negativeBarColorSameAsPositive="1" axisPosition="none">
              <x14:cfvo type="min"/>
              <x14:cfvo type="max"/>
            </x14:dataBar>
          </x14:cfRule>
          <xm:sqref>C2:C100</xm:sqref>
        </x14:conditionalFormatting>
        <x14:conditionalFormatting xmlns:xm="http://schemas.microsoft.com/office/excel/2006/main">
          <x14:cfRule type="dataBar" id="{E5FCC7A9-DD86-45B6-BDDF-09F2ABA47E27}">
            <x14:dataBar minLength="0" maxLength="100" negativeBarColorSameAsPositive="1" axisPosition="none">
              <x14:cfvo type="min"/>
              <x14:cfvo type="max"/>
            </x14:dataBar>
          </x14:cfRule>
          <xm:sqref>A1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X650"/>
  <sheetViews>
    <sheetView zoomScale="80" zoomScaleNormal="80" workbookViewId="0">
      <selection activeCell="C44" sqref="C44"/>
    </sheetView>
  </sheetViews>
  <sheetFormatPr baseColWidth="10" defaultRowHeight="15" x14ac:dyDescent="0.25"/>
  <cols>
    <col min="1" max="1" width="37.5703125" style="21" bestFit="1" customWidth="1"/>
    <col min="4" max="4" width="9.5703125" style="4" bestFit="1" customWidth="1"/>
    <col min="12" max="15" width="14.7109375" customWidth="1"/>
    <col min="21" max="21" width="32.42578125" bestFit="1" customWidth="1"/>
    <col min="22" max="22" width="13.7109375" bestFit="1" customWidth="1"/>
    <col min="23" max="23" width="13" bestFit="1" customWidth="1"/>
  </cols>
  <sheetData>
    <row r="1" spans="1:22" ht="40.5" customHeight="1" x14ac:dyDescent="0.25">
      <c r="A1" s="14" t="s">
        <v>1</v>
      </c>
      <c r="B1" s="14" t="s">
        <v>26</v>
      </c>
      <c r="C1" s="15" t="s">
        <v>27</v>
      </c>
      <c r="D1" s="16" t="s">
        <v>28</v>
      </c>
      <c r="E1" s="17" t="s">
        <v>29</v>
      </c>
      <c r="F1" s="17" t="s">
        <v>30</v>
      </c>
      <c r="G1" s="18" t="s">
        <v>31</v>
      </c>
      <c r="H1" s="18" t="s">
        <v>32</v>
      </c>
      <c r="I1" s="18" t="s">
        <v>33</v>
      </c>
      <c r="J1" s="18" t="s">
        <v>10</v>
      </c>
      <c r="K1" s="18" t="s">
        <v>34</v>
      </c>
      <c r="L1" s="18" t="s">
        <v>35</v>
      </c>
      <c r="M1" s="18" t="s">
        <v>76</v>
      </c>
      <c r="N1" s="18" t="s">
        <v>78</v>
      </c>
      <c r="O1" s="18" t="s">
        <v>77</v>
      </c>
      <c r="P1" s="16" t="s">
        <v>36</v>
      </c>
      <c r="Q1" s="16" t="s">
        <v>37</v>
      </c>
      <c r="R1" s="16" t="s">
        <v>38</v>
      </c>
      <c r="S1" s="10" t="s">
        <v>39</v>
      </c>
    </row>
    <row r="2" spans="1:22" x14ac:dyDescent="0.25">
      <c r="A2" s="19" t="s">
        <v>22</v>
      </c>
      <c r="B2" s="13">
        <v>0.41379310344827586</v>
      </c>
      <c r="C2" s="13">
        <v>0.33333333333333331</v>
      </c>
      <c r="D2" s="6">
        <v>87</v>
      </c>
      <c r="E2" s="6">
        <v>36</v>
      </c>
      <c r="F2" s="6">
        <v>29</v>
      </c>
      <c r="G2" s="6">
        <v>2159144</v>
      </c>
      <c r="H2" s="6">
        <v>33</v>
      </c>
      <c r="I2" s="6">
        <v>44</v>
      </c>
      <c r="J2" s="6">
        <v>17</v>
      </c>
      <c r="K2" s="6">
        <v>15</v>
      </c>
      <c r="L2" s="6">
        <v>38</v>
      </c>
      <c r="M2" s="6">
        <v>3</v>
      </c>
      <c r="N2" s="6">
        <v>0</v>
      </c>
      <c r="O2" s="6">
        <v>19</v>
      </c>
      <c r="P2" s="6"/>
      <c r="Q2" s="6"/>
      <c r="R2" s="6"/>
      <c r="S2" s="6"/>
    </row>
    <row r="3" spans="1:22" x14ac:dyDescent="0.25">
      <c r="A3" s="19" t="s">
        <v>62</v>
      </c>
      <c r="B3" s="13">
        <v>0.90740740740740744</v>
      </c>
      <c r="C3" s="13">
        <v>0</v>
      </c>
      <c r="D3" s="6">
        <v>54</v>
      </c>
      <c r="E3" s="6">
        <v>49</v>
      </c>
      <c r="F3" s="6">
        <v>0</v>
      </c>
      <c r="G3" s="6">
        <v>1590932</v>
      </c>
      <c r="H3" s="6">
        <v>0</v>
      </c>
      <c r="I3" s="6">
        <v>0</v>
      </c>
      <c r="J3" s="6">
        <v>1</v>
      </c>
      <c r="K3" s="6">
        <v>2</v>
      </c>
      <c r="L3" s="6">
        <v>0</v>
      </c>
      <c r="M3" s="6">
        <v>1</v>
      </c>
      <c r="N3" s="6">
        <v>3</v>
      </c>
      <c r="O3" s="6">
        <v>1</v>
      </c>
      <c r="P3" s="6"/>
      <c r="Q3" s="6"/>
      <c r="R3" s="6"/>
      <c r="S3" s="6"/>
    </row>
    <row r="4" spans="1:22" x14ac:dyDescent="0.25">
      <c r="A4" s="19" t="s">
        <v>71</v>
      </c>
      <c r="B4" s="13">
        <v>3.7037037037037035E-2</v>
      </c>
      <c r="C4" s="13">
        <v>0.66666666666666663</v>
      </c>
      <c r="D4" s="6">
        <v>27</v>
      </c>
      <c r="E4" s="6">
        <v>1</v>
      </c>
      <c r="F4" s="6">
        <v>18</v>
      </c>
      <c r="G4" s="6">
        <v>1079566</v>
      </c>
      <c r="H4" s="6">
        <v>21</v>
      </c>
      <c r="I4" s="6">
        <v>22</v>
      </c>
      <c r="J4" s="6">
        <v>0</v>
      </c>
      <c r="K4" s="6">
        <v>3</v>
      </c>
      <c r="L4" s="6">
        <v>15</v>
      </c>
      <c r="M4" s="6">
        <v>0</v>
      </c>
      <c r="N4" s="6">
        <v>0</v>
      </c>
      <c r="O4" s="6">
        <v>12</v>
      </c>
      <c r="P4" s="6"/>
      <c r="Q4" s="6"/>
      <c r="R4" s="6"/>
      <c r="S4" s="6"/>
    </row>
    <row r="5" spans="1:22" x14ac:dyDescent="0.25">
      <c r="A5" s="19" t="s">
        <v>19</v>
      </c>
      <c r="B5" s="13">
        <v>0.47619047619047616</v>
      </c>
      <c r="C5" s="13">
        <v>0.33333333333333331</v>
      </c>
      <c r="D5" s="6">
        <v>21</v>
      </c>
      <c r="E5" s="6">
        <v>10</v>
      </c>
      <c r="F5" s="6">
        <v>7</v>
      </c>
      <c r="G5" s="6">
        <v>681828</v>
      </c>
      <c r="H5" s="6">
        <v>6</v>
      </c>
      <c r="I5" s="6">
        <v>6</v>
      </c>
      <c r="J5" s="6">
        <v>5</v>
      </c>
      <c r="K5" s="6">
        <v>2</v>
      </c>
      <c r="L5" s="6">
        <v>8</v>
      </c>
      <c r="M5" s="6">
        <v>4</v>
      </c>
      <c r="N5" s="6">
        <v>0</v>
      </c>
      <c r="O5" s="6">
        <v>0</v>
      </c>
      <c r="P5" s="6"/>
      <c r="Q5" s="6"/>
      <c r="R5" s="6"/>
      <c r="S5" s="6"/>
    </row>
    <row r="6" spans="1:22" x14ac:dyDescent="0.25">
      <c r="A6" s="19" t="s">
        <v>70</v>
      </c>
      <c r="B6" s="13">
        <v>0.68421052631578949</v>
      </c>
      <c r="C6" s="13">
        <v>0.10526315789473684</v>
      </c>
      <c r="D6" s="6">
        <v>19</v>
      </c>
      <c r="E6" s="6">
        <v>13</v>
      </c>
      <c r="F6" s="6">
        <v>2</v>
      </c>
      <c r="G6" s="6">
        <v>625009</v>
      </c>
      <c r="H6" s="6">
        <v>0</v>
      </c>
      <c r="I6" s="6">
        <v>0</v>
      </c>
      <c r="J6" s="6">
        <v>6</v>
      </c>
      <c r="K6" s="6">
        <v>4</v>
      </c>
      <c r="L6" s="6">
        <v>0</v>
      </c>
      <c r="M6" s="6">
        <v>0</v>
      </c>
      <c r="N6" s="6">
        <v>4</v>
      </c>
      <c r="O6" s="6">
        <v>0</v>
      </c>
      <c r="P6" s="6"/>
      <c r="Q6" s="6"/>
      <c r="R6" s="6"/>
      <c r="S6" s="6"/>
    </row>
    <row r="7" spans="1:22" x14ac:dyDescent="0.25">
      <c r="A7" s="19" t="s">
        <v>66</v>
      </c>
      <c r="B7" s="13">
        <v>0.25</v>
      </c>
      <c r="C7" s="13">
        <v>0.4375</v>
      </c>
      <c r="D7" s="6">
        <v>16</v>
      </c>
      <c r="E7" s="6">
        <v>4</v>
      </c>
      <c r="F7" s="6">
        <v>7</v>
      </c>
      <c r="G7" s="6">
        <v>568192</v>
      </c>
      <c r="H7" s="6">
        <v>3</v>
      </c>
      <c r="I7" s="6">
        <v>4</v>
      </c>
      <c r="J7" s="6">
        <v>4</v>
      </c>
      <c r="K7" s="6">
        <v>9</v>
      </c>
      <c r="L7" s="6">
        <v>6</v>
      </c>
      <c r="M7" s="6">
        <v>0</v>
      </c>
      <c r="N7" s="6">
        <v>5</v>
      </c>
      <c r="O7" s="6">
        <v>0</v>
      </c>
      <c r="P7" s="6"/>
      <c r="Q7" s="6"/>
      <c r="R7" s="6"/>
      <c r="S7" s="6"/>
    </row>
    <row r="8" spans="1:22" x14ac:dyDescent="0.25">
      <c r="A8" s="19" t="s">
        <v>119</v>
      </c>
      <c r="B8" s="13">
        <v>0</v>
      </c>
      <c r="C8" s="13">
        <v>1</v>
      </c>
      <c r="D8" s="6">
        <v>12</v>
      </c>
      <c r="E8" s="6">
        <v>0</v>
      </c>
      <c r="F8" s="6">
        <v>12</v>
      </c>
      <c r="G8" s="6">
        <v>397733</v>
      </c>
      <c r="H8" s="6">
        <v>1</v>
      </c>
      <c r="I8" s="6">
        <v>0</v>
      </c>
      <c r="J8" s="6">
        <v>0</v>
      </c>
      <c r="K8" s="6">
        <v>0</v>
      </c>
      <c r="L8" s="6">
        <v>12</v>
      </c>
      <c r="M8" s="6">
        <v>0</v>
      </c>
      <c r="N8" s="6">
        <v>0</v>
      </c>
      <c r="O8" s="6">
        <v>0</v>
      </c>
      <c r="P8" s="6"/>
      <c r="Q8" s="6"/>
      <c r="R8" s="6"/>
      <c r="S8" s="6"/>
    </row>
    <row r="9" spans="1:22" x14ac:dyDescent="0.25">
      <c r="A9" s="19" t="s">
        <v>67</v>
      </c>
      <c r="B9" s="13">
        <v>0.33333333333333331</v>
      </c>
      <c r="C9" s="13">
        <v>0.41666666666666669</v>
      </c>
      <c r="D9" s="6">
        <v>12</v>
      </c>
      <c r="E9" s="6">
        <v>4</v>
      </c>
      <c r="F9" s="6">
        <v>5</v>
      </c>
      <c r="G9" s="6">
        <v>511372</v>
      </c>
      <c r="H9" s="6">
        <v>6</v>
      </c>
      <c r="I9" s="6">
        <v>6</v>
      </c>
      <c r="J9" s="6">
        <v>2</v>
      </c>
      <c r="K9" s="6">
        <v>2</v>
      </c>
      <c r="L9" s="6">
        <v>9</v>
      </c>
      <c r="M9" s="6">
        <v>3</v>
      </c>
      <c r="N9" s="6">
        <v>0</v>
      </c>
      <c r="O9" s="6">
        <v>0</v>
      </c>
      <c r="P9" s="6"/>
      <c r="Q9" s="6"/>
      <c r="R9" s="6"/>
      <c r="S9" s="6"/>
    </row>
    <row r="10" spans="1:22" x14ac:dyDescent="0.25">
      <c r="A10" s="19" t="s">
        <v>72</v>
      </c>
      <c r="B10" s="13">
        <v>1</v>
      </c>
      <c r="C10" s="13">
        <v>0</v>
      </c>
      <c r="D10" s="6">
        <v>11</v>
      </c>
      <c r="E10" s="6">
        <v>11</v>
      </c>
      <c r="F10" s="6">
        <v>0</v>
      </c>
      <c r="G10" s="6">
        <v>284095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/>
      <c r="Q10" s="6"/>
      <c r="R10" s="6"/>
      <c r="S10" s="6"/>
    </row>
    <row r="11" spans="1:22" x14ac:dyDescent="0.25">
      <c r="A11" s="19" t="s">
        <v>90</v>
      </c>
      <c r="B11" s="13">
        <v>1</v>
      </c>
      <c r="C11" s="13">
        <v>0</v>
      </c>
      <c r="D11" s="6">
        <v>11</v>
      </c>
      <c r="E11" s="6">
        <v>11</v>
      </c>
      <c r="F11" s="6">
        <v>0</v>
      </c>
      <c r="G11" s="6">
        <v>625009</v>
      </c>
      <c r="H11" s="6">
        <v>0</v>
      </c>
      <c r="I11" s="6">
        <v>0</v>
      </c>
      <c r="J11" s="6">
        <v>1</v>
      </c>
      <c r="K11" s="6">
        <v>0</v>
      </c>
      <c r="L11" s="6">
        <v>1</v>
      </c>
      <c r="M11" s="6">
        <v>0</v>
      </c>
      <c r="N11" s="6">
        <v>0</v>
      </c>
      <c r="O11" s="6">
        <v>0</v>
      </c>
      <c r="P11" s="6"/>
      <c r="Q11" s="6"/>
      <c r="R11" s="6"/>
      <c r="S11" s="6"/>
    </row>
    <row r="12" spans="1:22" x14ac:dyDescent="0.25">
      <c r="A12" s="19" t="s">
        <v>25</v>
      </c>
      <c r="B12" s="13">
        <v>0.2</v>
      </c>
      <c r="C12" s="13">
        <v>0.6</v>
      </c>
      <c r="D12" s="6">
        <v>10</v>
      </c>
      <c r="E12" s="6">
        <v>2</v>
      </c>
      <c r="F12" s="6">
        <v>6</v>
      </c>
      <c r="G12" s="6">
        <v>56826</v>
      </c>
      <c r="H12" s="6">
        <v>7</v>
      </c>
      <c r="I12" s="6">
        <v>7</v>
      </c>
      <c r="J12" s="6">
        <v>2</v>
      </c>
      <c r="K12" s="6">
        <v>3</v>
      </c>
      <c r="L12" s="6">
        <v>7</v>
      </c>
      <c r="M12" s="6">
        <v>0</v>
      </c>
      <c r="N12" s="6">
        <v>0</v>
      </c>
      <c r="O12" s="6">
        <v>2</v>
      </c>
      <c r="P12" s="6"/>
      <c r="Q12" s="6"/>
      <c r="R12" s="6"/>
      <c r="S12" s="6"/>
    </row>
    <row r="13" spans="1:22" x14ac:dyDescent="0.25">
      <c r="A13" s="19" t="s">
        <v>21</v>
      </c>
      <c r="B13" s="13">
        <v>0.7</v>
      </c>
      <c r="C13" s="13">
        <v>0.2</v>
      </c>
      <c r="D13" s="6">
        <v>10</v>
      </c>
      <c r="E13" s="6">
        <v>7</v>
      </c>
      <c r="F13" s="6">
        <v>2</v>
      </c>
      <c r="G13" s="6">
        <v>454552</v>
      </c>
      <c r="H13" s="6">
        <v>0</v>
      </c>
      <c r="I13" s="6">
        <v>2</v>
      </c>
      <c r="J13" s="6">
        <v>0</v>
      </c>
      <c r="K13" s="6">
        <v>0</v>
      </c>
      <c r="L13" s="6">
        <v>3</v>
      </c>
      <c r="M13" s="6">
        <v>0</v>
      </c>
      <c r="N13" s="6">
        <v>0</v>
      </c>
      <c r="O13" s="6">
        <v>1</v>
      </c>
      <c r="P13" s="6"/>
      <c r="Q13" s="6"/>
      <c r="R13" s="6"/>
      <c r="S13" s="6"/>
    </row>
    <row r="14" spans="1:22" x14ac:dyDescent="0.25">
      <c r="A14" s="19" t="s">
        <v>60</v>
      </c>
      <c r="B14" s="13">
        <v>0.55555555555555558</v>
      </c>
      <c r="C14" s="13">
        <v>0.1111111111111111</v>
      </c>
      <c r="D14" s="6">
        <v>9</v>
      </c>
      <c r="E14" s="6">
        <v>5</v>
      </c>
      <c r="F14" s="6">
        <v>1</v>
      </c>
      <c r="G14" s="6">
        <v>227278</v>
      </c>
      <c r="H14" s="6">
        <v>1</v>
      </c>
      <c r="I14" s="6">
        <v>1</v>
      </c>
      <c r="J14" s="6">
        <v>0</v>
      </c>
      <c r="K14" s="6">
        <v>1</v>
      </c>
      <c r="L14" s="6">
        <v>2</v>
      </c>
      <c r="M14" s="6">
        <v>0</v>
      </c>
      <c r="N14" s="6">
        <v>0</v>
      </c>
      <c r="O14" s="6">
        <v>3</v>
      </c>
      <c r="P14" s="6"/>
      <c r="Q14" s="6"/>
      <c r="R14" s="6"/>
      <c r="S14" s="6"/>
    </row>
    <row r="15" spans="1:22" x14ac:dyDescent="0.25">
      <c r="A15" s="19" t="s">
        <v>63</v>
      </c>
      <c r="B15" s="13">
        <v>0.5</v>
      </c>
      <c r="C15" s="13">
        <v>0.375</v>
      </c>
      <c r="D15" s="6">
        <v>8</v>
      </c>
      <c r="E15" s="6">
        <v>4</v>
      </c>
      <c r="F15" s="6">
        <v>3</v>
      </c>
      <c r="G15" s="6">
        <v>170457</v>
      </c>
      <c r="H15" s="6">
        <v>0</v>
      </c>
      <c r="I15" s="6">
        <v>3</v>
      </c>
      <c r="J15" s="6">
        <v>0</v>
      </c>
      <c r="K15" s="6">
        <v>4</v>
      </c>
      <c r="L15" s="6">
        <v>4</v>
      </c>
      <c r="M15" s="6">
        <v>0</v>
      </c>
      <c r="N15" s="6">
        <v>0</v>
      </c>
      <c r="O15" s="6">
        <v>1</v>
      </c>
      <c r="P15" s="6"/>
      <c r="Q15" s="6"/>
      <c r="R15" s="6"/>
      <c r="S15" s="6"/>
    </row>
    <row r="16" spans="1:22" x14ac:dyDescent="0.25">
      <c r="A16" s="19" t="s">
        <v>20</v>
      </c>
      <c r="B16" s="13">
        <v>0.75</v>
      </c>
      <c r="C16" s="13">
        <v>0.125</v>
      </c>
      <c r="D16" s="6">
        <v>8</v>
      </c>
      <c r="E16" s="6">
        <v>6</v>
      </c>
      <c r="F16" s="6">
        <v>1</v>
      </c>
      <c r="G16" s="6">
        <v>170461</v>
      </c>
      <c r="H16" s="6">
        <v>3</v>
      </c>
      <c r="I16" s="6">
        <v>7</v>
      </c>
      <c r="J16" s="6">
        <v>1</v>
      </c>
      <c r="K16" s="6">
        <v>1</v>
      </c>
      <c r="L16" s="6">
        <v>3</v>
      </c>
      <c r="M16" s="6">
        <v>0</v>
      </c>
      <c r="N16" s="6">
        <v>0</v>
      </c>
      <c r="O16" s="6">
        <v>1</v>
      </c>
      <c r="P16" s="6"/>
      <c r="Q16" s="6"/>
      <c r="R16" s="6"/>
      <c r="S16" s="6"/>
      <c r="U16" s="27" t="s">
        <v>79</v>
      </c>
      <c r="V16" s="27" t="s">
        <v>80</v>
      </c>
    </row>
    <row r="17" spans="1:24" x14ac:dyDescent="0.25">
      <c r="A17" s="19" t="s">
        <v>84</v>
      </c>
      <c r="B17" s="13">
        <v>0.42857142857142855</v>
      </c>
      <c r="C17" s="13">
        <v>0</v>
      </c>
      <c r="D17" s="6">
        <v>7</v>
      </c>
      <c r="E17" s="6">
        <v>3</v>
      </c>
      <c r="F17" s="6">
        <v>0</v>
      </c>
      <c r="G17" s="6">
        <v>170457</v>
      </c>
      <c r="H17" s="6">
        <v>0</v>
      </c>
      <c r="I17" s="6">
        <v>6</v>
      </c>
      <c r="J17" s="6">
        <v>2</v>
      </c>
      <c r="K17" s="6">
        <v>2</v>
      </c>
      <c r="L17" s="6">
        <v>3</v>
      </c>
      <c r="M17" s="6">
        <v>0</v>
      </c>
      <c r="N17" s="6">
        <v>3</v>
      </c>
      <c r="O17" s="6">
        <v>1</v>
      </c>
      <c r="P17" s="6"/>
      <c r="Q17" s="6"/>
      <c r="R17" s="6"/>
      <c r="S17" s="6"/>
      <c r="U17" s="6" t="s">
        <v>68</v>
      </c>
      <c r="V17" s="6">
        <v>55</v>
      </c>
    </row>
    <row r="18" spans="1:24" x14ac:dyDescent="0.25">
      <c r="A18" s="35" t="s">
        <v>131</v>
      </c>
      <c r="B18" s="13">
        <v>0</v>
      </c>
      <c r="C18" s="13">
        <v>0.7142857142857143</v>
      </c>
      <c r="D18" s="6">
        <v>7</v>
      </c>
      <c r="E18" s="6">
        <v>0</v>
      </c>
      <c r="F18" s="6">
        <v>5</v>
      </c>
      <c r="G18" s="6">
        <v>5</v>
      </c>
      <c r="H18" s="6">
        <v>3</v>
      </c>
      <c r="I18" s="6">
        <v>3</v>
      </c>
      <c r="J18" s="6">
        <v>5</v>
      </c>
      <c r="K18" s="6">
        <v>3</v>
      </c>
      <c r="L18" s="6">
        <v>5</v>
      </c>
      <c r="M18" s="6">
        <v>0</v>
      </c>
      <c r="N18" s="6">
        <v>0</v>
      </c>
      <c r="O18" s="6">
        <v>2</v>
      </c>
      <c r="P18" s="6"/>
      <c r="Q18" s="6"/>
      <c r="R18" s="6"/>
      <c r="S18" s="6"/>
      <c r="U18" s="6" t="s">
        <v>58</v>
      </c>
      <c r="V18" s="6">
        <v>72</v>
      </c>
    </row>
    <row r="19" spans="1:24" x14ac:dyDescent="0.25">
      <c r="A19" s="19" t="s">
        <v>24</v>
      </c>
      <c r="B19" s="13">
        <v>0.66666666666666663</v>
      </c>
      <c r="C19" s="13">
        <v>0</v>
      </c>
      <c r="D19" s="6">
        <v>6</v>
      </c>
      <c r="E19" s="6">
        <v>4</v>
      </c>
      <c r="F19" s="6">
        <v>0</v>
      </c>
      <c r="G19" s="6">
        <v>113638</v>
      </c>
      <c r="H19" s="6">
        <v>0</v>
      </c>
      <c r="I19" s="6">
        <v>4</v>
      </c>
      <c r="J19" s="6">
        <v>0</v>
      </c>
      <c r="K19" s="6">
        <v>0</v>
      </c>
      <c r="L19" s="6">
        <v>5</v>
      </c>
      <c r="M19" s="6">
        <v>0</v>
      </c>
      <c r="N19" s="6">
        <v>0</v>
      </c>
      <c r="O19" s="6">
        <v>2</v>
      </c>
      <c r="P19" s="6"/>
      <c r="Q19" s="6"/>
      <c r="R19" s="6"/>
      <c r="S19" s="6"/>
      <c r="U19" s="6" t="s">
        <v>59</v>
      </c>
      <c r="V19" s="6">
        <v>63</v>
      </c>
    </row>
    <row r="20" spans="1:24" x14ac:dyDescent="0.25">
      <c r="A20" s="19" t="s">
        <v>92</v>
      </c>
      <c r="B20" s="13">
        <v>0</v>
      </c>
      <c r="C20" s="13">
        <v>1</v>
      </c>
      <c r="D20" s="6">
        <v>6</v>
      </c>
      <c r="E20" s="6">
        <v>0</v>
      </c>
      <c r="F20" s="6">
        <v>6</v>
      </c>
      <c r="G20" s="6">
        <v>170457</v>
      </c>
      <c r="H20" s="6">
        <v>0</v>
      </c>
      <c r="I20" s="6">
        <v>0</v>
      </c>
      <c r="J20" s="6">
        <v>5</v>
      </c>
      <c r="K20" s="6">
        <v>2</v>
      </c>
      <c r="L20" s="6">
        <v>4</v>
      </c>
      <c r="M20" s="6">
        <v>0</v>
      </c>
      <c r="N20" s="6">
        <v>0</v>
      </c>
      <c r="O20" s="6">
        <v>0</v>
      </c>
      <c r="P20" s="6"/>
      <c r="Q20" s="6"/>
      <c r="R20" s="6"/>
      <c r="S20" s="6"/>
      <c r="U20" s="5" t="s">
        <v>65</v>
      </c>
      <c r="V20" s="6">
        <v>44</v>
      </c>
    </row>
    <row r="21" spans="1:24" x14ac:dyDescent="0.25">
      <c r="A21" s="19" t="s">
        <v>117</v>
      </c>
      <c r="B21" s="13">
        <v>0.66666666666666663</v>
      </c>
      <c r="C21" s="13">
        <v>0.33333333333333331</v>
      </c>
      <c r="D21" s="6">
        <v>6</v>
      </c>
      <c r="E21" s="6">
        <v>4</v>
      </c>
      <c r="F21" s="6">
        <v>2</v>
      </c>
      <c r="G21" s="6">
        <v>227276</v>
      </c>
      <c r="H21" s="6">
        <v>0</v>
      </c>
      <c r="I21" s="6">
        <v>1</v>
      </c>
      <c r="J21" s="6">
        <v>3</v>
      </c>
      <c r="K21" s="6">
        <v>0</v>
      </c>
      <c r="L21" s="6">
        <v>1</v>
      </c>
      <c r="M21" s="6">
        <v>0</v>
      </c>
      <c r="N21" s="6">
        <v>0</v>
      </c>
      <c r="O21" s="6">
        <v>0</v>
      </c>
      <c r="P21" s="6"/>
      <c r="Q21" s="6"/>
      <c r="R21" s="6"/>
      <c r="S21" s="6"/>
      <c r="U21" s="6" t="s">
        <v>75</v>
      </c>
      <c r="V21" s="6">
        <v>61</v>
      </c>
    </row>
    <row r="22" spans="1:24" x14ac:dyDescent="0.25">
      <c r="A22" s="35" t="s">
        <v>127</v>
      </c>
      <c r="B22" s="13">
        <v>0</v>
      </c>
      <c r="C22" s="13">
        <v>1</v>
      </c>
      <c r="D22" s="6">
        <v>6</v>
      </c>
      <c r="E22" s="6">
        <v>0</v>
      </c>
      <c r="F22" s="6">
        <v>6</v>
      </c>
      <c r="G22" s="6">
        <v>0</v>
      </c>
      <c r="H22" s="6">
        <v>0</v>
      </c>
      <c r="I22" s="6">
        <v>2</v>
      </c>
      <c r="J22" s="6">
        <v>2</v>
      </c>
      <c r="K22" s="6">
        <v>1</v>
      </c>
      <c r="L22" s="6">
        <v>5</v>
      </c>
      <c r="M22" s="6">
        <v>0</v>
      </c>
      <c r="N22" s="6">
        <v>0</v>
      </c>
      <c r="O22" s="6">
        <v>0</v>
      </c>
      <c r="P22" s="6"/>
      <c r="Q22" s="6"/>
      <c r="R22" s="6"/>
      <c r="S22" s="6"/>
      <c r="U22" s="6" t="s">
        <v>61</v>
      </c>
      <c r="V22" s="6">
        <v>72</v>
      </c>
    </row>
    <row r="23" spans="1:24" x14ac:dyDescent="0.25">
      <c r="A23" s="19" t="s">
        <v>113</v>
      </c>
      <c r="B23" s="13">
        <v>0</v>
      </c>
      <c r="C23" s="13">
        <v>0.6</v>
      </c>
      <c r="D23" s="6">
        <v>5</v>
      </c>
      <c r="E23" s="6">
        <v>0</v>
      </c>
      <c r="F23" s="6">
        <v>3</v>
      </c>
      <c r="G23" s="6">
        <v>170459</v>
      </c>
      <c r="H23" s="6">
        <v>4</v>
      </c>
      <c r="I23" s="6">
        <v>2</v>
      </c>
      <c r="J23" s="6">
        <v>0</v>
      </c>
      <c r="K23" s="6">
        <v>0</v>
      </c>
      <c r="L23" s="6">
        <v>4</v>
      </c>
      <c r="M23" s="6">
        <v>1</v>
      </c>
      <c r="N23" s="6">
        <v>0</v>
      </c>
      <c r="O23" s="6">
        <v>1</v>
      </c>
      <c r="P23" s="6"/>
      <c r="Q23" s="6"/>
      <c r="R23" s="6"/>
      <c r="S23" s="6"/>
    </row>
    <row r="24" spans="1:24" x14ac:dyDescent="0.25">
      <c r="A24" s="19" t="s">
        <v>74</v>
      </c>
      <c r="B24" s="13">
        <v>0.4</v>
      </c>
      <c r="C24" s="13">
        <v>0.4</v>
      </c>
      <c r="D24" s="6">
        <v>5</v>
      </c>
      <c r="E24" s="6">
        <v>2</v>
      </c>
      <c r="F24" s="6">
        <v>2</v>
      </c>
      <c r="G24" s="6">
        <v>170457</v>
      </c>
      <c r="H24" s="6">
        <v>1</v>
      </c>
      <c r="I24" s="6">
        <v>4</v>
      </c>
      <c r="J24" s="6">
        <v>3</v>
      </c>
      <c r="K24" s="6">
        <v>1</v>
      </c>
      <c r="L24" s="6">
        <v>4</v>
      </c>
      <c r="M24" s="6">
        <v>1</v>
      </c>
      <c r="N24" s="6">
        <v>0</v>
      </c>
      <c r="O24" s="6">
        <v>0</v>
      </c>
      <c r="P24" s="6"/>
      <c r="Q24" s="6"/>
      <c r="R24" s="6"/>
      <c r="S24" s="6"/>
    </row>
    <row r="25" spans="1:24" x14ac:dyDescent="0.25">
      <c r="A25" s="19" t="s">
        <v>122</v>
      </c>
      <c r="B25" s="13">
        <v>1</v>
      </c>
      <c r="C25" s="13">
        <v>0</v>
      </c>
      <c r="D25" s="6">
        <v>5</v>
      </c>
      <c r="E25" s="6">
        <v>5</v>
      </c>
      <c r="F25" s="6">
        <v>0</v>
      </c>
      <c r="G25" s="6">
        <v>284095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/>
      <c r="Q25" s="6"/>
      <c r="R25" s="6"/>
      <c r="S25" s="6"/>
    </row>
    <row r="26" spans="1:24" x14ac:dyDescent="0.25">
      <c r="A26" s="19" t="s">
        <v>114</v>
      </c>
      <c r="B26" s="13">
        <v>0</v>
      </c>
      <c r="C26" s="13">
        <v>1</v>
      </c>
      <c r="D26" s="6">
        <v>4</v>
      </c>
      <c r="E26" s="6">
        <v>0</v>
      </c>
      <c r="F26" s="6">
        <v>4</v>
      </c>
      <c r="G26" s="6">
        <v>0</v>
      </c>
      <c r="H26" s="6">
        <v>0</v>
      </c>
      <c r="I26" s="6">
        <v>0</v>
      </c>
      <c r="J26" s="6">
        <v>1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/>
      <c r="Q26" s="6"/>
      <c r="R26" s="6"/>
      <c r="S26" s="6"/>
      <c r="V26" s="31" t="s">
        <v>102</v>
      </c>
      <c r="W26" s="31" t="s">
        <v>104</v>
      </c>
      <c r="X26" s="33" t="s">
        <v>110</v>
      </c>
    </row>
    <row r="27" spans="1:24" x14ac:dyDescent="0.25">
      <c r="A27" s="19" t="s">
        <v>86</v>
      </c>
      <c r="B27" s="13">
        <v>1</v>
      </c>
      <c r="C27" s="13">
        <v>0</v>
      </c>
      <c r="D27" s="6">
        <v>4</v>
      </c>
      <c r="E27" s="6">
        <v>4</v>
      </c>
      <c r="F27" s="6">
        <v>0</v>
      </c>
      <c r="G27" s="6">
        <v>113638</v>
      </c>
      <c r="H27" s="6">
        <v>0</v>
      </c>
      <c r="I27" s="6">
        <v>0</v>
      </c>
      <c r="J27" s="6">
        <v>0</v>
      </c>
      <c r="K27" s="6">
        <v>0</v>
      </c>
      <c r="L27" s="6">
        <v>2</v>
      </c>
      <c r="M27" s="6">
        <v>0</v>
      </c>
      <c r="N27" s="6">
        <v>0</v>
      </c>
      <c r="O27" s="6">
        <v>0</v>
      </c>
      <c r="P27" s="6"/>
      <c r="Q27" s="6"/>
      <c r="R27" s="6"/>
      <c r="S27" s="6"/>
      <c r="U27" s="32" t="s">
        <v>103</v>
      </c>
      <c r="V27" s="30">
        <v>425</v>
      </c>
      <c r="W27" s="36">
        <v>100</v>
      </c>
      <c r="X27" s="34">
        <v>1</v>
      </c>
    </row>
    <row r="28" spans="1:24" x14ac:dyDescent="0.25">
      <c r="A28" s="19" t="s">
        <v>85</v>
      </c>
      <c r="B28" s="13">
        <v>0.25</v>
      </c>
      <c r="C28" s="13">
        <v>0.25</v>
      </c>
      <c r="D28" s="6">
        <v>4</v>
      </c>
      <c r="E28" s="6">
        <v>1</v>
      </c>
      <c r="F28" s="6">
        <v>1</v>
      </c>
      <c r="G28" s="6">
        <v>170458</v>
      </c>
      <c r="H28" s="6">
        <v>2</v>
      </c>
      <c r="I28" s="6">
        <v>2</v>
      </c>
      <c r="J28" s="6">
        <v>1</v>
      </c>
      <c r="K28" s="6">
        <v>0</v>
      </c>
      <c r="L28" s="6">
        <v>1</v>
      </c>
      <c r="M28" s="6">
        <v>0</v>
      </c>
      <c r="N28" s="6">
        <v>0</v>
      </c>
      <c r="O28" s="6">
        <v>2</v>
      </c>
      <c r="P28" s="6"/>
      <c r="Q28" s="6"/>
      <c r="R28" s="6"/>
      <c r="S28" s="6"/>
      <c r="U28" s="32" t="s">
        <v>105</v>
      </c>
      <c r="V28" s="30">
        <v>202</v>
      </c>
      <c r="W28" s="37">
        <v>47.529411764705884</v>
      </c>
      <c r="X28" s="34">
        <v>95</v>
      </c>
    </row>
    <row r="29" spans="1:24" x14ac:dyDescent="0.25">
      <c r="A29" s="19" t="s">
        <v>73</v>
      </c>
      <c r="B29" s="13">
        <v>0</v>
      </c>
      <c r="C29" s="13">
        <v>0.5</v>
      </c>
      <c r="D29" s="6">
        <v>4</v>
      </c>
      <c r="E29" s="6">
        <v>0</v>
      </c>
      <c r="F29" s="6">
        <v>2</v>
      </c>
      <c r="G29" s="6">
        <v>170457</v>
      </c>
      <c r="H29" s="6">
        <v>2</v>
      </c>
      <c r="I29" s="6">
        <v>2</v>
      </c>
      <c r="J29" s="6">
        <v>0</v>
      </c>
      <c r="K29" s="6">
        <v>0</v>
      </c>
      <c r="L29" s="6">
        <v>1</v>
      </c>
      <c r="M29" s="6">
        <v>2</v>
      </c>
      <c r="N29" s="6">
        <v>0</v>
      </c>
      <c r="O29" s="6">
        <v>0</v>
      </c>
      <c r="P29" s="6"/>
      <c r="Q29" s="6"/>
      <c r="R29" s="6"/>
      <c r="S29" s="6"/>
      <c r="U29" s="32" t="s">
        <v>106</v>
      </c>
      <c r="V29" s="30">
        <v>137</v>
      </c>
      <c r="W29" s="37">
        <v>32.235294117647058</v>
      </c>
      <c r="X29" s="34">
        <v>95</v>
      </c>
    </row>
    <row r="30" spans="1:24" x14ac:dyDescent="0.25">
      <c r="A30" s="19" t="s">
        <v>93</v>
      </c>
      <c r="B30" s="13">
        <v>0.25</v>
      </c>
      <c r="C30" s="13">
        <v>0.25</v>
      </c>
      <c r="D30" s="6">
        <v>4</v>
      </c>
      <c r="E30" s="6">
        <v>1</v>
      </c>
      <c r="F30" s="6">
        <v>1</v>
      </c>
      <c r="G30" s="6">
        <v>113639</v>
      </c>
      <c r="H30" s="6">
        <v>2</v>
      </c>
      <c r="I30" s="6">
        <v>3</v>
      </c>
      <c r="J30" s="6">
        <v>1</v>
      </c>
      <c r="K30" s="6">
        <v>1</v>
      </c>
      <c r="L30" s="6">
        <v>2</v>
      </c>
      <c r="M30" s="6">
        <v>1</v>
      </c>
      <c r="N30" s="6">
        <v>0</v>
      </c>
      <c r="O30" s="6">
        <v>1</v>
      </c>
      <c r="P30" s="6"/>
      <c r="Q30" s="6"/>
      <c r="R30" s="6"/>
      <c r="S30" s="6"/>
      <c r="U30" s="32" t="s">
        <v>107</v>
      </c>
      <c r="V30" s="30">
        <v>18</v>
      </c>
      <c r="W30" s="37">
        <v>4.2352941176470589</v>
      </c>
      <c r="X30" s="34">
        <v>95</v>
      </c>
    </row>
    <row r="31" spans="1:24" x14ac:dyDescent="0.25">
      <c r="A31" s="19" t="s">
        <v>121</v>
      </c>
      <c r="B31" s="13">
        <v>0.25</v>
      </c>
      <c r="C31" s="13">
        <v>0.25</v>
      </c>
      <c r="D31" s="6">
        <v>4</v>
      </c>
      <c r="E31" s="6">
        <v>1</v>
      </c>
      <c r="F31" s="6">
        <v>1</v>
      </c>
      <c r="G31" s="6">
        <v>170457</v>
      </c>
      <c r="H31" s="6">
        <v>1</v>
      </c>
      <c r="I31" s="6">
        <v>2</v>
      </c>
      <c r="J31" s="6">
        <v>3</v>
      </c>
      <c r="K31" s="6">
        <v>3</v>
      </c>
      <c r="L31" s="6">
        <v>4</v>
      </c>
      <c r="M31" s="6">
        <v>0</v>
      </c>
      <c r="N31" s="6">
        <v>0</v>
      </c>
      <c r="O31" s="6">
        <v>2</v>
      </c>
      <c r="P31" s="6"/>
      <c r="Q31" s="6"/>
      <c r="R31" s="6"/>
      <c r="S31" s="6"/>
      <c r="U31" s="32" t="s">
        <v>108</v>
      </c>
      <c r="V31" s="30">
        <v>17</v>
      </c>
      <c r="W31" s="37">
        <v>4</v>
      </c>
      <c r="X31" s="34">
        <v>95</v>
      </c>
    </row>
    <row r="32" spans="1:24" x14ac:dyDescent="0.25">
      <c r="A32" s="19" t="s">
        <v>82</v>
      </c>
      <c r="B32" s="13">
        <v>0.66666666666666663</v>
      </c>
      <c r="C32" s="13">
        <v>0.33333333333333331</v>
      </c>
      <c r="D32" s="6">
        <v>3</v>
      </c>
      <c r="E32" s="6">
        <v>2</v>
      </c>
      <c r="F32" s="6">
        <v>1</v>
      </c>
      <c r="G32" s="6">
        <v>56820</v>
      </c>
      <c r="H32" s="6">
        <v>2</v>
      </c>
      <c r="I32" s="6">
        <v>1</v>
      </c>
      <c r="J32" s="6">
        <v>0</v>
      </c>
      <c r="K32" s="6">
        <v>0</v>
      </c>
      <c r="L32" s="6">
        <v>1</v>
      </c>
      <c r="M32" s="6">
        <v>0</v>
      </c>
      <c r="N32" s="6">
        <v>0</v>
      </c>
      <c r="O32" s="6">
        <v>0</v>
      </c>
      <c r="P32" s="6"/>
      <c r="Q32" s="6"/>
      <c r="R32" s="6"/>
      <c r="S32" s="6"/>
      <c r="U32" s="32" t="s">
        <v>109</v>
      </c>
      <c r="V32" s="30">
        <v>55</v>
      </c>
      <c r="W32" s="37">
        <v>12.941176470588237</v>
      </c>
      <c r="X32" s="34">
        <v>95</v>
      </c>
    </row>
    <row r="33" spans="1:19" x14ac:dyDescent="0.25">
      <c r="A33" s="19" t="s">
        <v>97</v>
      </c>
      <c r="B33" s="13">
        <v>0.33333333333333331</v>
      </c>
      <c r="C33" s="13">
        <v>0.66666666666666663</v>
      </c>
      <c r="D33" s="6">
        <v>3</v>
      </c>
      <c r="E33" s="6">
        <v>1</v>
      </c>
      <c r="F33" s="6">
        <v>2</v>
      </c>
      <c r="G33" s="6">
        <v>170457</v>
      </c>
      <c r="H33" s="6">
        <v>1</v>
      </c>
      <c r="I33" s="6">
        <v>2</v>
      </c>
      <c r="J33" s="6">
        <v>2</v>
      </c>
      <c r="K33" s="6">
        <v>2</v>
      </c>
      <c r="L33" s="6">
        <v>1</v>
      </c>
      <c r="M33" s="6">
        <v>0</v>
      </c>
      <c r="N33" s="6">
        <v>0</v>
      </c>
      <c r="O33" s="6">
        <v>0</v>
      </c>
      <c r="P33" s="6"/>
      <c r="Q33" s="6"/>
      <c r="R33" s="6"/>
      <c r="S33" s="6"/>
    </row>
    <row r="34" spans="1:19" x14ac:dyDescent="0.25">
      <c r="A34" s="19" t="s">
        <v>123</v>
      </c>
      <c r="B34" s="13">
        <v>0</v>
      </c>
      <c r="C34" s="13">
        <v>0.66666666666666663</v>
      </c>
      <c r="D34" s="6">
        <v>3</v>
      </c>
      <c r="E34" s="6">
        <v>0</v>
      </c>
      <c r="F34" s="6">
        <v>2</v>
      </c>
      <c r="G34" s="6">
        <v>56819</v>
      </c>
      <c r="H34" s="6">
        <v>1</v>
      </c>
      <c r="I34" s="6">
        <v>2</v>
      </c>
      <c r="J34" s="6">
        <v>1</v>
      </c>
      <c r="K34" s="6">
        <v>1</v>
      </c>
      <c r="L34" s="6">
        <v>2</v>
      </c>
      <c r="M34" s="6">
        <v>0</v>
      </c>
      <c r="N34" s="6">
        <v>0</v>
      </c>
      <c r="O34" s="6">
        <v>1</v>
      </c>
      <c r="P34" s="6"/>
      <c r="Q34" s="6"/>
      <c r="R34" s="6"/>
      <c r="S34" s="6"/>
    </row>
    <row r="35" spans="1:19" x14ac:dyDescent="0.25">
      <c r="A35" s="35" t="s">
        <v>126</v>
      </c>
      <c r="B35" s="13">
        <v>0.66666666666666663</v>
      </c>
      <c r="C35" s="13">
        <v>0.33333333333333331</v>
      </c>
      <c r="D35" s="6">
        <v>3</v>
      </c>
      <c r="E35" s="6">
        <v>2</v>
      </c>
      <c r="F35" s="6">
        <v>1</v>
      </c>
      <c r="G35" s="6">
        <v>56820</v>
      </c>
      <c r="H35" s="6">
        <v>0</v>
      </c>
      <c r="I35" s="6">
        <v>0</v>
      </c>
      <c r="J35" s="6">
        <v>1</v>
      </c>
      <c r="K35" s="6">
        <v>0</v>
      </c>
      <c r="L35" s="6">
        <v>1</v>
      </c>
      <c r="M35" s="6">
        <v>0</v>
      </c>
      <c r="N35" s="6">
        <v>0</v>
      </c>
      <c r="O35" s="6">
        <v>0</v>
      </c>
      <c r="P35" s="6"/>
      <c r="Q35" s="6"/>
      <c r="R35" s="6"/>
      <c r="S35" s="6"/>
    </row>
    <row r="36" spans="1:19" x14ac:dyDescent="0.25">
      <c r="A36" s="19" t="s">
        <v>81</v>
      </c>
      <c r="B36" s="13">
        <v>0.5</v>
      </c>
      <c r="C36" s="13">
        <v>0</v>
      </c>
      <c r="D36" s="6">
        <v>2</v>
      </c>
      <c r="E36" s="6">
        <v>1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1</v>
      </c>
      <c r="M36" s="6">
        <v>0</v>
      </c>
      <c r="N36" s="6">
        <v>0</v>
      </c>
      <c r="O36" s="6">
        <v>1</v>
      </c>
      <c r="P36" s="6"/>
      <c r="Q36" s="6"/>
      <c r="R36" s="6"/>
      <c r="S36" s="6"/>
    </row>
    <row r="37" spans="1:19" x14ac:dyDescent="0.25">
      <c r="A37" s="19" t="s">
        <v>98</v>
      </c>
      <c r="B37" s="13">
        <v>0.5</v>
      </c>
      <c r="C37" s="13">
        <v>0.5</v>
      </c>
      <c r="D37" s="6">
        <v>2</v>
      </c>
      <c r="E37" s="6">
        <v>1</v>
      </c>
      <c r="F37" s="6">
        <v>1</v>
      </c>
      <c r="G37" s="6">
        <v>0</v>
      </c>
      <c r="H37" s="6">
        <v>1</v>
      </c>
      <c r="I37" s="6">
        <v>1</v>
      </c>
      <c r="J37" s="6">
        <v>0</v>
      </c>
      <c r="K37" s="6">
        <v>0</v>
      </c>
      <c r="L37" s="6">
        <v>1</v>
      </c>
      <c r="M37" s="6">
        <v>0</v>
      </c>
      <c r="N37" s="6">
        <v>0</v>
      </c>
      <c r="O37" s="6">
        <v>0</v>
      </c>
      <c r="P37" s="6"/>
      <c r="Q37" s="6"/>
      <c r="R37" s="6"/>
      <c r="S37" s="6"/>
    </row>
    <row r="38" spans="1:19" x14ac:dyDescent="0.25">
      <c r="A38" s="19" t="s">
        <v>120</v>
      </c>
      <c r="B38" s="13">
        <v>0</v>
      </c>
      <c r="C38" s="13">
        <v>0.5</v>
      </c>
      <c r="D38" s="6">
        <v>2</v>
      </c>
      <c r="E38" s="6">
        <v>0</v>
      </c>
      <c r="F38" s="6">
        <v>1</v>
      </c>
      <c r="G38" s="6">
        <v>56819</v>
      </c>
      <c r="H38" s="6">
        <v>1</v>
      </c>
      <c r="I38" s="6">
        <v>1</v>
      </c>
      <c r="J38" s="6">
        <v>0</v>
      </c>
      <c r="K38" s="6">
        <v>1</v>
      </c>
      <c r="L38" s="6">
        <v>1</v>
      </c>
      <c r="M38" s="6">
        <v>1</v>
      </c>
      <c r="N38" s="6">
        <v>0</v>
      </c>
      <c r="O38" s="6">
        <v>0</v>
      </c>
      <c r="P38" s="6"/>
      <c r="Q38" s="6"/>
      <c r="R38" s="6"/>
      <c r="S38" s="6"/>
    </row>
    <row r="39" spans="1:19" x14ac:dyDescent="0.25">
      <c r="A39" s="35" t="s">
        <v>129</v>
      </c>
      <c r="B39" s="13">
        <v>1</v>
      </c>
      <c r="C39" s="13">
        <v>0</v>
      </c>
      <c r="D39" s="6">
        <v>2</v>
      </c>
      <c r="E39" s="6">
        <v>2</v>
      </c>
      <c r="F39" s="6">
        <v>0</v>
      </c>
      <c r="G39" s="6">
        <v>113638</v>
      </c>
      <c r="H39" s="6">
        <v>2</v>
      </c>
      <c r="I39" s="6">
        <v>2</v>
      </c>
      <c r="J39" s="6">
        <v>2</v>
      </c>
      <c r="K39" s="6">
        <v>2</v>
      </c>
      <c r="L39" s="6">
        <v>1</v>
      </c>
      <c r="M39" s="6">
        <v>0</v>
      </c>
      <c r="N39" s="6">
        <v>0</v>
      </c>
      <c r="O39" s="6">
        <v>0</v>
      </c>
      <c r="P39" s="6"/>
      <c r="Q39" s="6"/>
      <c r="R39" s="6"/>
      <c r="S39" s="6"/>
    </row>
    <row r="40" spans="1:19" x14ac:dyDescent="0.25">
      <c r="A40" s="35" t="s">
        <v>64</v>
      </c>
      <c r="B40" s="13">
        <v>0</v>
      </c>
      <c r="C40" s="13">
        <v>0</v>
      </c>
      <c r="D40" s="6">
        <v>2</v>
      </c>
      <c r="E40" s="6">
        <v>0</v>
      </c>
      <c r="F40" s="6">
        <v>0</v>
      </c>
      <c r="G40" s="6">
        <v>0</v>
      </c>
      <c r="H40" s="6">
        <v>0</v>
      </c>
      <c r="I40" s="6">
        <v>2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2</v>
      </c>
      <c r="P40" s="6"/>
      <c r="Q40" s="6"/>
      <c r="R40" s="6"/>
      <c r="S40" s="6"/>
    </row>
    <row r="41" spans="1:19" x14ac:dyDescent="0.25">
      <c r="A41" s="19" t="s">
        <v>115</v>
      </c>
      <c r="B41" s="13">
        <v>1</v>
      </c>
      <c r="C41" s="13">
        <v>0</v>
      </c>
      <c r="D41" s="6">
        <v>1</v>
      </c>
      <c r="E41" s="6">
        <v>1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1</v>
      </c>
      <c r="M41" s="6">
        <v>0</v>
      </c>
      <c r="N41" s="6">
        <v>0</v>
      </c>
      <c r="O41" s="6">
        <v>0</v>
      </c>
      <c r="P41" s="6"/>
      <c r="Q41" s="6"/>
      <c r="R41" s="6"/>
      <c r="S41" s="6"/>
    </row>
    <row r="42" spans="1:19" x14ac:dyDescent="0.25">
      <c r="A42" s="19" t="s">
        <v>116</v>
      </c>
      <c r="B42" s="13">
        <v>1</v>
      </c>
      <c r="C42" s="13">
        <v>0</v>
      </c>
      <c r="D42" s="6">
        <v>1</v>
      </c>
      <c r="E42" s="6">
        <v>1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/>
      <c r="Q42" s="6"/>
      <c r="R42" s="6"/>
      <c r="S42" s="6"/>
    </row>
    <row r="43" spans="1:19" x14ac:dyDescent="0.25">
      <c r="A43" s="19" t="s">
        <v>118</v>
      </c>
      <c r="B43" s="13">
        <v>0</v>
      </c>
      <c r="C43" s="13">
        <v>0</v>
      </c>
      <c r="D43" s="6">
        <v>1</v>
      </c>
      <c r="E43" s="6">
        <v>0</v>
      </c>
      <c r="F43" s="6">
        <v>0</v>
      </c>
      <c r="G43" s="6">
        <v>56819</v>
      </c>
      <c r="H43" s="6">
        <v>0</v>
      </c>
      <c r="I43" s="6">
        <v>0</v>
      </c>
      <c r="J43" s="6">
        <v>1</v>
      </c>
      <c r="K43" s="6">
        <v>0</v>
      </c>
      <c r="L43" s="6">
        <v>0</v>
      </c>
      <c r="M43" s="6">
        <v>1</v>
      </c>
      <c r="N43" s="6">
        <v>0</v>
      </c>
      <c r="O43" s="6">
        <v>0</v>
      </c>
      <c r="P43" s="6"/>
      <c r="Q43" s="6"/>
      <c r="R43" s="6"/>
      <c r="S43" s="6"/>
    </row>
    <row r="44" spans="1:19" x14ac:dyDescent="0.25">
      <c r="A44" s="19" t="s">
        <v>91</v>
      </c>
      <c r="B44" s="13">
        <v>1</v>
      </c>
      <c r="C44" s="13">
        <v>0</v>
      </c>
      <c r="D44" s="6">
        <v>1</v>
      </c>
      <c r="E44" s="6">
        <v>1</v>
      </c>
      <c r="F44" s="6">
        <v>0</v>
      </c>
      <c r="G44" s="6">
        <v>56819</v>
      </c>
      <c r="H44" s="6">
        <v>1</v>
      </c>
      <c r="I44" s="6">
        <v>1</v>
      </c>
      <c r="J44" s="6">
        <v>1</v>
      </c>
      <c r="K44" s="6">
        <v>1</v>
      </c>
      <c r="L44" s="6">
        <v>1</v>
      </c>
      <c r="M44" s="6">
        <v>0</v>
      </c>
      <c r="N44" s="6">
        <v>0</v>
      </c>
      <c r="O44" s="6">
        <v>0</v>
      </c>
      <c r="P44" s="6"/>
      <c r="Q44" s="6"/>
      <c r="R44" s="6"/>
      <c r="S44" s="6"/>
    </row>
    <row r="45" spans="1:19" x14ac:dyDescent="0.25">
      <c r="A45" s="19" t="s">
        <v>124</v>
      </c>
      <c r="B45" s="13">
        <v>0</v>
      </c>
      <c r="C45" s="13">
        <v>1</v>
      </c>
      <c r="D45" s="6">
        <v>1</v>
      </c>
      <c r="E45" s="6">
        <v>0</v>
      </c>
      <c r="F45" s="6">
        <v>1</v>
      </c>
      <c r="G45" s="6">
        <v>56819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/>
      <c r="Q45" s="6"/>
      <c r="R45" s="6"/>
      <c r="S45" s="6"/>
    </row>
    <row r="46" spans="1:19" x14ac:dyDescent="0.25">
      <c r="A46" s="35" t="s">
        <v>101</v>
      </c>
      <c r="B46" s="13">
        <v>0</v>
      </c>
      <c r="C46" s="13">
        <v>1</v>
      </c>
      <c r="D46" s="6">
        <v>1</v>
      </c>
      <c r="E46" s="6">
        <v>0</v>
      </c>
      <c r="F46" s="6">
        <v>1</v>
      </c>
      <c r="G46" s="6">
        <v>56819</v>
      </c>
      <c r="H46" s="6">
        <v>0</v>
      </c>
      <c r="I46" s="6">
        <v>0</v>
      </c>
      <c r="J46" s="6">
        <v>1</v>
      </c>
      <c r="K46" s="6">
        <v>0</v>
      </c>
      <c r="L46" s="6">
        <v>1</v>
      </c>
      <c r="M46" s="6">
        <v>0</v>
      </c>
      <c r="N46" s="6">
        <v>0</v>
      </c>
      <c r="O46" s="6">
        <v>0</v>
      </c>
      <c r="P46" s="6"/>
      <c r="Q46" s="6"/>
      <c r="R46" s="6"/>
      <c r="S46" s="6"/>
    </row>
    <row r="47" spans="1:19" x14ac:dyDescent="0.25">
      <c r="A47" s="35" t="s">
        <v>125</v>
      </c>
      <c r="B47" s="13">
        <v>1</v>
      </c>
      <c r="C47" s="13">
        <v>0</v>
      </c>
      <c r="D47" s="6">
        <v>1</v>
      </c>
      <c r="E47" s="6">
        <v>1</v>
      </c>
      <c r="F47" s="6">
        <v>0</v>
      </c>
      <c r="G47" s="6">
        <v>56819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/>
      <c r="Q47" s="6"/>
      <c r="R47" s="6"/>
      <c r="S47" s="6"/>
    </row>
    <row r="48" spans="1:19" x14ac:dyDescent="0.25">
      <c r="A48" s="35" t="s">
        <v>89</v>
      </c>
      <c r="B48" s="13">
        <v>1</v>
      </c>
      <c r="C48" s="13">
        <v>0</v>
      </c>
      <c r="D48" s="6">
        <v>1</v>
      </c>
      <c r="E48" s="6">
        <v>1</v>
      </c>
      <c r="F48" s="6">
        <v>0</v>
      </c>
      <c r="G48" s="6">
        <v>0</v>
      </c>
      <c r="H48" s="6">
        <v>0</v>
      </c>
      <c r="I48" s="6">
        <v>0</v>
      </c>
      <c r="J48" s="6">
        <v>1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/>
      <c r="Q48" s="6"/>
      <c r="R48" s="6"/>
      <c r="S48" s="6"/>
    </row>
    <row r="49" spans="1:19" x14ac:dyDescent="0.25">
      <c r="A49" s="35" t="s">
        <v>128</v>
      </c>
      <c r="B49" s="13">
        <v>0</v>
      </c>
      <c r="C49" s="13">
        <v>0</v>
      </c>
      <c r="D49" s="6">
        <v>1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1</v>
      </c>
      <c r="L49" s="6">
        <v>0</v>
      </c>
      <c r="M49" s="6">
        <v>0</v>
      </c>
      <c r="N49" s="6">
        <v>1</v>
      </c>
      <c r="O49" s="6">
        <v>0</v>
      </c>
      <c r="P49" s="6"/>
      <c r="Q49" s="6"/>
      <c r="R49" s="6"/>
      <c r="S49" s="6"/>
    </row>
    <row r="50" spans="1:19" x14ac:dyDescent="0.25">
      <c r="A50" s="35" t="s">
        <v>130</v>
      </c>
      <c r="B50" s="13">
        <v>0</v>
      </c>
      <c r="C50" s="13">
        <v>1</v>
      </c>
      <c r="D50" s="6">
        <v>1</v>
      </c>
      <c r="E50" s="6">
        <v>0</v>
      </c>
      <c r="F50" s="6">
        <v>1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1</v>
      </c>
      <c r="M50" s="6">
        <v>0</v>
      </c>
      <c r="N50" s="6">
        <v>0</v>
      </c>
      <c r="O50" s="6">
        <v>0</v>
      </c>
      <c r="P50" s="6"/>
      <c r="Q50" s="6"/>
      <c r="R50" s="6"/>
      <c r="S50" s="6"/>
    </row>
    <row r="51" spans="1:19" x14ac:dyDescent="0.25">
      <c r="A51" s="35" t="s">
        <v>100</v>
      </c>
      <c r="B51" s="13">
        <v>0</v>
      </c>
      <c r="C51" s="13">
        <v>0</v>
      </c>
      <c r="D51" s="6">
        <v>1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1</v>
      </c>
      <c r="O51" s="6">
        <v>0</v>
      </c>
      <c r="P51" s="6"/>
      <c r="Q51" s="6"/>
      <c r="R51" s="6"/>
      <c r="S51" s="6"/>
    </row>
    <row r="52" spans="1:19" x14ac:dyDescent="0.25">
      <c r="A52" s="35"/>
      <c r="B52" s="13" t="e">
        <v>#DIV/0!</v>
      </c>
      <c r="C52" s="13" t="e">
        <v>#DIV/0!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/>
      <c r="Q52" s="6"/>
      <c r="R52" s="6"/>
      <c r="S52" s="6"/>
    </row>
    <row r="53" spans="1:19" x14ac:dyDescent="0.25">
      <c r="A53" s="38"/>
      <c r="B53" s="13" t="e">
        <v>#DIV/0!</v>
      </c>
      <c r="C53" s="13" t="e">
        <v>#DIV/0!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/>
      <c r="Q53" s="6"/>
      <c r="R53" s="6"/>
      <c r="S53" s="6"/>
    </row>
    <row r="54" spans="1:19" x14ac:dyDescent="0.25">
      <c r="A54" s="38"/>
      <c r="B54" s="13" t="e">
        <v>#DIV/0!</v>
      </c>
      <c r="C54" s="13" t="e">
        <v>#DIV/0!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/>
      <c r="Q54" s="6"/>
      <c r="R54" s="6"/>
      <c r="S54" s="6"/>
    </row>
    <row r="55" spans="1:19" x14ac:dyDescent="0.25">
      <c r="A55" s="38"/>
      <c r="B55" s="13" t="e">
        <v>#DIV/0!</v>
      </c>
      <c r="C55" s="13" t="e">
        <v>#DIV/0!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/>
      <c r="Q55" s="6"/>
      <c r="R55" s="6"/>
      <c r="S55" s="6"/>
    </row>
    <row r="56" spans="1:19" x14ac:dyDescent="0.25">
      <c r="A56" s="38"/>
      <c r="B56" s="13" t="e">
        <v>#DIV/0!</v>
      </c>
      <c r="C56" s="13" t="e">
        <v>#DIV/0!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/>
      <c r="Q56" s="6"/>
      <c r="R56" s="6"/>
      <c r="S56" s="6"/>
    </row>
    <row r="57" spans="1:19" x14ac:dyDescent="0.25">
      <c r="A57" s="38"/>
      <c r="B57" s="13" t="e">
        <v>#DIV/0!</v>
      </c>
      <c r="C57" s="13" t="e">
        <v>#DIV/0!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/>
      <c r="Q57" s="6"/>
      <c r="R57" s="6"/>
      <c r="S57" s="6"/>
    </row>
    <row r="58" spans="1:19" x14ac:dyDescent="0.25">
      <c r="A58" s="38"/>
      <c r="B58" s="13" t="e">
        <v>#DIV/0!</v>
      </c>
      <c r="C58" s="13" t="e">
        <v>#DIV/0!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/>
      <c r="Q58" s="6"/>
      <c r="R58" s="6"/>
      <c r="S58" s="6"/>
    </row>
    <row r="59" spans="1:19" x14ac:dyDescent="0.25">
      <c r="A59" s="38"/>
      <c r="B59" s="13" t="e">
        <v>#DIV/0!</v>
      </c>
      <c r="C59" s="13" t="e">
        <v>#DIV/0!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/>
      <c r="Q59" s="6"/>
      <c r="R59" s="6"/>
      <c r="S59" s="6"/>
    </row>
    <row r="60" spans="1:19" x14ac:dyDescent="0.25">
      <c r="A60" s="38"/>
      <c r="B60" s="13" t="e">
        <v>#DIV/0!</v>
      </c>
      <c r="C60" s="13" t="e">
        <v>#DIV/0!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/>
      <c r="Q60" s="6"/>
      <c r="R60" s="6"/>
      <c r="S60" s="6"/>
    </row>
    <row r="61" spans="1:19" x14ac:dyDescent="0.25">
      <c r="A61" s="38"/>
      <c r="B61" s="13" t="e">
        <v>#DIV/0!</v>
      </c>
      <c r="C61" s="13" t="e">
        <v>#DIV/0!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/>
      <c r="Q61" s="6"/>
      <c r="R61" s="6"/>
      <c r="S61" s="6"/>
    </row>
    <row r="62" spans="1:19" x14ac:dyDescent="0.25">
      <c r="A62" s="38"/>
      <c r="B62" s="13" t="e">
        <v>#DIV/0!</v>
      </c>
      <c r="C62" s="13" t="e">
        <v>#DIV/0!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/>
      <c r="Q62" s="6"/>
      <c r="R62" s="6"/>
      <c r="S62" s="6"/>
    </row>
    <row r="63" spans="1:19" x14ac:dyDescent="0.25">
      <c r="A63" s="38"/>
      <c r="B63" s="13" t="e">
        <v>#DIV/0!</v>
      </c>
      <c r="C63" s="13" t="e">
        <v>#DIV/0!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/>
      <c r="Q63" s="6"/>
      <c r="R63" s="6"/>
      <c r="S63" s="6"/>
    </row>
    <row r="64" spans="1:19" x14ac:dyDescent="0.25">
      <c r="A64" s="38"/>
      <c r="B64" s="13" t="e">
        <v>#DIV/0!</v>
      </c>
      <c r="C64" s="13" t="e">
        <v>#DIV/0!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/>
      <c r="Q64" s="6"/>
      <c r="R64" s="6"/>
      <c r="S64" s="6"/>
    </row>
    <row r="65" spans="1:19" x14ac:dyDescent="0.25">
      <c r="A65" s="38"/>
      <c r="B65" s="13" t="e">
        <v>#DIV/0!</v>
      </c>
      <c r="C65" s="13" t="e">
        <v>#DIV/0!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/>
      <c r="Q65" s="6"/>
      <c r="R65" s="6"/>
      <c r="S65" s="6"/>
    </row>
    <row r="66" spans="1:19" x14ac:dyDescent="0.25">
      <c r="A66" s="38"/>
      <c r="B66" s="13" t="e">
        <v>#DIV/0!</v>
      </c>
      <c r="C66" s="13" t="e">
        <v>#DIV/0!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/>
      <c r="Q66" s="6"/>
      <c r="R66" s="6"/>
      <c r="S66" s="6"/>
    </row>
    <row r="67" spans="1:19" x14ac:dyDescent="0.25">
      <c r="A67" s="38"/>
      <c r="B67" s="13" t="e">
        <v>#DIV/0!</v>
      </c>
      <c r="C67" s="13" t="e">
        <v>#DIV/0!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/>
      <c r="Q67" s="6"/>
      <c r="R67" s="6"/>
      <c r="S67" s="6"/>
    </row>
    <row r="68" spans="1:19" x14ac:dyDescent="0.25">
      <c r="A68" s="38"/>
      <c r="B68" s="13" t="e">
        <v>#DIV/0!</v>
      </c>
      <c r="C68" s="13" t="e">
        <v>#DIV/0!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/>
      <c r="Q68" s="6"/>
      <c r="R68" s="6"/>
      <c r="S68" s="6"/>
    </row>
    <row r="69" spans="1:19" x14ac:dyDescent="0.25">
      <c r="A69" s="38"/>
      <c r="B69" s="13" t="e">
        <v>#DIV/0!</v>
      </c>
      <c r="C69" s="13" t="e">
        <v>#DIV/0!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/>
      <c r="Q69" s="6"/>
      <c r="R69" s="6"/>
      <c r="S69" s="6"/>
    </row>
    <row r="70" spans="1:19" x14ac:dyDescent="0.25">
      <c r="A70" s="38"/>
      <c r="B70" s="13" t="e">
        <v>#DIV/0!</v>
      </c>
      <c r="C70" s="13" t="e">
        <v>#DIV/0!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/>
      <c r="Q70" s="6"/>
      <c r="R70" s="6"/>
      <c r="S70" s="6"/>
    </row>
    <row r="71" spans="1:19" x14ac:dyDescent="0.25">
      <c r="A71" s="38"/>
      <c r="B71" s="13" t="e">
        <v>#DIV/0!</v>
      </c>
      <c r="C71" s="13" t="e">
        <v>#DIV/0!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/>
      <c r="Q71" s="6"/>
      <c r="R71" s="6"/>
      <c r="S71" s="6"/>
    </row>
    <row r="72" spans="1:19" x14ac:dyDescent="0.25">
      <c r="A72" s="38"/>
      <c r="B72" s="13" t="e">
        <v>#DIV/0!</v>
      </c>
      <c r="C72" s="13" t="e">
        <v>#DIV/0!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/>
      <c r="Q72" s="6"/>
      <c r="R72" s="6"/>
      <c r="S72" s="6"/>
    </row>
    <row r="73" spans="1:19" x14ac:dyDescent="0.25">
      <c r="A73" s="38"/>
      <c r="B73" s="13" t="e">
        <v>#DIV/0!</v>
      </c>
      <c r="C73" s="13" t="e">
        <v>#DIV/0!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/>
      <c r="Q73" s="6"/>
      <c r="R73" s="6"/>
      <c r="S73" s="6"/>
    </row>
    <row r="74" spans="1:19" x14ac:dyDescent="0.25">
      <c r="A74" s="38"/>
      <c r="B74" s="13" t="e">
        <v>#DIV/0!</v>
      </c>
      <c r="C74" s="13" t="e">
        <v>#DIV/0!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/>
      <c r="Q74" s="6"/>
      <c r="R74" s="6"/>
      <c r="S74" s="6"/>
    </row>
    <row r="75" spans="1:19" x14ac:dyDescent="0.25">
      <c r="A75" s="38"/>
      <c r="B75" s="13" t="e">
        <v>#DIV/0!</v>
      </c>
      <c r="C75" s="13" t="e">
        <v>#DIV/0!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/>
      <c r="Q75" s="6"/>
      <c r="R75" s="6"/>
      <c r="S75" s="6"/>
    </row>
    <row r="76" spans="1:19" x14ac:dyDescent="0.25">
      <c r="A76" s="38"/>
      <c r="B76" s="13" t="e">
        <v>#DIV/0!</v>
      </c>
      <c r="C76" s="13" t="e">
        <v>#DIV/0!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/>
      <c r="Q76" s="6"/>
      <c r="R76" s="6"/>
      <c r="S76" s="6"/>
    </row>
    <row r="77" spans="1:19" x14ac:dyDescent="0.25">
      <c r="A77" s="38"/>
      <c r="B77" s="13" t="e">
        <v>#DIV/0!</v>
      </c>
      <c r="C77" s="13" t="e">
        <v>#DIV/0!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/>
      <c r="Q77" s="6"/>
      <c r="R77" s="6"/>
      <c r="S77" s="6"/>
    </row>
    <row r="78" spans="1:19" x14ac:dyDescent="0.25">
      <c r="A78" s="38"/>
      <c r="B78" s="13" t="e">
        <v>#DIV/0!</v>
      </c>
      <c r="C78" s="13" t="e">
        <v>#DIV/0!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/>
      <c r="Q78" s="6"/>
      <c r="R78" s="6"/>
      <c r="S78" s="6"/>
    </row>
    <row r="79" spans="1:19" x14ac:dyDescent="0.25">
      <c r="A79" s="38"/>
      <c r="B79" s="13" t="e">
        <v>#DIV/0!</v>
      </c>
      <c r="C79" s="13" t="e">
        <v>#DIV/0!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/>
      <c r="Q79" s="6"/>
      <c r="R79" s="6"/>
      <c r="S79" s="6"/>
    </row>
    <row r="80" spans="1:19" x14ac:dyDescent="0.25">
      <c r="A80" s="38"/>
      <c r="B80" s="13" t="e">
        <v>#DIV/0!</v>
      </c>
      <c r="C80" s="13" t="e">
        <v>#DIV/0!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/>
      <c r="Q80" s="6"/>
      <c r="R80" s="6"/>
      <c r="S80" s="6"/>
    </row>
    <row r="81" spans="1:19" x14ac:dyDescent="0.25">
      <c r="A81" s="38"/>
      <c r="B81" s="13" t="e">
        <v>#DIV/0!</v>
      </c>
      <c r="C81" s="13" t="e">
        <v>#DIV/0!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/>
      <c r="Q81" s="6"/>
      <c r="R81" s="6"/>
      <c r="S81" s="6"/>
    </row>
    <row r="82" spans="1:19" x14ac:dyDescent="0.25">
      <c r="A82" s="38"/>
      <c r="B82" s="13" t="e">
        <v>#DIV/0!</v>
      </c>
      <c r="C82" s="13" t="e">
        <v>#DIV/0!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/>
      <c r="Q82" s="6"/>
      <c r="R82" s="6"/>
      <c r="S82" s="6"/>
    </row>
    <row r="83" spans="1:19" x14ac:dyDescent="0.25">
      <c r="A83" s="38"/>
      <c r="B83" s="13" t="e">
        <v>#DIV/0!</v>
      </c>
      <c r="C83" s="13" t="e">
        <v>#DIV/0!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/>
      <c r="Q83" s="6"/>
      <c r="R83" s="6"/>
      <c r="S83" s="6"/>
    </row>
    <row r="84" spans="1:19" x14ac:dyDescent="0.25">
      <c r="A84" s="38"/>
      <c r="B84" s="13" t="e">
        <v>#DIV/0!</v>
      </c>
      <c r="C84" s="13" t="e">
        <v>#DIV/0!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/>
      <c r="Q84" s="6"/>
      <c r="R84" s="6"/>
      <c r="S84" s="6"/>
    </row>
    <row r="85" spans="1:19" x14ac:dyDescent="0.25">
      <c r="A85" s="38"/>
      <c r="B85" s="13" t="e">
        <v>#DIV/0!</v>
      </c>
      <c r="C85" s="13" t="e">
        <v>#DIV/0!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/>
      <c r="Q85" s="6"/>
      <c r="R85" s="6"/>
      <c r="S85" s="6"/>
    </row>
    <row r="86" spans="1:19" x14ac:dyDescent="0.25">
      <c r="A86" s="38"/>
      <c r="B86" s="13" t="e">
        <v>#DIV/0!</v>
      </c>
      <c r="C86" s="13" t="e">
        <v>#DIV/0!</v>
      </c>
      <c r="D86" s="6">
        <v>0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6">
        <v>0</v>
      </c>
      <c r="P86" s="6"/>
      <c r="Q86" s="6"/>
      <c r="R86" s="6"/>
      <c r="S86" s="6"/>
    </row>
    <row r="87" spans="1:19" x14ac:dyDescent="0.25">
      <c r="A87" s="38"/>
      <c r="B87" s="13" t="e">
        <v>#DIV/0!</v>
      </c>
      <c r="C87" s="13" t="e">
        <v>#DIV/0!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/>
      <c r="Q87" s="6"/>
      <c r="R87" s="6"/>
      <c r="S87" s="6"/>
    </row>
    <row r="88" spans="1:19" x14ac:dyDescent="0.25">
      <c r="A88" s="38"/>
      <c r="B88" s="13" t="e">
        <v>#DIV/0!</v>
      </c>
      <c r="C88" s="13" t="e">
        <v>#DIV/0!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/>
      <c r="Q88" s="6"/>
      <c r="R88" s="6"/>
      <c r="S88" s="6"/>
    </row>
    <row r="89" spans="1:19" x14ac:dyDescent="0.25">
      <c r="A89" s="38"/>
      <c r="B89" s="13" t="e">
        <v>#DIV/0!</v>
      </c>
      <c r="C89" s="13" t="e">
        <v>#DIV/0!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/>
      <c r="Q89" s="6"/>
      <c r="R89" s="6"/>
      <c r="S89" s="6"/>
    </row>
    <row r="90" spans="1:19" x14ac:dyDescent="0.25">
      <c r="A90" s="38"/>
      <c r="B90" s="13" t="e">
        <v>#DIV/0!</v>
      </c>
      <c r="C90" s="13" t="e">
        <v>#DIV/0!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/>
      <c r="Q90" s="6"/>
      <c r="R90" s="6"/>
      <c r="S90" s="6"/>
    </row>
    <row r="91" spans="1:19" x14ac:dyDescent="0.25">
      <c r="A91" s="38"/>
      <c r="B91" s="13" t="e">
        <v>#DIV/0!</v>
      </c>
      <c r="C91" s="13" t="e">
        <v>#DIV/0!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/>
      <c r="Q91" s="6"/>
      <c r="R91" s="6"/>
      <c r="S91" s="6"/>
    </row>
    <row r="92" spans="1:19" x14ac:dyDescent="0.25">
      <c r="A92" s="38"/>
      <c r="B92" s="13" t="e">
        <v>#DIV/0!</v>
      </c>
      <c r="C92" s="13" t="e">
        <v>#DIV/0!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/>
      <c r="Q92" s="6"/>
      <c r="R92" s="6"/>
      <c r="S92" s="6"/>
    </row>
    <row r="93" spans="1:19" x14ac:dyDescent="0.25">
      <c r="A93" s="38"/>
      <c r="B93" s="13" t="e">
        <v>#DIV/0!</v>
      </c>
      <c r="C93" s="13" t="e">
        <v>#DIV/0!</v>
      </c>
      <c r="D93" s="6">
        <v>0</v>
      </c>
      <c r="E93" s="6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/>
      <c r="Q93" s="6"/>
      <c r="R93" s="6"/>
      <c r="S93" s="6"/>
    </row>
    <row r="94" spans="1:19" x14ac:dyDescent="0.25">
      <c r="A94" s="38"/>
      <c r="B94" s="13" t="e">
        <v>#DIV/0!</v>
      </c>
      <c r="C94" s="13" t="e">
        <v>#DIV/0!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6"/>
      <c r="Q94" s="6"/>
      <c r="R94" s="6"/>
      <c r="S94" s="6"/>
    </row>
    <row r="95" spans="1:19" x14ac:dyDescent="0.25">
      <c r="A95" s="38"/>
      <c r="B95" s="13" t="e">
        <v>#DIV/0!</v>
      </c>
      <c r="C95" s="13" t="e">
        <v>#DIV/0!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/>
      <c r="Q95" s="6"/>
      <c r="R95" s="6"/>
      <c r="S95" s="6"/>
    </row>
    <row r="96" spans="1:19" x14ac:dyDescent="0.25">
      <c r="A96" s="38"/>
      <c r="B96" s="13" t="e">
        <v>#DIV/0!</v>
      </c>
      <c r="C96" s="13" t="e">
        <v>#DIV/0!</v>
      </c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6"/>
      <c r="Q96" s="6"/>
      <c r="R96" s="6"/>
      <c r="S96" s="6"/>
    </row>
    <row r="97" spans="1:19" x14ac:dyDescent="0.25">
      <c r="A97" s="38"/>
      <c r="B97" s="13" t="e">
        <v>#DIV/0!</v>
      </c>
      <c r="C97" s="13" t="e">
        <v>#DIV/0!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/>
      <c r="Q97" s="6"/>
      <c r="R97" s="6"/>
      <c r="S97" s="6"/>
    </row>
    <row r="98" spans="1:19" x14ac:dyDescent="0.25">
      <c r="A98" s="38"/>
      <c r="B98" s="13" t="e">
        <v>#DIV/0!</v>
      </c>
      <c r="C98" s="13" t="e">
        <v>#DIV/0!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/>
      <c r="Q98" s="6"/>
      <c r="R98" s="6"/>
      <c r="S98" s="6"/>
    </row>
    <row r="99" spans="1:19" x14ac:dyDescent="0.25">
      <c r="A99" s="38"/>
      <c r="B99" s="13" t="e">
        <v>#DIV/0!</v>
      </c>
      <c r="C99" s="13" t="e">
        <v>#DIV/0!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/>
      <c r="Q99" s="6"/>
      <c r="R99" s="6"/>
      <c r="S99" s="6"/>
    </row>
    <row r="100" spans="1:19" x14ac:dyDescent="0.25">
      <c r="A100" s="38"/>
      <c r="B100" s="13" t="e">
        <v>#DIV/0!</v>
      </c>
      <c r="C100" s="13" t="e">
        <v>#DIV/0!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/>
      <c r="Q100" s="6"/>
      <c r="R100" s="6"/>
      <c r="S100" s="6"/>
    </row>
    <row r="101" spans="1:19" x14ac:dyDescent="0.25">
      <c r="A101" s="20"/>
    </row>
    <row r="102" spans="1:19" x14ac:dyDescent="0.25">
      <c r="A102" s="20"/>
    </row>
    <row r="103" spans="1:19" x14ac:dyDescent="0.25">
      <c r="A103" s="20"/>
    </row>
    <row r="104" spans="1:19" x14ac:dyDescent="0.25">
      <c r="A104" s="20"/>
    </row>
    <row r="105" spans="1:19" x14ac:dyDescent="0.25">
      <c r="A105" s="20"/>
    </row>
    <row r="106" spans="1:19" x14ac:dyDescent="0.25">
      <c r="A106" s="20"/>
    </row>
    <row r="107" spans="1:19" x14ac:dyDescent="0.25">
      <c r="A107" s="20"/>
    </row>
    <row r="108" spans="1:19" x14ac:dyDescent="0.25">
      <c r="A108" s="20"/>
    </row>
    <row r="109" spans="1:19" x14ac:dyDescent="0.25">
      <c r="A109" s="20"/>
    </row>
    <row r="110" spans="1:19" x14ac:dyDescent="0.25">
      <c r="A110" s="20"/>
    </row>
    <row r="111" spans="1:19" x14ac:dyDescent="0.25">
      <c r="A111" s="20"/>
    </row>
    <row r="112" spans="1:19" x14ac:dyDescent="0.25">
      <c r="A112" s="20"/>
    </row>
    <row r="113" spans="1:1" x14ac:dyDescent="0.25">
      <c r="A113" s="20"/>
    </row>
    <row r="114" spans="1:1" x14ac:dyDescent="0.25">
      <c r="A114" s="20"/>
    </row>
    <row r="115" spans="1:1" x14ac:dyDescent="0.25">
      <c r="A115" s="20"/>
    </row>
    <row r="116" spans="1:1" x14ac:dyDescent="0.25">
      <c r="A116" s="20"/>
    </row>
    <row r="117" spans="1:1" x14ac:dyDescent="0.25">
      <c r="A117" s="20"/>
    </row>
    <row r="118" spans="1:1" x14ac:dyDescent="0.25">
      <c r="A118" s="20"/>
    </row>
    <row r="119" spans="1:1" x14ac:dyDescent="0.25">
      <c r="A119" s="20"/>
    </row>
    <row r="120" spans="1:1" x14ac:dyDescent="0.25">
      <c r="A120" s="20"/>
    </row>
    <row r="121" spans="1:1" x14ac:dyDescent="0.25">
      <c r="A121" s="20"/>
    </row>
    <row r="122" spans="1:1" x14ac:dyDescent="0.25">
      <c r="A122" s="20"/>
    </row>
    <row r="123" spans="1:1" x14ac:dyDescent="0.25">
      <c r="A123" s="20"/>
    </row>
    <row r="124" spans="1:1" x14ac:dyDescent="0.25">
      <c r="A124" s="20"/>
    </row>
    <row r="125" spans="1:1" x14ac:dyDescent="0.25">
      <c r="A125" s="20"/>
    </row>
    <row r="126" spans="1:1" x14ac:dyDescent="0.25">
      <c r="A126" s="20"/>
    </row>
    <row r="127" spans="1:1" x14ac:dyDescent="0.25">
      <c r="A127" s="20"/>
    </row>
    <row r="128" spans="1:1" x14ac:dyDescent="0.25">
      <c r="A128" s="20"/>
    </row>
    <row r="129" spans="1:1" x14ac:dyDescent="0.25">
      <c r="A129" s="20"/>
    </row>
    <row r="130" spans="1:1" x14ac:dyDescent="0.25">
      <c r="A130" s="20"/>
    </row>
    <row r="131" spans="1:1" x14ac:dyDescent="0.25">
      <c r="A131" s="20"/>
    </row>
    <row r="132" spans="1:1" x14ac:dyDescent="0.25">
      <c r="A132" s="20"/>
    </row>
    <row r="133" spans="1:1" x14ac:dyDescent="0.25">
      <c r="A133" s="20"/>
    </row>
    <row r="134" spans="1:1" x14ac:dyDescent="0.25">
      <c r="A134" s="20"/>
    </row>
    <row r="135" spans="1:1" x14ac:dyDescent="0.25">
      <c r="A135" s="20"/>
    </row>
    <row r="136" spans="1:1" x14ac:dyDescent="0.25">
      <c r="A136" s="20"/>
    </row>
    <row r="137" spans="1:1" x14ac:dyDescent="0.25">
      <c r="A137" s="20"/>
    </row>
    <row r="138" spans="1:1" x14ac:dyDescent="0.25">
      <c r="A138" s="20"/>
    </row>
    <row r="139" spans="1:1" x14ac:dyDescent="0.25">
      <c r="A139" s="20"/>
    </row>
    <row r="140" spans="1:1" x14ac:dyDescent="0.25">
      <c r="A140" s="20"/>
    </row>
    <row r="141" spans="1:1" x14ac:dyDescent="0.25">
      <c r="A141" s="20"/>
    </row>
    <row r="142" spans="1:1" x14ac:dyDescent="0.25">
      <c r="A142" s="20"/>
    </row>
    <row r="143" spans="1:1" x14ac:dyDescent="0.25">
      <c r="A143" s="20"/>
    </row>
    <row r="144" spans="1:1" x14ac:dyDescent="0.25">
      <c r="A144" s="20"/>
    </row>
    <row r="145" spans="1:1" x14ac:dyDescent="0.25">
      <c r="A145" s="20"/>
    </row>
    <row r="146" spans="1:1" x14ac:dyDescent="0.25">
      <c r="A146" s="20"/>
    </row>
    <row r="147" spans="1:1" x14ac:dyDescent="0.25">
      <c r="A147" s="20"/>
    </row>
    <row r="148" spans="1:1" x14ac:dyDescent="0.25">
      <c r="A148" s="20"/>
    </row>
    <row r="149" spans="1:1" x14ac:dyDescent="0.25">
      <c r="A149" s="20"/>
    </row>
    <row r="150" spans="1:1" x14ac:dyDescent="0.25">
      <c r="A150" s="20"/>
    </row>
    <row r="151" spans="1:1" x14ac:dyDescent="0.25">
      <c r="A151" s="20"/>
    </row>
    <row r="152" spans="1:1" x14ac:dyDescent="0.25">
      <c r="A152" s="20"/>
    </row>
    <row r="153" spans="1:1" x14ac:dyDescent="0.25">
      <c r="A153" s="20"/>
    </row>
    <row r="154" spans="1:1" x14ac:dyDescent="0.25">
      <c r="A154" s="20"/>
    </row>
    <row r="155" spans="1:1" x14ac:dyDescent="0.25">
      <c r="A155" s="20"/>
    </row>
    <row r="156" spans="1:1" x14ac:dyDescent="0.25">
      <c r="A156" s="20"/>
    </row>
    <row r="157" spans="1:1" x14ac:dyDescent="0.25">
      <c r="A157" s="20"/>
    </row>
    <row r="158" spans="1:1" x14ac:dyDescent="0.25">
      <c r="A158" s="20"/>
    </row>
    <row r="159" spans="1:1" x14ac:dyDescent="0.25">
      <c r="A159" s="20"/>
    </row>
    <row r="160" spans="1:1" x14ac:dyDescent="0.25">
      <c r="A160" s="20"/>
    </row>
    <row r="161" spans="1:1" x14ac:dyDescent="0.25">
      <c r="A161" s="20"/>
    </row>
    <row r="162" spans="1:1" x14ac:dyDescent="0.25">
      <c r="A162" s="20"/>
    </row>
    <row r="163" spans="1:1" x14ac:dyDescent="0.25">
      <c r="A163" s="20"/>
    </row>
    <row r="164" spans="1:1" x14ac:dyDescent="0.25">
      <c r="A164" s="20"/>
    </row>
    <row r="165" spans="1:1" x14ac:dyDescent="0.25">
      <c r="A165" s="20"/>
    </row>
    <row r="166" spans="1:1" x14ac:dyDescent="0.25">
      <c r="A166" s="20"/>
    </row>
    <row r="167" spans="1:1" x14ac:dyDescent="0.25">
      <c r="A167" s="20"/>
    </row>
    <row r="168" spans="1:1" x14ac:dyDescent="0.25">
      <c r="A168" s="20"/>
    </row>
    <row r="169" spans="1:1" x14ac:dyDescent="0.25">
      <c r="A169" s="20"/>
    </row>
    <row r="170" spans="1:1" x14ac:dyDescent="0.25">
      <c r="A170" s="20"/>
    </row>
    <row r="171" spans="1:1" x14ac:dyDescent="0.25">
      <c r="A171" s="20"/>
    </row>
    <row r="172" spans="1:1" x14ac:dyDescent="0.25">
      <c r="A172" s="20"/>
    </row>
    <row r="173" spans="1:1" x14ac:dyDescent="0.25">
      <c r="A173" s="20"/>
    </row>
    <row r="174" spans="1:1" x14ac:dyDescent="0.25">
      <c r="A174" s="20"/>
    </row>
    <row r="175" spans="1:1" x14ac:dyDescent="0.25">
      <c r="A175" s="20"/>
    </row>
    <row r="176" spans="1:1" x14ac:dyDescent="0.25">
      <c r="A176" s="20"/>
    </row>
    <row r="177" spans="1:1" x14ac:dyDescent="0.25">
      <c r="A177" s="20"/>
    </row>
    <row r="178" spans="1:1" x14ac:dyDescent="0.25">
      <c r="A178" s="20"/>
    </row>
    <row r="179" spans="1:1" x14ac:dyDescent="0.25">
      <c r="A179" s="20"/>
    </row>
    <row r="180" spans="1:1" x14ac:dyDescent="0.25">
      <c r="A180" s="20"/>
    </row>
    <row r="181" spans="1:1" x14ac:dyDescent="0.25">
      <c r="A181" s="20"/>
    </row>
    <row r="182" spans="1:1" x14ac:dyDescent="0.25">
      <c r="A182" s="20"/>
    </row>
    <row r="183" spans="1:1" x14ac:dyDescent="0.25">
      <c r="A183" s="20"/>
    </row>
    <row r="184" spans="1:1" x14ac:dyDescent="0.25">
      <c r="A184" s="20"/>
    </row>
    <row r="185" spans="1:1" x14ac:dyDescent="0.25">
      <c r="A185" s="20"/>
    </row>
    <row r="186" spans="1:1" x14ac:dyDescent="0.25">
      <c r="A186" s="20"/>
    </row>
    <row r="187" spans="1:1" x14ac:dyDescent="0.25">
      <c r="A187" s="20"/>
    </row>
    <row r="188" spans="1:1" x14ac:dyDescent="0.25">
      <c r="A188" s="20"/>
    </row>
    <row r="189" spans="1:1" x14ac:dyDescent="0.25">
      <c r="A189" s="20"/>
    </row>
    <row r="190" spans="1:1" x14ac:dyDescent="0.25">
      <c r="A190" s="20"/>
    </row>
    <row r="191" spans="1:1" x14ac:dyDescent="0.25">
      <c r="A191" s="20"/>
    </row>
    <row r="192" spans="1:1" x14ac:dyDescent="0.25">
      <c r="A192" s="20"/>
    </row>
    <row r="193" spans="1:1" x14ac:dyDescent="0.25">
      <c r="A193" s="20"/>
    </row>
    <row r="194" spans="1:1" x14ac:dyDescent="0.25">
      <c r="A194" s="20"/>
    </row>
    <row r="195" spans="1:1" x14ac:dyDescent="0.25">
      <c r="A195" s="20"/>
    </row>
    <row r="196" spans="1:1" x14ac:dyDescent="0.25">
      <c r="A196" s="20"/>
    </row>
    <row r="197" spans="1:1" x14ac:dyDescent="0.25">
      <c r="A197" s="20"/>
    </row>
    <row r="198" spans="1:1" x14ac:dyDescent="0.25">
      <c r="A198" s="20"/>
    </row>
    <row r="199" spans="1:1" x14ac:dyDescent="0.25">
      <c r="A199" s="20"/>
    </row>
    <row r="200" spans="1:1" x14ac:dyDescent="0.25">
      <c r="A200" s="20"/>
    </row>
    <row r="201" spans="1:1" x14ac:dyDescent="0.25">
      <c r="A201" s="20"/>
    </row>
    <row r="202" spans="1:1" x14ac:dyDescent="0.25">
      <c r="A202" s="20"/>
    </row>
    <row r="203" spans="1:1" x14ac:dyDescent="0.25">
      <c r="A203" s="20"/>
    </row>
    <row r="204" spans="1:1" x14ac:dyDescent="0.25">
      <c r="A204" s="20"/>
    </row>
    <row r="205" spans="1:1" x14ac:dyDescent="0.25">
      <c r="A205" s="20"/>
    </row>
    <row r="206" spans="1:1" x14ac:dyDescent="0.25">
      <c r="A206" s="20"/>
    </row>
    <row r="207" spans="1:1" x14ac:dyDescent="0.25">
      <c r="A207" s="20"/>
    </row>
    <row r="208" spans="1:1" x14ac:dyDescent="0.25">
      <c r="A208" s="20"/>
    </row>
    <row r="209" spans="1:1" x14ac:dyDescent="0.25">
      <c r="A209" s="20"/>
    </row>
    <row r="210" spans="1:1" x14ac:dyDescent="0.25">
      <c r="A210" s="20"/>
    </row>
    <row r="211" spans="1:1" x14ac:dyDescent="0.25">
      <c r="A211" s="20"/>
    </row>
    <row r="212" spans="1:1" x14ac:dyDescent="0.25">
      <c r="A212" s="20"/>
    </row>
    <row r="213" spans="1:1" x14ac:dyDescent="0.25">
      <c r="A213" s="20"/>
    </row>
    <row r="214" spans="1:1" x14ac:dyDescent="0.25">
      <c r="A214" s="20"/>
    </row>
    <row r="215" spans="1:1" x14ac:dyDescent="0.25">
      <c r="A215" s="20"/>
    </row>
    <row r="216" spans="1:1" x14ac:dyDescent="0.25">
      <c r="A216" s="20"/>
    </row>
    <row r="217" spans="1:1" x14ac:dyDescent="0.25">
      <c r="A217" s="20"/>
    </row>
    <row r="218" spans="1:1" x14ac:dyDescent="0.25">
      <c r="A218" s="20"/>
    </row>
    <row r="219" spans="1:1" x14ac:dyDescent="0.25">
      <c r="A219" s="20"/>
    </row>
    <row r="220" spans="1:1" x14ac:dyDescent="0.25">
      <c r="A220" s="20"/>
    </row>
    <row r="221" spans="1:1" x14ac:dyDescent="0.25">
      <c r="A221" s="20"/>
    </row>
    <row r="222" spans="1:1" x14ac:dyDescent="0.25">
      <c r="A222" s="20"/>
    </row>
    <row r="223" spans="1:1" x14ac:dyDescent="0.25">
      <c r="A223" s="20"/>
    </row>
    <row r="224" spans="1:1" x14ac:dyDescent="0.25">
      <c r="A224" s="20"/>
    </row>
    <row r="225" spans="1:1" x14ac:dyDescent="0.25">
      <c r="A225" s="20"/>
    </row>
    <row r="226" spans="1:1" x14ac:dyDescent="0.25">
      <c r="A226" s="20"/>
    </row>
    <row r="227" spans="1:1" x14ac:dyDescent="0.25">
      <c r="A227" s="20"/>
    </row>
    <row r="228" spans="1:1" x14ac:dyDescent="0.25">
      <c r="A228" s="20"/>
    </row>
    <row r="229" spans="1:1" x14ac:dyDescent="0.25">
      <c r="A229" s="20"/>
    </row>
    <row r="230" spans="1:1" x14ac:dyDescent="0.25">
      <c r="A230" s="20"/>
    </row>
    <row r="231" spans="1:1" x14ac:dyDescent="0.25">
      <c r="A231" s="20"/>
    </row>
    <row r="232" spans="1:1" x14ac:dyDescent="0.25">
      <c r="A232" s="20"/>
    </row>
    <row r="233" spans="1:1" x14ac:dyDescent="0.25">
      <c r="A233" s="20"/>
    </row>
    <row r="234" spans="1:1" x14ac:dyDescent="0.25">
      <c r="A234" s="20"/>
    </row>
    <row r="235" spans="1:1" x14ac:dyDescent="0.25">
      <c r="A235" s="20"/>
    </row>
    <row r="236" spans="1:1" x14ac:dyDescent="0.25">
      <c r="A236" s="20"/>
    </row>
    <row r="237" spans="1:1" x14ac:dyDescent="0.25">
      <c r="A237" s="20"/>
    </row>
    <row r="238" spans="1:1" x14ac:dyDescent="0.25">
      <c r="A238" s="20"/>
    </row>
    <row r="239" spans="1:1" x14ac:dyDescent="0.25">
      <c r="A239" s="20"/>
    </row>
    <row r="240" spans="1:1" x14ac:dyDescent="0.25">
      <c r="A240" s="20"/>
    </row>
    <row r="241" spans="1:1" x14ac:dyDescent="0.25">
      <c r="A241" s="20"/>
    </row>
    <row r="242" spans="1:1" x14ac:dyDescent="0.25">
      <c r="A242" s="20"/>
    </row>
    <row r="243" spans="1:1" x14ac:dyDescent="0.25">
      <c r="A243" s="20"/>
    </row>
    <row r="244" spans="1:1" x14ac:dyDescent="0.25">
      <c r="A244" s="20"/>
    </row>
    <row r="245" spans="1:1" x14ac:dyDescent="0.25">
      <c r="A245" s="20"/>
    </row>
    <row r="246" spans="1:1" x14ac:dyDescent="0.25">
      <c r="A246" s="20"/>
    </row>
    <row r="247" spans="1:1" x14ac:dyDescent="0.25">
      <c r="A247" s="20"/>
    </row>
    <row r="248" spans="1:1" x14ac:dyDescent="0.25">
      <c r="A248" s="20"/>
    </row>
    <row r="249" spans="1:1" x14ac:dyDescent="0.25">
      <c r="A249" s="20"/>
    </row>
    <row r="250" spans="1:1" x14ac:dyDescent="0.25">
      <c r="A250" s="20"/>
    </row>
    <row r="251" spans="1:1" x14ac:dyDescent="0.25">
      <c r="A251" s="20"/>
    </row>
    <row r="252" spans="1:1" x14ac:dyDescent="0.25">
      <c r="A252" s="20"/>
    </row>
    <row r="253" spans="1:1" x14ac:dyDescent="0.25">
      <c r="A253" s="20"/>
    </row>
    <row r="254" spans="1:1" x14ac:dyDescent="0.25">
      <c r="A254" s="20"/>
    </row>
    <row r="255" spans="1:1" x14ac:dyDescent="0.25">
      <c r="A255" s="20"/>
    </row>
    <row r="256" spans="1:1" x14ac:dyDescent="0.25">
      <c r="A256" s="20"/>
    </row>
    <row r="257" spans="1:1" x14ac:dyDescent="0.25">
      <c r="A257" s="20"/>
    </row>
    <row r="258" spans="1:1" x14ac:dyDescent="0.25">
      <c r="A258" s="20"/>
    </row>
    <row r="259" spans="1:1" x14ac:dyDescent="0.25">
      <c r="A259" s="20"/>
    </row>
    <row r="260" spans="1:1" x14ac:dyDescent="0.25">
      <c r="A260" s="20"/>
    </row>
    <row r="261" spans="1:1" x14ac:dyDescent="0.25">
      <c r="A261" s="20"/>
    </row>
    <row r="262" spans="1:1" x14ac:dyDescent="0.25">
      <c r="A262" s="20"/>
    </row>
    <row r="263" spans="1:1" x14ac:dyDescent="0.25">
      <c r="A263" s="20"/>
    </row>
    <row r="264" spans="1:1" x14ac:dyDescent="0.25">
      <c r="A264" s="20"/>
    </row>
    <row r="265" spans="1:1" x14ac:dyDescent="0.25">
      <c r="A265" s="20"/>
    </row>
    <row r="266" spans="1:1" x14ac:dyDescent="0.25">
      <c r="A266" s="20"/>
    </row>
    <row r="267" spans="1:1" x14ac:dyDescent="0.25">
      <c r="A267" s="20"/>
    </row>
    <row r="268" spans="1:1" x14ac:dyDescent="0.25">
      <c r="A268" s="20"/>
    </row>
    <row r="269" spans="1:1" x14ac:dyDescent="0.25">
      <c r="A269" s="20"/>
    </row>
    <row r="270" spans="1:1" x14ac:dyDescent="0.25">
      <c r="A270" s="20"/>
    </row>
    <row r="271" spans="1:1" x14ac:dyDescent="0.25">
      <c r="A271" s="20"/>
    </row>
    <row r="272" spans="1:1" x14ac:dyDescent="0.25">
      <c r="A272" s="20"/>
    </row>
    <row r="273" spans="1:1" x14ac:dyDescent="0.25">
      <c r="A273" s="20"/>
    </row>
    <row r="274" spans="1:1" x14ac:dyDescent="0.25">
      <c r="A274" s="20"/>
    </row>
    <row r="275" spans="1:1" x14ac:dyDescent="0.25">
      <c r="A275" s="20"/>
    </row>
    <row r="276" spans="1:1" x14ac:dyDescent="0.25">
      <c r="A276" s="20"/>
    </row>
    <row r="277" spans="1:1" x14ac:dyDescent="0.25">
      <c r="A277" s="20"/>
    </row>
    <row r="278" spans="1:1" x14ac:dyDescent="0.25">
      <c r="A278" s="20"/>
    </row>
    <row r="279" spans="1:1" x14ac:dyDescent="0.25">
      <c r="A279" s="20"/>
    </row>
    <row r="280" spans="1:1" x14ac:dyDescent="0.25">
      <c r="A280" s="20"/>
    </row>
    <row r="281" spans="1:1" x14ac:dyDescent="0.25">
      <c r="A281" s="20"/>
    </row>
    <row r="282" spans="1:1" x14ac:dyDescent="0.25">
      <c r="A282" s="20"/>
    </row>
    <row r="283" spans="1:1" x14ac:dyDescent="0.25">
      <c r="A283" s="20"/>
    </row>
    <row r="284" spans="1:1" x14ac:dyDescent="0.25">
      <c r="A284" s="20"/>
    </row>
    <row r="285" spans="1:1" x14ac:dyDescent="0.25">
      <c r="A285" s="20"/>
    </row>
    <row r="286" spans="1:1" x14ac:dyDescent="0.25">
      <c r="A286" s="20"/>
    </row>
    <row r="287" spans="1:1" x14ac:dyDescent="0.25">
      <c r="A287" s="20"/>
    </row>
    <row r="288" spans="1:1" x14ac:dyDescent="0.25">
      <c r="A288" s="20"/>
    </row>
    <row r="289" spans="1:1" x14ac:dyDescent="0.25">
      <c r="A289" s="20"/>
    </row>
    <row r="290" spans="1:1" x14ac:dyDescent="0.25">
      <c r="A290" s="20"/>
    </row>
    <row r="291" spans="1:1" x14ac:dyDescent="0.25">
      <c r="A291" s="20"/>
    </row>
    <row r="292" spans="1:1" x14ac:dyDescent="0.25">
      <c r="A292" s="20"/>
    </row>
    <row r="293" spans="1:1" x14ac:dyDescent="0.25">
      <c r="A293" s="20"/>
    </row>
    <row r="294" spans="1:1" x14ac:dyDescent="0.25">
      <c r="A294" s="20"/>
    </row>
    <row r="295" spans="1:1" x14ac:dyDescent="0.25">
      <c r="A295" s="20"/>
    </row>
    <row r="296" spans="1:1" x14ac:dyDescent="0.25">
      <c r="A296" s="20"/>
    </row>
    <row r="297" spans="1:1" x14ac:dyDescent="0.25">
      <c r="A297" s="20"/>
    </row>
    <row r="298" spans="1:1" x14ac:dyDescent="0.25">
      <c r="A298" s="20"/>
    </row>
    <row r="299" spans="1:1" x14ac:dyDescent="0.25">
      <c r="A299" s="20"/>
    </row>
    <row r="300" spans="1:1" x14ac:dyDescent="0.25">
      <c r="A300" s="20"/>
    </row>
    <row r="301" spans="1:1" x14ac:dyDescent="0.25">
      <c r="A301" s="20"/>
    </row>
    <row r="302" spans="1:1" x14ac:dyDescent="0.25">
      <c r="A302" s="20"/>
    </row>
    <row r="303" spans="1:1" x14ac:dyDescent="0.25">
      <c r="A303" s="20"/>
    </row>
    <row r="304" spans="1:1" x14ac:dyDescent="0.25">
      <c r="A304" s="20"/>
    </row>
    <row r="305" spans="1:1" x14ac:dyDescent="0.25">
      <c r="A305" s="20"/>
    </row>
    <row r="306" spans="1:1" x14ac:dyDescent="0.25">
      <c r="A306" s="20"/>
    </row>
    <row r="307" spans="1:1" x14ac:dyDescent="0.25">
      <c r="A307" s="20"/>
    </row>
    <row r="308" spans="1:1" x14ac:dyDescent="0.25">
      <c r="A308" s="20"/>
    </row>
    <row r="309" spans="1:1" x14ac:dyDescent="0.25">
      <c r="A309" s="20"/>
    </row>
    <row r="310" spans="1:1" x14ac:dyDescent="0.25">
      <c r="A310" s="20"/>
    </row>
    <row r="311" spans="1:1" x14ac:dyDescent="0.25">
      <c r="A311" s="20"/>
    </row>
    <row r="312" spans="1:1" x14ac:dyDescent="0.25">
      <c r="A312" s="20"/>
    </row>
    <row r="313" spans="1:1" x14ac:dyDescent="0.25">
      <c r="A313" s="20"/>
    </row>
    <row r="314" spans="1:1" x14ac:dyDescent="0.25">
      <c r="A314" s="20"/>
    </row>
    <row r="315" spans="1:1" x14ac:dyDescent="0.25">
      <c r="A315" s="20"/>
    </row>
    <row r="316" spans="1:1" x14ac:dyDescent="0.25">
      <c r="A316" s="20"/>
    </row>
    <row r="317" spans="1:1" x14ac:dyDescent="0.25">
      <c r="A317" s="20"/>
    </row>
    <row r="318" spans="1:1" x14ac:dyDescent="0.25">
      <c r="A318" s="20"/>
    </row>
    <row r="319" spans="1:1" x14ac:dyDescent="0.25">
      <c r="A319" s="20"/>
    </row>
    <row r="320" spans="1:1" x14ac:dyDescent="0.25">
      <c r="A320" s="20"/>
    </row>
    <row r="321" spans="1:1" x14ac:dyDescent="0.25">
      <c r="A321" s="20"/>
    </row>
    <row r="322" spans="1:1" x14ac:dyDescent="0.25">
      <c r="A322" s="20"/>
    </row>
    <row r="323" spans="1:1" x14ac:dyDescent="0.25">
      <c r="A323" s="20"/>
    </row>
    <row r="324" spans="1:1" x14ac:dyDescent="0.25">
      <c r="A324" s="20"/>
    </row>
    <row r="325" spans="1:1" x14ac:dyDescent="0.25">
      <c r="A325" s="20"/>
    </row>
    <row r="326" spans="1:1" x14ac:dyDescent="0.25">
      <c r="A326" s="20"/>
    </row>
    <row r="327" spans="1:1" x14ac:dyDescent="0.25">
      <c r="A327" s="20"/>
    </row>
    <row r="328" spans="1:1" x14ac:dyDescent="0.25">
      <c r="A328" s="20"/>
    </row>
    <row r="329" spans="1:1" x14ac:dyDescent="0.25">
      <c r="A329" s="20"/>
    </row>
    <row r="330" spans="1:1" x14ac:dyDescent="0.25">
      <c r="A330" s="20"/>
    </row>
    <row r="331" spans="1:1" x14ac:dyDescent="0.25">
      <c r="A331" s="20"/>
    </row>
    <row r="332" spans="1:1" x14ac:dyDescent="0.25">
      <c r="A332" s="20"/>
    </row>
    <row r="333" spans="1:1" x14ac:dyDescent="0.25">
      <c r="A333" s="20"/>
    </row>
    <row r="334" spans="1:1" x14ac:dyDescent="0.25">
      <c r="A334" s="20"/>
    </row>
    <row r="335" spans="1:1" x14ac:dyDescent="0.25">
      <c r="A335" s="20"/>
    </row>
    <row r="336" spans="1:1" x14ac:dyDescent="0.25">
      <c r="A336" s="20"/>
    </row>
    <row r="337" spans="1:1" x14ac:dyDescent="0.25">
      <c r="A337" s="20"/>
    </row>
    <row r="338" spans="1:1" x14ac:dyDescent="0.25">
      <c r="A338" s="20"/>
    </row>
    <row r="339" spans="1:1" x14ac:dyDescent="0.25">
      <c r="A339" s="20"/>
    </row>
    <row r="340" spans="1:1" x14ac:dyDescent="0.25">
      <c r="A340" s="20"/>
    </row>
    <row r="341" spans="1:1" x14ac:dyDescent="0.25">
      <c r="A341" s="20"/>
    </row>
    <row r="342" spans="1:1" x14ac:dyDescent="0.25">
      <c r="A342" s="20"/>
    </row>
    <row r="343" spans="1:1" x14ac:dyDescent="0.25">
      <c r="A343" s="20"/>
    </row>
    <row r="344" spans="1:1" x14ac:dyDescent="0.25">
      <c r="A344" s="20"/>
    </row>
    <row r="345" spans="1:1" x14ac:dyDescent="0.25">
      <c r="A345" s="20"/>
    </row>
    <row r="346" spans="1:1" x14ac:dyDescent="0.25">
      <c r="A346" s="20"/>
    </row>
    <row r="347" spans="1:1" x14ac:dyDescent="0.25">
      <c r="A347" s="20"/>
    </row>
    <row r="348" spans="1:1" x14ac:dyDescent="0.25">
      <c r="A348" s="20"/>
    </row>
    <row r="349" spans="1:1" x14ac:dyDescent="0.25">
      <c r="A349" s="20"/>
    </row>
    <row r="350" spans="1:1" x14ac:dyDescent="0.25">
      <c r="A350" s="20"/>
    </row>
    <row r="351" spans="1:1" x14ac:dyDescent="0.25">
      <c r="A351" s="20"/>
    </row>
    <row r="352" spans="1:1" x14ac:dyDescent="0.25">
      <c r="A352" s="20"/>
    </row>
    <row r="353" spans="1:1" x14ac:dyDescent="0.25">
      <c r="A353" s="20"/>
    </row>
    <row r="354" spans="1:1" x14ac:dyDescent="0.25">
      <c r="A354" s="20"/>
    </row>
    <row r="355" spans="1:1" x14ac:dyDescent="0.25">
      <c r="A355" s="20"/>
    </row>
    <row r="356" spans="1:1" x14ac:dyDescent="0.25">
      <c r="A356" s="20"/>
    </row>
    <row r="357" spans="1:1" x14ac:dyDescent="0.25">
      <c r="A357" s="20"/>
    </row>
    <row r="358" spans="1:1" x14ac:dyDescent="0.25">
      <c r="A358" s="20"/>
    </row>
    <row r="359" spans="1:1" x14ac:dyDescent="0.25">
      <c r="A359" s="20"/>
    </row>
    <row r="360" spans="1:1" x14ac:dyDescent="0.25">
      <c r="A360" s="20"/>
    </row>
    <row r="361" spans="1:1" x14ac:dyDescent="0.25">
      <c r="A361" s="20"/>
    </row>
    <row r="362" spans="1:1" x14ac:dyDescent="0.25">
      <c r="A362" s="20"/>
    </row>
    <row r="363" spans="1:1" x14ac:dyDescent="0.25">
      <c r="A363" s="20"/>
    </row>
    <row r="364" spans="1:1" x14ac:dyDescent="0.25">
      <c r="A364" s="20"/>
    </row>
    <row r="365" spans="1:1" x14ac:dyDescent="0.25">
      <c r="A365" s="20"/>
    </row>
    <row r="366" spans="1:1" x14ac:dyDescent="0.25">
      <c r="A366" s="20"/>
    </row>
    <row r="367" spans="1:1" x14ac:dyDescent="0.25">
      <c r="A367" s="20"/>
    </row>
    <row r="368" spans="1:1" x14ac:dyDescent="0.25">
      <c r="A368" s="20"/>
    </row>
    <row r="369" spans="1:1" x14ac:dyDescent="0.25">
      <c r="A369" s="20"/>
    </row>
    <row r="370" spans="1:1" x14ac:dyDescent="0.25">
      <c r="A370" s="20"/>
    </row>
    <row r="371" spans="1:1" x14ac:dyDescent="0.25">
      <c r="A371" s="20"/>
    </row>
    <row r="372" spans="1:1" x14ac:dyDescent="0.25">
      <c r="A372" s="20"/>
    </row>
    <row r="373" spans="1:1" x14ac:dyDescent="0.25">
      <c r="A373" s="20"/>
    </row>
    <row r="374" spans="1:1" x14ac:dyDescent="0.25">
      <c r="A374" s="20"/>
    </row>
    <row r="375" spans="1:1" x14ac:dyDescent="0.25">
      <c r="A375" s="20"/>
    </row>
    <row r="376" spans="1:1" x14ac:dyDescent="0.25">
      <c r="A376" s="20"/>
    </row>
    <row r="377" spans="1:1" x14ac:dyDescent="0.25">
      <c r="A377" s="20"/>
    </row>
    <row r="378" spans="1:1" x14ac:dyDescent="0.25">
      <c r="A378" s="20"/>
    </row>
    <row r="379" spans="1:1" x14ac:dyDescent="0.25">
      <c r="A379" s="20"/>
    </row>
    <row r="380" spans="1:1" x14ac:dyDescent="0.25">
      <c r="A380" s="20"/>
    </row>
    <row r="381" spans="1:1" x14ac:dyDescent="0.25">
      <c r="A381" s="20"/>
    </row>
    <row r="382" spans="1:1" x14ac:dyDescent="0.25">
      <c r="A382" s="20"/>
    </row>
    <row r="383" spans="1:1" x14ac:dyDescent="0.25">
      <c r="A383" s="20"/>
    </row>
    <row r="384" spans="1:1" x14ac:dyDescent="0.25">
      <c r="A384" s="20"/>
    </row>
    <row r="385" spans="1:1" x14ac:dyDescent="0.25">
      <c r="A385" s="20"/>
    </row>
    <row r="386" spans="1:1" x14ac:dyDescent="0.25">
      <c r="A386" s="20"/>
    </row>
    <row r="387" spans="1:1" x14ac:dyDescent="0.25">
      <c r="A387" s="20"/>
    </row>
    <row r="388" spans="1:1" x14ac:dyDescent="0.25">
      <c r="A388" s="20"/>
    </row>
    <row r="389" spans="1:1" x14ac:dyDescent="0.25">
      <c r="A389" s="20"/>
    </row>
    <row r="390" spans="1:1" x14ac:dyDescent="0.25">
      <c r="A390" s="20"/>
    </row>
    <row r="391" spans="1:1" x14ac:dyDescent="0.25">
      <c r="A391" s="20"/>
    </row>
    <row r="392" spans="1:1" x14ac:dyDescent="0.25">
      <c r="A392" s="20"/>
    </row>
    <row r="393" spans="1:1" x14ac:dyDescent="0.25">
      <c r="A393" s="20"/>
    </row>
    <row r="394" spans="1:1" x14ac:dyDescent="0.25">
      <c r="A394" s="20"/>
    </row>
    <row r="395" spans="1:1" x14ac:dyDescent="0.25">
      <c r="A395" s="20"/>
    </row>
    <row r="396" spans="1:1" x14ac:dyDescent="0.25">
      <c r="A396" s="20"/>
    </row>
    <row r="397" spans="1:1" x14ac:dyDescent="0.25">
      <c r="A397" s="20"/>
    </row>
    <row r="398" spans="1:1" x14ac:dyDescent="0.25">
      <c r="A398" s="20"/>
    </row>
    <row r="399" spans="1:1" x14ac:dyDescent="0.25">
      <c r="A399" s="20"/>
    </row>
    <row r="400" spans="1:1" x14ac:dyDescent="0.25">
      <c r="A400" s="20"/>
    </row>
    <row r="401" spans="1:1" x14ac:dyDescent="0.25">
      <c r="A401" s="20"/>
    </row>
    <row r="402" spans="1:1" x14ac:dyDescent="0.25">
      <c r="A402" s="20"/>
    </row>
    <row r="403" spans="1:1" x14ac:dyDescent="0.25">
      <c r="A403" s="20"/>
    </row>
    <row r="404" spans="1:1" x14ac:dyDescent="0.25">
      <c r="A404" s="20"/>
    </row>
    <row r="405" spans="1:1" x14ac:dyDescent="0.25">
      <c r="A405" s="20"/>
    </row>
    <row r="406" spans="1:1" x14ac:dyDescent="0.25">
      <c r="A406" s="20"/>
    </row>
    <row r="407" spans="1:1" x14ac:dyDescent="0.25">
      <c r="A407" s="20"/>
    </row>
    <row r="408" spans="1:1" x14ac:dyDescent="0.25">
      <c r="A408" s="20"/>
    </row>
    <row r="409" spans="1:1" x14ac:dyDescent="0.25">
      <c r="A409" s="20"/>
    </row>
    <row r="410" spans="1:1" x14ac:dyDescent="0.25">
      <c r="A410" s="20"/>
    </row>
    <row r="411" spans="1:1" x14ac:dyDescent="0.25">
      <c r="A411" s="20"/>
    </row>
    <row r="412" spans="1:1" x14ac:dyDescent="0.25">
      <c r="A412" s="20"/>
    </row>
    <row r="413" spans="1:1" x14ac:dyDescent="0.25">
      <c r="A413" s="20"/>
    </row>
    <row r="414" spans="1:1" x14ac:dyDescent="0.25">
      <c r="A414" s="20"/>
    </row>
    <row r="415" spans="1:1" x14ac:dyDescent="0.25">
      <c r="A415" s="20"/>
    </row>
    <row r="416" spans="1:1" x14ac:dyDescent="0.25">
      <c r="A416" s="20"/>
    </row>
    <row r="417" spans="1:1" x14ac:dyDescent="0.25">
      <c r="A417" s="20"/>
    </row>
    <row r="418" spans="1:1" x14ac:dyDescent="0.25">
      <c r="A418" s="20"/>
    </row>
    <row r="419" spans="1:1" x14ac:dyDescent="0.25">
      <c r="A419" s="20"/>
    </row>
    <row r="420" spans="1:1" x14ac:dyDescent="0.25">
      <c r="A420" s="20"/>
    </row>
    <row r="421" spans="1:1" x14ac:dyDescent="0.25">
      <c r="A421" s="20"/>
    </row>
    <row r="422" spans="1:1" x14ac:dyDescent="0.25">
      <c r="A422" s="20"/>
    </row>
    <row r="423" spans="1:1" x14ac:dyDescent="0.25">
      <c r="A423" s="20"/>
    </row>
    <row r="424" spans="1:1" x14ac:dyDescent="0.25">
      <c r="A424" s="20"/>
    </row>
    <row r="425" spans="1:1" x14ac:dyDescent="0.25">
      <c r="A425" s="20"/>
    </row>
    <row r="426" spans="1:1" x14ac:dyDescent="0.25">
      <c r="A426" s="20"/>
    </row>
    <row r="427" spans="1:1" x14ac:dyDescent="0.25">
      <c r="A427" s="20"/>
    </row>
    <row r="428" spans="1:1" x14ac:dyDescent="0.25">
      <c r="A428" s="20"/>
    </row>
    <row r="429" spans="1:1" x14ac:dyDescent="0.25">
      <c r="A429" s="20"/>
    </row>
    <row r="430" spans="1:1" x14ac:dyDescent="0.25">
      <c r="A430" s="20"/>
    </row>
    <row r="431" spans="1:1" x14ac:dyDescent="0.25">
      <c r="A431" s="20"/>
    </row>
    <row r="432" spans="1:1" x14ac:dyDescent="0.25">
      <c r="A432" s="20"/>
    </row>
    <row r="433" spans="1:1" x14ac:dyDescent="0.25">
      <c r="A433" s="20"/>
    </row>
    <row r="434" spans="1:1" x14ac:dyDescent="0.25">
      <c r="A434" s="20"/>
    </row>
    <row r="435" spans="1:1" x14ac:dyDescent="0.25">
      <c r="A435" s="20"/>
    </row>
    <row r="436" spans="1:1" x14ac:dyDescent="0.25">
      <c r="A436" s="20"/>
    </row>
    <row r="437" spans="1:1" x14ac:dyDescent="0.25">
      <c r="A437" s="20"/>
    </row>
    <row r="438" spans="1:1" x14ac:dyDescent="0.25">
      <c r="A438" s="20"/>
    </row>
    <row r="439" spans="1:1" x14ac:dyDescent="0.25">
      <c r="A439" s="20"/>
    </row>
    <row r="440" spans="1:1" x14ac:dyDescent="0.25">
      <c r="A440" s="20"/>
    </row>
    <row r="441" spans="1:1" x14ac:dyDescent="0.25">
      <c r="A441" s="20"/>
    </row>
    <row r="442" spans="1:1" x14ac:dyDescent="0.25">
      <c r="A442" s="20"/>
    </row>
    <row r="443" spans="1:1" x14ac:dyDescent="0.25">
      <c r="A443" s="20"/>
    </row>
    <row r="444" spans="1:1" x14ac:dyDescent="0.25">
      <c r="A444" s="20"/>
    </row>
    <row r="445" spans="1:1" x14ac:dyDescent="0.25">
      <c r="A445" s="20"/>
    </row>
    <row r="446" spans="1:1" x14ac:dyDescent="0.25">
      <c r="A446" s="20"/>
    </row>
    <row r="447" spans="1:1" x14ac:dyDescent="0.25">
      <c r="A447" s="20"/>
    </row>
    <row r="448" spans="1:1" x14ac:dyDescent="0.25">
      <c r="A448" s="20"/>
    </row>
    <row r="449" spans="1:1" x14ac:dyDescent="0.25">
      <c r="A449" s="20"/>
    </row>
    <row r="450" spans="1:1" x14ac:dyDescent="0.25">
      <c r="A450" s="20"/>
    </row>
    <row r="451" spans="1:1" x14ac:dyDescent="0.25">
      <c r="A451" s="20"/>
    </row>
    <row r="452" spans="1:1" x14ac:dyDescent="0.25">
      <c r="A452" s="20"/>
    </row>
    <row r="453" spans="1:1" x14ac:dyDescent="0.25">
      <c r="A453" s="20"/>
    </row>
    <row r="454" spans="1:1" x14ac:dyDescent="0.25">
      <c r="A454" s="20"/>
    </row>
    <row r="455" spans="1:1" x14ac:dyDescent="0.25">
      <c r="A455" s="20"/>
    </row>
    <row r="456" spans="1:1" x14ac:dyDescent="0.25">
      <c r="A456" s="20"/>
    </row>
    <row r="457" spans="1:1" x14ac:dyDescent="0.25">
      <c r="A457" s="20"/>
    </row>
    <row r="458" spans="1:1" x14ac:dyDescent="0.25">
      <c r="A458" s="20"/>
    </row>
    <row r="459" spans="1:1" x14ac:dyDescent="0.25">
      <c r="A459" s="20"/>
    </row>
    <row r="460" spans="1:1" x14ac:dyDescent="0.25">
      <c r="A460" s="20"/>
    </row>
    <row r="461" spans="1:1" x14ac:dyDescent="0.25">
      <c r="A461" s="20"/>
    </row>
    <row r="462" spans="1:1" x14ac:dyDescent="0.25">
      <c r="A462" s="20"/>
    </row>
    <row r="463" spans="1:1" x14ac:dyDescent="0.25">
      <c r="A463" s="20"/>
    </row>
    <row r="464" spans="1:1" x14ac:dyDescent="0.25">
      <c r="A464" s="20"/>
    </row>
    <row r="465" spans="1:1" x14ac:dyDescent="0.25">
      <c r="A465" s="20"/>
    </row>
    <row r="466" spans="1:1" x14ac:dyDescent="0.25">
      <c r="A466" s="20"/>
    </row>
    <row r="467" spans="1:1" x14ac:dyDescent="0.25">
      <c r="A467" s="20"/>
    </row>
    <row r="468" spans="1:1" x14ac:dyDescent="0.25">
      <c r="A468" s="20"/>
    </row>
    <row r="469" spans="1:1" x14ac:dyDescent="0.25">
      <c r="A469" s="20"/>
    </row>
    <row r="470" spans="1:1" x14ac:dyDescent="0.25">
      <c r="A470" s="20"/>
    </row>
    <row r="471" spans="1:1" x14ac:dyDescent="0.25">
      <c r="A471" s="20"/>
    </row>
    <row r="472" spans="1:1" x14ac:dyDescent="0.25">
      <c r="A472" s="20"/>
    </row>
    <row r="473" spans="1:1" x14ac:dyDescent="0.25">
      <c r="A473" s="20"/>
    </row>
    <row r="474" spans="1:1" x14ac:dyDescent="0.25">
      <c r="A474" s="20"/>
    </row>
    <row r="475" spans="1:1" x14ac:dyDescent="0.25">
      <c r="A475" s="20"/>
    </row>
    <row r="476" spans="1:1" x14ac:dyDescent="0.25">
      <c r="A476" s="20"/>
    </row>
    <row r="477" spans="1:1" x14ac:dyDescent="0.25">
      <c r="A477" s="20"/>
    </row>
    <row r="478" spans="1:1" x14ac:dyDescent="0.25">
      <c r="A478" s="20"/>
    </row>
    <row r="479" spans="1:1" x14ac:dyDescent="0.25">
      <c r="A479" s="20"/>
    </row>
    <row r="480" spans="1:1" x14ac:dyDescent="0.25">
      <c r="A480" s="20"/>
    </row>
    <row r="481" spans="1:1" x14ac:dyDescent="0.25">
      <c r="A481" s="20"/>
    </row>
    <row r="482" spans="1:1" x14ac:dyDescent="0.25">
      <c r="A482" s="20"/>
    </row>
    <row r="483" spans="1:1" x14ac:dyDescent="0.25">
      <c r="A483" s="20"/>
    </row>
    <row r="484" spans="1:1" x14ac:dyDescent="0.25">
      <c r="A484" s="20"/>
    </row>
    <row r="485" spans="1:1" x14ac:dyDescent="0.25">
      <c r="A485" s="20"/>
    </row>
    <row r="486" spans="1:1" x14ac:dyDescent="0.25">
      <c r="A486" s="20"/>
    </row>
    <row r="487" spans="1:1" x14ac:dyDescent="0.25">
      <c r="A487" s="20"/>
    </row>
    <row r="488" spans="1:1" x14ac:dyDescent="0.25">
      <c r="A488" s="20"/>
    </row>
    <row r="489" spans="1:1" x14ac:dyDescent="0.25">
      <c r="A489" s="20"/>
    </row>
    <row r="490" spans="1:1" x14ac:dyDescent="0.25">
      <c r="A490" s="20"/>
    </row>
    <row r="491" spans="1:1" x14ac:dyDescent="0.25">
      <c r="A491" s="20"/>
    </row>
    <row r="492" spans="1:1" x14ac:dyDescent="0.25">
      <c r="A492" s="20"/>
    </row>
    <row r="493" spans="1:1" x14ac:dyDescent="0.25">
      <c r="A493" s="20"/>
    </row>
    <row r="494" spans="1:1" x14ac:dyDescent="0.25">
      <c r="A494" s="20"/>
    </row>
    <row r="495" spans="1:1" x14ac:dyDescent="0.25">
      <c r="A495" s="20"/>
    </row>
    <row r="496" spans="1:1" x14ac:dyDescent="0.25">
      <c r="A496" s="20"/>
    </row>
    <row r="497" spans="1:1" x14ac:dyDescent="0.25">
      <c r="A497" s="20"/>
    </row>
    <row r="498" spans="1:1" x14ac:dyDescent="0.25">
      <c r="A498" s="20"/>
    </row>
    <row r="499" spans="1:1" x14ac:dyDescent="0.25">
      <c r="A499" s="20"/>
    </row>
    <row r="500" spans="1:1" x14ac:dyDescent="0.25">
      <c r="A500" s="20"/>
    </row>
    <row r="501" spans="1:1" x14ac:dyDescent="0.25">
      <c r="A501" s="20"/>
    </row>
    <row r="502" spans="1:1" x14ac:dyDescent="0.25">
      <c r="A502" s="20"/>
    </row>
    <row r="503" spans="1:1" x14ac:dyDescent="0.25">
      <c r="A503" s="20"/>
    </row>
    <row r="504" spans="1:1" x14ac:dyDescent="0.25">
      <c r="A504" s="20"/>
    </row>
    <row r="505" spans="1:1" x14ac:dyDescent="0.25">
      <c r="A505" s="20"/>
    </row>
    <row r="506" spans="1:1" x14ac:dyDescent="0.25">
      <c r="A506" s="20"/>
    </row>
    <row r="507" spans="1:1" x14ac:dyDescent="0.25">
      <c r="A507" s="20"/>
    </row>
    <row r="508" spans="1:1" x14ac:dyDescent="0.25">
      <c r="A508" s="20"/>
    </row>
    <row r="509" spans="1:1" x14ac:dyDescent="0.25">
      <c r="A509" s="20"/>
    </row>
    <row r="510" spans="1:1" x14ac:dyDescent="0.25">
      <c r="A510" s="20"/>
    </row>
    <row r="511" spans="1:1" x14ac:dyDescent="0.25">
      <c r="A511" s="20"/>
    </row>
    <row r="512" spans="1:1" x14ac:dyDescent="0.25">
      <c r="A512" s="20"/>
    </row>
    <row r="513" spans="1:1" x14ac:dyDescent="0.25">
      <c r="A513" s="20"/>
    </row>
    <row r="514" spans="1:1" x14ac:dyDescent="0.25">
      <c r="A514" s="20"/>
    </row>
    <row r="515" spans="1:1" x14ac:dyDescent="0.25">
      <c r="A515" s="20"/>
    </row>
    <row r="516" spans="1:1" x14ac:dyDescent="0.25">
      <c r="A516" s="20"/>
    </row>
    <row r="517" spans="1:1" x14ac:dyDescent="0.25">
      <c r="A517" s="20"/>
    </row>
    <row r="518" spans="1:1" x14ac:dyDescent="0.25">
      <c r="A518" s="20"/>
    </row>
    <row r="519" spans="1:1" x14ac:dyDescent="0.25">
      <c r="A519" s="20"/>
    </row>
    <row r="520" spans="1:1" x14ac:dyDescent="0.25">
      <c r="A520" s="20"/>
    </row>
    <row r="521" spans="1:1" x14ac:dyDescent="0.25">
      <c r="A521" s="20"/>
    </row>
    <row r="522" spans="1:1" x14ac:dyDescent="0.25">
      <c r="A522" s="20"/>
    </row>
    <row r="523" spans="1:1" x14ac:dyDescent="0.25">
      <c r="A523" s="20"/>
    </row>
    <row r="524" spans="1:1" x14ac:dyDescent="0.25">
      <c r="A524" s="20"/>
    </row>
    <row r="525" spans="1:1" x14ac:dyDescent="0.25">
      <c r="A525" s="20"/>
    </row>
    <row r="526" spans="1:1" x14ac:dyDescent="0.25">
      <c r="A526" s="20"/>
    </row>
    <row r="527" spans="1:1" x14ac:dyDescent="0.25">
      <c r="A527" s="20"/>
    </row>
    <row r="528" spans="1:1" x14ac:dyDescent="0.25">
      <c r="A528" s="20"/>
    </row>
    <row r="529" spans="1:1" x14ac:dyDescent="0.25">
      <c r="A529" s="20"/>
    </row>
    <row r="530" spans="1:1" x14ac:dyDescent="0.25">
      <c r="A530" s="20"/>
    </row>
    <row r="531" spans="1:1" x14ac:dyDescent="0.25">
      <c r="A531" s="20"/>
    </row>
    <row r="532" spans="1:1" x14ac:dyDescent="0.25">
      <c r="A532" s="20"/>
    </row>
    <row r="533" spans="1:1" x14ac:dyDescent="0.25">
      <c r="A533" s="20"/>
    </row>
    <row r="534" spans="1:1" x14ac:dyDescent="0.25">
      <c r="A534" s="20"/>
    </row>
    <row r="535" spans="1:1" x14ac:dyDescent="0.25">
      <c r="A535" s="20"/>
    </row>
    <row r="536" spans="1:1" x14ac:dyDescent="0.25">
      <c r="A536" s="20"/>
    </row>
    <row r="537" spans="1:1" x14ac:dyDescent="0.25">
      <c r="A537" s="20"/>
    </row>
    <row r="538" spans="1:1" x14ac:dyDescent="0.25">
      <c r="A538" s="20"/>
    </row>
    <row r="539" spans="1:1" x14ac:dyDescent="0.25">
      <c r="A539" s="20"/>
    </row>
    <row r="540" spans="1:1" x14ac:dyDescent="0.25">
      <c r="A540" s="20"/>
    </row>
    <row r="541" spans="1:1" x14ac:dyDescent="0.25">
      <c r="A541" s="20"/>
    </row>
    <row r="542" spans="1:1" x14ac:dyDescent="0.25">
      <c r="A542" s="20"/>
    </row>
    <row r="543" spans="1:1" x14ac:dyDescent="0.25">
      <c r="A543" s="20"/>
    </row>
    <row r="544" spans="1:1" x14ac:dyDescent="0.25">
      <c r="A544" s="20"/>
    </row>
    <row r="545" spans="1:1" x14ac:dyDescent="0.25">
      <c r="A545" s="20"/>
    </row>
    <row r="546" spans="1:1" x14ac:dyDescent="0.25">
      <c r="A546" s="20"/>
    </row>
    <row r="547" spans="1:1" x14ac:dyDescent="0.25">
      <c r="A547" s="20"/>
    </row>
    <row r="548" spans="1:1" x14ac:dyDescent="0.25">
      <c r="A548" s="20"/>
    </row>
    <row r="549" spans="1:1" x14ac:dyDescent="0.25">
      <c r="A549" s="20"/>
    </row>
    <row r="550" spans="1:1" x14ac:dyDescent="0.25">
      <c r="A550" s="20"/>
    </row>
    <row r="551" spans="1:1" x14ac:dyDescent="0.25">
      <c r="A551" s="20"/>
    </row>
    <row r="552" spans="1:1" x14ac:dyDescent="0.25">
      <c r="A552" s="20"/>
    </row>
    <row r="553" spans="1:1" x14ac:dyDescent="0.25">
      <c r="A553" s="20"/>
    </row>
    <row r="554" spans="1:1" x14ac:dyDescent="0.25">
      <c r="A554" s="20"/>
    </row>
    <row r="555" spans="1:1" x14ac:dyDescent="0.25">
      <c r="A555" s="20"/>
    </row>
    <row r="556" spans="1:1" x14ac:dyDescent="0.25">
      <c r="A556" s="20"/>
    </row>
    <row r="557" spans="1:1" x14ac:dyDescent="0.25">
      <c r="A557" s="20"/>
    </row>
    <row r="558" spans="1:1" x14ac:dyDescent="0.25">
      <c r="A558" s="20"/>
    </row>
    <row r="559" spans="1:1" x14ac:dyDescent="0.25">
      <c r="A559" s="20"/>
    </row>
    <row r="560" spans="1:1" x14ac:dyDescent="0.25">
      <c r="A560" s="20"/>
    </row>
    <row r="561" spans="1:1" x14ac:dyDescent="0.25">
      <c r="A561" s="20"/>
    </row>
    <row r="562" spans="1:1" x14ac:dyDescent="0.25">
      <c r="A562" s="20"/>
    </row>
    <row r="563" spans="1:1" x14ac:dyDescent="0.25">
      <c r="A563" s="20"/>
    </row>
    <row r="564" spans="1:1" x14ac:dyDescent="0.25">
      <c r="A564" s="20"/>
    </row>
    <row r="565" spans="1:1" x14ac:dyDescent="0.25">
      <c r="A565" s="20"/>
    </row>
    <row r="566" spans="1:1" x14ac:dyDescent="0.25">
      <c r="A566" s="20"/>
    </row>
    <row r="567" spans="1:1" x14ac:dyDescent="0.25">
      <c r="A567" s="20"/>
    </row>
    <row r="568" spans="1:1" x14ac:dyDescent="0.25">
      <c r="A568" s="20"/>
    </row>
    <row r="569" spans="1:1" x14ac:dyDescent="0.25">
      <c r="A569" s="20"/>
    </row>
    <row r="570" spans="1:1" x14ac:dyDescent="0.25">
      <c r="A570" s="20"/>
    </row>
    <row r="571" spans="1:1" x14ac:dyDescent="0.25">
      <c r="A571" s="20"/>
    </row>
    <row r="572" spans="1:1" x14ac:dyDescent="0.25">
      <c r="A572" s="20"/>
    </row>
    <row r="573" spans="1:1" x14ac:dyDescent="0.25">
      <c r="A573" s="20"/>
    </row>
    <row r="574" spans="1:1" x14ac:dyDescent="0.25">
      <c r="A574" s="20"/>
    </row>
    <row r="575" spans="1:1" x14ac:dyDescent="0.25">
      <c r="A575" s="20"/>
    </row>
    <row r="576" spans="1:1" x14ac:dyDescent="0.25">
      <c r="A576" s="20"/>
    </row>
    <row r="577" spans="1:1" x14ac:dyDescent="0.25">
      <c r="A577" s="20"/>
    </row>
    <row r="578" spans="1:1" x14ac:dyDescent="0.25">
      <c r="A578" s="20"/>
    </row>
    <row r="579" spans="1:1" x14ac:dyDescent="0.25">
      <c r="A579" s="20"/>
    </row>
    <row r="580" spans="1:1" x14ac:dyDescent="0.25">
      <c r="A580" s="20"/>
    </row>
    <row r="581" spans="1:1" x14ac:dyDescent="0.25">
      <c r="A581" s="20"/>
    </row>
    <row r="582" spans="1:1" x14ac:dyDescent="0.25">
      <c r="A582" s="20"/>
    </row>
    <row r="583" spans="1:1" x14ac:dyDescent="0.25">
      <c r="A583" s="20"/>
    </row>
    <row r="584" spans="1:1" x14ac:dyDescent="0.25">
      <c r="A584" s="20"/>
    </row>
    <row r="585" spans="1:1" x14ac:dyDescent="0.25">
      <c r="A585" s="20"/>
    </row>
    <row r="586" spans="1:1" x14ac:dyDescent="0.25">
      <c r="A586" s="20"/>
    </row>
    <row r="587" spans="1:1" x14ac:dyDescent="0.25">
      <c r="A587" s="20"/>
    </row>
    <row r="588" spans="1:1" x14ac:dyDescent="0.25">
      <c r="A588" s="20"/>
    </row>
    <row r="589" spans="1:1" x14ac:dyDescent="0.25">
      <c r="A589" s="20"/>
    </row>
    <row r="590" spans="1:1" x14ac:dyDescent="0.25">
      <c r="A590" s="20"/>
    </row>
    <row r="591" spans="1:1" x14ac:dyDescent="0.25">
      <c r="A591" s="20"/>
    </row>
    <row r="592" spans="1:1" x14ac:dyDescent="0.25">
      <c r="A592" s="20"/>
    </row>
    <row r="593" spans="1:1" x14ac:dyDescent="0.25">
      <c r="A593" s="20"/>
    </row>
    <row r="594" spans="1:1" x14ac:dyDescent="0.25">
      <c r="A594" s="20"/>
    </row>
    <row r="595" spans="1:1" x14ac:dyDescent="0.25">
      <c r="A595" s="20"/>
    </row>
    <row r="596" spans="1:1" x14ac:dyDescent="0.25">
      <c r="A596" s="20"/>
    </row>
    <row r="597" spans="1:1" x14ac:dyDescent="0.25">
      <c r="A597" s="20"/>
    </row>
    <row r="598" spans="1:1" x14ac:dyDescent="0.25">
      <c r="A598" s="20"/>
    </row>
    <row r="599" spans="1:1" x14ac:dyDescent="0.25">
      <c r="A599" s="20"/>
    </row>
    <row r="600" spans="1:1" x14ac:dyDescent="0.25">
      <c r="A600" s="20"/>
    </row>
    <row r="601" spans="1:1" x14ac:dyDescent="0.25">
      <c r="A601" s="20"/>
    </row>
    <row r="602" spans="1:1" x14ac:dyDescent="0.25">
      <c r="A602" s="20"/>
    </row>
    <row r="603" spans="1:1" x14ac:dyDescent="0.25">
      <c r="A603" s="20"/>
    </row>
    <row r="604" spans="1:1" x14ac:dyDescent="0.25">
      <c r="A604" s="20"/>
    </row>
    <row r="605" spans="1:1" x14ac:dyDescent="0.25">
      <c r="A605" s="20"/>
    </row>
    <row r="606" spans="1:1" x14ac:dyDescent="0.25">
      <c r="A606" s="20"/>
    </row>
    <row r="607" spans="1:1" x14ac:dyDescent="0.25">
      <c r="A607" s="20"/>
    </row>
    <row r="608" spans="1:1" x14ac:dyDescent="0.25">
      <c r="A608" s="20"/>
    </row>
    <row r="609" spans="1:1" x14ac:dyDescent="0.25">
      <c r="A609" s="20"/>
    </row>
    <row r="610" spans="1:1" x14ac:dyDescent="0.25">
      <c r="A610" s="20"/>
    </row>
    <row r="611" spans="1:1" x14ac:dyDescent="0.25">
      <c r="A611" s="20"/>
    </row>
    <row r="612" spans="1:1" x14ac:dyDescent="0.25">
      <c r="A612" s="20"/>
    </row>
    <row r="613" spans="1:1" x14ac:dyDescent="0.25">
      <c r="A613" s="20"/>
    </row>
    <row r="614" spans="1:1" x14ac:dyDescent="0.25">
      <c r="A614" s="20"/>
    </row>
    <row r="615" spans="1:1" x14ac:dyDescent="0.25">
      <c r="A615" s="20"/>
    </row>
    <row r="616" spans="1:1" x14ac:dyDescent="0.25">
      <c r="A616" s="20"/>
    </row>
    <row r="617" spans="1:1" x14ac:dyDescent="0.25">
      <c r="A617" s="20"/>
    </row>
    <row r="618" spans="1:1" x14ac:dyDescent="0.25">
      <c r="A618" s="20"/>
    </row>
    <row r="619" spans="1:1" x14ac:dyDescent="0.25">
      <c r="A619" s="20"/>
    </row>
    <row r="620" spans="1:1" x14ac:dyDescent="0.25">
      <c r="A620" s="20"/>
    </row>
    <row r="621" spans="1:1" x14ac:dyDescent="0.25">
      <c r="A621" s="20"/>
    </row>
    <row r="622" spans="1:1" x14ac:dyDescent="0.25">
      <c r="A622" s="20"/>
    </row>
    <row r="623" spans="1:1" x14ac:dyDescent="0.25">
      <c r="A623" s="20"/>
    </row>
    <row r="624" spans="1:1" x14ac:dyDescent="0.25">
      <c r="A624" s="20"/>
    </row>
    <row r="625" spans="1:1" x14ac:dyDescent="0.25">
      <c r="A625" s="20"/>
    </row>
    <row r="626" spans="1:1" x14ac:dyDescent="0.25">
      <c r="A626" s="20"/>
    </row>
    <row r="627" spans="1:1" x14ac:dyDescent="0.25">
      <c r="A627" s="20"/>
    </row>
    <row r="628" spans="1:1" x14ac:dyDescent="0.25">
      <c r="A628" s="20"/>
    </row>
    <row r="629" spans="1:1" x14ac:dyDescent="0.25">
      <c r="A629" s="20"/>
    </row>
    <row r="630" spans="1:1" x14ac:dyDescent="0.25">
      <c r="A630" s="20"/>
    </row>
    <row r="631" spans="1:1" x14ac:dyDescent="0.25">
      <c r="A631" s="20"/>
    </row>
    <row r="632" spans="1:1" x14ac:dyDescent="0.25">
      <c r="A632" s="20"/>
    </row>
    <row r="633" spans="1:1" x14ac:dyDescent="0.25">
      <c r="A633" s="20"/>
    </row>
    <row r="634" spans="1:1" x14ac:dyDescent="0.25">
      <c r="A634" s="20"/>
    </row>
    <row r="635" spans="1:1" x14ac:dyDescent="0.25">
      <c r="A635" s="20"/>
    </row>
    <row r="636" spans="1:1" x14ac:dyDescent="0.25">
      <c r="A636" s="20"/>
    </row>
    <row r="637" spans="1:1" x14ac:dyDescent="0.25">
      <c r="A637" s="20"/>
    </row>
    <row r="638" spans="1:1" x14ac:dyDescent="0.25">
      <c r="A638" s="20"/>
    </row>
    <row r="639" spans="1:1" x14ac:dyDescent="0.25">
      <c r="A639" s="20"/>
    </row>
    <row r="640" spans="1:1" x14ac:dyDescent="0.25">
      <c r="A640" s="20"/>
    </row>
    <row r="641" spans="1:1" x14ac:dyDescent="0.25">
      <c r="A641" s="20"/>
    </row>
    <row r="642" spans="1:1" x14ac:dyDescent="0.25">
      <c r="A642" s="20"/>
    </row>
    <row r="643" spans="1:1" x14ac:dyDescent="0.25">
      <c r="A643" s="20"/>
    </row>
    <row r="644" spans="1:1" x14ac:dyDescent="0.25">
      <c r="A644" s="20"/>
    </row>
    <row r="645" spans="1:1" x14ac:dyDescent="0.25">
      <c r="A645" s="20"/>
    </row>
    <row r="646" spans="1:1" x14ac:dyDescent="0.25">
      <c r="A646" s="20"/>
    </row>
    <row r="647" spans="1:1" x14ac:dyDescent="0.25">
      <c r="A647" s="20"/>
    </row>
    <row r="648" spans="1:1" x14ac:dyDescent="0.25">
      <c r="A648" s="20"/>
    </row>
    <row r="649" spans="1:1" x14ac:dyDescent="0.25">
      <c r="A649" s="20"/>
    </row>
    <row r="650" spans="1:1" x14ac:dyDescent="0.25">
      <c r="A650" s="20"/>
    </row>
  </sheetData>
  <autoFilter ref="A1:S1">
    <sortState ref="A2:S100">
      <sortCondition descending="1" ref="D1"/>
    </sortState>
  </autoFilter>
  <conditionalFormatting sqref="B1">
    <cfRule type="dataBar" priority="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{ED3927AA-FDA5-4B7D-B196-A6B34A69B79F}</x14:id>
        </ext>
      </extLst>
    </cfRule>
  </conditionalFormatting>
  <conditionalFormatting sqref="C1">
    <cfRule type="dataBar" priority="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{01845F9B-0E97-454A-8372-B9A8703C8B55}</x14:id>
        </ext>
      </extLst>
    </cfRule>
  </conditionalFormatting>
  <conditionalFormatting sqref="B2:B100">
    <cfRule type="dataBar" priority="5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{70508BD6-0AF7-4156-9528-C7F0F8BF72EE}</x14:id>
        </ext>
      </extLst>
    </cfRule>
  </conditionalFormatting>
  <conditionalFormatting sqref="C2:C100">
    <cfRule type="dataBar" priority="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{7E3F445C-2917-42E7-AA8F-AC2DEA30BE59}</x14:id>
        </ext>
      </extLst>
    </cfRule>
  </conditionalFormatting>
  <conditionalFormatting sqref="V17:V22">
    <cfRule type="top10" dxfId="3" priority="2" bottom="1" rank="1"/>
    <cfRule type="top10" dxfId="2" priority="3" rank="1"/>
  </conditionalFormatting>
  <conditionalFormatting sqref="A1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{ADBAA7BF-76D8-4B11-8458-3BFBE1E6CD4B}</x14:id>
        </ext>
      </extLst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D3927AA-FDA5-4B7D-B196-A6B34A69B79F}">
            <x14:dataBar minLength="0" maxLength="100" negativeBarColorSameAsPositive="1" axisPosition="none">
              <x14:cfvo type="min"/>
              <x14:cfvo type="max"/>
            </x14:dataBar>
          </x14:cfRule>
          <xm:sqref>B1</xm:sqref>
        </x14:conditionalFormatting>
        <x14:conditionalFormatting xmlns:xm="http://schemas.microsoft.com/office/excel/2006/main">
          <x14:cfRule type="dataBar" id="{01845F9B-0E97-454A-8372-B9A8703C8B55}">
            <x14:dataBar minLength="0" maxLength="100" negativeBarColorSameAsPositive="1" axisPosition="none">
              <x14:cfvo type="min"/>
              <x14:cfvo type="max"/>
            </x14:dataBar>
          </x14:cfRule>
          <xm:sqref>C1</xm:sqref>
        </x14:conditionalFormatting>
        <x14:conditionalFormatting xmlns:xm="http://schemas.microsoft.com/office/excel/2006/main">
          <x14:cfRule type="dataBar" id="{70508BD6-0AF7-4156-9528-C7F0F8BF72EE}">
            <x14:dataBar minLength="0" maxLength="100" negativeBarColorSameAsPositive="1" axisPosition="none">
              <x14:cfvo type="min"/>
              <x14:cfvo type="max"/>
            </x14:dataBar>
          </x14:cfRule>
          <xm:sqref>B2:B100</xm:sqref>
        </x14:conditionalFormatting>
        <x14:conditionalFormatting xmlns:xm="http://schemas.microsoft.com/office/excel/2006/main">
          <x14:cfRule type="dataBar" id="{7E3F445C-2917-42E7-AA8F-AC2DEA30BE59}">
            <x14:dataBar minLength="0" maxLength="100" negativeBarColorSameAsPositive="1" axisPosition="none">
              <x14:cfvo type="min"/>
              <x14:cfvo type="max"/>
            </x14:dataBar>
          </x14:cfRule>
          <xm:sqref>C2:C100</xm:sqref>
        </x14:conditionalFormatting>
        <x14:conditionalFormatting xmlns:xm="http://schemas.microsoft.com/office/excel/2006/main">
          <x14:cfRule type="dataBar" id="{ADBAA7BF-76D8-4B11-8458-3BFBE1E6CD4B}">
            <x14:dataBar minLength="0" maxLength="100" negativeBarColorSameAsPositive="1" axisPosition="none">
              <x14:cfvo type="min"/>
              <x14:cfvo type="max"/>
            </x14:dataBar>
          </x14:cfRule>
          <xm:sqref>A1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X650"/>
  <sheetViews>
    <sheetView workbookViewId="0">
      <selection activeCell="C9" sqref="C9"/>
    </sheetView>
  </sheetViews>
  <sheetFormatPr baseColWidth="10" defaultRowHeight="15" x14ac:dyDescent="0.25"/>
  <cols>
    <col min="1" max="1" width="37.5703125" style="21" bestFit="1" customWidth="1"/>
    <col min="4" max="4" width="9.5703125" style="4" bestFit="1" customWidth="1"/>
    <col min="12" max="15" width="14.7109375" customWidth="1"/>
    <col min="21" max="21" width="32.42578125" bestFit="1" customWidth="1"/>
    <col min="22" max="22" width="13.7109375" bestFit="1" customWidth="1"/>
    <col min="23" max="23" width="13" bestFit="1" customWidth="1"/>
  </cols>
  <sheetData>
    <row r="1" spans="1:22" ht="51" x14ac:dyDescent="0.25">
      <c r="A1" s="14" t="s">
        <v>1</v>
      </c>
      <c r="B1" s="14" t="s">
        <v>26</v>
      </c>
      <c r="C1" s="15" t="s">
        <v>27</v>
      </c>
      <c r="D1" s="16" t="s">
        <v>28</v>
      </c>
      <c r="E1" s="17" t="s">
        <v>29</v>
      </c>
      <c r="F1" s="17" t="s">
        <v>30</v>
      </c>
      <c r="G1" s="18" t="s">
        <v>31</v>
      </c>
      <c r="H1" s="18" t="s">
        <v>32</v>
      </c>
      <c r="I1" s="18" t="s">
        <v>33</v>
      </c>
      <c r="J1" s="18" t="s">
        <v>10</v>
      </c>
      <c r="K1" s="18" t="s">
        <v>34</v>
      </c>
      <c r="L1" s="18" t="s">
        <v>35</v>
      </c>
      <c r="M1" s="18" t="s">
        <v>76</v>
      </c>
      <c r="N1" s="18" t="s">
        <v>78</v>
      </c>
      <c r="O1" s="18" t="s">
        <v>77</v>
      </c>
      <c r="P1" s="16" t="s">
        <v>36</v>
      </c>
      <c r="Q1" s="16" t="s">
        <v>37</v>
      </c>
      <c r="R1" s="16" t="s">
        <v>38</v>
      </c>
      <c r="S1" s="10" t="s">
        <v>39</v>
      </c>
    </row>
    <row r="2" spans="1:22" x14ac:dyDescent="0.25">
      <c r="A2" s="19" t="s">
        <v>21</v>
      </c>
      <c r="B2" s="13">
        <v>0.77777777777777779</v>
      </c>
      <c r="C2" s="13">
        <v>0.1111111111111111</v>
      </c>
      <c r="D2" s="6">
        <v>9</v>
      </c>
      <c r="E2" s="6">
        <v>7</v>
      </c>
      <c r="F2" s="6">
        <v>1</v>
      </c>
      <c r="G2" s="6">
        <v>1</v>
      </c>
      <c r="H2" s="6">
        <v>3</v>
      </c>
      <c r="I2" s="6">
        <v>2</v>
      </c>
      <c r="J2" s="6">
        <v>2</v>
      </c>
      <c r="K2" s="6">
        <v>2</v>
      </c>
      <c r="L2" s="6">
        <v>3</v>
      </c>
      <c r="M2" s="6">
        <v>0</v>
      </c>
      <c r="N2" s="6">
        <v>0</v>
      </c>
      <c r="O2" s="6">
        <v>1</v>
      </c>
      <c r="P2" s="6"/>
      <c r="Q2" s="6"/>
      <c r="R2" s="6"/>
      <c r="S2" s="6"/>
    </row>
    <row r="3" spans="1:22" x14ac:dyDescent="0.25">
      <c r="A3" s="19" t="s">
        <v>63</v>
      </c>
      <c r="B3" s="13">
        <v>0.10810810810810811</v>
      </c>
      <c r="C3" s="13">
        <v>0.67567567567567566</v>
      </c>
      <c r="D3" s="6">
        <v>37</v>
      </c>
      <c r="E3" s="6">
        <v>4</v>
      </c>
      <c r="F3" s="6">
        <v>25</v>
      </c>
      <c r="G3" s="6">
        <v>17</v>
      </c>
      <c r="H3" s="6">
        <v>10</v>
      </c>
      <c r="I3" s="6">
        <v>16</v>
      </c>
      <c r="J3" s="6">
        <v>1</v>
      </c>
      <c r="K3" s="6">
        <v>9</v>
      </c>
      <c r="L3" s="6">
        <v>28</v>
      </c>
      <c r="M3" s="6">
        <v>0</v>
      </c>
      <c r="N3" s="6">
        <v>0</v>
      </c>
      <c r="O3" s="6">
        <v>8</v>
      </c>
      <c r="P3" s="6"/>
      <c r="Q3" s="6"/>
      <c r="R3" s="6"/>
      <c r="S3" s="6"/>
    </row>
    <row r="4" spans="1:22" x14ac:dyDescent="0.25">
      <c r="A4" s="19" t="s">
        <v>71</v>
      </c>
      <c r="B4" s="13">
        <v>0</v>
      </c>
      <c r="C4" s="13">
        <v>1</v>
      </c>
      <c r="D4" s="6">
        <v>1</v>
      </c>
      <c r="E4" s="6">
        <v>0</v>
      </c>
      <c r="F4" s="6">
        <v>1</v>
      </c>
      <c r="G4" s="6">
        <v>1</v>
      </c>
      <c r="H4" s="6">
        <v>1</v>
      </c>
      <c r="I4" s="6">
        <v>1</v>
      </c>
      <c r="J4" s="6">
        <v>0</v>
      </c>
      <c r="K4" s="6">
        <v>0</v>
      </c>
      <c r="L4" s="6">
        <v>1</v>
      </c>
      <c r="M4" s="6">
        <v>0</v>
      </c>
      <c r="N4" s="6">
        <v>0</v>
      </c>
      <c r="O4" s="6">
        <v>0</v>
      </c>
      <c r="P4" s="6"/>
      <c r="Q4" s="6"/>
      <c r="R4" s="6"/>
      <c r="S4" s="6"/>
    </row>
    <row r="5" spans="1:22" x14ac:dyDescent="0.25">
      <c r="A5" s="19" t="s">
        <v>83</v>
      </c>
      <c r="B5" s="13">
        <v>1</v>
      </c>
      <c r="C5" s="13">
        <v>0</v>
      </c>
      <c r="D5" s="6">
        <v>1</v>
      </c>
      <c r="E5" s="6">
        <v>1</v>
      </c>
      <c r="F5" s="6">
        <v>0</v>
      </c>
      <c r="G5" s="6">
        <v>0</v>
      </c>
      <c r="H5" s="6">
        <v>0</v>
      </c>
      <c r="I5" s="6">
        <v>0</v>
      </c>
      <c r="J5" s="6">
        <v>0</v>
      </c>
      <c r="K5" s="6">
        <v>0</v>
      </c>
      <c r="L5" s="6">
        <v>0</v>
      </c>
      <c r="M5" s="6">
        <v>0</v>
      </c>
      <c r="N5" s="6">
        <v>0</v>
      </c>
      <c r="O5" s="6">
        <v>0</v>
      </c>
      <c r="P5" s="6"/>
      <c r="Q5" s="6"/>
      <c r="R5" s="6"/>
      <c r="S5" s="6"/>
    </row>
    <row r="6" spans="1:22" x14ac:dyDescent="0.25">
      <c r="A6" s="19" t="s">
        <v>18</v>
      </c>
      <c r="B6" s="13">
        <v>0</v>
      </c>
      <c r="C6" s="13">
        <v>0</v>
      </c>
      <c r="D6" s="6">
        <v>1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1</v>
      </c>
      <c r="M6" s="6">
        <v>0</v>
      </c>
      <c r="N6" s="6">
        <v>0</v>
      </c>
      <c r="O6" s="6">
        <v>1</v>
      </c>
      <c r="P6" s="6"/>
      <c r="Q6" s="6"/>
      <c r="R6" s="6"/>
      <c r="S6" s="6"/>
    </row>
    <row r="7" spans="1:22" x14ac:dyDescent="0.25">
      <c r="A7" s="19" t="s">
        <v>20</v>
      </c>
      <c r="B7" s="13">
        <v>0.5714285714285714</v>
      </c>
      <c r="C7" s="13">
        <v>0.14285714285714285</v>
      </c>
      <c r="D7" s="6">
        <v>7</v>
      </c>
      <c r="E7" s="6">
        <v>4</v>
      </c>
      <c r="F7" s="6">
        <v>1</v>
      </c>
      <c r="G7" s="6">
        <v>3</v>
      </c>
      <c r="H7" s="6">
        <v>2</v>
      </c>
      <c r="I7" s="6">
        <v>3</v>
      </c>
      <c r="J7" s="6">
        <v>1</v>
      </c>
      <c r="K7" s="6">
        <v>0</v>
      </c>
      <c r="L7" s="6">
        <v>4</v>
      </c>
      <c r="M7" s="6">
        <v>2</v>
      </c>
      <c r="N7" s="6">
        <v>0</v>
      </c>
      <c r="O7" s="6">
        <v>0</v>
      </c>
      <c r="P7" s="6"/>
      <c r="Q7" s="6"/>
      <c r="R7" s="6"/>
      <c r="S7" s="6"/>
    </row>
    <row r="8" spans="1:22" x14ac:dyDescent="0.25">
      <c r="A8" s="19" t="s">
        <v>60</v>
      </c>
      <c r="B8" s="13">
        <v>0.41666666666666669</v>
      </c>
      <c r="C8" s="13">
        <v>5.9523809523809521E-2</v>
      </c>
      <c r="D8" s="6">
        <v>84</v>
      </c>
      <c r="E8" s="6">
        <v>35</v>
      </c>
      <c r="F8" s="6">
        <v>5</v>
      </c>
      <c r="G8" s="6">
        <v>25</v>
      </c>
      <c r="H8" s="6">
        <v>17</v>
      </c>
      <c r="I8" s="6">
        <v>33</v>
      </c>
      <c r="J8" s="6">
        <v>3</v>
      </c>
      <c r="K8" s="6">
        <v>9</v>
      </c>
      <c r="L8" s="6">
        <v>14</v>
      </c>
      <c r="M8" s="6">
        <v>0</v>
      </c>
      <c r="N8" s="6">
        <v>5</v>
      </c>
      <c r="O8" s="6">
        <v>41</v>
      </c>
      <c r="P8" s="6"/>
      <c r="Q8" s="6"/>
      <c r="R8" s="6"/>
      <c r="S8" s="6"/>
    </row>
    <row r="9" spans="1:22" x14ac:dyDescent="0.25">
      <c r="A9" s="19" t="s">
        <v>62</v>
      </c>
      <c r="B9" s="13">
        <v>0.90410958904109584</v>
      </c>
      <c r="C9" s="13">
        <v>1.3698630136986301E-2</v>
      </c>
      <c r="D9" s="6">
        <v>73</v>
      </c>
      <c r="E9" s="6">
        <v>66</v>
      </c>
      <c r="F9" s="6">
        <v>1</v>
      </c>
      <c r="G9" s="6">
        <v>0</v>
      </c>
      <c r="H9" s="6">
        <v>0</v>
      </c>
      <c r="I9" s="6">
        <v>3</v>
      </c>
      <c r="J9" s="6">
        <v>2</v>
      </c>
      <c r="K9" s="6">
        <v>1</v>
      </c>
      <c r="L9" s="6">
        <v>3</v>
      </c>
      <c r="M9" s="6">
        <v>2</v>
      </c>
      <c r="N9" s="6">
        <v>2</v>
      </c>
      <c r="O9" s="6">
        <v>2</v>
      </c>
      <c r="P9" s="6"/>
      <c r="Q9" s="6"/>
      <c r="R9" s="6"/>
      <c r="S9" s="6"/>
    </row>
    <row r="10" spans="1:22" x14ac:dyDescent="0.25">
      <c r="A10" s="19" t="s">
        <v>69</v>
      </c>
      <c r="B10" s="13">
        <v>1</v>
      </c>
      <c r="C10" s="13">
        <v>0</v>
      </c>
      <c r="D10" s="6">
        <v>1</v>
      </c>
      <c r="E10" s="6">
        <v>1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1</v>
      </c>
      <c r="P10" s="6"/>
      <c r="Q10" s="6"/>
      <c r="R10" s="6"/>
      <c r="S10" s="6"/>
    </row>
    <row r="11" spans="1:22" x14ac:dyDescent="0.25">
      <c r="A11" s="19" t="s">
        <v>22</v>
      </c>
      <c r="B11" s="13">
        <v>0.578125</v>
      </c>
      <c r="C11" s="13">
        <v>9.375E-2</v>
      </c>
      <c r="D11" s="6">
        <v>64</v>
      </c>
      <c r="E11" s="6">
        <v>37</v>
      </c>
      <c r="F11" s="6">
        <v>6</v>
      </c>
      <c r="G11" s="6">
        <v>16</v>
      </c>
      <c r="H11" s="6">
        <v>15</v>
      </c>
      <c r="I11" s="6">
        <v>23</v>
      </c>
      <c r="J11" s="6">
        <v>9</v>
      </c>
      <c r="K11" s="6">
        <v>1</v>
      </c>
      <c r="L11" s="6">
        <v>29</v>
      </c>
      <c r="M11" s="6">
        <v>11</v>
      </c>
      <c r="N11" s="6">
        <v>0</v>
      </c>
      <c r="O11" s="6">
        <v>13</v>
      </c>
      <c r="P11" s="6"/>
      <c r="Q11" s="6"/>
      <c r="R11" s="6"/>
      <c r="S11" s="6"/>
    </row>
    <row r="12" spans="1:22" x14ac:dyDescent="0.25">
      <c r="A12" s="19" t="s">
        <v>23</v>
      </c>
      <c r="B12" s="13">
        <v>0.83333333333333337</v>
      </c>
      <c r="C12" s="13">
        <v>0</v>
      </c>
      <c r="D12" s="6">
        <v>6</v>
      </c>
      <c r="E12" s="6">
        <v>5</v>
      </c>
      <c r="F12" s="6">
        <v>0</v>
      </c>
      <c r="G12" s="6">
        <v>5</v>
      </c>
      <c r="H12" s="6">
        <v>6</v>
      </c>
      <c r="I12" s="6">
        <v>4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/>
      <c r="Q12" s="6"/>
      <c r="R12" s="6"/>
      <c r="S12" s="6"/>
    </row>
    <row r="13" spans="1:22" x14ac:dyDescent="0.25">
      <c r="A13" s="19" t="s">
        <v>19</v>
      </c>
      <c r="B13" s="13">
        <v>0.46153846153846156</v>
      </c>
      <c r="C13" s="13">
        <v>0.46153846153846156</v>
      </c>
      <c r="D13" s="6">
        <v>13</v>
      </c>
      <c r="E13" s="6">
        <v>6</v>
      </c>
      <c r="F13" s="6">
        <v>6</v>
      </c>
      <c r="G13" s="6">
        <v>1</v>
      </c>
      <c r="H13" s="6">
        <v>2</v>
      </c>
      <c r="I13" s="6">
        <v>3</v>
      </c>
      <c r="J13" s="6">
        <v>2</v>
      </c>
      <c r="K13" s="6">
        <v>0</v>
      </c>
      <c r="L13" s="6">
        <v>4</v>
      </c>
      <c r="M13" s="6">
        <v>0</v>
      </c>
      <c r="N13" s="6">
        <v>0</v>
      </c>
      <c r="O13" s="6">
        <v>1</v>
      </c>
      <c r="P13" s="6"/>
      <c r="Q13" s="6"/>
      <c r="R13" s="6"/>
      <c r="S13" s="6"/>
    </row>
    <row r="14" spans="1:22" x14ac:dyDescent="0.25">
      <c r="A14" s="19" t="s">
        <v>70</v>
      </c>
      <c r="B14" s="13">
        <v>0.83333333333333337</v>
      </c>
      <c r="C14" s="13">
        <v>0.16666666666666666</v>
      </c>
      <c r="D14" s="6">
        <v>6</v>
      </c>
      <c r="E14" s="6">
        <v>5</v>
      </c>
      <c r="F14" s="6">
        <v>1</v>
      </c>
      <c r="G14" s="6">
        <v>0</v>
      </c>
      <c r="H14" s="6">
        <v>0</v>
      </c>
      <c r="I14" s="6">
        <v>0</v>
      </c>
      <c r="J14" s="6">
        <v>2</v>
      </c>
      <c r="K14" s="6">
        <v>0</v>
      </c>
      <c r="L14" s="6">
        <v>0</v>
      </c>
      <c r="M14" s="6">
        <v>0</v>
      </c>
      <c r="N14" s="6">
        <v>1</v>
      </c>
      <c r="O14" s="6">
        <v>0</v>
      </c>
      <c r="P14" s="6"/>
      <c r="Q14" s="6"/>
      <c r="R14" s="6"/>
      <c r="S14" s="6"/>
    </row>
    <row r="15" spans="1:22" x14ac:dyDescent="0.25">
      <c r="A15" s="19" t="s">
        <v>74</v>
      </c>
      <c r="B15" s="13">
        <v>0.25</v>
      </c>
      <c r="C15" s="13">
        <v>0.5</v>
      </c>
      <c r="D15" s="6">
        <v>4</v>
      </c>
      <c r="E15" s="6">
        <v>1</v>
      </c>
      <c r="F15" s="6">
        <v>2</v>
      </c>
      <c r="G15" s="6">
        <v>2</v>
      </c>
      <c r="H15" s="6">
        <v>2</v>
      </c>
      <c r="I15" s="6">
        <v>2</v>
      </c>
      <c r="J15" s="6">
        <v>1</v>
      </c>
      <c r="K15" s="6">
        <v>1</v>
      </c>
      <c r="L15" s="6">
        <v>2</v>
      </c>
      <c r="M15" s="6">
        <v>1</v>
      </c>
      <c r="N15" s="6">
        <v>0</v>
      </c>
      <c r="O15" s="6">
        <v>0</v>
      </c>
      <c r="P15" s="6"/>
      <c r="Q15" s="6"/>
      <c r="R15" s="6"/>
      <c r="S15" s="6"/>
    </row>
    <row r="16" spans="1:22" x14ac:dyDescent="0.25">
      <c r="A16" s="19" t="s">
        <v>85</v>
      </c>
      <c r="B16" s="13">
        <v>0</v>
      </c>
      <c r="C16" s="13">
        <v>0.5</v>
      </c>
      <c r="D16" s="6">
        <v>10</v>
      </c>
      <c r="E16" s="6">
        <v>0</v>
      </c>
      <c r="F16" s="6">
        <v>5</v>
      </c>
      <c r="G16" s="6">
        <v>8</v>
      </c>
      <c r="H16" s="6">
        <v>4</v>
      </c>
      <c r="I16" s="6">
        <v>9</v>
      </c>
      <c r="J16" s="6">
        <v>3</v>
      </c>
      <c r="K16" s="6">
        <v>2</v>
      </c>
      <c r="L16" s="6">
        <v>5</v>
      </c>
      <c r="M16" s="6">
        <v>0</v>
      </c>
      <c r="N16" s="6">
        <v>0</v>
      </c>
      <c r="O16" s="6">
        <v>5</v>
      </c>
      <c r="P16" s="6"/>
      <c r="Q16" s="6"/>
      <c r="R16" s="6"/>
      <c r="S16" s="6"/>
      <c r="U16" s="27" t="s">
        <v>79</v>
      </c>
      <c r="V16" s="27" t="s">
        <v>80</v>
      </c>
    </row>
    <row r="17" spans="1:24" x14ac:dyDescent="0.25">
      <c r="A17" s="19" t="s">
        <v>73</v>
      </c>
      <c r="B17" s="13">
        <v>0.25</v>
      </c>
      <c r="C17" s="13">
        <v>1</v>
      </c>
      <c r="D17" s="6">
        <v>4</v>
      </c>
      <c r="E17" s="6">
        <v>1</v>
      </c>
      <c r="F17" s="6">
        <v>4</v>
      </c>
      <c r="G17" s="6">
        <v>2</v>
      </c>
      <c r="H17" s="6">
        <v>2</v>
      </c>
      <c r="I17" s="6">
        <v>2</v>
      </c>
      <c r="J17" s="6">
        <v>0</v>
      </c>
      <c r="K17" s="6">
        <v>1</v>
      </c>
      <c r="L17" s="6">
        <v>2</v>
      </c>
      <c r="M17" s="6">
        <v>0</v>
      </c>
      <c r="N17" s="6">
        <v>0</v>
      </c>
      <c r="O17" s="6">
        <v>0</v>
      </c>
      <c r="P17" s="6"/>
      <c r="Q17" s="6"/>
      <c r="R17" s="6"/>
      <c r="S17" s="6"/>
      <c r="U17" s="6" t="s">
        <v>68</v>
      </c>
      <c r="V17" s="6">
        <v>64</v>
      </c>
    </row>
    <row r="18" spans="1:24" x14ac:dyDescent="0.25">
      <c r="A18" s="19" t="s">
        <v>24</v>
      </c>
      <c r="B18" s="13">
        <v>0.41176470588235292</v>
      </c>
      <c r="C18" s="13">
        <v>0.35294117647058826</v>
      </c>
      <c r="D18" s="6">
        <v>17</v>
      </c>
      <c r="E18" s="6">
        <v>7</v>
      </c>
      <c r="F18" s="6">
        <v>6</v>
      </c>
      <c r="G18" s="6">
        <v>2</v>
      </c>
      <c r="H18" s="6">
        <v>6</v>
      </c>
      <c r="I18" s="6">
        <v>10</v>
      </c>
      <c r="J18" s="6">
        <v>2</v>
      </c>
      <c r="K18" s="6">
        <v>6</v>
      </c>
      <c r="L18" s="6">
        <v>10</v>
      </c>
      <c r="M18" s="6">
        <v>0</v>
      </c>
      <c r="N18" s="6">
        <v>0</v>
      </c>
      <c r="O18" s="6">
        <v>5</v>
      </c>
      <c r="P18" s="6"/>
      <c r="Q18" s="6"/>
      <c r="R18" s="6"/>
      <c r="S18" s="6"/>
      <c r="U18" s="6" t="s">
        <v>58</v>
      </c>
      <c r="V18" s="6">
        <v>69</v>
      </c>
    </row>
    <row r="19" spans="1:24" x14ac:dyDescent="0.25">
      <c r="A19" s="19" t="s">
        <v>86</v>
      </c>
      <c r="B19" s="13">
        <v>0.5</v>
      </c>
      <c r="C19" s="13">
        <v>0.2</v>
      </c>
      <c r="D19" s="6">
        <v>10</v>
      </c>
      <c r="E19" s="6">
        <v>5</v>
      </c>
      <c r="F19" s="6">
        <v>2</v>
      </c>
      <c r="G19" s="6">
        <v>3</v>
      </c>
      <c r="H19" s="6">
        <v>1</v>
      </c>
      <c r="I19" s="6">
        <v>3</v>
      </c>
      <c r="J19" s="6">
        <v>3</v>
      </c>
      <c r="K19" s="6">
        <v>0</v>
      </c>
      <c r="L19" s="6">
        <v>3</v>
      </c>
      <c r="M19" s="6">
        <v>0</v>
      </c>
      <c r="N19" s="6">
        <v>2</v>
      </c>
      <c r="O19" s="6">
        <v>3</v>
      </c>
      <c r="P19" s="6"/>
      <c r="Q19" s="6"/>
      <c r="R19" s="6"/>
      <c r="S19" s="6"/>
      <c r="U19" s="6" t="s">
        <v>59</v>
      </c>
      <c r="V19" s="6">
        <v>80</v>
      </c>
    </row>
    <row r="20" spans="1:24" x14ac:dyDescent="0.25">
      <c r="A20" s="19" t="s">
        <v>72</v>
      </c>
      <c r="B20" s="13">
        <v>0.5714285714285714</v>
      </c>
      <c r="C20" s="13">
        <v>0</v>
      </c>
      <c r="D20" s="6">
        <v>7</v>
      </c>
      <c r="E20" s="6">
        <v>4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2</v>
      </c>
      <c r="L20" s="6">
        <v>1</v>
      </c>
      <c r="M20" s="6">
        <v>1</v>
      </c>
      <c r="N20" s="6">
        <v>2</v>
      </c>
      <c r="O20" s="6">
        <v>0</v>
      </c>
      <c r="P20" s="6"/>
      <c r="Q20" s="6"/>
      <c r="R20" s="6"/>
      <c r="S20" s="6"/>
      <c r="U20" s="5" t="s">
        <v>65</v>
      </c>
      <c r="V20" s="6">
        <v>62</v>
      </c>
    </row>
    <row r="21" spans="1:24" x14ac:dyDescent="0.25">
      <c r="A21" s="19" t="s">
        <v>67</v>
      </c>
      <c r="B21" s="13">
        <v>0.23076923076923078</v>
      </c>
      <c r="C21" s="13">
        <v>0.53846153846153844</v>
      </c>
      <c r="D21" s="6">
        <v>13</v>
      </c>
      <c r="E21" s="6">
        <v>3</v>
      </c>
      <c r="F21" s="6">
        <v>7</v>
      </c>
      <c r="G21" s="6">
        <v>9</v>
      </c>
      <c r="H21" s="6">
        <v>8</v>
      </c>
      <c r="I21" s="6">
        <v>7</v>
      </c>
      <c r="J21" s="6">
        <v>3</v>
      </c>
      <c r="K21" s="6">
        <v>5</v>
      </c>
      <c r="L21" s="6">
        <v>7</v>
      </c>
      <c r="M21" s="6">
        <v>2</v>
      </c>
      <c r="N21" s="6">
        <v>1</v>
      </c>
      <c r="O21" s="6">
        <v>0</v>
      </c>
      <c r="P21" s="6"/>
      <c r="Q21" s="6"/>
      <c r="R21" s="6"/>
      <c r="S21" s="6"/>
      <c r="U21" s="6" t="s">
        <v>75</v>
      </c>
      <c r="V21" s="6">
        <v>87</v>
      </c>
    </row>
    <row r="22" spans="1:24" x14ac:dyDescent="0.25">
      <c r="A22" s="19" t="s">
        <v>25</v>
      </c>
      <c r="B22" s="13">
        <v>0.66666666666666663</v>
      </c>
      <c r="C22" s="13">
        <v>6.6666666666666666E-2</v>
      </c>
      <c r="D22" s="6">
        <v>15</v>
      </c>
      <c r="E22" s="6">
        <v>10</v>
      </c>
      <c r="F22" s="6">
        <v>1</v>
      </c>
      <c r="G22" s="6">
        <v>8</v>
      </c>
      <c r="H22" s="6">
        <v>4</v>
      </c>
      <c r="I22" s="6">
        <v>8</v>
      </c>
      <c r="J22" s="6">
        <v>1</v>
      </c>
      <c r="K22" s="6">
        <v>0</v>
      </c>
      <c r="L22" s="6">
        <v>3</v>
      </c>
      <c r="M22" s="6">
        <v>0</v>
      </c>
      <c r="N22" s="6">
        <v>0</v>
      </c>
      <c r="O22" s="6">
        <v>4</v>
      </c>
      <c r="P22" s="6"/>
      <c r="Q22" s="6"/>
      <c r="R22" s="6"/>
      <c r="S22" s="6"/>
      <c r="U22" s="6" t="s">
        <v>61</v>
      </c>
      <c r="V22" s="6">
        <v>74</v>
      </c>
    </row>
    <row r="23" spans="1:24" x14ac:dyDescent="0.25">
      <c r="A23" s="19" t="s">
        <v>64</v>
      </c>
      <c r="B23" s="13">
        <v>0.6</v>
      </c>
      <c r="C23" s="13">
        <v>0</v>
      </c>
      <c r="D23" s="6">
        <v>5</v>
      </c>
      <c r="E23" s="6">
        <v>3</v>
      </c>
      <c r="F23" s="6">
        <v>0</v>
      </c>
      <c r="G23" s="6">
        <v>1</v>
      </c>
      <c r="H23" s="6">
        <v>1</v>
      </c>
      <c r="I23" s="6">
        <v>2</v>
      </c>
      <c r="J23" s="6">
        <v>0</v>
      </c>
      <c r="K23" s="6">
        <v>0</v>
      </c>
      <c r="L23" s="6">
        <v>1</v>
      </c>
      <c r="M23" s="6">
        <v>0</v>
      </c>
      <c r="N23" s="6">
        <v>1</v>
      </c>
      <c r="O23" s="6">
        <v>1</v>
      </c>
      <c r="P23" s="6"/>
      <c r="Q23" s="6"/>
      <c r="R23" s="6"/>
      <c r="S23" s="6"/>
    </row>
    <row r="24" spans="1:24" x14ac:dyDescent="0.25">
      <c r="A24" s="19" t="s">
        <v>66</v>
      </c>
      <c r="B24" s="13">
        <v>1</v>
      </c>
      <c r="C24" s="13">
        <v>0</v>
      </c>
      <c r="D24" s="6">
        <v>1</v>
      </c>
      <c r="E24" s="6">
        <v>1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/>
      <c r="Q24" s="6"/>
      <c r="R24" s="6"/>
      <c r="S24" s="6"/>
    </row>
    <row r="25" spans="1:24" x14ac:dyDescent="0.25">
      <c r="A25" s="19" t="s">
        <v>87</v>
      </c>
      <c r="B25" s="13">
        <v>1</v>
      </c>
      <c r="C25" s="13">
        <v>0</v>
      </c>
      <c r="D25" s="6">
        <v>1</v>
      </c>
      <c r="E25" s="6">
        <v>1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1</v>
      </c>
      <c r="M25" s="6">
        <v>0</v>
      </c>
      <c r="N25" s="6">
        <v>0</v>
      </c>
      <c r="O25" s="6">
        <v>0</v>
      </c>
      <c r="P25" s="6"/>
      <c r="Q25" s="6"/>
      <c r="R25" s="6"/>
      <c r="S25" s="6"/>
    </row>
    <row r="26" spans="1:24" x14ac:dyDescent="0.25">
      <c r="A26" s="19" t="s">
        <v>88</v>
      </c>
      <c r="B26" s="13">
        <v>1</v>
      </c>
      <c r="C26" s="13">
        <v>0</v>
      </c>
      <c r="D26" s="6">
        <v>7</v>
      </c>
      <c r="E26" s="6">
        <v>7</v>
      </c>
      <c r="F26" s="6">
        <v>0</v>
      </c>
      <c r="G26" s="6">
        <v>0</v>
      </c>
      <c r="H26" s="6">
        <v>0</v>
      </c>
      <c r="I26" s="6">
        <v>0</v>
      </c>
      <c r="J26" s="6">
        <v>1</v>
      </c>
      <c r="K26" s="6">
        <v>0</v>
      </c>
      <c r="L26" s="6">
        <v>1</v>
      </c>
      <c r="M26" s="6">
        <v>0</v>
      </c>
      <c r="N26" s="6">
        <v>0</v>
      </c>
      <c r="O26" s="6">
        <v>0</v>
      </c>
      <c r="P26" s="6"/>
      <c r="Q26" s="6"/>
      <c r="R26" s="6"/>
      <c r="S26" s="6"/>
      <c r="V26" s="31" t="s">
        <v>102</v>
      </c>
      <c r="W26" s="31" t="s">
        <v>104</v>
      </c>
      <c r="X26" s="33" t="s">
        <v>110</v>
      </c>
    </row>
    <row r="27" spans="1:24" x14ac:dyDescent="0.25">
      <c r="A27" s="19" t="s">
        <v>84</v>
      </c>
      <c r="B27" s="13">
        <v>0.5</v>
      </c>
      <c r="C27" s="13">
        <v>0.16666666666666666</v>
      </c>
      <c r="D27" s="6">
        <v>6</v>
      </c>
      <c r="E27" s="6">
        <v>3</v>
      </c>
      <c r="F27" s="6">
        <v>1</v>
      </c>
      <c r="G27" s="6">
        <v>3</v>
      </c>
      <c r="H27" s="6">
        <v>3</v>
      </c>
      <c r="I27" s="6">
        <v>5</v>
      </c>
      <c r="J27" s="6">
        <v>1</v>
      </c>
      <c r="K27" s="6">
        <v>0</v>
      </c>
      <c r="L27" s="6">
        <v>1</v>
      </c>
      <c r="M27" s="6">
        <v>0</v>
      </c>
      <c r="N27" s="6">
        <v>0</v>
      </c>
      <c r="O27" s="6">
        <v>1</v>
      </c>
      <c r="P27" s="6"/>
      <c r="Q27" s="6"/>
      <c r="R27" s="6"/>
      <c r="S27" s="6"/>
      <c r="U27" s="32" t="s">
        <v>103</v>
      </c>
      <c r="V27" s="30">
        <v>437</v>
      </c>
      <c r="W27" s="36">
        <v>100</v>
      </c>
      <c r="X27" s="34">
        <v>1</v>
      </c>
    </row>
    <row r="28" spans="1:24" x14ac:dyDescent="0.25">
      <c r="A28" s="19" t="s">
        <v>89</v>
      </c>
      <c r="B28" s="13">
        <v>0.66666666666666663</v>
      </c>
      <c r="C28" s="13">
        <v>0</v>
      </c>
      <c r="D28" s="6">
        <v>9</v>
      </c>
      <c r="E28" s="6">
        <v>6</v>
      </c>
      <c r="F28" s="6">
        <v>0</v>
      </c>
      <c r="G28" s="6">
        <v>0</v>
      </c>
      <c r="H28" s="6">
        <v>6</v>
      </c>
      <c r="I28" s="6">
        <v>6</v>
      </c>
      <c r="J28" s="6">
        <v>1</v>
      </c>
      <c r="K28" s="6">
        <v>4</v>
      </c>
      <c r="L28" s="6">
        <v>5</v>
      </c>
      <c r="M28" s="6">
        <v>0</v>
      </c>
      <c r="N28" s="6">
        <v>0</v>
      </c>
      <c r="O28" s="6">
        <v>7</v>
      </c>
      <c r="P28" s="6"/>
      <c r="Q28" s="6"/>
      <c r="R28" s="6"/>
      <c r="S28" s="6"/>
      <c r="U28" s="32" t="s">
        <v>105</v>
      </c>
      <c r="V28" s="30">
        <v>235</v>
      </c>
      <c r="W28" s="37">
        <v>53.775743707093824</v>
      </c>
      <c r="X28" s="34">
        <v>95</v>
      </c>
    </row>
    <row r="29" spans="1:24" x14ac:dyDescent="0.25">
      <c r="A29" s="19" t="s">
        <v>90</v>
      </c>
      <c r="B29" s="13">
        <v>0.66666666666666663</v>
      </c>
      <c r="C29" s="13">
        <v>0</v>
      </c>
      <c r="D29" s="6">
        <v>3</v>
      </c>
      <c r="E29" s="6">
        <v>2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/>
      <c r="Q29" s="6"/>
      <c r="R29" s="6"/>
      <c r="S29" s="6"/>
      <c r="U29" s="32" t="s">
        <v>106</v>
      </c>
      <c r="V29" s="30">
        <v>80</v>
      </c>
      <c r="W29" s="37">
        <v>18.306636155606405</v>
      </c>
      <c r="X29" s="34">
        <v>95</v>
      </c>
    </row>
    <row r="30" spans="1:24" x14ac:dyDescent="0.25">
      <c r="A30" s="35" t="s">
        <v>91</v>
      </c>
      <c r="B30" s="13">
        <v>1</v>
      </c>
      <c r="C30" s="13">
        <v>0</v>
      </c>
      <c r="D30" s="6">
        <v>1</v>
      </c>
      <c r="E30" s="6">
        <v>1</v>
      </c>
      <c r="F30" s="6">
        <v>0</v>
      </c>
      <c r="G30" s="6">
        <v>1</v>
      </c>
      <c r="H30" s="6">
        <v>0</v>
      </c>
      <c r="I30" s="6">
        <v>0</v>
      </c>
      <c r="J30" s="6">
        <v>0</v>
      </c>
      <c r="K30" s="6">
        <v>0</v>
      </c>
      <c r="L30" s="6">
        <v>1</v>
      </c>
      <c r="M30" s="6">
        <v>0</v>
      </c>
      <c r="N30" s="6">
        <v>0</v>
      </c>
      <c r="O30" s="6">
        <v>0</v>
      </c>
      <c r="P30" s="6"/>
      <c r="Q30" s="6"/>
      <c r="R30" s="6"/>
      <c r="S30" s="6"/>
      <c r="U30" s="32" t="s">
        <v>107</v>
      </c>
      <c r="V30" s="30">
        <v>22</v>
      </c>
      <c r="W30" s="37">
        <v>5.0343249427917618</v>
      </c>
      <c r="X30" s="34">
        <v>95</v>
      </c>
    </row>
    <row r="31" spans="1:24" x14ac:dyDescent="0.25">
      <c r="A31" s="35" t="s">
        <v>82</v>
      </c>
      <c r="B31" s="13">
        <v>1</v>
      </c>
      <c r="C31" s="13">
        <v>0</v>
      </c>
      <c r="D31" s="6">
        <v>1</v>
      </c>
      <c r="E31" s="6">
        <v>1</v>
      </c>
      <c r="F31" s="6">
        <v>0</v>
      </c>
      <c r="G31" s="6">
        <v>0</v>
      </c>
      <c r="H31" s="6">
        <v>1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/>
      <c r="Q31" s="6"/>
      <c r="R31" s="6"/>
      <c r="S31" s="6"/>
      <c r="U31" s="32" t="s">
        <v>111</v>
      </c>
      <c r="V31" s="30">
        <v>14</v>
      </c>
      <c r="W31" s="37">
        <v>3.2036613272311212</v>
      </c>
      <c r="X31" s="34">
        <v>95</v>
      </c>
    </row>
    <row r="32" spans="1:24" x14ac:dyDescent="0.25">
      <c r="A32" s="35" t="s">
        <v>92</v>
      </c>
      <c r="B32" s="13">
        <v>0.42857142857142855</v>
      </c>
      <c r="C32" s="13">
        <v>0</v>
      </c>
      <c r="D32" s="6">
        <v>7</v>
      </c>
      <c r="E32" s="6">
        <v>3</v>
      </c>
      <c r="F32" s="6">
        <v>0</v>
      </c>
      <c r="G32" s="6">
        <v>2</v>
      </c>
      <c r="H32" s="6">
        <v>3</v>
      </c>
      <c r="I32" s="6">
        <v>6</v>
      </c>
      <c r="J32" s="6">
        <v>0</v>
      </c>
      <c r="K32" s="6">
        <v>0</v>
      </c>
      <c r="L32" s="6">
        <v>4</v>
      </c>
      <c r="M32" s="6">
        <v>3</v>
      </c>
      <c r="N32" s="6">
        <v>0</v>
      </c>
      <c r="O32" s="6">
        <v>1</v>
      </c>
      <c r="P32" s="6"/>
      <c r="Q32" s="6"/>
      <c r="R32" s="6"/>
      <c r="S32" s="6"/>
      <c r="U32" s="32" t="s">
        <v>112</v>
      </c>
      <c r="V32" s="30">
        <v>98</v>
      </c>
      <c r="W32" s="37">
        <v>22.425629290617849</v>
      </c>
      <c r="X32" s="34">
        <v>95</v>
      </c>
    </row>
    <row r="33" spans="1:19" x14ac:dyDescent="0.25">
      <c r="A33" s="35" t="s">
        <v>93</v>
      </c>
      <c r="B33" s="13">
        <v>0</v>
      </c>
      <c r="C33" s="13">
        <v>1</v>
      </c>
      <c r="D33" s="6">
        <v>1</v>
      </c>
      <c r="E33" s="6">
        <v>0</v>
      </c>
      <c r="F33" s="6">
        <v>1</v>
      </c>
      <c r="G33" s="6">
        <v>1</v>
      </c>
      <c r="H33" s="6">
        <v>1</v>
      </c>
      <c r="I33" s="6">
        <v>1</v>
      </c>
      <c r="J33" s="6">
        <v>0</v>
      </c>
      <c r="K33" s="6">
        <v>0</v>
      </c>
      <c r="L33" s="6">
        <v>1</v>
      </c>
      <c r="M33" s="6">
        <v>0</v>
      </c>
      <c r="N33" s="6">
        <v>0</v>
      </c>
      <c r="O33" s="6">
        <v>0</v>
      </c>
      <c r="P33" s="6"/>
      <c r="Q33" s="6"/>
      <c r="R33" s="6"/>
      <c r="S33" s="6"/>
    </row>
    <row r="34" spans="1:19" x14ac:dyDescent="0.25">
      <c r="A34" s="35" t="s">
        <v>81</v>
      </c>
      <c r="B34" s="13">
        <v>1</v>
      </c>
      <c r="C34" s="13">
        <v>0</v>
      </c>
      <c r="D34" s="6">
        <v>3</v>
      </c>
      <c r="E34" s="6">
        <v>3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/>
      <c r="Q34" s="6"/>
      <c r="R34" s="6"/>
      <c r="S34" s="6"/>
    </row>
    <row r="35" spans="1:19" x14ac:dyDescent="0.25">
      <c r="A35" s="35" t="s">
        <v>96</v>
      </c>
      <c r="B35" s="13">
        <v>0</v>
      </c>
      <c r="C35" s="13">
        <v>0</v>
      </c>
      <c r="D35" s="6">
        <v>2</v>
      </c>
      <c r="E35" s="6">
        <v>0</v>
      </c>
      <c r="F35" s="6">
        <v>0</v>
      </c>
      <c r="G35" s="6">
        <v>2</v>
      </c>
      <c r="H35" s="6">
        <v>2</v>
      </c>
      <c r="I35" s="6">
        <v>2</v>
      </c>
      <c r="J35" s="6">
        <v>1</v>
      </c>
      <c r="K35" s="6">
        <v>0</v>
      </c>
      <c r="L35" s="6">
        <v>0</v>
      </c>
      <c r="M35" s="6">
        <v>0</v>
      </c>
      <c r="N35" s="6">
        <v>0</v>
      </c>
      <c r="O35" s="6">
        <v>2</v>
      </c>
      <c r="P35" s="6"/>
      <c r="Q35" s="6"/>
      <c r="R35" s="6"/>
      <c r="S35" s="6"/>
    </row>
    <row r="36" spans="1:19" x14ac:dyDescent="0.25">
      <c r="A36" s="35" t="s">
        <v>97</v>
      </c>
      <c r="B36" s="13">
        <v>1</v>
      </c>
      <c r="C36" s="13">
        <v>1</v>
      </c>
      <c r="D36" s="6">
        <v>1</v>
      </c>
      <c r="E36" s="6">
        <v>1</v>
      </c>
      <c r="F36" s="6">
        <v>1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/>
      <c r="Q36" s="6"/>
      <c r="R36" s="6"/>
      <c r="S36" s="6"/>
    </row>
    <row r="37" spans="1:19" x14ac:dyDescent="0.25">
      <c r="A37" s="35" t="s">
        <v>98</v>
      </c>
      <c r="B37" s="13">
        <v>0</v>
      </c>
      <c r="C37" s="13">
        <v>0.5</v>
      </c>
      <c r="D37" s="6">
        <v>2</v>
      </c>
      <c r="E37" s="6">
        <v>0</v>
      </c>
      <c r="F37" s="6">
        <v>1</v>
      </c>
      <c r="G37" s="6">
        <v>1</v>
      </c>
      <c r="H37" s="6">
        <v>1</v>
      </c>
      <c r="I37" s="6">
        <v>1</v>
      </c>
      <c r="J37" s="6">
        <v>0</v>
      </c>
      <c r="K37" s="6">
        <v>0</v>
      </c>
      <c r="L37" s="6">
        <v>1</v>
      </c>
      <c r="M37" s="6">
        <v>0</v>
      </c>
      <c r="N37" s="6">
        <v>0</v>
      </c>
      <c r="O37" s="6">
        <v>0</v>
      </c>
      <c r="P37" s="6"/>
      <c r="Q37" s="6"/>
      <c r="R37" s="6"/>
      <c r="S37" s="6"/>
    </row>
    <row r="38" spans="1:19" x14ac:dyDescent="0.25">
      <c r="A38" s="35" t="s">
        <v>99</v>
      </c>
      <c r="B38" s="13">
        <v>0</v>
      </c>
      <c r="C38" s="13">
        <v>0</v>
      </c>
      <c r="D38" s="6">
        <v>1</v>
      </c>
      <c r="E38" s="6">
        <v>0</v>
      </c>
      <c r="F38" s="6">
        <v>0</v>
      </c>
      <c r="G38" s="6">
        <v>1</v>
      </c>
      <c r="H38" s="6">
        <v>0</v>
      </c>
      <c r="I38" s="6">
        <v>1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1</v>
      </c>
      <c r="P38" s="6"/>
      <c r="Q38" s="6"/>
      <c r="R38" s="6"/>
      <c r="S38" s="6"/>
    </row>
    <row r="39" spans="1:19" x14ac:dyDescent="0.25">
      <c r="A39" s="35" t="s">
        <v>100</v>
      </c>
      <c r="B39" s="13">
        <v>0</v>
      </c>
      <c r="C39" s="13">
        <v>1</v>
      </c>
      <c r="D39" s="6">
        <v>2</v>
      </c>
      <c r="E39" s="6">
        <v>0</v>
      </c>
      <c r="F39" s="6">
        <v>2</v>
      </c>
      <c r="G39" s="6">
        <v>0</v>
      </c>
      <c r="H39" s="6">
        <v>0</v>
      </c>
      <c r="I39" s="6">
        <v>2</v>
      </c>
      <c r="J39" s="6">
        <v>2</v>
      </c>
      <c r="K39" s="6">
        <v>0</v>
      </c>
      <c r="L39" s="6">
        <v>2</v>
      </c>
      <c r="M39" s="6">
        <v>0</v>
      </c>
      <c r="N39" s="6">
        <v>0</v>
      </c>
      <c r="O39" s="6">
        <v>0</v>
      </c>
      <c r="P39" s="6"/>
      <c r="Q39" s="6"/>
      <c r="R39" s="6"/>
      <c r="S39" s="6"/>
    </row>
    <row r="40" spans="1:19" x14ac:dyDescent="0.25">
      <c r="A40" s="35" t="s">
        <v>101</v>
      </c>
      <c r="B40" s="13">
        <v>1</v>
      </c>
      <c r="C40" s="13">
        <v>0</v>
      </c>
      <c r="D40" s="6">
        <v>1</v>
      </c>
      <c r="E40" s="6">
        <v>1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/>
      <c r="Q40" s="6"/>
      <c r="R40" s="6"/>
      <c r="S40" s="6"/>
    </row>
    <row r="41" spans="1:19" x14ac:dyDescent="0.25">
      <c r="A41" s="35"/>
      <c r="B41" s="13" t="e">
        <v>#DIV/0!</v>
      </c>
      <c r="C41" s="13" t="e">
        <v>#DIV/0!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/>
      <c r="Q41" s="6"/>
      <c r="R41" s="6"/>
      <c r="S41" s="6"/>
    </row>
    <row r="42" spans="1:19" x14ac:dyDescent="0.25">
      <c r="A42" s="20"/>
      <c r="B42" s="13" t="e">
        <v>#DIV/0!</v>
      </c>
      <c r="C42" s="13" t="e">
        <v>#DIV/0!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/>
      <c r="Q42" s="6"/>
      <c r="R42" s="6"/>
      <c r="S42" s="6"/>
    </row>
    <row r="43" spans="1:19" x14ac:dyDescent="0.25">
      <c r="A43" s="20"/>
      <c r="B43" s="13" t="e">
        <v>#DIV/0!</v>
      </c>
      <c r="C43" s="13" t="e">
        <v>#DIV/0!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/>
      <c r="Q43" s="6"/>
      <c r="R43" s="6"/>
      <c r="S43" s="6"/>
    </row>
    <row r="44" spans="1:19" x14ac:dyDescent="0.25">
      <c r="A44" s="20"/>
      <c r="B44" s="13" t="e">
        <v>#DIV/0!</v>
      </c>
      <c r="C44" s="13" t="e">
        <v>#DIV/0!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/>
      <c r="Q44" s="6"/>
      <c r="R44" s="6"/>
      <c r="S44" s="6"/>
    </row>
    <row r="45" spans="1:19" x14ac:dyDescent="0.25">
      <c r="A45" s="20"/>
      <c r="B45" s="13" t="e">
        <v>#DIV/0!</v>
      </c>
      <c r="C45" s="13" t="e">
        <v>#DIV/0!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/>
      <c r="Q45" s="6"/>
      <c r="R45" s="6"/>
      <c r="S45" s="6"/>
    </row>
    <row r="46" spans="1:19" x14ac:dyDescent="0.25">
      <c r="A46" s="20"/>
      <c r="B46" s="13" t="e">
        <v>#DIV/0!</v>
      </c>
      <c r="C46" s="13" t="e">
        <v>#DIV/0!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/>
      <c r="Q46" s="6"/>
      <c r="R46" s="6"/>
      <c r="S46" s="6"/>
    </row>
    <row r="47" spans="1:19" x14ac:dyDescent="0.25">
      <c r="A47" s="20"/>
      <c r="B47" s="13" t="e">
        <v>#DIV/0!</v>
      </c>
      <c r="C47" s="13" t="e">
        <v>#DIV/0!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/>
      <c r="Q47" s="6"/>
      <c r="R47" s="6"/>
      <c r="S47" s="6"/>
    </row>
    <row r="48" spans="1:19" x14ac:dyDescent="0.25">
      <c r="A48" s="20"/>
      <c r="B48" s="13" t="e">
        <v>#DIV/0!</v>
      </c>
      <c r="C48" s="13" t="e">
        <v>#DIV/0!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/>
      <c r="Q48" s="6"/>
      <c r="R48" s="6"/>
      <c r="S48" s="6"/>
    </row>
    <row r="49" spans="1:19" x14ac:dyDescent="0.25">
      <c r="A49" s="20"/>
      <c r="B49" s="13" t="e">
        <v>#DIV/0!</v>
      </c>
      <c r="C49" s="13" t="e">
        <v>#DIV/0!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/>
      <c r="Q49" s="6"/>
      <c r="R49" s="6"/>
      <c r="S49" s="6"/>
    </row>
    <row r="50" spans="1:19" x14ac:dyDescent="0.25">
      <c r="A50" s="20"/>
      <c r="B50" s="13" t="e">
        <v>#DIV/0!</v>
      </c>
      <c r="C50" s="13" t="e">
        <v>#DIV/0!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/>
      <c r="Q50" s="6"/>
      <c r="R50" s="6"/>
      <c r="S50" s="6"/>
    </row>
    <row r="51" spans="1:19" x14ac:dyDescent="0.25">
      <c r="A51" s="20"/>
      <c r="B51" s="13" t="e">
        <v>#DIV/0!</v>
      </c>
      <c r="C51" s="13" t="e">
        <v>#DIV/0!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/>
      <c r="Q51" s="6"/>
      <c r="R51" s="6"/>
      <c r="S51" s="6"/>
    </row>
    <row r="52" spans="1:19" x14ac:dyDescent="0.25">
      <c r="A52" s="20"/>
      <c r="B52" s="13" t="e">
        <v>#DIV/0!</v>
      </c>
      <c r="C52" s="13" t="e">
        <v>#DIV/0!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/>
      <c r="Q52" s="6"/>
      <c r="R52" s="6"/>
      <c r="S52" s="6"/>
    </row>
    <row r="53" spans="1:19" x14ac:dyDescent="0.25">
      <c r="A53" s="20"/>
      <c r="B53" s="13" t="e">
        <v>#DIV/0!</v>
      </c>
      <c r="C53" s="13" t="e">
        <v>#DIV/0!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/>
      <c r="Q53" s="6"/>
      <c r="R53" s="6"/>
      <c r="S53" s="6"/>
    </row>
    <row r="54" spans="1:19" x14ac:dyDescent="0.25">
      <c r="A54" s="20"/>
      <c r="B54" s="13" t="e">
        <v>#DIV/0!</v>
      </c>
      <c r="C54" s="13" t="e">
        <v>#DIV/0!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/>
      <c r="Q54" s="6"/>
      <c r="R54" s="6"/>
      <c r="S54" s="6"/>
    </row>
    <row r="55" spans="1:19" x14ac:dyDescent="0.25">
      <c r="A55" s="20"/>
      <c r="B55" s="13" t="e">
        <v>#DIV/0!</v>
      </c>
      <c r="C55" s="13" t="e">
        <v>#DIV/0!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/>
      <c r="Q55" s="6"/>
      <c r="R55" s="6"/>
      <c r="S55" s="6"/>
    </row>
    <row r="56" spans="1:19" x14ac:dyDescent="0.25">
      <c r="A56" s="20"/>
      <c r="B56" s="13" t="e">
        <v>#DIV/0!</v>
      </c>
      <c r="C56" s="13" t="e">
        <v>#DIV/0!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/>
      <c r="Q56" s="6"/>
      <c r="R56" s="6"/>
      <c r="S56" s="6"/>
    </row>
    <row r="57" spans="1:19" x14ac:dyDescent="0.25">
      <c r="A57" s="20"/>
      <c r="B57" s="13" t="e">
        <v>#DIV/0!</v>
      </c>
      <c r="C57" s="13" t="e">
        <v>#DIV/0!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/>
      <c r="Q57" s="6"/>
      <c r="R57" s="6"/>
      <c r="S57" s="6"/>
    </row>
    <row r="58" spans="1:19" x14ac:dyDescent="0.25">
      <c r="A58" s="20"/>
      <c r="B58" s="13" t="e">
        <v>#DIV/0!</v>
      </c>
      <c r="C58" s="13" t="e">
        <v>#DIV/0!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/>
      <c r="Q58" s="6"/>
      <c r="R58" s="6"/>
      <c r="S58" s="6"/>
    </row>
    <row r="59" spans="1:19" x14ac:dyDescent="0.25">
      <c r="A59" s="20"/>
      <c r="B59" s="13" t="e">
        <v>#DIV/0!</v>
      </c>
      <c r="C59" s="13" t="e">
        <v>#DIV/0!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/>
      <c r="Q59" s="6"/>
      <c r="R59" s="6"/>
      <c r="S59" s="6"/>
    </row>
    <row r="60" spans="1:19" x14ac:dyDescent="0.25">
      <c r="A60" s="20"/>
      <c r="B60" s="13" t="e">
        <v>#DIV/0!</v>
      </c>
      <c r="C60" s="13" t="e">
        <v>#DIV/0!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/>
      <c r="Q60" s="6"/>
      <c r="R60" s="6"/>
      <c r="S60" s="6"/>
    </row>
    <row r="61" spans="1:19" x14ac:dyDescent="0.25">
      <c r="A61" s="20"/>
      <c r="B61" s="13" t="e">
        <v>#DIV/0!</v>
      </c>
      <c r="C61" s="13" t="e">
        <v>#DIV/0!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/>
      <c r="Q61" s="6"/>
      <c r="R61" s="6"/>
      <c r="S61" s="6"/>
    </row>
    <row r="62" spans="1:19" x14ac:dyDescent="0.25">
      <c r="A62" s="20"/>
      <c r="B62" s="13" t="e">
        <v>#DIV/0!</v>
      </c>
      <c r="C62" s="13" t="e">
        <v>#DIV/0!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/>
      <c r="Q62" s="6"/>
      <c r="R62" s="6"/>
      <c r="S62" s="6"/>
    </row>
    <row r="63" spans="1:19" x14ac:dyDescent="0.25">
      <c r="A63" s="20"/>
      <c r="B63" s="13" t="e">
        <v>#DIV/0!</v>
      </c>
      <c r="C63" s="13" t="e">
        <v>#DIV/0!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/>
      <c r="Q63" s="6"/>
      <c r="R63" s="6"/>
      <c r="S63" s="6"/>
    </row>
    <row r="64" spans="1:19" x14ac:dyDescent="0.25">
      <c r="A64" s="20"/>
      <c r="B64" s="13" t="e">
        <v>#DIV/0!</v>
      </c>
      <c r="C64" s="13" t="e">
        <v>#DIV/0!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/>
      <c r="Q64" s="6"/>
      <c r="R64" s="6"/>
      <c r="S64" s="6"/>
    </row>
    <row r="65" spans="1:19" x14ac:dyDescent="0.25">
      <c r="A65" s="20"/>
      <c r="B65" s="13" t="e">
        <v>#DIV/0!</v>
      </c>
      <c r="C65" s="13" t="e">
        <v>#DIV/0!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/>
      <c r="Q65" s="6"/>
      <c r="R65" s="6"/>
      <c r="S65" s="6"/>
    </row>
    <row r="66" spans="1:19" x14ac:dyDescent="0.25">
      <c r="A66" s="20"/>
      <c r="B66" s="13" t="e">
        <v>#DIV/0!</v>
      </c>
      <c r="C66" s="13" t="e">
        <v>#DIV/0!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/>
      <c r="Q66" s="6"/>
      <c r="R66" s="6"/>
      <c r="S66" s="6"/>
    </row>
    <row r="67" spans="1:19" x14ac:dyDescent="0.25">
      <c r="A67" s="20"/>
      <c r="B67" s="13" t="e">
        <v>#DIV/0!</v>
      </c>
      <c r="C67" s="13" t="e">
        <v>#DIV/0!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/>
      <c r="Q67" s="6"/>
      <c r="R67" s="6"/>
      <c r="S67" s="6"/>
    </row>
    <row r="68" spans="1:19" x14ac:dyDescent="0.25">
      <c r="A68" s="20"/>
      <c r="B68" s="13" t="e">
        <v>#DIV/0!</v>
      </c>
      <c r="C68" s="13" t="e">
        <v>#DIV/0!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/>
      <c r="Q68" s="6"/>
      <c r="R68" s="6"/>
      <c r="S68" s="6"/>
    </row>
    <row r="69" spans="1:19" x14ac:dyDescent="0.25">
      <c r="A69" s="20"/>
      <c r="B69" s="13" t="e">
        <v>#DIV/0!</v>
      </c>
      <c r="C69" s="13" t="e">
        <v>#DIV/0!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/>
      <c r="Q69" s="6"/>
      <c r="R69" s="6"/>
      <c r="S69" s="6"/>
    </row>
    <row r="70" spans="1:19" x14ac:dyDescent="0.25">
      <c r="A70" s="20"/>
      <c r="B70" s="13" t="e">
        <v>#DIV/0!</v>
      </c>
      <c r="C70" s="13" t="e">
        <v>#DIV/0!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/>
      <c r="Q70" s="6"/>
      <c r="R70" s="6"/>
      <c r="S70" s="6"/>
    </row>
    <row r="71" spans="1:19" x14ac:dyDescent="0.25">
      <c r="A71" s="20"/>
      <c r="B71" s="13" t="e">
        <v>#DIV/0!</v>
      </c>
      <c r="C71" s="13" t="e">
        <v>#DIV/0!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/>
      <c r="Q71" s="6"/>
      <c r="R71" s="6"/>
      <c r="S71" s="6"/>
    </row>
    <row r="72" spans="1:19" x14ac:dyDescent="0.25">
      <c r="A72" s="20"/>
      <c r="B72" s="13" t="e">
        <v>#DIV/0!</v>
      </c>
      <c r="C72" s="13" t="e">
        <v>#DIV/0!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/>
      <c r="Q72" s="6"/>
      <c r="R72" s="6"/>
      <c r="S72" s="6"/>
    </row>
    <row r="73" spans="1:19" x14ac:dyDescent="0.25">
      <c r="A73" s="20"/>
      <c r="B73" s="13" t="e">
        <v>#DIV/0!</v>
      </c>
      <c r="C73" s="13" t="e">
        <v>#DIV/0!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/>
      <c r="Q73" s="6"/>
      <c r="R73" s="6"/>
      <c r="S73" s="6"/>
    </row>
    <row r="74" spans="1:19" x14ac:dyDescent="0.25">
      <c r="A74" s="20"/>
      <c r="B74" s="13" t="e">
        <v>#DIV/0!</v>
      </c>
      <c r="C74" s="13" t="e">
        <v>#DIV/0!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/>
      <c r="Q74" s="6"/>
      <c r="R74" s="6"/>
      <c r="S74" s="6"/>
    </row>
    <row r="75" spans="1:19" x14ac:dyDescent="0.25">
      <c r="A75" s="20"/>
      <c r="B75" s="13" t="e">
        <v>#DIV/0!</v>
      </c>
      <c r="C75" s="13" t="e">
        <v>#DIV/0!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/>
      <c r="Q75" s="6"/>
      <c r="R75" s="6"/>
      <c r="S75" s="6"/>
    </row>
    <row r="76" spans="1:19" x14ac:dyDescent="0.25">
      <c r="A76" s="20"/>
      <c r="B76" s="13" t="e">
        <v>#DIV/0!</v>
      </c>
      <c r="C76" s="13" t="e">
        <v>#DIV/0!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/>
      <c r="Q76" s="6"/>
      <c r="R76" s="6"/>
      <c r="S76" s="6"/>
    </row>
    <row r="77" spans="1:19" x14ac:dyDescent="0.25">
      <c r="A77" s="20"/>
      <c r="B77" s="13" t="e">
        <v>#DIV/0!</v>
      </c>
      <c r="C77" s="13" t="e">
        <v>#DIV/0!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/>
      <c r="Q77" s="6"/>
      <c r="R77" s="6"/>
      <c r="S77" s="6"/>
    </row>
    <row r="78" spans="1:19" x14ac:dyDescent="0.25">
      <c r="A78" s="20"/>
      <c r="B78" s="13" t="e">
        <v>#DIV/0!</v>
      </c>
      <c r="C78" s="13" t="e">
        <v>#DIV/0!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/>
      <c r="Q78" s="6"/>
      <c r="R78" s="6"/>
      <c r="S78" s="6"/>
    </row>
    <row r="79" spans="1:19" x14ac:dyDescent="0.25">
      <c r="A79" s="20"/>
      <c r="B79" s="13" t="e">
        <v>#DIV/0!</v>
      </c>
      <c r="C79" s="13" t="e">
        <v>#DIV/0!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/>
      <c r="Q79" s="6"/>
      <c r="R79" s="6"/>
      <c r="S79" s="6"/>
    </row>
    <row r="80" spans="1:19" x14ac:dyDescent="0.25">
      <c r="A80" s="20"/>
      <c r="B80" s="13" t="e">
        <v>#DIV/0!</v>
      </c>
      <c r="C80" s="13" t="e">
        <v>#DIV/0!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/>
      <c r="Q80" s="6"/>
      <c r="R80" s="6"/>
      <c r="S80" s="6"/>
    </row>
    <row r="81" spans="1:19" x14ac:dyDescent="0.25">
      <c r="A81" s="20"/>
      <c r="B81" s="13" t="e">
        <v>#DIV/0!</v>
      </c>
      <c r="C81" s="13" t="e">
        <v>#DIV/0!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/>
      <c r="Q81" s="6"/>
      <c r="R81" s="6"/>
      <c r="S81" s="6"/>
    </row>
    <row r="82" spans="1:19" x14ac:dyDescent="0.25">
      <c r="A82" s="20"/>
      <c r="B82" s="13" t="e">
        <v>#DIV/0!</v>
      </c>
      <c r="C82" s="13" t="e">
        <v>#DIV/0!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/>
      <c r="Q82" s="6"/>
      <c r="R82" s="6"/>
      <c r="S82" s="6"/>
    </row>
    <row r="83" spans="1:19" x14ac:dyDescent="0.25">
      <c r="A83" s="20"/>
      <c r="B83" s="13" t="e">
        <v>#DIV/0!</v>
      </c>
      <c r="C83" s="13" t="e">
        <v>#DIV/0!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/>
      <c r="Q83" s="6"/>
      <c r="R83" s="6"/>
      <c r="S83" s="6"/>
    </row>
    <row r="84" spans="1:19" x14ac:dyDescent="0.25">
      <c r="A84" s="20"/>
      <c r="B84" s="13" t="e">
        <v>#DIV/0!</v>
      </c>
      <c r="C84" s="13" t="e">
        <v>#DIV/0!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/>
      <c r="Q84" s="6"/>
      <c r="R84" s="6"/>
      <c r="S84" s="6"/>
    </row>
    <row r="85" spans="1:19" x14ac:dyDescent="0.25">
      <c r="A85" s="20"/>
      <c r="B85" s="13" t="e">
        <v>#DIV/0!</v>
      </c>
      <c r="C85" s="13" t="e">
        <v>#DIV/0!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/>
      <c r="Q85" s="6"/>
      <c r="R85" s="6"/>
      <c r="S85" s="6"/>
    </row>
    <row r="86" spans="1:19" x14ac:dyDescent="0.25">
      <c r="A86" s="20"/>
      <c r="B86" s="13" t="e">
        <v>#DIV/0!</v>
      </c>
      <c r="C86" s="13" t="e">
        <v>#DIV/0!</v>
      </c>
      <c r="D86" s="6">
        <v>0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6">
        <v>0</v>
      </c>
      <c r="P86" s="6"/>
      <c r="Q86" s="6"/>
      <c r="R86" s="6"/>
      <c r="S86" s="6"/>
    </row>
    <row r="87" spans="1:19" x14ac:dyDescent="0.25">
      <c r="A87" s="20"/>
      <c r="B87" s="13" t="e">
        <v>#DIV/0!</v>
      </c>
      <c r="C87" s="13" t="e">
        <v>#DIV/0!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/>
      <c r="Q87" s="6"/>
      <c r="R87" s="6"/>
      <c r="S87" s="6"/>
    </row>
    <row r="88" spans="1:19" x14ac:dyDescent="0.25">
      <c r="A88" s="20"/>
      <c r="B88" s="13" t="e">
        <v>#DIV/0!</v>
      </c>
      <c r="C88" s="13" t="e">
        <v>#DIV/0!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/>
      <c r="Q88" s="6"/>
      <c r="R88" s="6"/>
      <c r="S88" s="6"/>
    </row>
    <row r="89" spans="1:19" x14ac:dyDescent="0.25">
      <c r="A89" s="20"/>
      <c r="B89" s="13" t="e">
        <v>#DIV/0!</v>
      </c>
      <c r="C89" s="13" t="e">
        <v>#DIV/0!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/>
      <c r="Q89" s="6"/>
      <c r="R89" s="6"/>
      <c r="S89" s="6"/>
    </row>
    <row r="90" spans="1:19" x14ac:dyDescent="0.25">
      <c r="A90" s="20"/>
      <c r="B90" s="13" t="e">
        <v>#DIV/0!</v>
      </c>
      <c r="C90" s="13" t="e">
        <v>#DIV/0!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/>
      <c r="Q90" s="6"/>
      <c r="R90" s="6"/>
      <c r="S90" s="6"/>
    </row>
    <row r="91" spans="1:19" x14ac:dyDescent="0.25">
      <c r="A91" s="20"/>
      <c r="B91" s="13" t="e">
        <v>#DIV/0!</v>
      </c>
      <c r="C91" s="13" t="e">
        <v>#DIV/0!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/>
      <c r="Q91" s="6"/>
      <c r="R91" s="6"/>
      <c r="S91" s="6"/>
    </row>
    <row r="92" spans="1:19" x14ac:dyDescent="0.25">
      <c r="A92" s="20"/>
      <c r="B92" s="13" t="e">
        <v>#DIV/0!</v>
      </c>
      <c r="C92" s="13" t="e">
        <v>#DIV/0!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/>
      <c r="Q92" s="6"/>
      <c r="R92" s="6"/>
      <c r="S92" s="6"/>
    </row>
    <row r="93" spans="1:19" x14ac:dyDescent="0.25">
      <c r="A93" s="20"/>
      <c r="B93" s="13" t="e">
        <v>#DIV/0!</v>
      </c>
      <c r="C93" s="13" t="e">
        <v>#DIV/0!</v>
      </c>
      <c r="D93" s="6">
        <v>0</v>
      </c>
      <c r="E93" s="6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/>
      <c r="Q93" s="6"/>
      <c r="R93" s="6"/>
      <c r="S93" s="6"/>
    </row>
    <row r="94" spans="1:19" x14ac:dyDescent="0.25">
      <c r="A94" s="20"/>
      <c r="B94" s="13" t="e">
        <v>#DIV/0!</v>
      </c>
      <c r="C94" s="13" t="e">
        <v>#DIV/0!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6"/>
      <c r="Q94" s="6"/>
      <c r="R94" s="6"/>
      <c r="S94" s="6"/>
    </row>
    <row r="95" spans="1:19" x14ac:dyDescent="0.25">
      <c r="A95" s="20"/>
      <c r="B95" s="13" t="e">
        <v>#DIV/0!</v>
      </c>
      <c r="C95" s="13" t="e">
        <v>#DIV/0!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/>
      <c r="Q95" s="6"/>
      <c r="R95" s="6"/>
      <c r="S95" s="6"/>
    </row>
    <row r="96" spans="1:19" x14ac:dyDescent="0.25">
      <c r="A96" s="20"/>
      <c r="B96" s="13" t="e">
        <v>#DIV/0!</v>
      </c>
      <c r="C96" s="13" t="e">
        <v>#DIV/0!</v>
      </c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6"/>
      <c r="Q96" s="6"/>
      <c r="R96" s="6"/>
      <c r="S96" s="6"/>
    </row>
    <row r="97" spans="1:19" x14ac:dyDescent="0.25">
      <c r="A97" s="20"/>
      <c r="B97" s="13" t="e">
        <v>#DIV/0!</v>
      </c>
      <c r="C97" s="13" t="e">
        <v>#DIV/0!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/>
      <c r="Q97" s="6"/>
      <c r="R97" s="6"/>
      <c r="S97" s="6"/>
    </row>
    <row r="98" spans="1:19" x14ac:dyDescent="0.25">
      <c r="A98" s="20"/>
      <c r="B98" s="13" t="e">
        <v>#DIV/0!</v>
      </c>
      <c r="C98" s="13" t="e">
        <v>#DIV/0!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/>
      <c r="Q98" s="6"/>
      <c r="R98" s="6"/>
      <c r="S98" s="6"/>
    </row>
    <row r="99" spans="1:19" x14ac:dyDescent="0.25">
      <c r="A99" s="20"/>
      <c r="B99" s="13" t="e">
        <v>#DIV/0!</v>
      </c>
      <c r="C99" s="13" t="e">
        <v>#DIV/0!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/>
      <c r="Q99" s="6"/>
      <c r="R99" s="6"/>
      <c r="S99" s="6"/>
    </row>
    <row r="100" spans="1:19" x14ac:dyDescent="0.25">
      <c r="A100" s="20"/>
      <c r="B100" s="13" t="e">
        <v>#DIV/0!</v>
      </c>
      <c r="C100" s="13" t="e">
        <v>#DIV/0!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/>
      <c r="Q100" s="6"/>
      <c r="R100" s="6"/>
      <c r="S100" s="6"/>
    </row>
    <row r="101" spans="1:19" x14ac:dyDescent="0.25">
      <c r="A101" s="20"/>
    </row>
    <row r="102" spans="1:19" x14ac:dyDescent="0.25">
      <c r="A102" s="20"/>
    </row>
    <row r="103" spans="1:19" x14ac:dyDescent="0.25">
      <c r="A103" s="20"/>
    </row>
    <row r="104" spans="1:19" x14ac:dyDescent="0.25">
      <c r="A104" s="20"/>
    </row>
    <row r="105" spans="1:19" x14ac:dyDescent="0.25">
      <c r="A105" s="20"/>
    </row>
    <row r="106" spans="1:19" x14ac:dyDescent="0.25">
      <c r="A106" s="20"/>
    </row>
    <row r="107" spans="1:19" x14ac:dyDescent="0.25">
      <c r="A107" s="20"/>
    </row>
    <row r="108" spans="1:19" x14ac:dyDescent="0.25">
      <c r="A108" s="20"/>
    </row>
    <row r="109" spans="1:19" x14ac:dyDescent="0.25">
      <c r="A109" s="20"/>
    </row>
    <row r="110" spans="1:19" x14ac:dyDescent="0.25">
      <c r="A110" s="20"/>
    </row>
    <row r="111" spans="1:19" x14ac:dyDescent="0.25">
      <c r="A111" s="20"/>
    </row>
    <row r="112" spans="1:19" x14ac:dyDescent="0.25">
      <c r="A112" s="20"/>
    </row>
    <row r="113" spans="1:1" x14ac:dyDescent="0.25">
      <c r="A113" s="20"/>
    </row>
    <row r="114" spans="1:1" x14ac:dyDescent="0.25">
      <c r="A114" s="20"/>
    </row>
    <row r="115" spans="1:1" x14ac:dyDescent="0.25">
      <c r="A115" s="20"/>
    </row>
    <row r="116" spans="1:1" x14ac:dyDescent="0.25">
      <c r="A116" s="20"/>
    </row>
    <row r="117" spans="1:1" x14ac:dyDescent="0.25">
      <c r="A117" s="20"/>
    </row>
    <row r="118" spans="1:1" x14ac:dyDescent="0.25">
      <c r="A118" s="20"/>
    </row>
    <row r="119" spans="1:1" x14ac:dyDescent="0.25">
      <c r="A119" s="20"/>
    </row>
    <row r="120" spans="1:1" x14ac:dyDescent="0.25">
      <c r="A120" s="20"/>
    </row>
    <row r="121" spans="1:1" x14ac:dyDescent="0.25">
      <c r="A121" s="20"/>
    </row>
    <row r="122" spans="1:1" x14ac:dyDescent="0.25">
      <c r="A122" s="20"/>
    </row>
    <row r="123" spans="1:1" x14ac:dyDescent="0.25">
      <c r="A123" s="20"/>
    </row>
    <row r="124" spans="1:1" x14ac:dyDescent="0.25">
      <c r="A124" s="20"/>
    </row>
    <row r="125" spans="1:1" x14ac:dyDescent="0.25">
      <c r="A125" s="20"/>
    </row>
    <row r="126" spans="1:1" x14ac:dyDescent="0.25">
      <c r="A126" s="20"/>
    </row>
    <row r="127" spans="1:1" x14ac:dyDescent="0.25">
      <c r="A127" s="20"/>
    </row>
    <row r="128" spans="1:1" x14ac:dyDescent="0.25">
      <c r="A128" s="20"/>
    </row>
    <row r="129" spans="1:1" x14ac:dyDescent="0.25">
      <c r="A129" s="20"/>
    </row>
    <row r="130" spans="1:1" x14ac:dyDescent="0.25">
      <c r="A130" s="20"/>
    </row>
    <row r="131" spans="1:1" x14ac:dyDescent="0.25">
      <c r="A131" s="20"/>
    </row>
    <row r="132" spans="1:1" x14ac:dyDescent="0.25">
      <c r="A132" s="20"/>
    </row>
    <row r="133" spans="1:1" x14ac:dyDescent="0.25">
      <c r="A133" s="20"/>
    </row>
    <row r="134" spans="1:1" x14ac:dyDescent="0.25">
      <c r="A134" s="20"/>
    </row>
    <row r="135" spans="1:1" x14ac:dyDescent="0.25">
      <c r="A135" s="20"/>
    </row>
    <row r="136" spans="1:1" x14ac:dyDescent="0.25">
      <c r="A136" s="20"/>
    </row>
    <row r="137" spans="1:1" x14ac:dyDescent="0.25">
      <c r="A137" s="20"/>
    </row>
    <row r="138" spans="1:1" x14ac:dyDescent="0.25">
      <c r="A138" s="20"/>
    </row>
    <row r="139" spans="1:1" x14ac:dyDescent="0.25">
      <c r="A139" s="20"/>
    </row>
    <row r="140" spans="1:1" x14ac:dyDescent="0.25">
      <c r="A140" s="20"/>
    </row>
    <row r="141" spans="1:1" x14ac:dyDescent="0.25">
      <c r="A141" s="20"/>
    </row>
    <row r="142" spans="1:1" x14ac:dyDescent="0.25">
      <c r="A142" s="20"/>
    </row>
    <row r="143" spans="1:1" x14ac:dyDescent="0.25">
      <c r="A143" s="20"/>
    </row>
    <row r="144" spans="1:1" x14ac:dyDescent="0.25">
      <c r="A144" s="20"/>
    </row>
    <row r="145" spans="1:1" x14ac:dyDescent="0.25">
      <c r="A145" s="20"/>
    </row>
    <row r="146" spans="1:1" x14ac:dyDescent="0.25">
      <c r="A146" s="20"/>
    </row>
    <row r="147" spans="1:1" x14ac:dyDescent="0.25">
      <c r="A147" s="20"/>
    </row>
    <row r="148" spans="1:1" x14ac:dyDescent="0.25">
      <c r="A148" s="20"/>
    </row>
    <row r="149" spans="1:1" x14ac:dyDescent="0.25">
      <c r="A149" s="20"/>
    </row>
    <row r="150" spans="1:1" x14ac:dyDescent="0.25">
      <c r="A150" s="20"/>
    </row>
    <row r="151" spans="1:1" x14ac:dyDescent="0.25">
      <c r="A151" s="20"/>
    </row>
    <row r="152" spans="1:1" x14ac:dyDescent="0.25">
      <c r="A152" s="20"/>
    </row>
    <row r="153" spans="1:1" x14ac:dyDescent="0.25">
      <c r="A153" s="20"/>
    </row>
    <row r="154" spans="1:1" x14ac:dyDescent="0.25">
      <c r="A154" s="20"/>
    </row>
    <row r="155" spans="1:1" x14ac:dyDescent="0.25">
      <c r="A155" s="20"/>
    </row>
    <row r="156" spans="1:1" x14ac:dyDescent="0.25">
      <c r="A156" s="20"/>
    </row>
    <row r="157" spans="1:1" x14ac:dyDescent="0.25">
      <c r="A157" s="20"/>
    </row>
    <row r="158" spans="1:1" x14ac:dyDescent="0.25">
      <c r="A158" s="20"/>
    </row>
    <row r="159" spans="1:1" x14ac:dyDescent="0.25">
      <c r="A159" s="20"/>
    </row>
    <row r="160" spans="1:1" x14ac:dyDescent="0.25">
      <c r="A160" s="20"/>
    </row>
    <row r="161" spans="1:1" x14ac:dyDescent="0.25">
      <c r="A161" s="20"/>
    </row>
    <row r="162" spans="1:1" x14ac:dyDescent="0.25">
      <c r="A162" s="20"/>
    </row>
    <row r="163" spans="1:1" x14ac:dyDescent="0.25">
      <c r="A163" s="20"/>
    </row>
    <row r="164" spans="1:1" x14ac:dyDescent="0.25">
      <c r="A164" s="20"/>
    </row>
    <row r="165" spans="1:1" x14ac:dyDescent="0.25">
      <c r="A165" s="20"/>
    </row>
    <row r="166" spans="1:1" x14ac:dyDescent="0.25">
      <c r="A166" s="20"/>
    </row>
    <row r="167" spans="1:1" x14ac:dyDescent="0.25">
      <c r="A167" s="20"/>
    </row>
    <row r="168" spans="1:1" x14ac:dyDescent="0.25">
      <c r="A168" s="20"/>
    </row>
    <row r="169" spans="1:1" x14ac:dyDescent="0.25">
      <c r="A169" s="20"/>
    </row>
    <row r="170" spans="1:1" x14ac:dyDescent="0.25">
      <c r="A170" s="20"/>
    </row>
    <row r="171" spans="1:1" x14ac:dyDescent="0.25">
      <c r="A171" s="20"/>
    </row>
    <row r="172" spans="1:1" x14ac:dyDescent="0.25">
      <c r="A172" s="20"/>
    </row>
    <row r="173" spans="1:1" x14ac:dyDescent="0.25">
      <c r="A173" s="20"/>
    </row>
    <row r="174" spans="1:1" x14ac:dyDescent="0.25">
      <c r="A174" s="20"/>
    </row>
    <row r="175" spans="1:1" x14ac:dyDescent="0.25">
      <c r="A175" s="20"/>
    </row>
    <row r="176" spans="1:1" x14ac:dyDescent="0.25">
      <c r="A176" s="20"/>
    </row>
    <row r="177" spans="1:1" x14ac:dyDescent="0.25">
      <c r="A177" s="20"/>
    </row>
    <row r="178" spans="1:1" x14ac:dyDescent="0.25">
      <c r="A178" s="20"/>
    </row>
    <row r="179" spans="1:1" x14ac:dyDescent="0.25">
      <c r="A179" s="20"/>
    </row>
    <row r="180" spans="1:1" x14ac:dyDescent="0.25">
      <c r="A180" s="20"/>
    </row>
    <row r="181" spans="1:1" x14ac:dyDescent="0.25">
      <c r="A181" s="20"/>
    </row>
    <row r="182" spans="1:1" x14ac:dyDescent="0.25">
      <c r="A182" s="20"/>
    </row>
    <row r="183" spans="1:1" x14ac:dyDescent="0.25">
      <c r="A183" s="20"/>
    </row>
    <row r="184" spans="1:1" x14ac:dyDescent="0.25">
      <c r="A184" s="20"/>
    </row>
    <row r="185" spans="1:1" x14ac:dyDescent="0.25">
      <c r="A185" s="20"/>
    </row>
    <row r="186" spans="1:1" x14ac:dyDescent="0.25">
      <c r="A186" s="20"/>
    </row>
    <row r="187" spans="1:1" x14ac:dyDescent="0.25">
      <c r="A187" s="20"/>
    </row>
    <row r="188" spans="1:1" x14ac:dyDescent="0.25">
      <c r="A188" s="20"/>
    </row>
    <row r="189" spans="1:1" x14ac:dyDescent="0.25">
      <c r="A189" s="20"/>
    </row>
    <row r="190" spans="1:1" x14ac:dyDescent="0.25">
      <c r="A190" s="20"/>
    </row>
    <row r="191" spans="1:1" x14ac:dyDescent="0.25">
      <c r="A191" s="20"/>
    </row>
    <row r="192" spans="1:1" x14ac:dyDescent="0.25">
      <c r="A192" s="20"/>
    </row>
    <row r="193" spans="1:1" x14ac:dyDescent="0.25">
      <c r="A193" s="20"/>
    </row>
    <row r="194" spans="1:1" x14ac:dyDescent="0.25">
      <c r="A194" s="20"/>
    </row>
    <row r="195" spans="1:1" x14ac:dyDescent="0.25">
      <c r="A195" s="20"/>
    </row>
    <row r="196" spans="1:1" x14ac:dyDescent="0.25">
      <c r="A196" s="20"/>
    </row>
    <row r="197" spans="1:1" x14ac:dyDescent="0.25">
      <c r="A197" s="20"/>
    </row>
    <row r="198" spans="1:1" x14ac:dyDescent="0.25">
      <c r="A198" s="20"/>
    </row>
    <row r="199" spans="1:1" x14ac:dyDescent="0.25">
      <c r="A199" s="20"/>
    </row>
    <row r="200" spans="1:1" x14ac:dyDescent="0.25">
      <c r="A200" s="20"/>
    </row>
    <row r="201" spans="1:1" x14ac:dyDescent="0.25">
      <c r="A201" s="20"/>
    </row>
    <row r="202" spans="1:1" x14ac:dyDescent="0.25">
      <c r="A202" s="20"/>
    </row>
    <row r="203" spans="1:1" x14ac:dyDescent="0.25">
      <c r="A203" s="20"/>
    </row>
    <row r="204" spans="1:1" x14ac:dyDescent="0.25">
      <c r="A204" s="20"/>
    </row>
    <row r="205" spans="1:1" x14ac:dyDescent="0.25">
      <c r="A205" s="20"/>
    </row>
    <row r="206" spans="1:1" x14ac:dyDescent="0.25">
      <c r="A206" s="20"/>
    </row>
    <row r="207" spans="1:1" x14ac:dyDescent="0.25">
      <c r="A207" s="20"/>
    </row>
    <row r="208" spans="1:1" x14ac:dyDescent="0.25">
      <c r="A208" s="20"/>
    </row>
    <row r="209" spans="1:1" x14ac:dyDescent="0.25">
      <c r="A209" s="20"/>
    </row>
    <row r="210" spans="1:1" x14ac:dyDescent="0.25">
      <c r="A210" s="20"/>
    </row>
    <row r="211" spans="1:1" x14ac:dyDescent="0.25">
      <c r="A211" s="20"/>
    </row>
    <row r="212" spans="1:1" x14ac:dyDescent="0.25">
      <c r="A212" s="20"/>
    </row>
    <row r="213" spans="1:1" x14ac:dyDescent="0.25">
      <c r="A213" s="20"/>
    </row>
    <row r="214" spans="1:1" x14ac:dyDescent="0.25">
      <c r="A214" s="20"/>
    </row>
    <row r="215" spans="1:1" x14ac:dyDescent="0.25">
      <c r="A215" s="20"/>
    </row>
    <row r="216" spans="1:1" x14ac:dyDescent="0.25">
      <c r="A216" s="20"/>
    </row>
    <row r="217" spans="1:1" x14ac:dyDescent="0.25">
      <c r="A217" s="20"/>
    </row>
    <row r="218" spans="1:1" x14ac:dyDescent="0.25">
      <c r="A218" s="20"/>
    </row>
    <row r="219" spans="1:1" x14ac:dyDescent="0.25">
      <c r="A219" s="20"/>
    </row>
    <row r="220" spans="1:1" x14ac:dyDescent="0.25">
      <c r="A220" s="20"/>
    </row>
    <row r="221" spans="1:1" x14ac:dyDescent="0.25">
      <c r="A221" s="20"/>
    </row>
    <row r="222" spans="1:1" x14ac:dyDescent="0.25">
      <c r="A222" s="20"/>
    </row>
    <row r="223" spans="1:1" x14ac:dyDescent="0.25">
      <c r="A223" s="20"/>
    </row>
    <row r="224" spans="1:1" x14ac:dyDescent="0.25">
      <c r="A224" s="20"/>
    </row>
    <row r="225" spans="1:1" x14ac:dyDescent="0.25">
      <c r="A225" s="20"/>
    </row>
    <row r="226" spans="1:1" x14ac:dyDescent="0.25">
      <c r="A226" s="20"/>
    </row>
    <row r="227" spans="1:1" x14ac:dyDescent="0.25">
      <c r="A227" s="20"/>
    </row>
    <row r="228" spans="1:1" x14ac:dyDescent="0.25">
      <c r="A228" s="20"/>
    </row>
    <row r="229" spans="1:1" x14ac:dyDescent="0.25">
      <c r="A229" s="20"/>
    </row>
    <row r="230" spans="1:1" x14ac:dyDescent="0.25">
      <c r="A230" s="20"/>
    </row>
    <row r="231" spans="1:1" x14ac:dyDescent="0.25">
      <c r="A231" s="20"/>
    </row>
    <row r="232" spans="1:1" x14ac:dyDescent="0.25">
      <c r="A232" s="20"/>
    </row>
    <row r="233" spans="1:1" x14ac:dyDescent="0.25">
      <c r="A233" s="20"/>
    </row>
    <row r="234" spans="1:1" x14ac:dyDescent="0.25">
      <c r="A234" s="20"/>
    </row>
    <row r="235" spans="1:1" x14ac:dyDescent="0.25">
      <c r="A235" s="20"/>
    </row>
    <row r="236" spans="1:1" x14ac:dyDescent="0.25">
      <c r="A236" s="20"/>
    </row>
    <row r="237" spans="1:1" x14ac:dyDescent="0.25">
      <c r="A237" s="20"/>
    </row>
    <row r="238" spans="1:1" x14ac:dyDescent="0.25">
      <c r="A238" s="20"/>
    </row>
    <row r="239" spans="1:1" x14ac:dyDescent="0.25">
      <c r="A239" s="20"/>
    </row>
    <row r="240" spans="1:1" x14ac:dyDescent="0.25">
      <c r="A240" s="20"/>
    </row>
    <row r="241" spans="1:1" x14ac:dyDescent="0.25">
      <c r="A241" s="20"/>
    </row>
    <row r="242" spans="1:1" x14ac:dyDescent="0.25">
      <c r="A242" s="20"/>
    </row>
    <row r="243" spans="1:1" x14ac:dyDescent="0.25">
      <c r="A243" s="20"/>
    </row>
    <row r="244" spans="1:1" x14ac:dyDescent="0.25">
      <c r="A244" s="20"/>
    </row>
    <row r="245" spans="1:1" x14ac:dyDescent="0.25">
      <c r="A245" s="20"/>
    </row>
    <row r="246" spans="1:1" x14ac:dyDescent="0.25">
      <c r="A246" s="20"/>
    </row>
    <row r="247" spans="1:1" x14ac:dyDescent="0.25">
      <c r="A247" s="20"/>
    </row>
    <row r="248" spans="1:1" x14ac:dyDescent="0.25">
      <c r="A248" s="20"/>
    </row>
    <row r="249" spans="1:1" x14ac:dyDescent="0.25">
      <c r="A249" s="20"/>
    </row>
    <row r="250" spans="1:1" x14ac:dyDescent="0.25">
      <c r="A250" s="20"/>
    </row>
    <row r="251" spans="1:1" x14ac:dyDescent="0.25">
      <c r="A251" s="20"/>
    </row>
    <row r="252" spans="1:1" x14ac:dyDescent="0.25">
      <c r="A252" s="20"/>
    </row>
    <row r="253" spans="1:1" x14ac:dyDescent="0.25">
      <c r="A253" s="20"/>
    </row>
    <row r="254" spans="1:1" x14ac:dyDescent="0.25">
      <c r="A254" s="20"/>
    </row>
    <row r="255" spans="1:1" x14ac:dyDescent="0.25">
      <c r="A255" s="20"/>
    </row>
    <row r="256" spans="1:1" x14ac:dyDescent="0.25">
      <c r="A256" s="20"/>
    </row>
    <row r="257" spans="1:1" x14ac:dyDescent="0.25">
      <c r="A257" s="20"/>
    </row>
    <row r="258" spans="1:1" x14ac:dyDescent="0.25">
      <c r="A258" s="20"/>
    </row>
    <row r="259" spans="1:1" x14ac:dyDescent="0.25">
      <c r="A259" s="20"/>
    </row>
    <row r="260" spans="1:1" x14ac:dyDescent="0.25">
      <c r="A260" s="20"/>
    </row>
    <row r="261" spans="1:1" x14ac:dyDescent="0.25">
      <c r="A261" s="20"/>
    </row>
    <row r="262" spans="1:1" x14ac:dyDescent="0.25">
      <c r="A262" s="20"/>
    </row>
    <row r="263" spans="1:1" x14ac:dyDescent="0.25">
      <c r="A263" s="20"/>
    </row>
    <row r="264" spans="1:1" x14ac:dyDescent="0.25">
      <c r="A264" s="20"/>
    </row>
    <row r="265" spans="1:1" x14ac:dyDescent="0.25">
      <c r="A265" s="20"/>
    </row>
    <row r="266" spans="1:1" x14ac:dyDescent="0.25">
      <c r="A266" s="20"/>
    </row>
    <row r="267" spans="1:1" x14ac:dyDescent="0.25">
      <c r="A267" s="20"/>
    </row>
    <row r="268" spans="1:1" x14ac:dyDescent="0.25">
      <c r="A268" s="20"/>
    </row>
    <row r="269" spans="1:1" x14ac:dyDescent="0.25">
      <c r="A269" s="20"/>
    </row>
    <row r="270" spans="1:1" x14ac:dyDescent="0.25">
      <c r="A270" s="20"/>
    </row>
    <row r="271" spans="1:1" x14ac:dyDescent="0.25">
      <c r="A271" s="20"/>
    </row>
    <row r="272" spans="1:1" x14ac:dyDescent="0.25">
      <c r="A272" s="20"/>
    </row>
    <row r="273" spans="1:1" x14ac:dyDescent="0.25">
      <c r="A273" s="20"/>
    </row>
    <row r="274" spans="1:1" x14ac:dyDescent="0.25">
      <c r="A274" s="20"/>
    </row>
    <row r="275" spans="1:1" x14ac:dyDescent="0.25">
      <c r="A275" s="20"/>
    </row>
    <row r="276" spans="1:1" x14ac:dyDescent="0.25">
      <c r="A276" s="20"/>
    </row>
    <row r="277" spans="1:1" x14ac:dyDescent="0.25">
      <c r="A277" s="20"/>
    </row>
    <row r="278" spans="1:1" x14ac:dyDescent="0.25">
      <c r="A278" s="20"/>
    </row>
    <row r="279" spans="1:1" x14ac:dyDescent="0.25">
      <c r="A279" s="20"/>
    </row>
    <row r="280" spans="1:1" x14ac:dyDescent="0.25">
      <c r="A280" s="20"/>
    </row>
    <row r="281" spans="1:1" x14ac:dyDescent="0.25">
      <c r="A281" s="20"/>
    </row>
    <row r="282" spans="1:1" x14ac:dyDescent="0.25">
      <c r="A282" s="20"/>
    </row>
    <row r="283" spans="1:1" x14ac:dyDescent="0.25">
      <c r="A283" s="20"/>
    </row>
    <row r="284" spans="1:1" x14ac:dyDescent="0.25">
      <c r="A284" s="20"/>
    </row>
    <row r="285" spans="1:1" x14ac:dyDescent="0.25">
      <c r="A285" s="20"/>
    </row>
    <row r="286" spans="1:1" x14ac:dyDescent="0.25">
      <c r="A286" s="20"/>
    </row>
    <row r="287" spans="1:1" x14ac:dyDescent="0.25">
      <c r="A287" s="20"/>
    </row>
    <row r="288" spans="1:1" x14ac:dyDescent="0.25">
      <c r="A288" s="20"/>
    </row>
    <row r="289" spans="1:1" x14ac:dyDescent="0.25">
      <c r="A289" s="20"/>
    </row>
    <row r="290" spans="1:1" x14ac:dyDescent="0.25">
      <c r="A290" s="20"/>
    </row>
    <row r="291" spans="1:1" x14ac:dyDescent="0.25">
      <c r="A291" s="20"/>
    </row>
    <row r="292" spans="1:1" x14ac:dyDescent="0.25">
      <c r="A292" s="20"/>
    </row>
    <row r="293" spans="1:1" x14ac:dyDescent="0.25">
      <c r="A293" s="20"/>
    </row>
    <row r="294" spans="1:1" x14ac:dyDescent="0.25">
      <c r="A294" s="20"/>
    </row>
    <row r="295" spans="1:1" x14ac:dyDescent="0.25">
      <c r="A295" s="20"/>
    </row>
    <row r="296" spans="1:1" x14ac:dyDescent="0.25">
      <c r="A296" s="20"/>
    </row>
    <row r="297" spans="1:1" x14ac:dyDescent="0.25">
      <c r="A297" s="20"/>
    </row>
    <row r="298" spans="1:1" x14ac:dyDescent="0.25">
      <c r="A298" s="20"/>
    </row>
    <row r="299" spans="1:1" x14ac:dyDescent="0.25">
      <c r="A299" s="20"/>
    </row>
    <row r="300" spans="1:1" x14ac:dyDescent="0.25">
      <c r="A300" s="20"/>
    </row>
    <row r="301" spans="1:1" x14ac:dyDescent="0.25">
      <c r="A301" s="20"/>
    </row>
    <row r="302" spans="1:1" x14ac:dyDescent="0.25">
      <c r="A302" s="20"/>
    </row>
    <row r="303" spans="1:1" x14ac:dyDescent="0.25">
      <c r="A303" s="20"/>
    </row>
    <row r="304" spans="1:1" x14ac:dyDescent="0.25">
      <c r="A304" s="20"/>
    </row>
    <row r="305" spans="1:1" x14ac:dyDescent="0.25">
      <c r="A305" s="20"/>
    </row>
    <row r="306" spans="1:1" x14ac:dyDescent="0.25">
      <c r="A306" s="20"/>
    </row>
    <row r="307" spans="1:1" x14ac:dyDescent="0.25">
      <c r="A307" s="20"/>
    </row>
    <row r="308" spans="1:1" x14ac:dyDescent="0.25">
      <c r="A308" s="20"/>
    </row>
    <row r="309" spans="1:1" x14ac:dyDescent="0.25">
      <c r="A309" s="20"/>
    </row>
    <row r="310" spans="1:1" x14ac:dyDescent="0.25">
      <c r="A310" s="20"/>
    </row>
    <row r="311" spans="1:1" x14ac:dyDescent="0.25">
      <c r="A311" s="20"/>
    </row>
    <row r="312" spans="1:1" x14ac:dyDescent="0.25">
      <c r="A312" s="20"/>
    </row>
    <row r="313" spans="1:1" x14ac:dyDescent="0.25">
      <c r="A313" s="20"/>
    </row>
    <row r="314" spans="1:1" x14ac:dyDescent="0.25">
      <c r="A314" s="20"/>
    </row>
    <row r="315" spans="1:1" x14ac:dyDescent="0.25">
      <c r="A315" s="20"/>
    </row>
    <row r="316" spans="1:1" x14ac:dyDescent="0.25">
      <c r="A316" s="20"/>
    </row>
    <row r="317" spans="1:1" x14ac:dyDescent="0.25">
      <c r="A317" s="20"/>
    </row>
    <row r="318" spans="1:1" x14ac:dyDescent="0.25">
      <c r="A318" s="20"/>
    </row>
    <row r="319" spans="1:1" x14ac:dyDescent="0.25">
      <c r="A319" s="20"/>
    </row>
    <row r="320" spans="1:1" x14ac:dyDescent="0.25">
      <c r="A320" s="20"/>
    </row>
    <row r="321" spans="1:1" x14ac:dyDescent="0.25">
      <c r="A321" s="20"/>
    </row>
    <row r="322" spans="1:1" x14ac:dyDescent="0.25">
      <c r="A322" s="20"/>
    </row>
    <row r="323" spans="1:1" x14ac:dyDescent="0.25">
      <c r="A323" s="20"/>
    </row>
    <row r="324" spans="1:1" x14ac:dyDescent="0.25">
      <c r="A324" s="20"/>
    </row>
    <row r="325" spans="1:1" x14ac:dyDescent="0.25">
      <c r="A325" s="20"/>
    </row>
    <row r="326" spans="1:1" x14ac:dyDescent="0.25">
      <c r="A326" s="20"/>
    </row>
    <row r="327" spans="1:1" x14ac:dyDescent="0.25">
      <c r="A327" s="20"/>
    </row>
    <row r="328" spans="1:1" x14ac:dyDescent="0.25">
      <c r="A328" s="20"/>
    </row>
    <row r="329" spans="1:1" x14ac:dyDescent="0.25">
      <c r="A329" s="20"/>
    </row>
    <row r="330" spans="1:1" x14ac:dyDescent="0.25">
      <c r="A330" s="20"/>
    </row>
    <row r="331" spans="1:1" x14ac:dyDescent="0.25">
      <c r="A331" s="20"/>
    </row>
    <row r="332" spans="1:1" x14ac:dyDescent="0.25">
      <c r="A332" s="20"/>
    </row>
    <row r="333" spans="1:1" x14ac:dyDescent="0.25">
      <c r="A333" s="20"/>
    </row>
    <row r="334" spans="1:1" x14ac:dyDescent="0.25">
      <c r="A334" s="20"/>
    </row>
    <row r="335" spans="1:1" x14ac:dyDescent="0.25">
      <c r="A335" s="20"/>
    </row>
    <row r="336" spans="1:1" x14ac:dyDescent="0.25">
      <c r="A336" s="20"/>
    </row>
    <row r="337" spans="1:1" x14ac:dyDescent="0.25">
      <c r="A337" s="20"/>
    </row>
    <row r="338" spans="1:1" x14ac:dyDescent="0.25">
      <c r="A338" s="20"/>
    </row>
    <row r="339" spans="1:1" x14ac:dyDescent="0.25">
      <c r="A339" s="20"/>
    </row>
    <row r="340" spans="1:1" x14ac:dyDescent="0.25">
      <c r="A340" s="20"/>
    </row>
    <row r="341" spans="1:1" x14ac:dyDescent="0.25">
      <c r="A341" s="20"/>
    </row>
    <row r="342" spans="1:1" x14ac:dyDescent="0.25">
      <c r="A342" s="20"/>
    </row>
    <row r="343" spans="1:1" x14ac:dyDescent="0.25">
      <c r="A343" s="20"/>
    </row>
    <row r="344" spans="1:1" x14ac:dyDescent="0.25">
      <c r="A344" s="20"/>
    </row>
    <row r="345" spans="1:1" x14ac:dyDescent="0.25">
      <c r="A345" s="20"/>
    </row>
    <row r="346" spans="1:1" x14ac:dyDescent="0.25">
      <c r="A346" s="20"/>
    </row>
    <row r="347" spans="1:1" x14ac:dyDescent="0.25">
      <c r="A347" s="20"/>
    </row>
    <row r="348" spans="1:1" x14ac:dyDescent="0.25">
      <c r="A348" s="20"/>
    </row>
    <row r="349" spans="1:1" x14ac:dyDescent="0.25">
      <c r="A349" s="20"/>
    </row>
    <row r="350" spans="1:1" x14ac:dyDescent="0.25">
      <c r="A350" s="20"/>
    </row>
    <row r="351" spans="1:1" x14ac:dyDescent="0.25">
      <c r="A351" s="20"/>
    </row>
    <row r="352" spans="1:1" x14ac:dyDescent="0.25">
      <c r="A352" s="20"/>
    </row>
    <row r="353" spans="1:1" x14ac:dyDescent="0.25">
      <c r="A353" s="20"/>
    </row>
    <row r="354" spans="1:1" x14ac:dyDescent="0.25">
      <c r="A354" s="20"/>
    </row>
    <row r="355" spans="1:1" x14ac:dyDescent="0.25">
      <c r="A355" s="20"/>
    </row>
    <row r="356" spans="1:1" x14ac:dyDescent="0.25">
      <c r="A356" s="20"/>
    </row>
    <row r="357" spans="1:1" x14ac:dyDescent="0.25">
      <c r="A357" s="20"/>
    </row>
    <row r="358" spans="1:1" x14ac:dyDescent="0.25">
      <c r="A358" s="20"/>
    </row>
    <row r="359" spans="1:1" x14ac:dyDescent="0.25">
      <c r="A359" s="20"/>
    </row>
    <row r="360" spans="1:1" x14ac:dyDescent="0.25">
      <c r="A360" s="20"/>
    </row>
    <row r="361" spans="1:1" x14ac:dyDescent="0.25">
      <c r="A361" s="20"/>
    </row>
    <row r="362" spans="1:1" x14ac:dyDescent="0.25">
      <c r="A362" s="20"/>
    </row>
    <row r="363" spans="1:1" x14ac:dyDescent="0.25">
      <c r="A363" s="20"/>
    </row>
    <row r="364" spans="1:1" x14ac:dyDescent="0.25">
      <c r="A364" s="20"/>
    </row>
    <row r="365" spans="1:1" x14ac:dyDescent="0.25">
      <c r="A365" s="20"/>
    </row>
    <row r="366" spans="1:1" x14ac:dyDescent="0.25">
      <c r="A366" s="20"/>
    </row>
    <row r="367" spans="1:1" x14ac:dyDescent="0.25">
      <c r="A367" s="20"/>
    </row>
    <row r="368" spans="1:1" x14ac:dyDescent="0.25">
      <c r="A368" s="20"/>
    </row>
    <row r="369" spans="1:1" x14ac:dyDescent="0.25">
      <c r="A369" s="20"/>
    </row>
    <row r="370" spans="1:1" x14ac:dyDescent="0.25">
      <c r="A370" s="20"/>
    </row>
    <row r="371" spans="1:1" x14ac:dyDescent="0.25">
      <c r="A371" s="20"/>
    </row>
    <row r="372" spans="1:1" x14ac:dyDescent="0.25">
      <c r="A372" s="20"/>
    </row>
    <row r="373" spans="1:1" x14ac:dyDescent="0.25">
      <c r="A373" s="20"/>
    </row>
    <row r="374" spans="1:1" x14ac:dyDescent="0.25">
      <c r="A374" s="20"/>
    </row>
    <row r="375" spans="1:1" x14ac:dyDescent="0.25">
      <c r="A375" s="20"/>
    </row>
    <row r="376" spans="1:1" x14ac:dyDescent="0.25">
      <c r="A376" s="20"/>
    </row>
    <row r="377" spans="1:1" x14ac:dyDescent="0.25">
      <c r="A377" s="20"/>
    </row>
    <row r="378" spans="1:1" x14ac:dyDescent="0.25">
      <c r="A378" s="20"/>
    </row>
    <row r="379" spans="1:1" x14ac:dyDescent="0.25">
      <c r="A379" s="20"/>
    </row>
    <row r="380" spans="1:1" x14ac:dyDescent="0.25">
      <c r="A380" s="20"/>
    </row>
    <row r="381" spans="1:1" x14ac:dyDescent="0.25">
      <c r="A381" s="20"/>
    </row>
    <row r="382" spans="1:1" x14ac:dyDescent="0.25">
      <c r="A382" s="20"/>
    </row>
    <row r="383" spans="1:1" x14ac:dyDescent="0.25">
      <c r="A383" s="20"/>
    </row>
    <row r="384" spans="1:1" x14ac:dyDescent="0.25">
      <c r="A384" s="20"/>
    </row>
    <row r="385" spans="1:1" x14ac:dyDescent="0.25">
      <c r="A385" s="20"/>
    </row>
    <row r="386" spans="1:1" x14ac:dyDescent="0.25">
      <c r="A386" s="20"/>
    </row>
    <row r="387" spans="1:1" x14ac:dyDescent="0.25">
      <c r="A387" s="20"/>
    </row>
    <row r="388" spans="1:1" x14ac:dyDescent="0.25">
      <c r="A388" s="20"/>
    </row>
    <row r="389" spans="1:1" x14ac:dyDescent="0.25">
      <c r="A389" s="20"/>
    </row>
    <row r="390" spans="1:1" x14ac:dyDescent="0.25">
      <c r="A390" s="20"/>
    </row>
    <row r="391" spans="1:1" x14ac:dyDescent="0.25">
      <c r="A391" s="20"/>
    </row>
    <row r="392" spans="1:1" x14ac:dyDescent="0.25">
      <c r="A392" s="20"/>
    </row>
    <row r="393" spans="1:1" x14ac:dyDescent="0.25">
      <c r="A393" s="20"/>
    </row>
    <row r="394" spans="1:1" x14ac:dyDescent="0.25">
      <c r="A394" s="20"/>
    </row>
    <row r="395" spans="1:1" x14ac:dyDescent="0.25">
      <c r="A395" s="20"/>
    </row>
    <row r="396" spans="1:1" x14ac:dyDescent="0.25">
      <c r="A396" s="20"/>
    </row>
    <row r="397" spans="1:1" x14ac:dyDescent="0.25">
      <c r="A397" s="20"/>
    </row>
    <row r="398" spans="1:1" x14ac:dyDescent="0.25">
      <c r="A398" s="20"/>
    </row>
    <row r="399" spans="1:1" x14ac:dyDescent="0.25">
      <c r="A399" s="20"/>
    </row>
    <row r="400" spans="1:1" x14ac:dyDescent="0.25">
      <c r="A400" s="20"/>
    </row>
    <row r="401" spans="1:1" x14ac:dyDescent="0.25">
      <c r="A401" s="20"/>
    </row>
    <row r="402" spans="1:1" x14ac:dyDescent="0.25">
      <c r="A402" s="20"/>
    </row>
    <row r="403" spans="1:1" x14ac:dyDescent="0.25">
      <c r="A403" s="20"/>
    </row>
    <row r="404" spans="1:1" x14ac:dyDescent="0.25">
      <c r="A404" s="20"/>
    </row>
    <row r="405" spans="1:1" x14ac:dyDescent="0.25">
      <c r="A405" s="20"/>
    </row>
    <row r="406" spans="1:1" x14ac:dyDescent="0.25">
      <c r="A406" s="20"/>
    </row>
    <row r="407" spans="1:1" x14ac:dyDescent="0.25">
      <c r="A407" s="20"/>
    </row>
    <row r="408" spans="1:1" x14ac:dyDescent="0.25">
      <c r="A408" s="20"/>
    </row>
    <row r="409" spans="1:1" x14ac:dyDescent="0.25">
      <c r="A409" s="20"/>
    </row>
    <row r="410" spans="1:1" x14ac:dyDescent="0.25">
      <c r="A410" s="20"/>
    </row>
    <row r="411" spans="1:1" x14ac:dyDescent="0.25">
      <c r="A411" s="20"/>
    </row>
    <row r="412" spans="1:1" x14ac:dyDescent="0.25">
      <c r="A412" s="20"/>
    </row>
    <row r="413" spans="1:1" x14ac:dyDescent="0.25">
      <c r="A413" s="20"/>
    </row>
    <row r="414" spans="1:1" x14ac:dyDescent="0.25">
      <c r="A414" s="20"/>
    </row>
    <row r="415" spans="1:1" x14ac:dyDescent="0.25">
      <c r="A415" s="20"/>
    </row>
    <row r="416" spans="1:1" x14ac:dyDescent="0.25">
      <c r="A416" s="20"/>
    </row>
    <row r="417" spans="1:1" x14ac:dyDescent="0.25">
      <c r="A417" s="20"/>
    </row>
    <row r="418" spans="1:1" x14ac:dyDescent="0.25">
      <c r="A418" s="20"/>
    </row>
    <row r="419" spans="1:1" x14ac:dyDescent="0.25">
      <c r="A419" s="20"/>
    </row>
    <row r="420" spans="1:1" x14ac:dyDescent="0.25">
      <c r="A420" s="20"/>
    </row>
    <row r="421" spans="1:1" x14ac:dyDescent="0.25">
      <c r="A421" s="20"/>
    </row>
    <row r="422" spans="1:1" x14ac:dyDescent="0.25">
      <c r="A422" s="20"/>
    </row>
    <row r="423" spans="1:1" x14ac:dyDescent="0.25">
      <c r="A423" s="20"/>
    </row>
    <row r="424" spans="1:1" x14ac:dyDescent="0.25">
      <c r="A424" s="20"/>
    </row>
    <row r="425" spans="1:1" x14ac:dyDescent="0.25">
      <c r="A425" s="20"/>
    </row>
    <row r="426" spans="1:1" x14ac:dyDescent="0.25">
      <c r="A426" s="20"/>
    </row>
    <row r="427" spans="1:1" x14ac:dyDescent="0.25">
      <c r="A427" s="20"/>
    </row>
    <row r="428" spans="1:1" x14ac:dyDescent="0.25">
      <c r="A428" s="20"/>
    </row>
    <row r="429" spans="1:1" x14ac:dyDescent="0.25">
      <c r="A429" s="20"/>
    </row>
    <row r="430" spans="1:1" x14ac:dyDescent="0.25">
      <c r="A430" s="20"/>
    </row>
    <row r="431" spans="1:1" x14ac:dyDescent="0.25">
      <c r="A431" s="20"/>
    </row>
    <row r="432" spans="1:1" x14ac:dyDescent="0.25">
      <c r="A432" s="20"/>
    </row>
    <row r="433" spans="1:1" x14ac:dyDescent="0.25">
      <c r="A433" s="20"/>
    </row>
    <row r="434" spans="1:1" x14ac:dyDescent="0.25">
      <c r="A434" s="20"/>
    </row>
    <row r="435" spans="1:1" x14ac:dyDescent="0.25">
      <c r="A435" s="20"/>
    </row>
    <row r="436" spans="1:1" x14ac:dyDescent="0.25">
      <c r="A436" s="20"/>
    </row>
    <row r="437" spans="1:1" x14ac:dyDescent="0.25">
      <c r="A437" s="20"/>
    </row>
    <row r="438" spans="1:1" x14ac:dyDescent="0.25">
      <c r="A438" s="20"/>
    </row>
    <row r="439" spans="1:1" x14ac:dyDescent="0.25">
      <c r="A439" s="20"/>
    </row>
    <row r="440" spans="1:1" x14ac:dyDescent="0.25">
      <c r="A440" s="20"/>
    </row>
    <row r="441" spans="1:1" x14ac:dyDescent="0.25">
      <c r="A441" s="20"/>
    </row>
    <row r="442" spans="1:1" x14ac:dyDescent="0.25">
      <c r="A442" s="20"/>
    </row>
    <row r="443" spans="1:1" x14ac:dyDescent="0.25">
      <c r="A443" s="20"/>
    </row>
    <row r="444" spans="1:1" x14ac:dyDescent="0.25">
      <c r="A444" s="20"/>
    </row>
    <row r="445" spans="1:1" x14ac:dyDescent="0.25">
      <c r="A445" s="20"/>
    </row>
    <row r="446" spans="1:1" x14ac:dyDescent="0.25">
      <c r="A446" s="20"/>
    </row>
    <row r="447" spans="1:1" x14ac:dyDescent="0.25">
      <c r="A447" s="20"/>
    </row>
    <row r="448" spans="1:1" x14ac:dyDescent="0.25">
      <c r="A448" s="20"/>
    </row>
    <row r="449" spans="1:1" x14ac:dyDescent="0.25">
      <c r="A449" s="20"/>
    </row>
    <row r="450" spans="1:1" x14ac:dyDescent="0.25">
      <c r="A450" s="20"/>
    </row>
    <row r="451" spans="1:1" x14ac:dyDescent="0.25">
      <c r="A451" s="20"/>
    </row>
    <row r="452" spans="1:1" x14ac:dyDescent="0.25">
      <c r="A452" s="20"/>
    </row>
    <row r="453" spans="1:1" x14ac:dyDescent="0.25">
      <c r="A453" s="20"/>
    </row>
    <row r="454" spans="1:1" x14ac:dyDescent="0.25">
      <c r="A454" s="20"/>
    </row>
    <row r="455" spans="1:1" x14ac:dyDescent="0.25">
      <c r="A455" s="20"/>
    </row>
    <row r="456" spans="1:1" x14ac:dyDescent="0.25">
      <c r="A456" s="20"/>
    </row>
    <row r="457" spans="1:1" x14ac:dyDescent="0.25">
      <c r="A457" s="20"/>
    </row>
    <row r="458" spans="1:1" x14ac:dyDescent="0.25">
      <c r="A458" s="20"/>
    </row>
    <row r="459" spans="1:1" x14ac:dyDescent="0.25">
      <c r="A459" s="20"/>
    </row>
    <row r="460" spans="1:1" x14ac:dyDescent="0.25">
      <c r="A460" s="20"/>
    </row>
    <row r="461" spans="1:1" x14ac:dyDescent="0.25">
      <c r="A461" s="20"/>
    </row>
    <row r="462" spans="1:1" x14ac:dyDescent="0.25">
      <c r="A462" s="20"/>
    </row>
    <row r="463" spans="1:1" x14ac:dyDescent="0.25">
      <c r="A463" s="20"/>
    </row>
    <row r="464" spans="1:1" x14ac:dyDescent="0.25">
      <c r="A464" s="20"/>
    </row>
    <row r="465" spans="1:1" x14ac:dyDescent="0.25">
      <c r="A465" s="20"/>
    </row>
    <row r="466" spans="1:1" x14ac:dyDescent="0.25">
      <c r="A466" s="20"/>
    </row>
    <row r="467" spans="1:1" x14ac:dyDescent="0.25">
      <c r="A467" s="20"/>
    </row>
    <row r="468" spans="1:1" x14ac:dyDescent="0.25">
      <c r="A468" s="20"/>
    </row>
    <row r="469" spans="1:1" x14ac:dyDescent="0.25">
      <c r="A469" s="20"/>
    </row>
    <row r="470" spans="1:1" x14ac:dyDescent="0.25">
      <c r="A470" s="20"/>
    </row>
    <row r="471" spans="1:1" x14ac:dyDescent="0.25">
      <c r="A471" s="20"/>
    </row>
    <row r="472" spans="1:1" x14ac:dyDescent="0.25">
      <c r="A472" s="20"/>
    </row>
    <row r="473" spans="1:1" x14ac:dyDescent="0.25">
      <c r="A473" s="20"/>
    </row>
    <row r="474" spans="1:1" x14ac:dyDescent="0.25">
      <c r="A474" s="20"/>
    </row>
    <row r="475" spans="1:1" x14ac:dyDescent="0.25">
      <c r="A475" s="20"/>
    </row>
    <row r="476" spans="1:1" x14ac:dyDescent="0.25">
      <c r="A476" s="20"/>
    </row>
    <row r="477" spans="1:1" x14ac:dyDescent="0.25">
      <c r="A477" s="20"/>
    </row>
    <row r="478" spans="1:1" x14ac:dyDescent="0.25">
      <c r="A478" s="20"/>
    </row>
    <row r="479" spans="1:1" x14ac:dyDescent="0.25">
      <c r="A479" s="20"/>
    </row>
    <row r="480" spans="1:1" x14ac:dyDescent="0.25">
      <c r="A480" s="20"/>
    </row>
    <row r="481" spans="1:1" x14ac:dyDescent="0.25">
      <c r="A481" s="20"/>
    </row>
    <row r="482" spans="1:1" x14ac:dyDescent="0.25">
      <c r="A482" s="20"/>
    </row>
    <row r="483" spans="1:1" x14ac:dyDescent="0.25">
      <c r="A483" s="20"/>
    </row>
    <row r="484" spans="1:1" x14ac:dyDescent="0.25">
      <c r="A484" s="20"/>
    </row>
    <row r="485" spans="1:1" x14ac:dyDescent="0.25">
      <c r="A485" s="20"/>
    </row>
    <row r="486" spans="1:1" x14ac:dyDescent="0.25">
      <c r="A486" s="20"/>
    </row>
    <row r="487" spans="1:1" x14ac:dyDescent="0.25">
      <c r="A487" s="20"/>
    </row>
    <row r="488" spans="1:1" x14ac:dyDescent="0.25">
      <c r="A488" s="20"/>
    </row>
    <row r="489" spans="1:1" x14ac:dyDescent="0.25">
      <c r="A489" s="20"/>
    </row>
    <row r="490" spans="1:1" x14ac:dyDescent="0.25">
      <c r="A490" s="20"/>
    </row>
    <row r="491" spans="1:1" x14ac:dyDescent="0.25">
      <c r="A491" s="20"/>
    </row>
    <row r="492" spans="1:1" x14ac:dyDescent="0.25">
      <c r="A492" s="20"/>
    </row>
    <row r="493" spans="1:1" x14ac:dyDescent="0.25">
      <c r="A493" s="20"/>
    </row>
    <row r="494" spans="1:1" x14ac:dyDescent="0.25">
      <c r="A494" s="20"/>
    </row>
    <row r="495" spans="1:1" x14ac:dyDescent="0.25">
      <c r="A495" s="20"/>
    </row>
    <row r="496" spans="1:1" x14ac:dyDescent="0.25">
      <c r="A496" s="20"/>
    </row>
    <row r="497" spans="1:1" x14ac:dyDescent="0.25">
      <c r="A497" s="20"/>
    </row>
    <row r="498" spans="1:1" x14ac:dyDescent="0.25">
      <c r="A498" s="20"/>
    </row>
    <row r="499" spans="1:1" x14ac:dyDescent="0.25">
      <c r="A499" s="20"/>
    </row>
    <row r="500" spans="1:1" x14ac:dyDescent="0.25">
      <c r="A500" s="20"/>
    </row>
    <row r="501" spans="1:1" x14ac:dyDescent="0.25">
      <c r="A501" s="20"/>
    </row>
    <row r="502" spans="1:1" x14ac:dyDescent="0.25">
      <c r="A502" s="20"/>
    </row>
    <row r="503" spans="1:1" x14ac:dyDescent="0.25">
      <c r="A503" s="20"/>
    </row>
    <row r="504" spans="1:1" x14ac:dyDescent="0.25">
      <c r="A504" s="20"/>
    </row>
    <row r="505" spans="1:1" x14ac:dyDescent="0.25">
      <c r="A505" s="20"/>
    </row>
    <row r="506" spans="1:1" x14ac:dyDescent="0.25">
      <c r="A506" s="20"/>
    </row>
    <row r="507" spans="1:1" x14ac:dyDescent="0.25">
      <c r="A507" s="20"/>
    </row>
    <row r="508" spans="1:1" x14ac:dyDescent="0.25">
      <c r="A508" s="20"/>
    </row>
    <row r="509" spans="1:1" x14ac:dyDescent="0.25">
      <c r="A509" s="20"/>
    </row>
    <row r="510" spans="1:1" x14ac:dyDescent="0.25">
      <c r="A510" s="20"/>
    </row>
    <row r="511" spans="1:1" x14ac:dyDescent="0.25">
      <c r="A511" s="20"/>
    </row>
    <row r="512" spans="1:1" x14ac:dyDescent="0.25">
      <c r="A512" s="20"/>
    </row>
    <row r="513" spans="1:1" x14ac:dyDescent="0.25">
      <c r="A513" s="20"/>
    </row>
    <row r="514" spans="1:1" x14ac:dyDescent="0.25">
      <c r="A514" s="20"/>
    </row>
    <row r="515" spans="1:1" x14ac:dyDescent="0.25">
      <c r="A515" s="20"/>
    </row>
    <row r="516" spans="1:1" x14ac:dyDescent="0.25">
      <c r="A516" s="20"/>
    </row>
    <row r="517" spans="1:1" x14ac:dyDescent="0.25">
      <c r="A517" s="20"/>
    </row>
    <row r="518" spans="1:1" x14ac:dyDescent="0.25">
      <c r="A518" s="20"/>
    </row>
    <row r="519" spans="1:1" x14ac:dyDescent="0.25">
      <c r="A519" s="20"/>
    </row>
    <row r="520" spans="1:1" x14ac:dyDescent="0.25">
      <c r="A520" s="20"/>
    </row>
    <row r="521" spans="1:1" x14ac:dyDescent="0.25">
      <c r="A521" s="20"/>
    </row>
    <row r="522" spans="1:1" x14ac:dyDescent="0.25">
      <c r="A522" s="20"/>
    </row>
    <row r="523" spans="1:1" x14ac:dyDescent="0.25">
      <c r="A523" s="20"/>
    </row>
    <row r="524" spans="1:1" x14ac:dyDescent="0.25">
      <c r="A524" s="20"/>
    </row>
    <row r="525" spans="1:1" x14ac:dyDescent="0.25">
      <c r="A525" s="20"/>
    </row>
    <row r="526" spans="1:1" x14ac:dyDescent="0.25">
      <c r="A526" s="20"/>
    </row>
    <row r="527" spans="1:1" x14ac:dyDescent="0.25">
      <c r="A527" s="20"/>
    </row>
    <row r="528" spans="1:1" x14ac:dyDescent="0.25">
      <c r="A528" s="20"/>
    </row>
    <row r="529" spans="1:1" x14ac:dyDescent="0.25">
      <c r="A529" s="20"/>
    </row>
    <row r="530" spans="1:1" x14ac:dyDescent="0.25">
      <c r="A530" s="20"/>
    </row>
    <row r="531" spans="1:1" x14ac:dyDescent="0.25">
      <c r="A531" s="20"/>
    </row>
    <row r="532" spans="1:1" x14ac:dyDescent="0.25">
      <c r="A532" s="20"/>
    </row>
    <row r="533" spans="1:1" x14ac:dyDescent="0.25">
      <c r="A533" s="20"/>
    </row>
    <row r="534" spans="1:1" x14ac:dyDescent="0.25">
      <c r="A534" s="20"/>
    </row>
    <row r="535" spans="1:1" x14ac:dyDescent="0.25">
      <c r="A535" s="20"/>
    </row>
    <row r="536" spans="1:1" x14ac:dyDescent="0.25">
      <c r="A536" s="20"/>
    </row>
    <row r="537" spans="1:1" x14ac:dyDescent="0.25">
      <c r="A537" s="20"/>
    </row>
    <row r="538" spans="1:1" x14ac:dyDescent="0.25">
      <c r="A538" s="20"/>
    </row>
    <row r="539" spans="1:1" x14ac:dyDescent="0.25">
      <c r="A539" s="20"/>
    </row>
    <row r="540" spans="1:1" x14ac:dyDescent="0.25">
      <c r="A540" s="20"/>
    </row>
    <row r="541" spans="1:1" x14ac:dyDescent="0.25">
      <c r="A541" s="20"/>
    </row>
    <row r="542" spans="1:1" x14ac:dyDescent="0.25">
      <c r="A542" s="20"/>
    </row>
    <row r="543" spans="1:1" x14ac:dyDescent="0.25">
      <c r="A543" s="20"/>
    </row>
    <row r="544" spans="1:1" x14ac:dyDescent="0.25">
      <c r="A544" s="20"/>
    </row>
    <row r="545" spans="1:1" x14ac:dyDescent="0.25">
      <c r="A545" s="20"/>
    </row>
    <row r="546" spans="1:1" x14ac:dyDescent="0.25">
      <c r="A546" s="20"/>
    </row>
    <row r="547" spans="1:1" x14ac:dyDescent="0.25">
      <c r="A547" s="20"/>
    </row>
    <row r="548" spans="1:1" x14ac:dyDescent="0.25">
      <c r="A548" s="20"/>
    </row>
    <row r="549" spans="1:1" x14ac:dyDescent="0.25">
      <c r="A549" s="20"/>
    </row>
    <row r="550" spans="1:1" x14ac:dyDescent="0.25">
      <c r="A550" s="20"/>
    </row>
    <row r="551" spans="1:1" x14ac:dyDescent="0.25">
      <c r="A551" s="20"/>
    </row>
    <row r="552" spans="1:1" x14ac:dyDescent="0.25">
      <c r="A552" s="20"/>
    </row>
    <row r="553" spans="1:1" x14ac:dyDescent="0.25">
      <c r="A553" s="20"/>
    </row>
    <row r="554" spans="1:1" x14ac:dyDescent="0.25">
      <c r="A554" s="20"/>
    </row>
    <row r="555" spans="1:1" x14ac:dyDescent="0.25">
      <c r="A555" s="20"/>
    </row>
    <row r="556" spans="1:1" x14ac:dyDescent="0.25">
      <c r="A556" s="20"/>
    </row>
    <row r="557" spans="1:1" x14ac:dyDescent="0.25">
      <c r="A557" s="20"/>
    </row>
    <row r="558" spans="1:1" x14ac:dyDescent="0.25">
      <c r="A558" s="20"/>
    </row>
    <row r="559" spans="1:1" x14ac:dyDescent="0.25">
      <c r="A559" s="20"/>
    </row>
    <row r="560" spans="1:1" x14ac:dyDescent="0.25">
      <c r="A560" s="20"/>
    </row>
    <row r="561" spans="1:1" x14ac:dyDescent="0.25">
      <c r="A561" s="20"/>
    </row>
    <row r="562" spans="1:1" x14ac:dyDescent="0.25">
      <c r="A562" s="20"/>
    </row>
    <row r="563" spans="1:1" x14ac:dyDescent="0.25">
      <c r="A563" s="20"/>
    </row>
    <row r="564" spans="1:1" x14ac:dyDescent="0.25">
      <c r="A564" s="20"/>
    </row>
    <row r="565" spans="1:1" x14ac:dyDescent="0.25">
      <c r="A565" s="20"/>
    </row>
    <row r="566" spans="1:1" x14ac:dyDescent="0.25">
      <c r="A566" s="20"/>
    </row>
    <row r="567" spans="1:1" x14ac:dyDescent="0.25">
      <c r="A567" s="20"/>
    </row>
    <row r="568" spans="1:1" x14ac:dyDescent="0.25">
      <c r="A568" s="20"/>
    </row>
    <row r="569" spans="1:1" x14ac:dyDescent="0.25">
      <c r="A569" s="20"/>
    </row>
    <row r="570" spans="1:1" x14ac:dyDescent="0.25">
      <c r="A570" s="20"/>
    </row>
    <row r="571" spans="1:1" x14ac:dyDescent="0.25">
      <c r="A571" s="20"/>
    </row>
    <row r="572" spans="1:1" x14ac:dyDescent="0.25">
      <c r="A572" s="20"/>
    </row>
    <row r="573" spans="1:1" x14ac:dyDescent="0.25">
      <c r="A573" s="20"/>
    </row>
    <row r="574" spans="1:1" x14ac:dyDescent="0.25">
      <c r="A574" s="20"/>
    </row>
    <row r="575" spans="1:1" x14ac:dyDescent="0.25">
      <c r="A575" s="20"/>
    </row>
    <row r="576" spans="1:1" x14ac:dyDescent="0.25">
      <c r="A576" s="20"/>
    </row>
    <row r="577" spans="1:1" x14ac:dyDescent="0.25">
      <c r="A577" s="20"/>
    </row>
    <row r="578" spans="1:1" x14ac:dyDescent="0.25">
      <c r="A578" s="20"/>
    </row>
    <row r="579" spans="1:1" x14ac:dyDescent="0.25">
      <c r="A579" s="20"/>
    </row>
    <row r="580" spans="1:1" x14ac:dyDescent="0.25">
      <c r="A580" s="20"/>
    </row>
    <row r="581" spans="1:1" x14ac:dyDescent="0.25">
      <c r="A581" s="20"/>
    </row>
    <row r="582" spans="1:1" x14ac:dyDescent="0.25">
      <c r="A582" s="20"/>
    </row>
    <row r="583" spans="1:1" x14ac:dyDescent="0.25">
      <c r="A583" s="20"/>
    </row>
    <row r="584" spans="1:1" x14ac:dyDescent="0.25">
      <c r="A584" s="20"/>
    </row>
    <row r="585" spans="1:1" x14ac:dyDescent="0.25">
      <c r="A585" s="20"/>
    </row>
    <row r="586" spans="1:1" x14ac:dyDescent="0.25">
      <c r="A586" s="20"/>
    </row>
    <row r="587" spans="1:1" x14ac:dyDescent="0.25">
      <c r="A587" s="20"/>
    </row>
    <row r="588" spans="1:1" x14ac:dyDescent="0.25">
      <c r="A588" s="20"/>
    </row>
    <row r="589" spans="1:1" x14ac:dyDescent="0.25">
      <c r="A589" s="20"/>
    </row>
    <row r="590" spans="1:1" x14ac:dyDescent="0.25">
      <c r="A590" s="20"/>
    </row>
    <row r="591" spans="1:1" x14ac:dyDescent="0.25">
      <c r="A591" s="20"/>
    </row>
    <row r="592" spans="1:1" x14ac:dyDescent="0.25">
      <c r="A592" s="20"/>
    </row>
    <row r="593" spans="1:1" x14ac:dyDescent="0.25">
      <c r="A593" s="20"/>
    </row>
    <row r="594" spans="1:1" x14ac:dyDescent="0.25">
      <c r="A594" s="20"/>
    </row>
    <row r="595" spans="1:1" x14ac:dyDescent="0.25">
      <c r="A595" s="20"/>
    </row>
    <row r="596" spans="1:1" x14ac:dyDescent="0.25">
      <c r="A596" s="20"/>
    </row>
    <row r="597" spans="1:1" x14ac:dyDescent="0.25">
      <c r="A597" s="20"/>
    </row>
    <row r="598" spans="1:1" x14ac:dyDescent="0.25">
      <c r="A598" s="20"/>
    </row>
    <row r="599" spans="1:1" x14ac:dyDescent="0.25">
      <c r="A599" s="20"/>
    </row>
    <row r="600" spans="1:1" x14ac:dyDescent="0.25">
      <c r="A600" s="20"/>
    </row>
    <row r="601" spans="1:1" x14ac:dyDescent="0.25">
      <c r="A601" s="20"/>
    </row>
    <row r="602" spans="1:1" x14ac:dyDescent="0.25">
      <c r="A602" s="20"/>
    </row>
    <row r="603" spans="1:1" x14ac:dyDescent="0.25">
      <c r="A603" s="20"/>
    </row>
    <row r="604" spans="1:1" x14ac:dyDescent="0.25">
      <c r="A604" s="20"/>
    </row>
    <row r="605" spans="1:1" x14ac:dyDescent="0.25">
      <c r="A605" s="20"/>
    </row>
    <row r="606" spans="1:1" x14ac:dyDescent="0.25">
      <c r="A606" s="20"/>
    </row>
    <row r="607" spans="1:1" x14ac:dyDescent="0.25">
      <c r="A607" s="20"/>
    </row>
    <row r="608" spans="1:1" x14ac:dyDescent="0.25">
      <c r="A608" s="20"/>
    </row>
    <row r="609" spans="1:1" x14ac:dyDescent="0.25">
      <c r="A609" s="20"/>
    </row>
    <row r="610" spans="1:1" x14ac:dyDescent="0.25">
      <c r="A610" s="20"/>
    </row>
    <row r="611" spans="1:1" x14ac:dyDescent="0.25">
      <c r="A611" s="20"/>
    </row>
    <row r="612" spans="1:1" x14ac:dyDescent="0.25">
      <c r="A612" s="20"/>
    </row>
    <row r="613" spans="1:1" x14ac:dyDescent="0.25">
      <c r="A613" s="20"/>
    </row>
    <row r="614" spans="1:1" x14ac:dyDescent="0.25">
      <c r="A614" s="20"/>
    </row>
    <row r="615" spans="1:1" x14ac:dyDescent="0.25">
      <c r="A615" s="20"/>
    </row>
    <row r="616" spans="1:1" x14ac:dyDescent="0.25">
      <c r="A616" s="20"/>
    </row>
    <row r="617" spans="1:1" x14ac:dyDescent="0.25">
      <c r="A617" s="20"/>
    </row>
    <row r="618" spans="1:1" x14ac:dyDescent="0.25">
      <c r="A618" s="20"/>
    </row>
    <row r="619" spans="1:1" x14ac:dyDescent="0.25">
      <c r="A619" s="20"/>
    </row>
    <row r="620" spans="1:1" x14ac:dyDescent="0.25">
      <c r="A620" s="20"/>
    </row>
    <row r="621" spans="1:1" x14ac:dyDescent="0.25">
      <c r="A621" s="20"/>
    </row>
    <row r="622" spans="1:1" x14ac:dyDescent="0.25">
      <c r="A622" s="20"/>
    </row>
    <row r="623" spans="1:1" x14ac:dyDescent="0.25">
      <c r="A623" s="20"/>
    </row>
    <row r="624" spans="1:1" x14ac:dyDescent="0.25">
      <c r="A624" s="20"/>
    </row>
    <row r="625" spans="1:1" x14ac:dyDescent="0.25">
      <c r="A625" s="20"/>
    </row>
    <row r="626" spans="1:1" x14ac:dyDescent="0.25">
      <c r="A626" s="20"/>
    </row>
    <row r="627" spans="1:1" x14ac:dyDescent="0.25">
      <c r="A627" s="20"/>
    </row>
    <row r="628" spans="1:1" x14ac:dyDescent="0.25">
      <c r="A628" s="20"/>
    </row>
    <row r="629" spans="1:1" x14ac:dyDescent="0.25">
      <c r="A629" s="20"/>
    </row>
    <row r="630" spans="1:1" x14ac:dyDescent="0.25">
      <c r="A630" s="20"/>
    </row>
    <row r="631" spans="1:1" x14ac:dyDescent="0.25">
      <c r="A631" s="20"/>
    </row>
    <row r="632" spans="1:1" x14ac:dyDescent="0.25">
      <c r="A632" s="20"/>
    </row>
    <row r="633" spans="1:1" x14ac:dyDescent="0.25">
      <c r="A633" s="20"/>
    </row>
    <row r="634" spans="1:1" x14ac:dyDescent="0.25">
      <c r="A634" s="20"/>
    </row>
    <row r="635" spans="1:1" x14ac:dyDescent="0.25">
      <c r="A635" s="20"/>
    </row>
    <row r="636" spans="1:1" x14ac:dyDescent="0.25">
      <c r="A636" s="20"/>
    </row>
    <row r="637" spans="1:1" x14ac:dyDescent="0.25">
      <c r="A637" s="20"/>
    </row>
    <row r="638" spans="1:1" x14ac:dyDescent="0.25">
      <c r="A638" s="20"/>
    </row>
    <row r="639" spans="1:1" x14ac:dyDescent="0.25">
      <c r="A639" s="20"/>
    </row>
    <row r="640" spans="1:1" x14ac:dyDescent="0.25">
      <c r="A640" s="20"/>
    </row>
    <row r="641" spans="1:1" x14ac:dyDescent="0.25">
      <c r="A641" s="20"/>
    </row>
    <row r="642" spans="1:1" x14ac:dyDescent="0.25">
      <c r="A642" s="20"/>
    </row>
    <row r="643" spans="1:1" x14ac:dyDescent="0.25">
      <c r="A643" s="20"/>
    </row>
    <row r="644" spans="1:1" x14ac:dyDescent="0.25">
      <c r="A644" s="20"/>
    </row>
    <row r="645" spans="1:1" x14ac:dyDescent="0.25">
      <c r="A645" s="20"/>
    </row>
    <row r="646" spans="1:1" x14ac:dyDescent="0.25">
      <c r="A646" s="20"/>
    </row>
    <row r="647" spans="1:1" x14ac:dyDescent="0.25">
      <c r="A647" s="20"/>
    </row>
    <row r="648" spans="1:1" x14ac:dyDescent="0.25">
      <c r="A648" s="20"/>
    </row>
    <row r="649" spans="1:1" x14ac:dyDescent="0.25">
      <c r="A649" s="20"/>
    </row>
    <row r="650" spans="1:1" x14ac:dyDescent="0.25">
      <c r="A650" s="20"/>
    </row>
  </sheetData>
  <autoFilter ref="A1:S1"/>
  <conditionalFormatting sqref="B1">
    <cfRule type="dataBar" priority="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{87AD55D9-1D38-43C6-8AD0-C19316FF40C1}</x14:id>
        </ext>
      </extLst>
    </cfRule>
  </conditionalFormatting>
  <conditionalFormatting sqref="C1">
    <cfRule type="dataBar" priority="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{D2032341-8824-4D18-A920-35BE9081ABC6}</x14:id>
        </ext>
      </extLst>
    </cfRule>
  </conditionalFormatting>
  <conditionalFormatting sqref="B2:B100">
    <cfRule type="dataBar" priority="5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{D5DAA8E0-E4DF-48D9-9156-5081FC96901F}</x14:id>
        </ext>
      </extLst>
    </cfRule>
  </conditionalFormatting>
  <conditionalFormatting sqref="C2:C100">
    <cfRule type="dataBar" priority="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{D8827D91-3EB8-4AC8-B124-B15D0E602AA1}</x14:id>
        </ext>
      </extLst>
    </cfRule>
  </conditionalFormatting>
  <conditionalFormatting sqref="V17:V22">
    <cfRule type="top10" dxfId="1" priority="2" bottom="1" rank="1"/>
    <cfRule type="top10" dxfId="0" priority="3" rank="1"/>
  </conditionalFormatting>
  <conditionalFormatting sqref="A1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{740F5FFD-2662-4DB8-AE9F-E0A5D763F485}</x14:id>
        </ext>
      </extLst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7AD55D9-1D38-43C6-8AD0-C19316FF40C1}">
            <x14:dataBar minLength="0" maxLength="100" negativeBarColorSameAsPositive="1" axisPosition="none">
              <x14:cfvo type="min"/>
              <x14:cfvo type="max"/>
            </x14:dataBar>
          </x14:cfRule>
          <xm:sqref>B1</xm:sqref>
        </x14:conditionalFormatting>
        <x14:conditionalFormatting xmlns:xm="http://schemas.microsoft.com/office/excel/2006/main">
          <x14:cfRule type="dataBar" id="{D2032341-8824-4D18-A920-35BE9081ABC6}">
            <x14:dataBar minLength="0" maxLength="100" negativeBarColorSameAsPositive="1" axisPosition="none">
              <x14:cfvo type="min"/>
              <x14:cfvo type="max"/>
            </x14:dataBar>
          </x14:cfRule>
          <xm:sqref>C1</xm:sqref>
        </x14:conditionalFormatting>
        <x14:conditionalFormatting xmlns:xm="http://schemas.microsoft.com/office/excel/2006/main">
          <x14:cfRule type="dataBar" id="{D5DAA8E0-E4DF-48D9-9156-5081FC96901F}">
            <x14:dataBar minLength="0" maxLength="100" negativeBarColorSameAsPositive="1" axisPosition="none">
              <x14:cfvo type="min"/>
              <x14:cfvo type="max"/>
            </x14:dataBar>
          </x14:cfRule>
          <xm:sqref>B2:B100</xm:sqref>
        </x14:conditionalFormatting>
        <x14:conditionalFormatting xmlns:xm="http://schemas.microsoft.com/office/excel/2006/main">
          <x14:cfRule type="dataBar" id="{D8827D91-3EB8-4AC8-B124-B15D0E602AA1}">
            <x14:dataBar minLength="0" maxLength="100" negativeBarColorSameAsPositive="1" axisPosition="none">
              <x14:cfvo type="min"/>
              <x14:cfvo type="max"/>
            </x14:dataBar>
          </x14:cfRule>
          <xm:sqref>C2:C100</xm:sqref>
        </x14:conditionalFormatting>
        <x14:conditionalFormatting xmlns:xm="http://schemas.microsoft.com/office/excel/2006/main">
          <x14:cfRule type="dataBar" id="{740F5FFD-2662-4DB8-AE9F-E0A5D763F485}">
            <x14:dataBar minLength="0" maxLength="100" negativeBarColorSameAsPositive="1" axisPosition="none">
              <x14:cfvo type="min"/>
              <x14:cfvo type="max"/>
            </x14:dataBar>
          </x14:cfRule>
          <xm:sqref>A1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1:H47"/>
  <sheetViews>
    <sheetView topLeftCell="A7" workbookViewId="0">
      <selection activeCell="D31" sqref="D31"/>
    </sheetView>
  </sheetViews>
  <sheetFormatPr baseColWidth="10" defaultRowHeight="15" x14ac:dyDescent="0.25"/>
  <cols>
    <col min="1" max="1" width="11.42578125" customWidth="1"/>
  </cols>
  <sheetData>
    <row r="11" spans="3:8" x14ac:dyDescent="0.25">
      <c r="C11" s="61"/>
    </row>
    <row r="12" spans="3:8" x14ac:dyDescent="0.25">
      <c r="C12" s="61"/>
    </row>
    <row r="13" spans="3:8" x14ac:dyDescent="0.25">
      <c r="C13" s="61"/>
    </row>
    <row r="14" spans="3:8" x14ac:dyDescent="0.25">
      <c r="C14" s="61"/>
      <c r="F14" t="s">
        <v>44</v>
      </c>
      <c r="H14">
        <v>2018</v>
      </c>
    </row>
    <row r="15" spans="3:8" x14ac:dyDescent="0.25">
      <c r="C15" s="61"/>
      <c r="F15" t="s">
        <v>45</v>
      </c>
      <c r="H15">
        <v>2019</v>
      </c>
    </row>
    <row r="16" spans="3:8" x14ac:dyDescent="0.25">
      <c r="C16" s="61"/>
      <c r="F16" t="s">
        <v>46</v>
      </c>
      <c r="H16">
        <v>2020</v>
      </c>
    </row>
    <row r="17" spans="3:8" x14ac:dyDescent="0.25">
      <c r="C17" s="61"/>
      <c r="F17" t="s">
        <v>47</v>
      </c>
      <c r="H17">
        <v>2021</v>
      </c>
    </row>
    <row r="18" spans="3:8" x14ac:dyDescent="0.25">
      <c r="C18" s="61"/>
      <c r="F18" t="s">
        <v>48</v>
      </c>
      <c r="H18">
        <v>2022</v>
      </c>
    </row>
    <row r="19" spans="3:8" x14ac:dyDescent="0.25">
      <c r="C19" s="61"/>
      <c r="F19" t="s">
        <v>49</v>
      </c>
      <c r="H19">
        <v>2023</v>
      </c>
    </row>
    <row r="20" spans="3:8" x14ac:dyDescent="0.25">
      <c r="C20" s="61"/>
      <c r="F20" t="s">
        <v>50</v>
      </c>
      <c r="H20">
        <v>2024</v>
      </c>
    </row>
    <row r="21" spans="3:8" x14ac:dyDescent="0.25">
      <c r="C21" s="61"/>
      <c r="F21" t="s">
        <v>51</v>
      </c>
      <c r="H21">
        <v>2025</v>
      </c>
    </row>
    <row r="22" spans="3:8" x14ac:dyDescent="0.25">
      <c r="C22" s="61"/>
      <c r="F22" t="s">
        <v>52</v>
      </c>
      <c r="H22">
        <v>2026</v>
      </c>
    </row>
    <row r="23" spans="3:8" x14ac:dyDescent="0.25">
      <c r="C23" s="61"/>
      <c r="F23" t="s">
        <v>53</v>
      </c>
      <c r="H23">
        <v>2027</v>
      </c>
    </row>
    <row r="24" spans="3:8" x14ac:dyDescent="0.25">
      <c r="C24" s="61"/>
      <c r="F24" t="s">
        <v>54</v>
      </c>
      <c r="H24">
        <v>2028</v>
      </c>
    </row>
    <row r="25" spans="3:8" x14ac:dyDescent="0.25">
      <c r="C25" s="61"/>
      <c r="F25" t="s">
        <v>55</v>
      </c>
      <c r="H25">
        <v>2029</v>
      </c>
    </row>
    <row r="26" spans="3:8" x14ac:dyDescent="0.25">
      <c r="H26">
        <v>2030</v>
      </c>
    </row>
    <row r="27" spans="3:8" x14ac:dyDescent="0.25">
      <c r="H27">
        <v>2031</v>
      </c>
    </row>
    <row r="28" spans="3:8" x14ac:dyDescent="0.25">
      <c r="H28">
        <v>2032</v>
      </c>
    </row>
    <row r="29" spans="3:8" x14ac:dyDescent="0.25">
      <c r="H29">
        <v>2033</v>
      </c>
    </row>
    <row r="30" spans="3:8" x14ac:dyDescent="0.25">
      <c r="H30">
        <v>2034</v>
      </c>
    </row>
    <row r="31" spans="3:8" x14ac:dyDescent="0.25">
      <c r="H31">
        <v>2035</v>
      </c>
    </row>
    <row r="32" spans="3:8" x14ac:dyDescent="0.25">
      <c r="H32">
        <v>2036</v>
      </c>
    </row>
    <row r="33" spans="8:8" x14ac:dyDescent="0.25">
      <c r="H33">
        <v>2037</v>
      </c>
    </row>
    <row r="34" spans="8:8" x14ac:dyDescent="0.25">
      <c r="H34">
        <v>2038</v>
      </c>
    </row>
    <row r="35" spans="8:8" x14ac:dyDescent="0.25">
      <c r="H35">
        <v>2039</v>
      </c>
    </row>
    <row r="36" spans="8:8" x14ac:dyDescent="0.25">
      <c r="H36">
        <v>2040</v>
      </c>
    </row>
    <row r="37" spans="8:8" x14ac:dyDescent="0.25">
      <c r="H37">
        <v>2041</v>
      </c>
    </row>
    <row r="38" spans="8:8" x14ac:dyDescent="0.25">
      <c r="H38">
        <v>2042</v>
      </c>
    </row>
    <row r="39" spans="8:8" x14ac:dyDescent="0.25">
      <c r="H39">
        <v>2043</v>
      </c>
    </row>
    <row r="40" spans="8:8" x14ac:dyDescent="0.25">
      <c r="H40">
        <v>2044</v>
      </c>
    </row>
    <row r="41" spans="8:8" x14ac:dyDescent="0.25">
      <c r="H41">
        <v>2045</v>
      </c>
    </row>
    <row r="42" spans="8:8" x14ac:dyDescent="0.25">
      <c r="H42">
        <v>2046</v>
      </c>
    </row>
    <row r="43" spans="8:8" x14ac:dyDescent="0.25">
      <c r="H43">
        <v>2047</v>
      </c>
    </row>
    <row r="44" spans="8:8" x14ac:dyDescent="0.25">
      <c r="H44">
        <v>2048</v>
      </c>
    </row>
    <row r="45" spans="8:8" x14ac:dyDescent="0.25">
      <c r="H45">
        <v>2049</v>
      </c>
    </row>
    <row r="46" spans="8:8" x14ac:dyDescent="0.25">
      <c r="H46">
        <v>2050</v>
      </c>
    </row>
    <row r="47" spans="8:8" x14ac:dyDescent="0.25">
      <c r="H47">
        <v>2051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I50" sqref="I5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</vt:i4>
      </vt:variant>
    </vt:vector>
  </HeadingPairs>
  <TitlesOfParts>
    <vt:vector size="13" baseType="lpstr">
      <vt:lpstr>KPI réussite FAI</vt:lpstr>
      <vt:lpstr>Ne pas toucher 2</vt:lpstr>
      <vt:lpstr>LISTING_RC</vt:lpstr>
      <vt:lpstr>DATA</vt:lpstr>
      <vt:lpstr>Novembre_2018</vt:lpstr>
      <vt:lpstr>Octobre_2018</vt:lpstr>
      <vt:lpstr>Septembre_2018</vt:lpstr>
      <vt:lpstr>Août_2018</vt:lpstr>
      <vt:lpstr>Juillet_2018</vt:lpstr>
      <vt:lpstr>Juin_2018</vt:lpstr>
      <vt:lpstr>NE PAS TOUCHER</vt:lpstr>
      <vt:lpstr>TEST</vt:lpstr>
      <vt:lpstr>ST</vt:lpstr>
    </vt:vector>
  </TitlesOfParts>
  <Company>fga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AYROULET</dc:creator>
  <cp:lastModifiedBy>Dario SANTOS</cp:lastModifiedBy>
  <dcterms:created xsi:type="dcterms:W3CDTF">2017-12-13T21:31:29Z</dcterms:created>
  <dcterms:modified xsi:type="dcterms:W3CDTF">2018-12-12T15:03:53Z</dcterms:modified>
</cp:coreProperties>
</file>