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.prunck\Desktop\AURELIE\CHANTIER DOSSIER DE LOT\2019\"/>
    </mc:Choice>
  </mc:AlternateContent>
  <xr:revisionPtr revIDLastSave="0" documentId="13_ncr:1_{E25ADAE8-28FA-4757-8E7E-DD1C63FF9155}" xr6:coauthVersionLast="40" xr6:coauthVersionMax="40" xr10:uidLastSave="{00000000-0000-0000-0000-000000000000}"/>
  <bookViews>
    <workbookView xWindow="0" yWindow="0" windowWidth="28800" windowHeight="12228" activeTab="5" xr2:uid="{00000000-000D-0000-FFFF-FFFF00000000}"/>
  </bookViews>
  <sheets>
    <sheet name="SYNTHESE" sheetId="4" r:id="rId1"/>
    <sheet name="COA PF " sheetId="3" r:id="rId2"/>
    <sheet name="Liste" sheetId="6" r:id="rId3"/>
    <sheet name="Prog" sheetId="1" r:id="rId4"/>
    <sheet name="Feuille type ARC" sheetId="11" state="hidden" r:id="rId5"/>
    <sheet name="Feuille type" sheetId="2" r:id="rId6"/>
    <sheet name="Feuil3" sheetId="5" state="hidden" r:id="rId7"/>
  </sheets>
  <externalReferences>
    <externalReference r:id="rId8"/>
    <externalReference r:id="rId9"/>
  </externalReferences>
  <definedNames>
    <definedName name="CONFORME">Liste!$B$3:$B$4</definedName>
    <definedName name="Z_FF3AA223_8979_49CD_B9AB_F350E9C802A3_.wvu.PrintArea" localSheetId="1" hidden="1">'COA PF '!#REF!</definedName>
    <definedName name="Z_FF3AA223_8979_49CD_B9AB_F350E9C802A3_.wvu.Rows" localSheetId="1" hidden="1">'COA PF '!#REF!</definedName>
    <definedName name="_xlnm.Print_Area" localSheetId="1">'COA PF '!#REF!</definedName>
  </definedNames>
  <calcPr calcId="181029"/>
  <customWorkbookViews>
    <customWorkbookView name="Aurelie Prunck - Affichage personnalisé" guid="{FF3AA223-8979-49CD-B9AB-F350E9C802A3}" mergeInterval="0" personalView="1" maximized="1" xWindow="-9" yWindow="-9" windowWidth="1938" windowHeight="1048" activeSheetId="2"/>
  </customWorkbookViews>
  <fileRecoveryPr autoRecover="0"/>
</workbook>
</file>

<file path=xl/calcChain.xml><?xml version="1.0" encoding="utf-8"?>
<calcChain xmlns="http://schemas.openxmlformats.org/spreadsheetml/2006/main">
  <c r="C4" i="6" l="1"/>
  <c r="C5" i="6"/>
  <c r="C6" i="6"/>
  <c r="C7" i="6"/>
  <c r="C8" i="6"/>
  <c r="C3" i="6"/>
  <c r="B4" i="6"/>
  <c r="B5" i="6"/>
  <c r="B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3" i="6"/>
  <c r="B6" i="6" l="1"/>
  <c r="AN19" i="11" l="1"/>
  <c r="AP14" i="11"/>
  <c r="AN18" i="11" s="1"/>
  <c r="AO13" i="11"/>
  <c r="AO14" i="11" s="1"/>
  <c r="AN17" i="11" s="1"/>
  <c r="AN13" i="11"/>
  <c r="AN14" i="11" s="1"/>
  <c r="AN15" i="11" s="1"/>
  <c r="AN16" i="11" s="1"/>
  <c r="AV19" i="2" l="1"/>
  <c r="AV13" i="2" l="1"/>
  <c r="AV14" i="2" s="1"/>
  <c r="AW13" i="2" l="1"/>
  <c r="AW14" i="2" s="1"/>
  <c r="AX14" i="2"/>
  <c r="AV18" i="2" s="1"/>
  <c r="AV15" i="2"/>
  <c r="AV16" i="2" s="1"/>
  <c r="AV17" i="2" l="1"/>
  <c r="E94" i="1"/>
  <c r="E77" i="1"/>
</calcChain>
</file>

<file path=xl/sharedStrings.xml><?xml version="1.0" encoding="utf-8"?>
<sst xmlns="http://schemas.openxmlformats.org/spreadsheetml/2006/main" count="272" uniqueCount="94">
  <si>
    <t>NUM</t>
  </si>
  <si>
    <t>TEMPS</t>
  </si>
  <si>
    <t>FLACONS VIDES</t>
  </si>
  <si>
    <t>MAX:</t>
  </si>
  <si>
    <t>FLACONS + PRODUIT</t>
  </si>
  <si>
    <t>DENSITE</t>
  </si>
  <si>
    <t>MIN</t>
  </si>
  <si>
    <t>MIN:</t>
  </si>
  <si>
    <t>ASPECT</t>
  </si>
  <si>
    <t>COULEUR</t>
  </si>
  <si>
    <t>PH</t>
  </si>
  <si>
    <t>SELON TEMOIN</t>
  </si>
  <si>
    <t>SPECS</t>
  </si>
  <si>
    <t>-</t>
  </si>
  <si>
    <t xml:space="preserve">NUMERO DE LOT: </t>
  </si>
  <si>
    <t>N° DE BULK:</t>
  </si>
  <si>
    <t xml:space="preserve">N° DE LOT </t>
  </si>
  <si>
    <t>CORRECT</t>
  </si>
  <si>
    <t xml:space="preserve">LIGNE N°: </t>
  </si>
  <si>
    <t>PRELEVEMENT</t>
  </si>
  <si>
    <t>CLIENT</t>
  </si>
  <si>
    <t>CAPSUM</t>
  </si>
  <si>
    <t>VISUEL/
ASSEMBLAGE PACK SECONDAIRE</t>
  </si>
  <si>
    <t>MASSE PRODUIT (g)</t>
  </si>
  <si>
    <t>MOYENNE</t>
  </si>
  <si>
    <t xml:space="preserve">LIBERATION FINALE </t>
  </si>
  <si>
    <t>VISA</t>
  </si>
  <si>
    <t>COMMENTAIRES</t>
  </si>
  <si>
    <t>CONTROLEUR</t>
  </si>
  <si>
    <t>MIN :</t>
  </si>
  <si>
    <t>MAX :</t>
  </si>
  <si>
    <t xml:space="preserve">PRODUIT :   </t>
  </si>
  <si>
    <t>N° DE LOT</t>
  </si>
  <si>
    <t>DATE DE CONDITIONNEMENT</t>
  </si>
  <si>
    <t>VISCOSITE (cP) J0</t>
  </si>
  <si>
    <t>VISCOSITE (cP) J+3</t>
  </si>
  <si>
    <t>NA</t>
  </si>
  <si>
    <t>MAX</t>
  </si>
  <si>
    <t>MQUA01029-V1</t>
  </si>
  <si>
    <t xml:space="preserve">RAPPORT ANALYSE MICROBIO: </t>
  </si>
  <si>
    <t>DATE DE CONDITIONNEMENT:</t>
  </si>
  <si>
    <t>% TORQUE 
J+3</t>
  </si>
  <si>
    <t>X</t>
  </si>
  <si>
    <t>OPERCULAGE</t>
  </si>
  <si>
    <t>PRESENT</t>
  </si>
  <si>
    <t>AUTRES</t>
  </si>
  <si>
    <t>BALANCE</t>
  </si>
  <si>
    <t>N° BASE FINALE:</t>
  </si>
  <si>
    <t>CONSERVATEURS</t>
  </si>
  <si>
    <t>ACTIFS</t>
  </si>
  <si>
    <r>
      <t xml:space="preserve">DEVISSAGE (N.m)
</t>
    </r>
    <r>
      <rPr>
        <i/>
        <sz val="12"/>
        <color theme="1"/>
        <rFont val="Calibri"/>
        <family val="2"/>
        <scheme val="minor"/>
      </rPr>
      <t>IQUA036</t>
    </r>
  </si>
  <si>
    <r>
      <t xml:space="preserve">PH
</t>
    </r>
    <r>
      <rPr>
        <i/>
        <sz val="12"/>
        <color theme="1"/>
        <rFont val="Calibri"/>
        <family val="2"/>
        <scheme val="minor"/>
      </rPr>
      <t>IQUA045</t>
    </r>
  </si>
  <si>
    <r>
      <t xml:space="preserve">VISCOSITE (cP) J0
</t>
    </r>
    <r>
      <rPr>
        <i/>
        <sz val="12"/>
        <color theme="1"/>
        <rFont val="Calibri"/>
        <family val="2"/>
        <scheme val="minor"/>
      </rPr>
      <t>IQUA035</t>
    </r>
  </si>
  <si>
    <r>
      <t xml:space="preserve">VISCOSITE (cP) J+3
</t>
    </r>
    <r>
      <rPr>
        <i/>
        <sz val="12"/>
        <color theme="1"/>
        <rFont val="Calibri"/>
        <family val="2"/>
        <scheme val="minor"/>
      </rPr>
      <t>IQUA035</t>
    </r>
  </si>
  <si>
    <r>
      <t xml:space="preserve">MICROBIO
</t>
    </r>
    <r>
      <rPr>
        <i/>
        <sz val="12"/>
        <color theme="1"/>
        <rFont val="Calibri"/>
        <family val="2"/>
        <scheme val="minor"/>
      </rPr>
      <t>IQUA082</t>
    </r>
  </si>
  <si>
    <r>
      <t xml:space="preserve">CONSERVATEUR
 (% W/W)
</t>
    </r>
    <r>
      <rPr>
        <i/>
        <sz val="12"/>
        <color theme="1"/>
        <rFont val="Calibri"/>
        <family val="2"/>
        <scheme val="minor"/>
      </rPr>
      <t xml:space="preserve"> IQUA054</t>
    </r>
  </si>
  <si>
    <r>
      <t xml:space="preserve">ACTIFS (% W/W)
</t>
    </r>
    <r>
      <rPr>
        <i/>
        <sz val="12"/>
        <color theme="1"/>
        <rFont val="Calibri"/>
        <family val="2"/>
        <scheme val="minor"/>
      </rPr>
      <t>IQUA060 - A</t>
    </r>
  </si>
  <si>
    <t>% TORQUE
 J0</t>
  </si>
  <si>
    <t>MICROBIO</t>
  </si>
  <si>
    <t>Suivi consomation AC des autocontrôles</t>
  </si>
  <si>
    <t>PH et/ou Viscosité</t>
  </si>
  <si>
    <t>Etancheité/
Amorcage</t>
  </si>
  <si>
    <t>Microbio</t>
  </si>
  <si>
    <t>Nombre de contrôles</t>
  </si>
  <si>
    <t>Quantité bulk</t>
  </si>
  <si>
    <t>Nombre de contenant</t>
  </si>
  <si>
    <t>Contenant total utilisé</t>
  </si>
  <si>
    <t>Bouchage total utilisé</t>
  </si>
  <si>
    <t>Capot total utilisé</t>
  </si>
  <si>
    <t>Autres AC total rentrant dans le PF utilisés</t>
  </si>
  <si>
    <t>AMORCAGE</t>
  </si>
  <si>
    <t>VALIDATION NOMENCLATURE PRODUIT FINI</t>
  </si>
  <si>
    <r>
      <t xml:space="preserve">DENSITE
(pycnomètre)
</t>
    </r>
    <r>
      <rPr>
        <i/>
        <sz val="12"/>
        <color theme="1"/>
        <rFont val="Calibri"/>
        <family val="2"/>
        <scheme val="minor"/>
      </rPr>
      <t>IQUA013</t>
    </r>
  </si>
  <si>
    <t>MOBILE 4 / VITESSE 1,5 RPM</t>
  </si>
  <si>
    <r>
      <t xml:space="preserve">ETANCHEITE
(destructif)
</t>
    </r>
    <r>
      <rPr>
        <i/>
        <sz val="12"/>
        <color theme="1"/>
        <rFont val="Calibri"/>
        <family val="2"/>
        <scheme val="minor"/>
      </rPr>
      <t>IQUA033</t>
    </r>
  </si>
  <si>
    <t>PHENOXYETHANOL</t>
  </si>
  <si>
    <t>ETANCHE SUR 10 UNITES
-0,8bar pdt 1min</t>
  </si>
  <si>
    <t>EXACT
LISIBLE
VISIBLE</t>
  </si>
  <si>
    <t>STATUT</t>
  </si>
  <si>
    <t xml:space="preserve">                                                  BULLETIN DE CONTRÔLE QUALITE PRODUIT FINI </t>
  </si>
  <si>
    <t>ARC</t>
  </si>
  <si>
    <t>AUTOCONTRÔLE</t>
  </si>
  <si>
    <t>TU1</t>
  </si>
  <si>
    <t>TU2</t>
  </si>
  <si>
    <t>VOLUME DE REMPLISSAGE
(mL)</t>
  </si>
  <si>
    <t>g</t>
  </si>
  <si>
    <t>mL</t>
  </si>
  <si>
    <t>MQUA0XXXXX</t>
  </si>
  <si>
    <t>VOLUME DE REMPLISSAGE (ML)</t>
  </si>
  <si>
    <r>
      <t xml:space="preserve">DENSITE
(pycnomètre ou Densimètre)
</t>
    </r>
    <r>
      <rPr>
        <i/>
        <sz val="12"/>
        <color theme="1"/>
        <rFont val="Calibri"/>
        <family val="2"/>
        <scheme val="minor"/>
      </rPr>
      <t>IQUA013</t>
    </r>
  </si>
  <si>
    <r>
      <t xml:space="preserve">N° DE LOT 
</t>
    </r>
    <r>
      <rPr>
        <i/>
        <sz val="12"/>
        <color theme="1"/>
        <rFont val="Calibri"/>
        <family val="2"/>
        <scheme val="minor"/>
      </rPr>
      <t>IQUA087</t>
    </r>
  </si>
  <si>
    <t>PRESSION &lt; X COUPS</t>
  </si>
  <si>
    <t>PFXXXXX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</si>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</sst>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h:mm;@"/>
    <numFmt numFmtId="166" formatCode="0.0%"/>
  </numFmts>
  <fonts count="21">
    <font>
      <sz val="11"/>
      <color theme="1"/>
      <name val="Calibri"/>
      <family val="2"/>
      <scheme val="minor"/>
    </font>
    <font>
      <sz val="11"/>
      <color theme="1"/>
      <name val="Gauntlet Classic"/>
      <family val="3"/>
    </font>
    <font>
      <b/>
      <sz val="11"/>
      <color theme="1"/>
      <name val="Gauntlet Classic"/>
      <family val="3"/>
    </font>
    <font>
      <b/>
      <sz val="12"/>
      <color theme="1"/>
      <name val="Gauntlet Classic"/>
      <family val="3"/>
    </font>
    <font>
      <sz val="12"/>
      <color theme="1"/>
      <name val="Gauntlet Classic"/>
      <family val="3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5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8" borderId="0" xfId="0" applyFill="1"/>
    <xf numFmtId="0" fontId="0" fillId="8" borderId="6" xfId="0" applyFill="1" applyBorder="1"/>
    <xf numFmtId="0" fontId="0" fillId="8" borderId="7" xfId="0" applyFill="1" applyBorder="1"/>
    <xf numFmtId="0" fontId="0" fillId="8" borderId="44" xfId="0" applyFill="1" applyBorder="1"/>
    <xf numFmtId="0" fontId="0" fillId="8" borderId="0" xfId="0" applyFill="1" applyAlignment="1">
      <alignment horizontal="center"/>
    </xf>
    <xf numFmtId="0" fontId="5" fillId="8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8" fillId="0" borderId="8" xfId="0" applyFont="1" applyFill="1" applyBorder="1" applyAlignment="1" applyProtection="1"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14" fontId="8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2" fillId="0" borderId="0" xfId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9" fillId="4" borderId="35" xfId="0" applyFont="1" applyFill="1" applyBorder="1" applyAlignment="1" applyProtection="1">
      <alignment horizontal="center" vertical="center"/>
      <protection locked="0"/>
    </xf>
    <xf numFmtId="1" fontId="9" fillId="0" borderId="35" xfId="0" applyNumberFormat="1" applyFont="1" applyFill="1" applyBorder="1" applyAlignment="1" applyProtection="1">
      <alignment horizontal="center" vertical="center"/>
      <protection locked="0"/>
    </xf>
    <xf numFmtId="0" fontId="9" fillId="4" borderId="32" xfId="0" applyFont="1" applyFill="1" applyBorder="1" applyAlignment="1" applyProtection="1">
      <alignment horizontal="center" vertical="center"/>
      <protection locked="0"/>
    </xf>
    <xf numFmtId="0" fontId="9" fillId="5" borderId="35" xfId="0" applyFont="1" applyFill="1" applyBorder="1" applyAlignment="1" applyProtection="1">
      <alignment horizontal="center" vertical="center"/>
      <protection locked="0"/>
    </xf>
    <xf numFmtId="0" fontId="9" fillId="0" borderId="35" xfId="0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3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38" xfId="0" applyNumberFormat="1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3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protection locked="0"/>
    </xf>
    <xf numFmtId="0" fontId="5" fillId="0" borderId="14" xfId="0" applyFont="1" applyFill="1" applyBorder="1" applyProtection="1">
      <protection locked="0"/>
    </xf>
    <xf numFmtId="0" fontId="6" fillId="7" borderId="14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6" fillId="7" borderId="1" xfId="0" applyFont="1" applyFill="1" applyBorder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Fill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12" fillId="0" borderId="0" xfId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</xf>
    <xf numFmtId="2" fontId="9" fillId="2" borderId="3" xfId="0" applyNumberFormat="1" applyFont="1" applyFill="1" applyBorder="1" applyAlignment="1" applyProtection="1">
      <alignment horizontal="center" vertical="center"/>
    </xf>
    <xf numFmtId="164" fontId="9" fillId="2" borderId="3" xfId="0" applyNumberFormat="1" applyFont="1" applyFill="1" applyBorder="1" applyAlignment="1" applyProtection="1">
      <alignment horizontal="center" vertical="center"/>
    </xf>
    <xf numFmtId="3" fontId="9" fillId="2" borderId="3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164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 wrapText="1"/>
    </xf>
    <xf numFmtId="164" fontId="9" fillId="2" borderId="4" xfId="0" applyNumberFormat="1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/>
    </xf>
    <xf numFmtId="2" fontId="9" fillId="5" borderId="35" xfId="0" applyNumberFormat="1" applyFont="1" applyFill="1" applyBorder="1" applyAlignment="1" applyProtection="1">
      <alignment horizontal="center" vertical="center"/>
      <protection locked="0"/>
    </xf>
    <xf numFmtId="1" fontId="9" fillId="5" borderId="35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/>
    </xf>
    <xf numFmtId="0" fontId="4" fillId="0" borderId="0" xfId="0" applyFont="1" applyProtection="1"/>
    <xf numFmtId="0" fontId="1" fillId="0" borderId="0" xfId="0" applyFont="1" applyAlignment="1" applyProtection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164" fontId="9" fillId="2" borderId="4" xfId="0" applyNumberFormat="1" applyFont="1" applyFill="1" applyBorder="1" applyAlignment="1" applyProtection="1">
      <alignment horizontal="center" vertical="center"/>
    </xf>
    <xf numFmtId="2" fontId="6" fillId="0" borderId="14" xfId="0" applyNumberFormat="1" applyFont="1" applyFill="1" applyBorder="1" applyProtection="1">
      <protection locked="0"/>
    </xf>
    <xf numFmtId="2" fontId="6" fillId="0" borderId="1" xfId="0" applyNumberFormat="1" applyFont="1" applyFill="1" applyBorder="1" applyProtection="1">
      <protection locked="0"/>
    </xf>
    <xf numFmtId="0" fontId="10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2" fontId="8" fillId="0" borderId="0" xfId="0" applyNumberFormat="1" applyFont="1" applyFill="1" applyBorder="1" applyAlignment="1" applyProtection="1">
      <alignment horizontal="left"/>
      <protection locked="0"/>
    </xf>
    <xf numFmtId="0" fontId="19" fillId="0" borderId="1" xfId="0" applyFont="1" applyBorder="1" applyAlignment="1">
      <alignment horizontal="center" vertical="center"/>
    </xf>
    <xf numFmtId="0" fontId="0" fillId="0" borderId="1" xfId="0" applyBorder="1"/>
    <xf numFmtId="0" fontId="9" fillId="0" borderId="3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/>
    </xf>
    <xf numFmtId="0" fontId="9" fillId="4" borderId="17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3" fillId="0" borderId="2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3" fillId="0" borderId="3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22" fontId="1" fillId="0" borderId="0" xfId="0" applyNumberFormat="1" applyFont="1" applyProtection="1">
      <protection locked="0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protection locked="0"/>
    </xf>
    <xf numFmtId="2" fontId="9" fillId="10" borderId="1" xfId="0" applyNumberFormat="1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protection locked="0"/>
    </xf>
    <xf numFmtId="14" fontId="0" fillId="0" borderId="1" xfId="0" applyNumberFormat="1" applyBorder="1"/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2" fontId="16" fillId="9" borderId="4" xfId="0" applyNumberFormat="1" applyFont="1" applyFill="1" applyBorder="1" applyAlignment="1" applyProtection="1">
      <alignment horizontal="center" vertical="center"/>
      <protection locked="0"/>
    </xf>
    <xf numFmtId="0" fontId="16" fillId="9" borderId="5" xfId="0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14" fontId="10" fillId="0" borderId="25" xfId="0" applyNumberFormat="1" applyFont="1" applyBorder="1" applyAlignment="1" applyProtection="1">
      <alignment horizontal="center" vertical="center"/>
      <protection locked="0"/>
    </xf>
    <xf numFmtId="0" fontId="18" fillId="2" borderId="13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7" xfId="0" applyFont="1" applyFill="1" applyBorder="1" applyAlignment="1" applyProtection="1">
      <alignment horizontal="left"/>
      <protection locked="0"/>
    </xf>
    <xf numFmtId="0" fontId="8" fillId="0" borderId="7" xfId="0" applyFont="1" applyFill="1" applyBorder="1" applyAlignment="1" applyProtection="1">
      <alignment horizontal="center"/>
      <protection locked="0"/>
    </xf>
    <xf numFmtId="0" fontId="8" fillId="0" borderId="8" xfId="0" applyFont="1" applyFill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47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5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35" xfId="0" applyFont="1" applyFill="1" applyBorder="1" applyAlignment="1" applyProtection="1">
      <alignment horizontal="center" vertical="center" wrapText="1"/>
    </xf>
    <xf numFmtId="0" fontId="9" fillId="2" borderId="36" xfId="0" applyFont="1" applyFill="1" applyBorder="1" applyAlignment="1" applyProtection="1">
      <alignment horizontal="center" vertical="center" wrapText="1"/>
    </xf>
    <xf numFmtId="2" fontId="9" fillId="2" borderId="30" xfId="0" applyNumberFormat="1" applyFont="1" applyFill="1" applyBorder="1" applyAlignment="1" applyProtection="1">
      <alignment horizontal="center" vertical="center"/>
    </xf>
    <xf numFmtId="2" fontId="9" fillId="2" borderId="36" xfId="0" applyNumberFormat="1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 applyProtection="1">
      <alignment horizontal="center" vertical="center"/>
    </xf>
    <xf numFmtId="0" fontId="9" fillId="2" borderId="36" xfId="0" applyFont="1" applyFill="1" applyBorder="1" applyAlignment="1" applyProtection="1">
      <alignment horizontal="center" vertical="center"/>
    </xf>
    <xf numFmtId="3" fontId="9" fillId="2" borderId="30" xfId="0" applyNumberFormat="1" applyFont="1" applyFill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45" xfId="0" applyFont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35" xfId="0" applyFont="1" applyBorder="1" applyAlignment="1" applyProtection="1">
      <alignment horizontal="center" vertical="center"/>
    </xf>
    <xf numFmtId="0" fontId="9" fillId="0" borderId="36" xfId="0" applyFont="1" applyBorder="1" applyAlignment="1" applyProtection="1">
      <alignment horizontal="center" vertical="center"/>
    </xf>
    <xf numFmtId="0" fontId="9" fillId="2" borderId="37" xfId="0" applyFont="1" applyFill="1" applyBorder="1" applyAlignment="1" applyProtection="1">
      <alignment horizontal="center" vertical="center" wrapText="1"/>
    </xf>
    <xf numFmtId="0" fontId="9" fillId="2" borderId="40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35" xfId="0" applyFont="1" applyFill="1" applyBorder="1" applyAlignment="1" applyProtection="1">
      <alignment horizontal="center" vertical="center"/>
    </xf>
    <xf numFmtId="0" fontId="9" fillId="2" borderId="20" xfId="0" applyFont="1" applyFill="1" applyBorder="1" applyAlignment="1" applyProtection="1">
      <alignment horizontal="center" vertical="center"/>
    </xf>
    <xf numFmtId="0" fontId="9" fillId="2" borderId="43" xfId="0" applyFont="1" applyFill="1" applyBorder="1" applyAlignment="1" applyProtection="1">
      <alignment horizontal="center" vertical="center"/>
    </xf>
    <xf numFmtId="0" fontId="9" fillId="2" borderId="42" xfId="0" applyFont="1" applyFill="1" applyBorder="1" applyAlignment="1" applyProtection="1">
      <alignment horizontal="center" vertical="center"/>
    </xf>
    <xf numFmtId="164" fontId="9" fillId="2" borderId="30" xfId="0" applyNumberFormat="1" applyFont="1" applyFill="1" applyBorder="1" applyAlignment="1" applyProtection="1">
      <alignment horizontal="center" vertical="center"/>
    </xf>
    <xf numFmtId="164" fontId="9" fillId="2" borderId="36" xfId="0" applyNumberFormat="1" applyFont="1" applyFill="1" applyBorder="1" applyAlignment="1" applyProtection="1">
      <alignment horizontal="center" vertical="center"/>
    </xf>
    <xf numFmtId="2" fontId="9" fillId="2" borderId="17" xfId="0" applyNumberFormat="1" applyFont="1" applyFill="1" applyBorder="1" applyAlignment="1" applyProtection="1">
      <alignment horizontal="center" vertical="center"/>
    </xf>
    <xf numFmtId="2" fontId="9" fillId="2" borderId="35" xfId="0" applyNumberFormat="1" applyFont="1" applyFill="1" applyBorder="1" applyAlignment="1" applyProtection="1">
      <alignment horizontal="center" vertical="center"/>
    </xf>
    <xf numFmtId="3" fontId="9" fillId="2" borderId="17" xfId="0" applyNumberFormat="1" applyFont="1" applyFill="1" applyBorder="1" applyAlignment="1" applyProtection="1">
      <alignment horizontal="center" vertical="center"/>
    </xf>
    <xf numFmtId="3" fontId="9" fillId="2" borderId="35" xfId="0" applyNumberFormat="1" applyFont="1" applyFill="1" applyBorder="1" applyAlignment="1" applyProtection="1">
      <alignment horizontal="center" vertical="center"/>
    </xf>
    <xf numFmtId="3" fontId="9" fillId="2" borderId="36" xfId="0" applyNumberFormat="1" applyFont="1" applyFill="1" applyBorder="1" applyAlignment="1" applyProtection="1">
      <alignment horizontal="center" vertical="center"/>
    </xf>
    <xf numFmtId="166" fontId="5" fillId="0" borderId="3" xfId="0" applyNumberFormat="1" applyFont="1" applyFill="1" applyBorder="1" applyAlignment="1" applyProtection="1">
      <alignment horizontal="center" vertical="center"/>
      <protection locked="0"/>
    </xf>
    <xf numFmtId="166" fontId="5" fillId="0" borderId="1" xfId="0" applyNumberFormat="1" applyFont="1" applyFill="1" applyBorder="1" applyAlignment="1" applyProtection="1">
      <alignment horizontal="center" vertical="center"/>
      <protection locked="0"/>
    </xf>
    <xf numFmtId="166" fontId="5" fillId="0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35" xfId="0" applyFont="1" applyFill="1" applyBorder="1" applyAlignment="1" applyProtection="1">
      <alignment horizontal="center" vertical="center"/>
      <protection locked="0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164" fontId="9" fillId="4" borderId="31" xfId="0" applyNumberFormat="1" applyFont="1" applyFill="1" applyBorder="1" applyAlignment="1" applyProtection="1">
      <alignment horizontal="center" vertical="center"/>
      <protection locked="0"/>
    </xf>
    <xf numFmtId="164" fontId="9" fillId="4" borderId="32" xfId="0" applyNumberFormat="1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165" fontId="5" fillId="4" borderId="3" xfId="0" applyNumberFormat="1" applyFont="1" applyFill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 applyProtection="1">
      <alignment horizontal="center" vertical="center"/>
      <protection locked="0"/>
    </xf>
    <xf numFmtId="165" fontId="5" fillId="4" borderId="4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2" fontId="9" fillId="2" borderId="10" xfId="0" applyNumberFormat="1" applyFont="1" applyFill="1" applyBorder="1" applyAlignment="1" applyProtection="1">
      <alignment horizontal="center" vertical="center"/>
      <protection locked="0"/>
    </xf>
    <xf numFmtId="2" fontId="9" fillId="2" borderId="12" xfId="0" applyNumberFormat="1" applyFont="1" applyFill="1" applyBorder="1" applyAlignment="1" applyProtection="1">
      <alignment horizontal="center" vertical="center"/>
      <protection locked="0"/>
    </xf>
    <xf numFmtId="2" fontId="5" fillId="4" borderId="40" xfId="0" applyNumberFormat="1" applyFont="1" applyFill="1" applyBorder="1" applyAlignment="1" applyProtection="1">
      <alignment horizontal="center" vertical="center"/>
      <protection locked="0"/>
    </xf>
    <xf numFmtId="2" fontId="5" fillId="4" borderId="23" xfId="0" applyNumberFormat="1" applyFont="1" applyFill="1" applyBorder="1" applyAlignment="1" applyProtection="1">
      <alignment horizontal="center" vertic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1" xfId="0" applyNumberFormat="1" applyFont="1" applyFill="1" applyBorder="1" applyAlignment="1" applyProtection="1">
      <alignment horizontal="center" vertical="center"/>
      <protection locked="0"/>
    </xf>
    <xf numFmtId="2" fontId="5" fillId="4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3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164" fontId="5" fillId="0" borderId="4" xfId="0" applyNumberFormat="1" applyFont="1" applyBorder="1" applyAlignment="1" applyProtection="1">
      <alignment horizontal="center" vertical="center"/>
      <protection locked="0"/>
    </xf>
    <xf numFmtId="0" fontId="11" fillId="6" borderId="24" xfId="0" applyFont="1" applyFill="1" applyBorder="1" applyAlignment="1" applyProtection="1">
      <alignment horizontal="center" vertical="center"/>
      <protection locked="0"/>
    </xf>
    <xf numFmtId="0" fontId="11" fillId="6" borderId="25" xfId="0" applyFont="1" applyFill="1" applyBorder="1" applyAlignment="1" applyProtection="1">
      <alignment horizontal="center" vertical="center"/>
      <protection locked="0"/>
    </xf>
    <xf numFmtId="0" fontId="11" fillId="6" borderId="34" xfId="0" applyFont="1" applyFill="1" applyBorder="1" applyAlignment="1" applyProtection="1">
      <alignment horizontal="center" vertical="center"/>
      <protection locked="0"/>
    </xf>
    <xf numFmtId="2" fontId="9" fillId="9" borderId="35" xfId="0" applyNumberFormat="1" applyFont="1" applyFill="1" applyBorder="1" applyAlignment="1" applyProtection="1">
      <alignment horizontal="center" vertical="center"/>
      <protection locked="0"/>
    </xf>
    <xf numFmtId="2" fontId="9" fillId="2" borderId="35" xfId="0" applyNumberFormat="1" applyFont="1" applyFill="1" applyBorder="1" applyAlignment="1" applyProtection="1">
      <alignment horizontal="center" vertical="center"/>
      <protection locked="0"/>
    </xf>
    <xf numFmtId="2" fontId="16" fillId="4" borderId="35" xfId="0" applyNumberFormat="1" applyFont="1" applyFill="1" applyBorder="1" applyAlignment="1" applyProtection="1">
      <alignment horizontal="center" vertical="center"/>
      <protection locked="0"/>
    </xf>
    <xf numFmtId="164" fontId="9" fillId="4" borderId="18" xfId="0" applyNumberFormat="1" applyFont="1" applyFill="1" applyBorder="1" applyAlignment="1" applyProtection="1">
      <alignment horizontal="center" vertical="center"/>
      <protection locked="0"/>
    </xf>
    <xf numFmtId="164" fontId="9" fillId="4" borderId="16" xfId="0" applyNumberFormat="1" applyFont="1" applyFill="1" applyBorder="1" applyAlignment="1" applyProtection="1">
      <alignment horizontal="center" vertical="center"/>
      <protection locked="0"/>
    </xf>
    <xf numFmtId="164" fontId="9" fillId="0" borderId="35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 applyProtection="1">
      <alignment horizontal="center" vertical="center"/>
      <protection locked="0"/>
    </xf>
    <xf numFmtId="2" fontId="9" fillId="2" borderId="9" xfId="0" applyNumberFormat="1" applyFont="1" applyFill="1" applyBorder="1" applyAlignment="1" applyProtection="1">
      <alignment horizontal="center" vertical="center"/>
      <protection locked="0"/>
    </xf>
    <xf numFmtId="2" fontId="9" fillId="2" borderId="2" xfId="0" applyNumberFormat="1" applyFon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2" fontId="9" fillId="2" borderId="11" xfId="0" applyNumberFormat="1" applyFont="1" applyFill="1" applyBorder="1" applyAlignment="1" applyProtection="1">
      <alignment horizontal="center" vertical="center"/>
      <protection locked="0"/>
    </xf>
    <xf numFmtId="2" fontId="9" fillId="2" borderId="5" xfId="0" applyNumberFormat="1" applyFont="1" applyFill="1" applyBorder="1" applyAlignment="1" applyProtection="1">
      <alignment horizontal="center" vertical="center"/>
      <protection locked="0"/>
    </xf>
    <xf numFmtId="16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30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8" fillId="2" borderId="48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6" fontId="5" fillId="0" borderId="14" xfId="0" applyNumberFormat="1" applyFont="1" applyFill="1" applyBorder="1" applyAlignment="1" applyProtection="1">
      <alignment horizontal="center" vertical="center"/>
      <protection locked="0"/>
    </xf>
    <xf numFmtId="165" fontId="5" fillId="4" borderId="17" xfId="0" applyNumberFormat="1" applyFont="1" applyFill="1" applyBorder="1" applyAlignment="1" applyProtection="1">
      <alignment horizontal="center" vertical="center"/>
      <protection locked="0"/>
    </xf>
    <xf numFmtId="165" fontId="5" fillId="4" borderId="35" xfId="0" applyNumberFormat="1" applyFont="1" applyFill="1" applyBorder="1" applyAlignment="1" applyProtection="1">
      <alignment horizontal="center" vertical="center"/>
      <protection locked="0"/>
    </xf>
    <xf numFmtId="165" fontId="5" fillId="4" borderId="36" xfId="0" applyNumberFormat="1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35" xfId="0" applyFont="1" applyFill="1" applyBorder="1" applyAlignment="1" applyProtection="1">
      <alignment horizontal="center" vertical="center"/>
      <protection locked="0"/>
    </xf>
    <xf numFmtId="0" fontId="5" fillId="4" borderId="36" xfId="0" applyFont="1" applyFill="1" applyBorder="1" applyAlignment="1" applyProtection="1">
      <alignment horizontal="center" vertical="center"/>
      <protection locked="0"/>
    </xf>
    <xf numFmtId="2" fontId="5" fillId="4" borderId="10" xfId="0" applyNumberFormat="1" applyFont="1" applyFill="1" applyBorder="1" applyAlignment="1" applyProtection="1">
      <alignment horizontal="center" vertical="center"/>
      <protection locked="0"/>
    </xf>
    <xf numFmtId="2" fontId="5" fillId="4" borderId="9" xfId="0" applyNumberFormat="1" applyFont="1" applyFill="1" applyBorder="1" applyAlignment="1" applyProtection="1">
      <alignment horizontal="center" vertical="center"/>
      <protection locked="0"/>
    </xf>
    <xf numFmtId="2" fontId="5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32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4" xfId="0" applyFont="1" applyBorder="1" applyAlignment="1" applyProtection="1">
      <alignment horizontal="center" vertical="center"/>
      <protection locked="0"/>
    </xf>
    <xf numFmtId="164" fontId="5" fillId="4" borderId="31" xfId="0" applyNumberFormat="1" applyFont="1" applyFill="1" applyBorder="1" applyAlignment="1" applyProtection="1">
      <alignment horizontal="center" vertical="center"/>
      <protection locked="0"/>
    </xf>
    <xf numFmtId="164" fontId="5" fillId="4" borderId="32" xfId="0" applyNumberFormat="1" applyFont="1" applyFill="1" applyBorder="1" applyAlignment="1" applyProtection="1">
      <alignment horizontal="center" vertical="center"/>
      <protection locked="0"/>
    </xf>
    <xf numFmtId="164" fontId="5" fillId="4" borderId="33" xfId="0" applyNumberFormat="1" applyFont="1" applyFill="1" applyBorder="1" applyAlignment="1" applyProtection="1">
      <alignment horizontal="center" vertical="center"/>
      <protection locked="0"/>
    </xf>
    <xf numFmtId="164" fontId="5" fillId="4" borderId="34" xfId="0" applyNumberFormat="1" applyFont="1" applyFill="1" applyBorder="1" applyAlignment="1" applyProtection="1">
      <alignment horizontal="center" vertical="center"/>
      <protection locked="0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4" borderId="38" xfId="0" applyNumberFormat="1" applyFont="1" applyFill="1" applyBorder="1" applyAlignment="1" applyProtection="1">
      <alignment horizontal="center"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164" fontId="5" fillId="4" borderId="39" xfId="0" applyNumberFormat="1" applyFont="1" applyFill="1" applyBorder="1" applyAlignment="1" applyProtection="1">
      <alignment horizontal="center" vertical="center"/>
      <protection locked="0"/>
    </xf>
    <xf numFmtId="164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164" fontId="5" fillId="4" borderId="37" xfId="0" applyNumberFormat="1" applyFont="1" applyFill="1" applyBorder="1" applyAlignment="1" applyProtection="1">
      <alignment horizontal="center" vertical="center"/>
      <protection locked="0"/>
    </xf>
    <xf numFmtId="164" fontId="5" fillId="4" borderId="4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2" fontId="9" fillId="4" borderId="30" xfId="0" applyNumberFormat="1" applyFont="1" applyFill="1" applyBorder="1" applyAlignment="1" applyProtection="1">
      <alignment horizontal="center" vertical="center"/>
      <protection locked="0"/>
    </xf>
    <xf numFmtId="2" fontId="5" fillId="0" borderId="3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2" fontId="5" fillId="0" borderId="4" xfId="0" applyNumberFormat="1" applyFont="1" applyBorder="1" applyAlignment="1" applyProtection="1">
      <alignment horizontal="center" vertical="center"/>
      <protection locked="0"/>
    </xf>
    <xf numFmtId="164" fontId="16" fillId="4" borderId="35" xfId="0" applyNumberFormat="1" applyFont="1" applyFill="1" applyBorder="1" applyAlignment="1" applyProtection="1">
      <alignment horizontal="center" vertical="center"/>
      <protection locked="0"/>
    </xf>
    <xf numFmtId="0" fontId="11" fillId="6" borderId="28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32" xfId="0" applyFont="1" applyFill="1" applyBorder="1" applyAlignment="1" applyProtection="1">
      <alignment horizontal="center" vertical="center"/>
      <protection locked="0"/>
    </xf>
    <xf numFmtId="2" fontId="9" fillId="4" borderId="1" xfId="0" applyNumberFormat="1" applyFont="1" applyFill="1" applyBorder="1" applyAlignment="1" applyProtection="1">
      <alignment horizontal="center" vertical="center"/>
      <protection locked="0"/>
    </xf>
    <xf numFmtId="2" fontId="9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2" fontId="9" fillId="4" borderId="4" xfId="0" applyNumberFormat="1" applyFont="1" applyFill="1" applyBorder="1" applyAlignment="1" applyProtection="1">
      <alignment horizontal="center" vertical="center"/>
      <protection locked="0"/>
    </xf>
    <xf numFmtId="1" fontId="9" fillId="0" borderId="18" xfId="0" applyNumberFormat="1" applyFont="1" applyFill="1" applyBorder="1" applyAlignment="1" applyProtection="1">
      <alignment horizontal="center" vertical="center"/>
      <protection locked="0"/>
    </xf>
    <xf numFmtId="1" fontId="9" fillId="0" borderId="16" xfId="0" applyNumberFormat="1" applyFont="1" applyFill="1" applyBorder="1" applyAlignment="1" applyProtection="1">
      <alignment horizontal="center" vertical="center"/>
      <protection locked="0"/>
    </xf>
    <xf numFmtId="2" fontId="9" fillId="2" borderId="17" xfId="0" applyNumberFormat="1" applyFont="1" applyFill="1" applyBorder="1" applyAlignment="1" applyProtection="1">
      <alignment horizontal="center" vertical="center" wrapText="1"/>
    </xf>
    <xf numFmtId="2" fontId="9" fillId="2" borderId="35" xfId="0" applyNumberFormat="1" applyFont="1" applyFill="1" applyBorder="1" applyAlignment="1" applyProtection="1">
      <alignment horizontal="center" vertical="center" wrapText="1"/>
    </xf>
    <xf numFmtId="2" fontId="9" fillId="2" borderId="36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 applyProtection="1">
      <alignment horizontal="left" vertical="center"/>
      <protection locked="0"/>
    </xf>
    <xf numFmtId="0" fontId="9" fillId="4" borderId="47" xfId="0" applyFont="1" applyFill="1" applyBorder="1" applyAlignment="1" applyProtection="1">
      <alignment horizontal="center"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2" fontId="9" fillId="4" borderId="18" xfId="0" applyNumberFormat="1" applyFont="1" applyFill="1" applyBorder="1" applyAlignment="1" applyProtection="1">
      <alignment horizontal="center" vertical="center"/>
      <protection locked="0"/>
    </xf>
    <xf numFmtId="2" fontId="9" fillId="4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39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</dxf>
    <dxf>
      <font>
        <color auto="1"/>
      </font>
    </dxf>
    <dxf>
      <font>
        <color theme="0"/>
      </font>
    </dxf>
  </dxfs>
  <tableStyles count="0" defaultTableStyle="TableStyleMedium2" defaultPivotStyle="PivotStyleMedium9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205740</xdr:colOff>
          <xdr:row>7</xdr:row>
          <xdr:rowOff>45720</xdr:rowOff>
        </xdr:from>
        <xdr:to>
          <xdr:col>12</xdr:col>
          <xdr:colOff>495300</xdr:colOff>
          <xdr:row>16</xdr:row>
          <xdr:rowOff>53340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bulletin de contrôle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754380</xdr:colOff>
          <xdr:row>7</xdr:row>
          <xdr:rowOff>60960</xdr:rowOff>
        </xdr:from>
        <xdr:to>
          <xdr:col>8</xdr:col>
          <xdr:colOff>251460</xdr:colOff>
          <xdr:row>16</xdr:row>
          <xdr:rowOff>91440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COA PF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594360</xdr:colOff>
          <xdr:row>7</xdr:row>
          <xdr:rowOff>60960</xdr:rowOff>
        </xdr:from>
        <xdr:to>
          <xdr:col>4</xdr:col>
          <xdr:colOff>114300</xdr:colOff>
          <xdr:row>16</xdr:row>
          <xdr:rowOff>91440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18</xdr:row>
          <xdr:rowOff>60960</xdr:rowOff>
        </xdr:from>
        <xdr:to>
          <xdr:col>9</xdr:col>
          <xdr:colOff>365760</xdr:colOff>
          <xdr:row>20</xdr:row>
          <xdr:rowOff>60960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3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UN N° DE LOT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609600</xdr:colOff>
          <xdr:row>7</xdr:row>
          <xdr:rowOff>60960</xdr:rowOff>
        </xdr:from>
        <xdr:to>
          <xdr:col>17</xdr:col>
          <xdr:colOff>106680</xdr:colOff>
          <xdr:row>16</xdr:row>
          <xdr:rowOff>68580</xdr:rowOff>
        </xdr:to>
        <xdr:sp macro="" textlink="">
          <xdr:nvSpPr>
            <xdr:cNvPr id="3084" name="Button 1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bulletin de contrôle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Autoncontrôle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655320</xdr:colOff>
          <xdr:row>8</xdr:row>
          <xdr:rowOff>30480</xdr:rowOff>
        </xdr:from>
        <xdr:to>
          <xdr:col>1</xdr:col>
          <xdr:colOff>510540</xdr:colOff>
          <xdr:row>9</xdr:row>
          <xdr:rowOff>83820</xdr:rowOff>
        </xdr:to>
        <xdr:sp macro="" textlink="">
          <xdr:nvSpPr>
            <xdr:cNvPr id="16385" name="Case à cocher 4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4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556260</xdr:colOff>
          <xdr:row>8</xdr:row>
          <xdr:rowOff>68580</xdr:rowOff>
        </xdr:from>
        <xdr:to>
          <xdr:col>3</xdr:col>
          <xdr:colOff>137160</xdr:colOff>
          <xdr:row>9</xdr:row>
          <xdr:rowOff>144780</xdr:rowOff>
        </xdr:to>
        <xdr:sp macro="" textlink="">
          <xdr:nvSpPr>
            <xdr:cNvPr id="16386" name="Case à cocher 6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4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E%20PRODUCTION\BA\base%20de%20donn&#233;e%20B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ie.prunck/Desktop/base%20de%20donn&#233;e%20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APR</v>
          </cell>
          <cell r="B3" t="str">
            <v>CONFORM</v>
          </cell>
          <cell r="C3" t="str">
            <v>MAS064</v>
          </cell>
        </row>
        <row r="4">
          <cell r="A4" t="str">
            <v>ABO</v>
          </cell>
          <cell r="B4" t="str">
            <v>NON CONFORME</v>
          </cell>
          <cell r="C4" t="str">
            <v>MAS092</v>
          </cell>
        </row>
        <row r="5">
          <cell r="A5" t="str">
            <v>LMZ</v>
          </cell>
          <cell r="B5"/>
          <cell r="C5" t="str">
            <v>MAS100</v>
          </cell>
        </row>
        <row r="6">
          <cell r="A6" t="str">
            <v>HAM</v>
          </cell>
          <cell r="C6"/>
        </row>
        <row r="7">
          <cell r="A7" t="str">
            <v>KKI</v>
          </cell>
          <cell r="C7"/>
        </row>
        <row r="8">
          <cell r="A8" t="str">
            <v>PRI</v>
          </cell>
          <cell r="C8"/>
        </row>
        <row r="9">
          <cell r="A9" t="str">
            <v>ASA</v>
          </cell>
        </row>
        <row r="10">
          <cell r="A10" t="str">
            <v>MVU</v>
          </cell>
        </row>
        <row r="11">
          <cell r="A11" t="str">
            <v>NZO</v>
          </cell>
        </row>
        <row r="12">
          <cell r="A12" t="str">
            <v>SVO</v>
          </cell>
        </row>
        <row r="13">
          <cell r="A13" t="str">
            <v>SSE</v>
          </cell>
        </row>
        <row r="14">
          <cell r="A14" t="str">
            <v>NJA</v>
          </cell>
        </row>
        <row r="15">
          <cell r="A15" t="str">
            <v>JSO</v>
          </cell>
        </row>
        <row r="16">
          <cell r="A16" t="str">
            <v>SSA</v>
          </cell>
        </row>
        <row r="17">
          <cell r="A17" t="str">
            <v>ILA</v>
          </cell>
        </row>
        <row r="18">
          <cell r="A18" t="str">
            <v>JAU</v>
          </cell>
        </row>
        <row r="19">
          <cell r="A19" t="str">
            <v>AFA</v>
          </cell>
        </row>
        <row r="20">
          <cell r="A20" t="str">
            <v>KBO</v>
          </cell>
        </row>
        <row r="21">
          <cell r="A21" t="str">
            <v>NLA</v>
          </cell>
        </row>
        <row r="22">
          <cell r="A22" t="str">
            <v>LAB</v>
          </cell>
        </row>
        <row r="23">
          <cell r="A23" t="str">
            <v>SFI</v>
          </cell>
        </row>
        <row r="24">
          <cell r="A24" t="str">
            <v>HEL</v>
          </cell>
        </row>
        <row r="25">
          <cell r="A25" t="str">
            <v>APL</v>
          </cell>
        </row>
        <row r="26">
          <cell r="A26" t="str">
            <v>KSO</v>
          </cell>
        </row>
        <row r="27">
          <cell r="A27" t="str">
            <v>ALA</v>
          </cell>
        </row>
        <row r="28">
          <cell r="A28" t="str">
            <v>MGU</v>
          </cell>
        </row>
        <row r="29">
          <cell r="A29" t="str">
            <v>FTO</v>
          </cell>
        </row>
        <row r="30">
          <cell r="A30" t="str">
            <v>YKH</v>
          </cell>
        </row>
        <row r="31">
          <cell r="A31" t="str">
            <v>RBO</v>
          </cell>
        </row>
        <row r="32">
          <cell r="A32" t="str">
            <v>TMA</v>
          </cell>
        </row>
        <row r="33">
          <cell r="A33" t="str">
            <v>DKA</v>
          </cell>
        </row>
        <row r="34">
          <cell r="A34" t="str">
            <v>SOS</v>
          </cell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/>
        </row>
        <row r="54">
          <cell r="A54"/>
        </row>
        <row r="55">
          <cell r="A55"/>
        </row>
        <row r="56">
          <cell r="A56"/>
        </row>
        <row r="57">
          <cell r="A57"/>
        </row>
        <row r="58">
          <cell r="A58"/>
        </row>
        <row r="59">
          <cell r="A59"/>
        </row>
        <row r="60">
          <cell r="A60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APR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40"/>
  <sheetViews>
    <sheetView workbookViewId="0">
      <selection activeCell="A4" sqref="A4:B10"/>
    </sheetView>
  </sheetViews>
  <sheetFormatPr baseColWidth="10" defaultColWidth="9.109375" defaultRowHeight="14.4"/>
  <cols>
    <col min="1" max="1" width="20.88671875" customWidth="1"/>
    <col min="2" max="2" width="22.5546875" customWidth="1"/>
    <col min="3" max="6" width="10.6640625" customWidth="1"/>
    <col min="7" max="10" width="10.6640625" style="1" customWidth="1"/>
    <col min="11" max="18" width="7.109375" style="1" customWidth="1"/>
    <col min="19" max="19" width="10.6640625" style="1" customWidth="1"/>
    <col min="20" max="20" width="10.6640625" customWidth="1"/>
    <col min="21" max="21" width="10.6640625" style="1" customWidth="1"/>
    <col min="22" max="22" width="10.6640625" customWidth="1"/>
    <col min="23" max="24" width="12.6640625" customWidth="1"/>
    <col min="25" max="25" width="19.44140625" customWidth="1"/>
    <col min="26" max="26" width="12.6640625" customWidth="1"/>
  </cols>
  <sheetData>
    <row r="1" spans="1:25" ht="49.8" customHeight="1" thickBot="1">
      <c r="A1" s="85" t="s">
        <v>32</v>
      </c>
      <c r="B1" s="112" t="s">
        <v>33</v>
      </c>
      <c r="C1" s="144" t="s">
        <v>23</v>
      </c>
      <c r="D1" s="144"/>
      <c r="E1" s="144" t="s">
        <v>88</v>
      </c>
      <c r="F1" s="144"/>
      <c r="G1" s="145" t="s">
        <v>5</v>
      </c>
      <c r="H1" s="146"/>
      <c r="I1" s="147" t="s">
        <v>10</v>
      </c>
      <c r="J1" s="147"/>
      <c r="K1" s="156" t="s">
        <v>34</v>
      </c>
      <c r="L1" s="157"/>
      <c r="M1" s="157"/>
      <c r="N1" s="158"/>
      <c r="O1" s="156" t="s">
        <v>35</v>
      </c>
      <c r="P1" s="157"/>
      <c r="Q1" s="157"/>
      <c r="R1" s="158"/>
      <c r="S1" s="145" t="s">
        <v>48</v>
      </c>
      <c r="T1" s="146"/>
      <c r="U1" s="145" t="s">
        <v>49</v>
      </c>
      <c r="V1" s="146"/>
      <c r="W1" s="147" t="s">
        <v>58</v>
      </c>
      <c r="X1" s="147"/>
      <c r="Y1" s="116" t="s">
        <v>78</v>
      </c>
    </row>
    <row r="2" spans="1:25" s="2" customFormat="1" ht="16.2" customHeight="1">
      <c r="A2" s="82" t="s">
        <v>13</v>
      </c>
      <c r="B2" s="111"/>
      <c r="C2" s="110" t="s">
        <v>7</v>
      </c>
      <c r="D2" s="83" t="s">
        <v>42</v>
      </c>
      <c r="E2" s="134" t="s">
        <v>7</v>
      </c>
      <c r="F2" s="83" t="s">
        <v>42</v>
      </c>
      <c r="G2" s="134" t="s">
        <v>7</v>
      </c>
      <c r="H2" s="84" t="s">
        <v>42</v>
      </c>
      <c r="I2" s="110" t="s">
        <v>7</v>
      </c>
      <c r="J2" s="83" t="s">
        <v>42</v>
      </c>
      <c r="K2" s="152" t="s">
        <v>7</v>
      </c>
      <c r="L2" s="152"/>
      <c r="M2" s="153" t="s">
        <v>42</v>
      </c>
      <c r="N2" s="152"/>
      <c r="O2" s="152" t="s">
        <v>7</v>
      </c>
      <c r="P2" s="152"/>
      <c r="Q2" s="153" t="s">
        <v>42</v>
      </c>
      <c r="R2" s="152"/>
      <c r="S2" s="134" t="s">
        <v>7</v>
      </c>
      <c r="T2" s="84" t="s">
        <v>42</v>
      </c>
      <c r="U2" s="134" t="s">
        <v>7</v>
      </c>
      <c r="V2" s="84" t="s">
        <v>42</v>
      </c>
      <c r="W2" s="154" t="s">
        <v>13</v>
      </c>
      <c r="X2" s="154"/>
      <c r="Y2" s="148" t="s">
        <v>13</v>
      </c>
    </row>
    <row r="3" spans="1:25" s="2" customFormat="1" ht="16.2" customHeight="1" thickBot="1">
      <c r="A3" s="117" t="s">
        <v>13</v>
      </c>
      <c r="B3" s="118"/>
      <c r="C3" s="119" t="s">
        <v>3</v>
      </c>
      <c r="D3" s="120" t="s">
        <v>42</v>
      </c>
      <c r="E3" s="133" t="s">
        <v>3</v>
      </c>
      <c r="F3" s="120" t="s">
        <v>42</v>
      </c>
      <c r="G3" s="133" t="s">
        <v>3</v>
      </c>
      <c r="H3" s="121" t="s">
        <v>42</v>
      </c>
      <c r="I3" s="119" t="s">
        <v>3</v>
      </c>
      <c r="J3" s="120" t="s">
        <v>42</v>
      </c>
      <c r="K3" s="151" t="s">
        <v>3</v>
      </c>
      <c r="L3" s="151"/>
      <c r="M3" s="150" t="s">
        <v>42</v>
      </c>
      <c r="N3" s="151"/>
      <c r="O3" s="151" t="s">
        <v>3</v>
      </c>
      <c r="P3" s="151"/>
      <c r="Q3" s="150" t="s">
        <v>42</v>
      </c>
      <c r="R3" s="151"/>
      <c r="S3" s="133" t="s">
        <v>3</v>
      </c>
      <c r="T3" s="121" t="s">
        <v>42</v>
      </c>
      <c r="U3" s="133" t="s">
        <v>3</v>
      </c>
      <c r="V3" s="121" t="s">
        <v>42</v>
      </c>
      <c r="W3" s="155"/>
      <c r="X3" s="155"/>
      <c r="Y3" s="149"/>
    </row>
    <row r="4" spans="1:25">
      <c r="A4" s="113"/>
      <c r="B4" s="139"/>
      <c r="C4" s="161"/>
      <c r="D4" s="161"/>
      <c r="E4" s="161"/>
      <c r="F4" s="161"/>
      <c r="G4" s="159"/>
      <c r="H4" s="160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59"/>
      <c r="T4" s="160"/>
      <c r="U4" s="159"/>
      <c r="V4" s="160"/>
      <c r="W4" s="161"/>
      <c r="X4" s="161"/>
      <c r="Y4" s="122"/>
    </row>
    <row r="5" spans="1:25">
      <c r="A5" s="113"/>
      <c r="B5" s="139"/>
      <c r="C5" s="161"/>
      <c r="D5" s="161"/>
      <c r="E5" s="161"/>
      <c r="F5" s="161"/>
      <c r="G5" s="159"/>
      <c r="H5" s="160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59"/>
      <c r="T5" s="160"/>
      <c r="U5" s="159"/>
      <c r="V5" s="160"/>
      <c r="W5" s="161"/>
      <c r="X5" s="161"/>
      <c r="Y5" s="122"/>
    </row>
    <row r="6" spans="1:25">
      <c r="A6" s="113"/>
      <c r="B6" s="139"/>
      <c r="C6" s="161"/>
      <c r="D6" s="161"/>
      <c r="E6" s="161"/>
      <c r="F6" s="161"/>
      <c r="G6" s="159"/>
      <c r="H6" s="160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59"/>
      <c r="T6" s="160"/>
      <c r="U6" s="159"/>
      <c r="V6" s="160"/>
      <c r="W6" s="161"/>
      <c r="X6" s="161"/>
      <c r="Y6" s="122"/>
    </row>
    <row r="7" spans="1:25">
      <c r="A7" s="113"/>
      <c r="B7" s="139"/>
      <c r="C7" s="161"/>
      <c r="D7" s="161"/>
      <c r="E7" s="161"/>
      <c r="F7" s="161"/>
      <c r="G7" s="159"/>
      <c r="H7" s="160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59"/>
      <c r="T7" s="160"/>
      <c r="U7" s="159"/>
      <c r="V7" s="160"/>
      <c r="W7" s="161"/>
      <c r="X7" s="161"/>
      <c r="Y7" s="122"/>
    </row>
    <row r="8" spans="1:25">
      <c r="A8" s="113"/>
      <c r="B8" s="139"/>
      <c r="C8" s="161"/>
      <c r="D8" s="161"/>
      <c r="E8" s="161"/>
      <c r="F8" s="161"/>
      <c r="G8" s="159"/>
      <c r="H8" s="160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59"/>
      <c r="T8" s="160"/>
      <c r="U8" s="159"/>
      <c r="V8" s="160"/>
      <c r="W8" s="161"/>
      <c r="X8" s="161"/>
      <c r="Y8" s="122"/>
    </row>
    <row r="9" spans="1:25">
      <c r="A9" s="113"/>
      <c r="B9" s="104"/>
      <c r="C9" s="161"/>
      <c r="D9" s="161"/>
      <c r="E9" s="161"/>
      <c r="F9" s="161"/>
      <c r="G9" s="159"/>
      <c r="H9" s="160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59"/>
      <c r="T9" s="160"/>
      <c r="U9" s="159"/>
      <c r="V9" s="160"/>
      <c r="W9" s="161"/>
      <c r="X9" s="161"/>
      <c r="Y9" s="122"/>
    </row>
    <row r="10" spans="1:25">
      <c r="A10" s="113"/>
      <c r="B10" s="104"/>
      <c r="C10" s="161"/>
      <c r="D10" s="161"/>
      <c r="E10" s="161"/>
      <c r="F10" s="161"/>
      <c r="G10" s="159"/>
      <c r="H10" s="160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59"/>
      <c r="T10" s="160"/>
      <c r="U10" s="159"/>
      <c r="V10" s="160"/>
      <c r="W10" s="161"/>
      <c r="X10" s="161"/>
      <c r="Y10" s="122"/>
    </row>
    <row r="11" spans="1:25">
      <c r="A11" s="113"/>
      <c r="B11" s="104"/>
      <c r="C11" s="161"/>
      <c r="D11" s="161"/>
      <c r="E11" s="161"/>
      <c r="F11" s="161"/>
      <c r="G11" s="159"/>
      <c r="H11" s="160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59"/>
      <c r="T11" s="160"/>
      <c r="U11" s="159"/>
      <c r="V11" s="160"/>
      <c r="W11" s="161"/>
      <c r="X11" s="161"/>
      <c r="Y11" s="122"/>
    </row>
    <row r="12" spans="1:25">
      <c r="A12" s="113"/>
      <c r="B12" s="104"/>
      <c r="C12" s="161"/>
      <c r="D12" s="161"/>
      <c r="E12" s="161"/>
      <c r="F12" s="161"/>
      <c r="G12" s="159"/>
      <c r="H12" s="160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59"/>
      <c r="T12" s="160"/>
      <c r="U12" s="159"/>
      <c r="V12" s="160"/>
      <c r="W12" s="161"/>
      <c r="X12" s="161"/>
      <c r="Y12" s="122"/>
    </row>
    <row r="13" spans="1:25">
      <c r="A13" s="113"/>
      <c r="B13" s="104"/>
      <c r="C13" s="161"/>
      <c r="D13" s="161"/>
      <c r="E13" s="161"/>
      <c r="F13" s="161"/>
      <c r="G13" s="159"/>
      <c r="H13" s="160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59"/>
      <c r="T13" s="160"/>
      <c r="U13" s="159"/>
      <c r="V13" s="160"/>
      <c r="W13" s="161"/>
      <c r="X13" s="161"/>
      <c r="Y13" s="122"/>
    </row>
    <row r="14" spans="1:25">
      <c r="A14" s="113"/>
      <c r="B14" s="104"/>
      <c r="C14" s="161"/>
      <c r="D14" s="161"/>
      <c r="E14" s="161"/>
      <c r="F14" s="161"/>
      <c r="G14" s="159"/>
      <c r="H14" s="160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59"/>
      <c r="T14" s="160"/>
      <c r="U14" s="159"/>
      <c r="V14" s="160"/>
      <c r="W14" s="161"/>
      <c r="X14" s="161"/>
      <c r="Y14" s="122"/>
    </row>
    <row r="15" spans="1:25">
      <c r="A15" s="113"/>
      <c r="B15" s="104"/>
      <c r="C15" s="161"/>
      <c r="D15" s="161"/>
      <c r="E15" s="161"/>
      <c r="F15" s="161"/>
      <c r="G15" s="159"/>
      <c r="H15" s="160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59"/>
      <c r="T15" s="160"/>
      <c r="U15" s="159"/>
      <c r="V15" s="160"/>
      <c r="W15" s="161"/>
      <c r="X15" s="161"/>
      <c r="Y15" s="122"/>
    </row>
    <row r="16" spans="1:25">
      <c r="A16" s="113"/>
      <c r="B16" s="104"/>
      <c r="C16" s="161"/>
      <c r="D16" s="161"/>
      <c r="E16" s="161"/>
      <c r="F16" s="161"/>
      <c r="G16" s="159"/>
      <c r="H16" s="160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59"/>
      <c r="T16" s="160"/>
      <c r="U16" s="159"/>
      <c r="V16" s="160"/>
      <c r="W16" s="161"/>
      <c r="X16" s="161"/>
      <c r="Y16" s="122"/>
    </row>
    <row r="17" spans="1:25">
      <c r="A17" s="113"/>
      <c r="B17" s="104"/>
      <c r="C17" s="161"/>
      <c r="D17" s="161"/>
      <c r="E17" s="161"/>
      <c r="F17" s="161"/>
      <c r="G17" s="159"/>
      <c r="H17" s="160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59"/>
      <c r="T17" s="160"/>
      <c r="U17" s="159"/>
      <c r="V17" s="160"/>
      <c r="W17" s="161"/>
      <c r="X17" s="161"/>
      <c r="Y17" s="122"/>
    </row>
    <row r="18" spans="1:25">
      <c r="A18" s="113"/>
      <c r="B18" s="104"/>
      <c r="C18" s="161"/>
      <c r="D18" s="161"/>
      <c r="E18" s="161"/>
      <c r="F18" s="161"/>
      <c r="G18" s="159"/>
      <c r="H18" s="160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59"/>
      <c r="T18" s="160"/>
      <c r="U18" s="159"/>
      <c r="V18" s="160"/>
      <c r="W18" s="161"/>
      <c r="X18" s="161"/>
      <c r="Y18" s="122"/>
    </row>
    <row r="19" spans="1:25">
      <c r="A19" s="113"/>
      <c r="B19" s="104"/>
      <c r="C19" s="161"/>
      <c r="D19" s="161"/>
      <c r="E19" s="161"/>
      <c r="F19" s="161"/>
      <c r="G19" s="159"/>
      <c r="H19" s="160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59"/>
      <c r="T19" s="160"/>
      <c r="U19" s="159"/>
      <c r="V19" s="160"/>
      <c r="W19" s="161"/>
      <c r="X19" s="161"/>
      <c r="Y19" s="122"/>
    </row>
    <row r="20" spans="1:25">
      <c r="A20" s="113"/>
      <c r="B20" s="104"/>
      <c r="C20" s="161"/>
      <c r="D20" s="161"/>
      <c r="E20" s="161"/>
      <c r="F20" s="161"/>
      <c r="G20" s="159"/>
      <c r="H20" s="160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59"/>
      <c r="T20" s="160"/>
      <c r="U20" s="159"/>
      <c r="V20" s="160"/>
      <c r="W20" s="161"/>
      <c r="X20" s="161"/>
      <c r="Y20" s="122"/>
    </row>
    <row r="21" spans="1:25">
      <c r="A21" s="113"/>
      <c r="B21" s="104"/>
      <c r="C21" s="161"/>
      <c r="D21" s="161"/>
      <c r="E21" s="161"/>
      <c r="F21" s="161"/>
      <c r="G21" s="159"/>
      <c r="H21" s="160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59"/>
      <c r="T21" s="160"/>
      <c r="U21" s="159"/>
      <c r="V21" s="160"/>
      <c r="W21" s="161"/>
      <c r="X21" s="161"/>
      <c r="Y21" s="122"/>
    </row>
    <row r="22" spans="1:25">
      <c r="A22" s="113"/>
      <c r="B22" s="104"/>
      <c r="C22" s="161"/>
      <c r="D22" s="161"/>
      <c r="E22" s="161"/>
      <c r="F22" s="161"/>
      <c r="G22" s="159"/>
      <c r="H22" s="160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59"/>
      <c r="T22" s="160"/>
      <c r="U22" s="159"/>
      <c r="V22" s="160"/>
      <c r="W22" s="161"/>
      <c r="X22" s="161"/>
      <c r="Y22" s="122"/>
    </row>
    <row r="23" spans="1:25">
      <c r="A23" s="113"/>
      <c r="B23" s="104"/>
      <c r="C23" s="161"/>
      <c r="D23" s="161"/>
      <c r="E23" s="161"/>
      <c r="F23" s="161"/>
      <c r="G23" s="159"/>
      <c r="H23" s="160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59"/>
      <c r="T23" s="160"/>
      <c r="U23" s="159"/>
      <c r="V23" s="160"/>
      <c r="W23" s="161"/>
      <c r="X23" s="161"/>
      <c r="Y23" s="122"/>
    </row>
    <row r="24" spans="1:25">
      <c r="A24" s="113"/>
      <c r="B24" s="104"/>
      <c r="C24" s="161"/>
      <c r="D24" s="161"/>
      <c r="E24" s="161"/>
      <c r="F24" s="161"/>
      <c r="G24" s="159"/>
      <c r="H24" s="160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59"/>
      <c r="T24" s="160"/>
      <c r="U24" s="159"/>
      <c r="V24" s="160"/>
      <c r="W24" s="161"/>
      <c r="X24" s="161"/>
      <c r="Y24" s="122"/>
    </row>
    <row r="25" spans="1:25">
      <c r="A25" s="113"/>
      <c r="B25" s="104"/>
      <c r="C25" s="161"/>
      <c r="D25" s="161"/>
      <c r="E25" s="161"/>
      <c r="F25" s="161"/>
      <c r="G25" s="159"/>
      <c r="H25" s="160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59"/>
      <c r="T25" s="160"/>
      <c r="U25" s="159"/>
      <c r="V25" s="160"/>
      <c r="W25" s="161"/>
      <c r="X25" s="161"/>
      <c r="Y25" s="122"/>
    </row>
    <row r="26" spans="1:25">
      <c r="A26" s="113"/>
      <c r="B26" s="104"/>
      <c r="C26" s="161"/>
      <c r="D26" s="161"/>
      <c r="E26" s="161"/>
      <c r="F26" s="161"/>
      <c r="G26" s="159"/>
      <c r="H26" s="160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59"/>
      <c r="T26" s="160"/>
      <c r="U26" s="159"/>
      <c r="V26" s="160"/>
      <c r="W26" s="161"/>
      <c r="X26" s="161"/>
      <c r="Y26" s="122"/>
    </row>
    <row r="27" spans="1:25">
      <c r="A27" s="113"/>
      <c r="B27" s="104"/>
      <c r="C27" s="161"/>
      <c r="D27" s="161"/>
      <c r="E27" s="161"/>
      <c r="F27" s="161"/>
      <c r="G27" s="159"/>
      <c r="H27" s="160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59"/>
      <c r="T27" s="160"/>
      <c r="U27" s="159"/>
      <c r="V27" s="160"/>
      <c r="W27" s="161"/>
      <c r="X27" s="161"/>
      <c r="Y27" s="122"/>
    </row>
    <row r="28" spans="1:25">
      <c r="A28" s="113"/>
      <c r="B28" s="104"/>
      <c r="C28" s="161"/>
      <c r="D28" s="161"/>
      <c r="E28" s="161"/>
      <c r="F28" s="161"/>
      <c r="G28" s="159"/>
      <c r="H28" s="160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59"/>
      <c r="T28" s="160"/>
      <c r="U28" s="159"/>
      <c r="V28" s="160"/>
      <c r="W28" s="161"/>
      <c r="X28" s="161"/>
      <c r="Y28" s="122"/>
    </row>
    <row r="29" spans="1:25">
      <c r="A29" s="113"/>
      <c r="B29" s="104"/>
      <c r="C29" s="161"/>
      <c r="D29" s="161"/>
      <c r="E29" s="161"/>
      <c r="F29" s="161"/>
      <c r="G29" s="159"/>
      <c r="H29" s="160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59"/>
      <c r="T29" s="160"/>
      <c r="U29" s="159"/>
      <c r="V29" s="160"/>
      <c r="W29" s="161"/>
      <c r="X29" s="161"/>
      <c r="Y29" s="122"/>
    </row>
    <row r="30" spans="1:25">
      <c r="A30" s="113"/>
      <c r="B30" s="104"/>
      <c r="C30" s="161"/>
      <c r="D30" s="161"/>
      <c r="E30" s="161"/>
      <c r="F30" s="161"/>
      <c r="G30" s="159"/>
      <c r="H30" s="160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59"/>
      <c r="T30" s="160"/>
      <c r="U30" s="159"/>
      <c r="V30" s="160"/>
      <c r="W30" s="161"/>
      <c r="X30" s="161"/>
      <c r="Y30" s="122"/>
    </row>
    <row r="31" spans="1:25">
      <c r="A31" s="113"/>
      <c r="B31" s="104"/>
      <c r="C31" s="161"/>
      <c r="D31" s="161"/>
      <c r="E31" s="161"/>
      <c r="F31" s="161"/>
      <c r="G31" s="159"/>
      <c r="H31" s="160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59"/>
      <c r="T31" s="160"/>
      <c r="U31" s="159"/>
      <c r="V31" s="160"/>
      <c r="W31" s="161"/>
      <c r="X31" s="161"/>
      <c r="Y31" s="122"/>
    </row>
    <row r="32" spans="1:25">
      <c r="A32" s="113"/>
      <c r="B32" s="104"/>
      <c r="C32" s="161"/>
      <c r="D32" s="161"/>
      <c r="E32" s="161"/>
      <c r="F32" s="161"/>
      <c r="G32" s="159"/>
      <c r="H32" s="160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59"/>
      <c r="T32" s="160"/>
      <c r="U32" s="159"/>
      <c r="V32" s="160"/>
      <c r="W32" s="161"/>
      <c r="X32" s="161"/>
      <c r="Y32" s="122"/>
    </row>
    <row r="33" spans="1:25">
      <c r="A33" s="113"/>
      <c r="B33" s="104"/>
      <c r="C33" s="161"/>
      <c r="D33" s="161"/>
      <c r="E33" s="161"/>
      <c r="F33" s="161"/>
      <c r="G33" s="159"/>
      <c r="H33" s="160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59"/>
      <c r="T33" s="160"/>
      <c r="U33" s="159"/>
      <c r="V33" s="160"/>
      <c r="W33" s="161"/>
      <c r="X33" s="161"/>
      <c r="Y33" s="122"/>
    </row>
    <row r="34" spans="1:25">
      <c r="A34" s="113"/>
      <c r="B34" s="104"/>
      <c r="C34" s="161"/>
      <c r="D34" s="161"/>
      <c r="E34" s="161"/>
      <c r="F34" s="161"/>
      <c r="G34" s="159"/>
      <c r="H34" s="160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59"/>
      <c r="T34" s="160"/>
      <c r="U34" s="159"/>
      <c r="V34" s="160"/>
      <c r="W34" s="161"/>
      <c r="X34" s="161"/>
      <c r="Y34" s="122"/>
    </row>
    <row r="35" spans="1:25">
      <c r="A35" s="113"/>
      <c r="B35" s="104"/>
      <c r="C35" s="161"/>
      <c r="D35" s="161"/>
      <c r="E35" s="161"/>
      <c r="F35" s="161"/>
      <c r="G35" s="159"/>
      <c r="H35" s="160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59"/>
      <c r="T35" s="160"/>
      <c r="U35" s="159"/>
      <c r="V35" s="160"/>
      <c r="W35" s="161"/>
      <c r="X35" s="161"/>
      <c r="Y35" s="122"/>
    </row>
    <row r="36" spans="1:25">
      <c r="A36" s="113"/>
      <c r="B36" s="104"/>
      <c r="C36" s="161"/>
      <c r="D36" s="161"/>
      <c r="E36" s="161"/>
      <c r="F36" s="161"/>
      <c r="G36" s="159"/>
      <c r="H36" s="160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59"/>
      <c r="T36" s="160"/>
      <c r="U36" s="159"/>
      <c r="V36" s="160"/>
      <c r="W36" s="161"/>
      <c r="X36" s="161"/>
      <c r="Y36" s="122"/>
    </row>
    <row r="37" spans="1:25">
      <c r="A37" s="113"/>
      <c r="B37" s="104"/>
      <c r="C37" s="161"/>
      <c r="D37" s="161"/>
      <c r="E37" s="161"/>
      <c r="F37" s="161"/>
      <c r="G37" s="159"/>
      <c r="H37" s="160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59"/>
      <c r="T37" s="160"/>
      <c r="U37" s="159"/>
      <c r="V37" s="160"/>
      <c r="W37" s="161"/>
      <c r="X37" s="161"/>
      <c r="Y37" s="122"/>
    </row>
    <row r="38" spans="1:25">
      <c r="A38" s="113"/>
      <c r="B38" s="104"/>
      <c r="C38" s="161"/>
      <c r="D38" s="161"/>
      <c r="E38" s="161"/>
      <c r="F38" s="161"/>
      <c r="G38" s="159"/>
      <c r="H38" s="160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59"/>
      <c r="T38" s="160"/>
      <c r="U38" s="159"/>
      <c r="V38" s="160"/>
      <c r="W38" s="161"/>
      <c r="X38" s="161"/>
      <c r="Y38" s="122"/>
    </row>
    <row r="39" spans="1:25">
      <c r="A39" s="113"/>
      <c r="B39" s="104"/>
      <c r="C39" s="161"/>
      <c r="D39" s="161"/>
      <c r="E39" s="161"/>
      <c r="F39" s="161"/>
      <c r="G39" s="159"/>
      <c r="H39" s="160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59"/>
      <c r="T39" s="160"/>
      <c r="U39" s="159"/>
      <c r="V39" s="160"/>
      <c r="W39" s="161"/>
      <c r="X39" s="161"/>
      <c r="Y39" s="122"/>
    </row>
    <row r="40" spans="1:25" ht="15" thickBot="1">
      <c r="A40" s="114"/>
      <c r="B40" s="115"/>
      <c r="C40" s="165"/>
      <c r="D40" s="165"/>
      <c r="E40" s="165"/>
      <c r="F40" s="165"/>
      <c r="G40" s="163"/>
      <c r="H40" s="164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3"/>
      <c r="T40" s="164"/>
      <c r="U40" s="163"/>
      <c r="V40" s="164"/>
      <c r="W40" s="165"/>
      <c r="X40" s="165"/>
      <c r="Y40" s="123"/>
    </row>
  </sheetData>
  <customSheetViews>
    <customSheetView guid="{FF3AA223-8979-49CD-B9AB-F350E9C802A3}" topLeftCell="B1">
      <selection activeCell="K12" sqref="K12"/>
      <pageMargins left="0.7" right="0.7" top="0.75" bottom="0.75" header="0.3" footer="0.3"/>
      <pageSetup paperSize="9" orientation="portrait" horizontalDpi="0" verticalDpi="0" r:id="rId1"/>
    </customSheetView>
  </customSheetViews>
  <mergeCells count="426">
    <mergeCell ref="E38:F38"/>
    <mergeCell ref="E39:F39"/>
    <mergeCell ref="E40:F40"/>
    <mergeCell ref="O38:P38"/>
    <mergeCell ref="Q38:R38"/>
    <mergeCell ref="O39:P39"/>
    <mergeCell ref="Q39:R39"/>
    <mergeCell ref="O40:P40"/>
    <mergeCell ref="Q40:R40"/>
    <mergeCell ref="U40:V40"/>
    <mergeCell ref="W40:X40"/>
    <mergeCell ref="C40:D40"/>
    <mergeCell ref="G40:H40"/>
    <mergeCell ref="I40:J40"/>
    <mergeCell ref="K40:L40"/>
    <mergeCell ref="M40:N40"/>
    <mergeCell ref="S38:T38"/>
    <mergeCell ref="U38:V38"/>
    <mergeCell ref="W38:X38"/>
    <mergeCell ref="C39:D39"/>
    <mergeCell ref="G39:H39"/>
    <mergeCell ref="I39:J39"/>
    <mergeCell ref="K39:L39"/>
    <mergeCell ref="M39:N39"/>
    <mergeCell ref="S39:T39"/>
    <mergeCell ref="U39:V39"/>
    <mergeCell ref="W39:X39"/>
    <mergeCell ref="C38:D38"/>
    <mergeCell ref="G38:H38"/>
    <mergeCell ref="I38:J38"/>
    <mergeCell ref="K38:L38"/>
    <mergeCell ref="M38:N38"/>
    <mergeCell ref="S40:T40"/>
    <mergeCell ref="U36:V36"/>
    <mergeCell ref="W36:X36"/>
    <mergeCell ref="C37:D37"/>
    <mergeCell ref="G37:H37"/>
    <mergeCell ref="I37:J37"/>
    <mergeCell ref="K37:L37"/>
    <mergeCell ref="M37:N37"/>
    <mergeCell ref="S37:T37"/>
    <mergeCell ref="U37:V37"/>
    <mergeCell ref="W37:X37"/>
    <mergeCell ref="C36:D36"/>
    <mergeCell ref="G36:H36"/>
    <mergeCell ref="I36:J36"/>
    <mergeCell ref="K36:L36"/>
    <mergeCell ref="M36:N36"/>
    <mergeCell ref="O36:P36"/>
    <mergeCell ref="Q36:R36"/>
    <mergeCell ref="O37:P37"/>
    <mergeCell ref="Q37:R37"/>
    <mergeCell ref="E36:F36"/>
    <mergeCell ref="E37:F37"/>
    <mergeCell ref="S36:T36"/>
    <mergeCell ref="U34:V34"/>
    <mergeCell ref="W34:X34"/>
    <mergeCell ref="C35:D35"/>
    <mergeCell ref="G35:H35"/>
    <mergeCell ref="I35:J35"/>
    <mergeCell ref="K35:L35"/>
    <mergeCell ref="M35:N35"/>
    <mergeCell ref="S35:T35"/>
    <mergeCell ref="U35:V35"/>
    <mergeCell ref="W35:X35"/>
    <mergeCell ref="C34:D34"/>
    <mergeCell ref="G34:H34"/>
    <mergeCell ref="I34:J34"/>
    <mergeCell ref="K34:L34"/>
    <mergeCell ref="M34:N34"/>
    <mergeCell ref="O34:P34"/>
    <mergeCell ref="Q34:R34"/>
    <mergeCell ref="O35:P35"/>
    <mergeCell ref="Q35:R35"/>
    <mergeCell ref="E34:F34"/>
    <mergeCell ref="E35:F35"/>
    <mergeCell ref="S34:T34"/>
    <mergeCell ref="U32:V32"/>
    <mergeCell ref="W32:X32"/>
    <mergeCell ref="C33:D33"/>
    <mergeCell ref="G33:H33"/>
    <mergeCell ref="I33:J33"/>
    <mergeCell ref="K33:L33"/>
    <mergeCell ref="M33:N33"/>
    <mergeCell ref="S33:T33"/>
    <mergeCell ref="U33:V33"/>
    <mergeCell ref="W33:X33"/>
    <mergeCell ref="C32:D32"/>
    <mergeCell ref="G32:H32"/>
    <mergeCell ref="I32:J32"/>
    <mergeCell ref="K32:L32"/>
    <mergeCell ref="M32:N32"/>
    <mergeCell ref="O32:P32"/>
    <mergeCell ref="Q32:R32"/>
    <mergeCell ref="O33:P33"/>
    <mergeCell ref="Q33:R33"/>
    <mergeCell ref="E32:F32"/>
    <mergeCell ref="E33:F33"/>
    <mergeCell ref="S32:T32"/>
    <mergeCell ref="U30:V30"/>
    <mergeCell ref="W30:X30"/>
    <mergeCell ref="C31:D31"/>
    <mergeCell ref="G31:H31"/>
    <mergeCell ref="I31:J31"/>
    <mergeCell ref="K31:L31"/>
    <mergeCell ref="M31:N31"/>
    <mergeCell ref="S31:T31"/>
    <mergeCell ref="U31:V31"/>
    <mergeCell ref="W31:X31"/>
    <mergeCell ref="C30:D30"/>
    <mergeCell ref="G30:H30"/>
    <mergeCell ref="I30:J30"/>
    <mergeCell ref="K30:L30"/>
    <mergeCell ref="M30:N30"/>
    <mergeCell ref="O30:P30"/>
    <mergeCell ref="Q30:R30"/>
    <mergeCell ref="O31:P31"/>
    <mergeCell ref="Q31:R31"/>
    <mergeCell ref="E30:F30"/>
    <mergeCell ref="E31:F31"/>
    <mergeCell ref="S30:T30"/>
    <mergeCell ref="U28:V28"/>
    <mergeCell ref="W28:X28"/>
    <mergeCell ref="C29:D29"/>
    <mergeCell ref="G29:H29"/>
    <mergeCell ref="I29:J29"/>
    <mergeCell ref="K29:L29"/>
    <mergeCell ref="M29:N29"/>
    <mergeCell ref="S29:T29"/>
    <mergeCell ref="U29:V29"/>
    <mergeCell ref="W29:X29"/>
    <mergeCell ref="C28:D28"/>
    <mergeCell ref="G28:H28"/>
    <mergeCell ref="I28:J28"/>
    <mergeCell ref="K28:L28"/>
    <mergeCell ref="M28:N28"/>
    <mergeCell ref="O28:P28"/>
    <mergeCell ref="Q28:R28"/>
    <mergeCell ref="O29:P29"/>
    <mergeCell ref="Q29:R29"/>
    <mergeCell ref="E28:F28"/>
    <mergeCell ref="E29:F29"/>
    <mergeCell ref="S28:T28"/>
    <mergeCell ref="U26:V26"/>
    <mergeCell ref="W26:X26"/>
    <mergeCell ref="C27:D27"/>
    <mergeCell ref="G27:H27"/>
    <mergeCell ref="I27:J27"/>
    <mergeCell ref="K27:L27"/>
    <mergeCell ref="M27:N27"/>
    <mergeCell ref="S27:T27"/>
    <mergeCell ref="U27:V27"/>
    <mergeCell ref="W27:X27"/>
    <mergeCell ref="C26:D26"/>
    <mergeCell ref="G26:H26"/>
    <mergeCell ref="I26:J26"/>
    <mergeCell ref="K26:L26"/>
    <mergeCell ref="M26:N26"/>
    <mergeCell ref="O26:P26"/>
    <mergeCell ref="Q26:R26"/>
    <mergeCell ref="O27:P27"/>
    <mergeCell ref="Q27:R27"/>
    <mergeCell ref="E26:F26"/>
    <mergeCell ref="E27:F27"/>
    <mergeCell ref="S26:T26"/>
    <mergeCell ref="U24:V24"/>
    <mergeCell ref="W24:X24"/>
    <mergeCell ref="C25:D25"/>
    <mergeCell ref="G25:H25"/>
    <mergeCell ref="I25:J25"/>
    <mergeCell ref="K25:L25"/>
    <mergeCell ref="M25:N25"/>
    <mergeCell ref="S25:T25"/>
    <mergeCell ref="U25:V25"/>
    <mergeCell ref="W25:X25"/>
    <mergeCell ref="C24:D24"/>
    <mergeCell ref="G24:H24"/>
    <mergeCell ref="I24:J24"/>
    <mergeCell ref="K24:L24"/>
    <mergeCell ref="M24:N24"/>
    <mergeCell ref="O24:P24"/>
    <mergeCell ref="Q24:R24"/>
    <mergeCell ref="O25:P25"/>
    <mergeCell ref="Q25:R25"/>
    <mergeCell ref="E24:F24"/>
    <mergeCell ref="E25:F25"/>
    <mergeCell ref="S24:T24"/>
    <mergeCell ref="U22:V22"/>
    <mergeCell ref="W22:X22"/>
    <mergeCell ref="C23:D23"/>
    <mergeCell ref="G23:H23"/>
    <mergeCell ref="I23:J23"/>
    <mergeCell ref="K23:L23"/>
    <mergeCell ref="M23:N23"/>
    <mergeCell ref="S23:T23"/>
    <mergeCell ref="U23:V23"/>
    <mergeCell ref="W23:X23"/>
    <mergeCell ref="C22:D22"/>
    <mergeCell ref="G22:H22"/>
    <mergeCell ref="I22:J22"/>
    <mergeCell ref="K22:L22"/>
    <mergeCell ref="M22:N22"/>
    <mergeCell ref="O22:P22"/>
    <mergeCell ref="Q22:R22"/>
    <mergeCell ref="O23:P23"/>
    <mergeCell ref="Q23:R23"/>
    <mergeCell ref="E22:F22"/>
    <mergeCell ref="E23:F23"/>
    <mergeCell ref="S22:T22"/>
    <mergeCell ref="U20:V20"/>
    <mergeCell ref="W20:X20"/>
    <mergeCell ref="C21:D21"/>
    <mergeCell ref="G21:H21"/>
    <mergeCell ref="I21:J21"/>
    <mergeCell ref="K21:L21"/>
    <mergeCell ref="M21:N21"/>
    <mergeCell ref="S21:T21"/>
    <mergeCell ref="U21:V21"/>
    <mergeCell ref="W21:X21"/>
    <mergeCell ref="C20:D20"/>
    <mergeCell ref="G20:H20"/>
    <mergeCell ref="I20:J20"/>
    <mergeCell ref="K20:L20"/>
    <mergeCell ref="M20:N20"/>
    <mergeCell ref="O20:P20"/>
    <mergeCell ref="Q20:R20"/>
    <mergeCell ref="O21:P21"/>
    <mergeCell ref="Q21:R21"/>
    <mergeCell ref="E20:F20"/>
    <mergeCell ref="E21:F21"/>
    <mergeCell ref="S20:T20"/>
    <mergeCell ref="U18:V18"/>
    <mergeCell ref="W18:X18"/>
    <mergeCell ref="C19:D19"/>
    <mergeCell ref="G19:H19"/>
    <mergeCell ref="I19:J19"/>
    <mergeCell ref="K19:L19"/>
    <mergeCell ref="M19:N19"/>
    <mergeCell ref="S19:T19"/>
    <mergeCell ref="U19:V19"/>
    <mergeCell ref="W19:X19"/>
    <mergeCell ref="C18:D18"/>
    <mergeCell ref="G18:H18"/>
    <mergeCell ref="I18:J18"/>
    <mergeCell ref="K18:L18"/>
    <mergeCell ref="M18:N18"/>
    <mergeCell ref="O18:P18"/>
    <mergeCell ref="Q18:R18"/>
    <mergeCell ref="O19:P19"/>
    <mergeCell ref="Q19:R19"/>
    <mergeCell ref="E18:F18"/>
    <mergeCell ref="E19:F19"/>
    <mergeCell ref="S18:T18"/>
    <mergeCell ref="U16:V16"/>
    <mergeCell ref="W16:X16"/>
    <mergeCell ref="C17:D17"/>
    <mergeCell ref="G17:H17"/>
    <mergeCell ref="I17:J17"/>
    <mergeCell ref="K17:L17"/>
    <mergeCell ref="M17:N17"/>
    <mergeCell ref="S17:T17"/>
    <mergeCell ref="U17:V17"/>
    <mergeCell ref="W17:X17"/>
    <mergeCell ref="C16:D16"/>
    <mergeCell ref="G16:H16"/>
    <mergeCell ref="I16:J16"/>
    <mergeCell ref="K16:L16"/>
    <mergeCell ref="M16:N16"/>
    <mergeCell ref="O16:P16"/>
    <mergeCell ref="Q16:R16"/>
    <mergeCell ref="O17:P17"/>
    <mergeCell ref="Q17:R17"/>
    <mergeCell ref="E16:F16"/>
    <mergeCell ref="E17:F17"/>
    <mergeCell ref="S16:T16"/>
    <mergeCell ref="U14:V14"/>
    <mergeCell ref="W14:X14"/>
    <mergeCell ref="C15:D15"/>
    <mergeCell ref="G15:H15"/>
    <mergeCell ref="I15:J15"/>
    <mergeCell ref="K15:L15"/>
    <mergeCell ref="M15:N15"/>
    <mergeCell ref="S15:T15"/>
    <mergeCell ref="U15:V15"/>
    <mergeCell ref="W15:X15"/>
    <mergeCell ref="C14:D14"/>
    <mergeCell ref="G14:H14"/>
    <mergeCell ref="I14:J14"/>
    <mergeCell ref="K14:L14"/>
    <mergeCell ref="M14:N14"/>
    <mergeCell ref="O14:P14"/>
    <mergeCell ref="Q14:R14"/>
    <mergeCell ref="O15:P15"/>
    <mergeCell ref="Q15:R15"/>
    <mergeCell ref="E14:F14"/>
    <mergeCell ref="E15:F15"/>
    <mergeCell ref="S14:T14"/>
    <mergeCell ref="U12:V12"/>
    <mergeCell ref="W12:X12"/>
    <mergeCell ref="C13:D13"/>
    <mergeCell ref="G13:H13"/>
    <mergeCell ref="I13:J13"/>
    <mergeCell ref="K13:L13"/>
    <mergeCell ref="M13:N13"/>
    <mergeCell ref="S13:T13"/>
    <mergeCell ref="U13:V13"/>
    <mergeCell ref="W13:X13"/>
    <mergeCell ref="C12:D12"/>
    <mergeCell ref="G12:H12"/>
    <mergeCell ref="I12:J12"/>
    <mergeCell ref="K12:L12"/>
    <mergeCell ref="M12:N12"/>
    <mergeCell ref="O12:P12"/>
    <mergeCell ref="Q12:R12"/>
    <mergeCell ref="O13:P13"/>
    <mergeCell ref="Q13:R13"/>
    <mergeCell ref="E12:F12"/>
    <mergeCell ref="E13:F13"/>
    <mergeCell ref="S12:T12"/>
    <mergeCell ref="U10:V10"/>
    <mergeCell ref="W10:X10"/>
    <mergeCell ref="C11:D11"/>
    <mergeCell ref="G11:H11"/>
    <mergeCell ref="I11:J11"/>
    <mergeCell ref="K11:L11"/>
    <mergeCell ref="M11:N11"/>
    <mergeCell ref="S11:T11"/>
    <mergeCell ref="U11:V11"/>
    <mergeCell ref="W11:X11"/>
    <mergeCell ref="C10:D10"/>
    <mergeCell ref="G10:H10"/>
    <mergeCell ref="I10:J10"/>
    <mergeCell ref="K10:L10"/>
    <mergeCell ref="M10:N10"/>
    <mergeCell ref="O10:P10"/>
    <mergeCell ref="Q10:R10"/>
    <mergeCell ref="O11:P11"/>
    <mergeCell ref="Q11:R11"/>
    <mergeCell ref="E10:F10"/>
    <mergeCell ref="E11:F11"/>
    <mergeCell ref="S10:T10"/>
    <mergeCell ref="C9:D9"/>
    <mergeCell ref="G9:H9"/>
    <mergeCell ref="I9:J9"/>
    <mergeCell ref="K9:L9"/>
    <mergeCell ref="M9:N9"/>
    <mergeCell ref="S9:T9"/>
    <mergeCell ref="U9:V9"/>
    <mergeCell ref="W9:X9"/>
    <mergeCell ref="O9:P9"/>
    <mergeCell ref="Q9:R9"/>
    <mergeCell ref="E9:F9"/>
    <mergeCell ref="S7:T7"/>
    <mergeCell ref="U7:V7"/>
    <mergeCell ref="W7:X7"/>
    <mergeCell ref="C8:D8"/>
    <mergeCell ref="G8:H8"/>
    <mergeCell ref="I8:J8"/>
    <mergeCell ref="K8:L8"/>
    <mergeCell ref="M8:N8"/>
    <mergeCell ref="S8:T8"/>
    <mergeCell ref="U8:V8"/>
    <mergeCell ref="W8:X8"/>
    <mergeCell ref="C7:D7"/>
    <mergeCell ref="G7:H7"/>
    <mergeCell ref="I7:J7"/>
    <mergeCell ref="K7:L7"/>
    <mergeCell ref="M7:N7"/>
    <mergeCell ref="O7:P7"/>
    <mergeCell ref="Q7:R7"/>
    <mergeCell ref="O8:P8"/>
    <mergeCell ref="Q8:R8"/>
    <mergeCell ref="E7:F7"/>
    <mergeCell ref="E8:F8"/>
    <mergeCell ref="C6:D6"/>
    <mergeCell ref="G6:H6"/>
    <mergeCell ref="I6:J6"/>
    <mergeCell ref="K6:L6"/>
    <mergeCell ref="M6:N6"/>
    <mergeCell ref="S6:T6"/>
    <mergeCell ref="U6:V6"/>
    <mergeCell ref="W6:X6"/>
    <mergeCell ref="O6:P6"/>
    <mergeCell ref="Q6:R6"/>
    <mergeCell ref="E6:F6"/>
    <mergeCell ref="S5:T5"/>
    <mergeCell ref="U5:V5"/>
    <mergeCell ref="W5:X5"/>
    <mergeCell ref="C5:D5"/>
    <mergeCell ref="G5:H5"/>
    <mergeCell ref="I5:J5"/>
    <mergeCell ref="K5:L5"/>
    <mergeCell ref="M5:N5"/>
    <mergeCell ref="O5:P5"/>
    <mergeCell ref="Q5:R5"/>
    <mergeCell ref="E5:F5"/>
    <mergeCell ref="S4:T4"/>
    <mergeCell ref="U4:V4"/>
    <mergeCell ref="W4:X4"/>
    <mergeCell ref="C4:D4"/>
    <mergeCell ref="G4:H4"/>
    <mergeCell ref="I4:J4"/>
    <mergeCell ref="K4:L4"/>
    <mergeCell ref="M4:N4"/>
    <mergeCell ref="O4:P4"/>
    <mergeCell ref="Q4:R4"/>
    <mergeCell ref="E4:F4"/>
    <mergeCell ref="C1:D1"/>
    <mergeCell ref="G1:H1"/>
    <mergeCell ref="I1:J1"/>
    <mergeCell ref="Y2:Y3"/>
    <mergeCell ref="W1:X1"/>
    <mergeCell ref="U1:V1"/>
    <mergeCell ref="M3:N3"/>
    <mergeCell ref="K3:L3"/>
    <mergeCell ref="S1:T1"/>
    <mergeCell ref="K2:L2"/>
    <mergeCell ref="M2:N2"/>
    <mergeCell ref="W2:X3"/>
    <mergeCell ref="O2:P2"/>
    <mergeCell ref="Q2:R2"/>
    <mergeCell ref="O3:P3"/>
    <mergeCell ref="Q3:R3"/>
    <mergeCell ref="K1:N1"/>
    <mergeCell ref="O1:R1"/>
    <mergeCell ref="E1:F1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"/>
  <sheetViews>
    <sheetView workbookViewId="0">
      <selection sqref="A1:XFD1048576"/>
    </sheetView>
  </sheetViews>
  <sheetFormatPr baseColWidth="10" defaultColWidth="9.109375" defaultRowHeight="14.4"/>
  <cols>
    <col min="1" max="1" width="9.109375" style="10"/>
    <col min="2" max="2" width="9.109375" style="11"/>
    <col min="3" max="16384" width="9.109375" style="10"/>
  </cols>
  <sheetData/>
  <customSheetViews>
    <customSheetView guid="{FF3AA223-8979-49CD-B9AB-F350E9C802A3}" fitToPage="1" hiddenRows="1" topLeftCell="A38">
      <selection activeCell="E98" sqref="E98"/>
      <pageMargins left="0.7" right="0.7" top="0.75" bottom="0.75" header="0.3" footer="0.3"/>
      <pageSetup paperSize="9" scale="71" orientation="portrait" r:id="rId1"/>
    </customSheetView>
  </customSheetViews>
  <pageMargins left="0.7" right="0.7" top="0.75" bottom="0.75" header="0.3" footer="0.3"/>
  <pageSetup paperSize="9" scale="71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3:G60"/>
  <sheetViews>
    <sheetView topLeftCell="A3" workbookViewId="0">
      <selection activeCell="C3" sqref="C3:C8"/>
    </sheetView>
  </sheetViews>
  <sheetFormatPr baseColWidth="10" defaultRowHeight="14.4"/>
  <cols>
    <col min="2" max="2" width="18.44140625" customWidth="1"/>
  </cols>
  <sheetData>
    <row r="3" spans="1:7">
      <c r="A3" t="str">
        <f>[1]Feuil1!$A3</f>
        <v>APR</v>
      </c>
      <c r="B3" t="str">
        <f>[1]Feuil1!$B3</f>
        <v>CONFORM</v>
      </c>
      <c r="C3" s="128" t="str">
        <f>[1]Feuil1!$C3</f>
        <v>MAS064</v>
      </c>
    </row>
    <row r="4" spans="1:7">
      <c r="A4" t="str">
        <f>[1]Feuil1!$A4</f>
        <v>ABO</v>
      </c>
      <c r="B4" t="str">
        <f>[1]Feuil1!$B4</f>
        <v>NON CONFORME</v>
      </c>
      <c r="C4" s="128" t="str">
        <f>[1]Feuil1!$C4</f>
        <v>MAS092</v>
      </c>
    </row>
    <row r="5" spans="1:7">
      <c r="A5" t="str">
        <f>[1]Feuil1!$A5</f>
        <v>LMZ</v>
      </c>
      <c r="B5">
        <f>[1]Feuil1!$B5</f>
        <v>0</v>
      </c>
      <c r="C5" s="128" t="str">
        <f>[1]Feuil1!$C5</f>
        <v>MAS100</v>
      </c>
    </row>
    <row r="6" spans="1:7">
      <c r="A6" t="str">
        <f>[1]Feuil1!$A6</f>
        <v>HAM</v>
      </c>
      <c r="B6">
        <f>[2]Feuil1!B6</f>
        <v>0</v>
      </c>
      <c r="C6" s="128">
        <f>[1]Feuil1!$C6</f>
        <v>0</v>
      </c>
    </row>
    <row r="7" spans="1:7">
      <c r="A7" t="str">
        <f>[1]Feuil1!$A7</f>
        <v>KKI</v>
      </c>
      <c r="C7" s="128">
        <f>[1]Feuil1!$C7</f>
        <v>0</v>
      </c>
    </row>
    <row r="8" spans="1:7">
      <c r="A8" t="str">
        <f>[1]Feuil1!$A8</f>
        <v>PRI</v>
      </c>
      <c r="C8" s="128">
        <f>[1]Feuil1!$C8</f>
        <v>0</v>
      </c>
    </row>
    <row r="9" spans="1:7">
      <c r="A9" t="str">
        <f>[1]Feuil1!$A9</f>
        <v>ASA</v>
      </c>
      <c r="C9" s="128"/>
    </row>
    <row r="10" spans="1:7">
      <c r="A10" t="str">
        <f>[1]Feuil1!$A10</f>
        <v>MVU</v>
      </c>
      <c r="C10" s="128"/>
    </row>
    <row r="11" spans="1:7">
      <c r="A11" t="str">
        <f>[1]Feuil1!$A11</f>
        <v>NZO</v>
      </c>
    </row>
    <row r="12" spans="1:7">
      <c r="A12" t="str">
        <f>[1]Feuil1!$A12</f>
        <v>SVO</v>
      </c>
    </row>
    <row r="13" spans="1:7">
      <c r="A13" t="str">
        <f>[1]Feuil1!$A13</f>
        <v>SSE</v>
      </c>
    </row>
    <row r="14" spans="1:7">
      <c r="A14" t="str">
        <f>[1]Feuil1!$A14</f>
        <v>NJA</v>
      </c>
    </row>
    <row r="15" spans="1:7">
      <c r="A15" t="str">
        <f>[1]Feuil1!$A15</f>
        <v>JSO</v>
      </c>
      <c r="G15" s="3"/>
    </row>
    <row r="16" spans="1:7">
      <c r="A16" t="str">
        <f>[1]Feuil1!$A16</f>
        <v>SSA</v>
      </c>
    </row>
    <row r="17" spans="1:1">
      <c r="A17" t="str">
        <f>[1]Feuil1!$A17</f>
        <v>ILA</v>
      </c>
    </row>
    <row r="18" spans="1:1">
      <c r="A18" t="str">
        <f>[1]Feuil1!$A18</f>
        <v>JAU</v>
      </c>
    </row>
    <row r="19" spans="1:1">
      <c r="A19" t="str">
        <f>[1]Feuil1!$A19</f>
        <v>AFA</v>
      </c>
    </row>
    <row r="20" spans="1:1">
      <c r="A20" t="str">
        <f>[1]Feuil1!$A20</f>
        <v>KBO</v>
      </c>
    </row>
    <row r="21" spans="1:1">
      <c r="A21" t="str">
        <f>[1]Feuil1!$A21</f>
        <v>NLA</v>
      </c>
    </row>
    <row r="22" spans="1:1">
      <c r="A22" t="str">
        <f>[1]Feuil1!$A22</f>
        <v>LAB</v>
      </c>
    </row>
    <row r="23" spans="1:1">
      <c r="A23" t="str">
        <f>[1]Feuil1!$A23</f>
        <v>SFI</v>
      </c>
    </row>
    <row r="24" spans="1:1">
      <c r="A24" t="str">
        <f>[1]Feuil1!$A24</f>
        <v>HEL</v>
      </c>
    </row>
    <row r="25" spans="1:1">
      <c r="A25" t="str">
        <f>[1]Feuil1!$A25</f>
        <v>APL</v>
      </c>
    </row>
    <row r="26" spans="1:1">
      <c r="A26" t="str">
        <f>[1]Feuil1!$A26</f>
        <v>KSO</v>
      </c>
    </row>
    <row r="27" spans="1:1">
      <c r="A27" t="str">
        <f>[1]Feuil1!$A27</f>
        <v>ALA</v>
      </c>
    </row>
    <row r="28" spans="1:1">
      <c r="A28" t="str">
        <f>[1]Feuil1!$A28</f>
        <v>MGU</v>
      </c>
    </row>
    <row r="29" spans="1:1">
      <c r="A29" t="str">
        <f>[1]Feuil1!$A29</f>
        <v>FTO</v>
      </c>
    </row>
    <row r="30" spans="1:1">
      <c r="A30" t="str">
        <f>[1]Feuil1!$A30</f>
        <v>YKH</v>
      </c>
    </row>
    <row r="31" spans="1:1">
      <c r="A31" t="str">
        <f>[1]Feuil1!$A31</f>
        <v>RBO</v>
      </c>
    </row>
    <row r="32" spans="1:1">
      <c r="A32" t="str">
        <f>[1]Feuil1!$A32</f>
        <v>TMA</v>
      </c>
    </row>
    <row r="33" spans="1:1">
      <c r="A33" t="str">
        <f>[1]Feuil1!$A33</f>
        <v>DKA</v>
      </c>
    </row>
    <row r="34" spans="1:1">
      <c r="A34" t="str">
        <f>[1]Feuil1!$A34</f>
        <v>SOS</v>
      </c>
    </row>
    <row r="35" spans="1:1">
      <c r="A35" s="128">
        <f>[1]Feuil1!$A35</f>
        <v>0</v>
      </c>
    </row>
    <row r="36" spans="1:1">
      <c r="A36" s="128">
        <f>[1]Feuil1!$A36</f>
        <v>0</v>
      </c>
    </row>
    <row r="37" spans="1:1">
      <c r="A37" s="128">
        <f>[1]Feuil1!$A37</f>
        <v>0</v>
      </c>
    </row>
    <row r="38" spans="1:1">
      <c r="A38" s="128">
        <f>[1]Feuil1!$A38</f>
        <v>0</v>
      </c>
    </row>
    <row r="39" spans="1:1">
      <c r="A39" s="128">
        <f>[1]Feuil1!$A39</f>
        <v>0</v>
      </c>
    </row>
    <row r="40" spans="1:1">
      <c r="A40" s="128">
        <f>[1]Feuil1!$A40</f>
        <v>0</v>
      </c>
    </row>
    <row r="41" spans="1:1">
      <c r="A41" s="128">
        <f>[1]Feuil1!$A41</f>
        <v>0</v>
      </c>
    </row>
    <row r="42" spans="1:1">
      <c r="A42" s="128">
        <f>[1]Feuil1!$A42</f>
        <v>0</v>
      </c>
    </row>
    <row r="43" spans="1:1">
      <c r="A43" s="128">
        <f>[1]Feuil1!$A43</f>
        <v>0</v>
      </c>
    </row>
    <row r="44" spans="1:1">
      <c r="A44">
        <f>[1]Feuil1!$A44</f>
        <v>0</v>
      </c>
    </row>
    <row r="45" spans="1:1">
      <c r="A45">
        <f>[1]Feuil1!$A45</f>
        <v>0</v>
      </c>
    </row>
    <row r="46" spans="1:1">
      <c r="A46">
        <f>[1]Feuil1!$A46</f>
        <v>0</v>
      </c>
    </row>
    <row r="47" spans="1:1">
      <c r="A47">
        <f>[1]Feuil1!$A47</f>
        <v>0</v>
      </c>
    </row>
    <row r="48" spans="1:1">
      <c r="A48">
        <f>[1]Feuil1!$A48</f>
        <v>0</v>
      </c>
    </row>
    <row r="49" spans="1:1">
      <c r="A49">
        <f>[1]Feuil1!$A49</f>
        <v>0</v>
      </c>
    </row>
    <row r="50" spans="1:1">
      <c r="A50">
        <f>[1]Feuil1!$A50</f>
        <v>0</v>
      </c>
    </row>
    <row r="51" spans="1:1">
      <c r="A51">
        <f>[1]Feuil1!$A51</f>
        <v>0</v>
      </c>
    </row>
    <row r="52" spans="1:1">
      <c r="A52">
        <f>[1]Feuil1!$A52</f>
        <v>0</v>
      </c>
    </row>
    <row r="53" spans="1:1">
      <c r="A53">
        <f>[1]Feuil1!$A53</f>
        <v>0</v>
      </c>
    </row>
    <row r="54" spans="1:1">
      <c r="A54">
        <f>[1]Feuil1!$A54</f>
        <v>0</v>
      </c>
    </row>
    <row r="55" spans="1:1">
      <c r="A55">
        <f>[1]Feuil1!$A55</f>
        <v>0</v>
      </c>
    </row>
    <row r="56" spans="1:1">
      <c r="A56">
        <f>[1]Feuil1!$A56</f>
        <v>0</v>
      </c>
    </row>
    <row r="57" spans="1:1">
      <c r="A57">
        <f>[1]Feuil1!$A57</f>
        <v>0</v>
      </c>
    </row>
    <row r="58" spans="1:1">
      <c r="A58">
        <f>[1]Feuil1!$A58</f>
        <v>0</v>
      </c>
    </row>
    <row r="59" spans="1:1">
      <c r="A59">
        <f>[1]Feuil1!$A59</f>
        <v>0</v>
      </c>
    </row>
    <row r="60" spans="1:1">
      <c r="A60">
        <f>[1]Feuil1!$A60</f>
        <v>0</v>
      </c>
    </row>
  </sheetData>
  <customSheetViews>
    <customSheetView guid="{FF3AA223-8979-49CD-B9AB-F350E9C802A3}">
      <selection activeCell="H20" sqref="H20"/>
      <pageMargins left="0.7" right="0.7" top="0.75" bottom="0.75" header="0.3" footer="0.3"/>
    </customSheetView>
  </customSheetViews>
  <dataValidations count="1">
    <dataValidation type="list" allowBlank="1" showInputMessage="1" showErrorMessage="1" sqref="C10" xr:uid="{00000000-0002-0000-0200-000000000000}">
      <formula1>$B$3:$B$5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04EA76C2-DA03-4D5D-8C8A-36AE1476A1DC}">
            <xm:f>NOT(ISERROR(SEARCH(0,B6)))</xm:f>
            <xm:f>0</xm:f>
            <x14:dxf>
              <font>
                <color theme="0"/>
              </font>
            </x14:dxf>
          </x14:cfRule>
          <xm:sqref>B6</xm:sqref>
        </x14:conditionalFormatting>
        <x14:conditionalFormatting xmlns:xm="http://schemas.microsoft.com/office/excel/2006/main">
          <x14:cfRule type="containsText" priority="2" operator="containsText" id="{C2AD3205-AF0C-40C7-BDB9-26268CCB730D}">
            <xm:f>NOT(ISERROR(SEARCH(MAS,C3)))</xm:f>
            <xm:f>MAS</xm:f>
            <x14:dxf>
              <font>
                <color auto="1"/>
              </font>
            </x14:dxf>
          </x14:cfRule>
          <xm:sqref>C3:C10</xm:sqref>
        </x14:conditionalFormatting>
        <x14:conditionalFormatting xmlns:xm="http://schemas.microsoft.com/office/excel/2006/main">
          <x14:cfRule type="containsText" priority="1" operator="containsText" id="{01E35C75-4592-4280-856D-0182A9CDF325}">
            <xm:f>NOT(ISERROR(SEARCH(0,A3)))</xm:f>
            <xm:f>0</xm:f>
            <x14:dxf>
              <font>
                <color theme="0"/>
              </font>
            </x14:dxf>
          </x14:cfRule>
          <xm:sqref>A3:A60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2:E94"/>
  <sheetViews>
    <sheetView workbookViewId="0">
      <selection activeCell="R12" sqref="R12"/>
    </sheetView>
  </sheetViews>
  <sheetFormatPr baseColWidth="10" defaultColWidth="11.5546875" defaultRowHeight="14.4"/>
  <cols>
    <col min="1" max="16384" width="11.5546875" style="4"/>
  </cols>
  <sheetData>
    <row r="12" spans="2:3">
      <c r="C12" s="8"/>
    </row>
    <row r="13" spans="2:3">
      <c r="C13" s="8"/>
    </row>
    <row r="14" spans="2:3">
      <c r="B14" s="4">
        <v>1</v>
      </c>
    </row>
    <row r="29" spans="1:5" ht="15.6">
      <c r="A29" s="9"/>
      <c r="B29" s="9"/>
      <c r="C29" s="9"/>
      <c r="D29" s="9"/>
      <c r="E29" s="9"/>
    </row>
    <row r="30" spans="1:5" ht="15.6">
      <c r="A30" s="9"/>
      <c r="B30" s="9"/>
      <c r="C30" s="9"/>
      <c r="D30" s="9"/>
      <c r="E30" s="9"/>
    </row>
    <row r="31" spans="1:5" ht="15.6">
      <c r="A31" s="9"/>
      <c r="B31" s="9"/>
      <c r="C31" s="9"/>
      <c r="D31" s="9"/>
      <c r="E31" s="9"/>
    </row>
    <row r="32" spans="1:5" ht="15.6">
      <c r="A32" s="9"/>
      <c r="B32" s="9"/>
      <c r="C32" s="9"/>
      <c r="D32" s="9"/>
      <c r="E32" s="9"/>
    </row>
    <row r="33" spans="1:5" ht="15.6">
      <c r="A33" s="9"/>
      <c r="B33" s="9"/>
      <c r="C33" s="9"/>
      <c r="D33" s="9"/>
      <c r="E33" s="9"/>
    </row>
    <row r="34" spans="1:5" ht="15.6">
      <c r="A34" s="9"/>
      <c r="B34" s="9"/>
      <c r="C34" s="9"/>
      <c r="D34" s="9"/>
      <c r="E34" s="9"/>
    </row>
    <row r="35" spans="1:5" ht="15.6">
      <c r="A35" s="9"/>
      <c r="B35" s="9"/>
      <c r="C35" s="9"/>
      <c r="D35" s="9"/>
      <c r="E35" s="9"/>
    </row>
    <row r="36" spans="1:5" ht="15.6">
      <c r="A36" s="9"/>
      <c r="B36" s="9"/>
      <c r="C36" s="9"/>
      <c r="D36" s="9"/>
      <c r="E36" s="9"/>
    </row>
    <row r="37" spans="1:5" ht="15.6">
      <c r="A37" s="9"/>
      <c r="B37" s="9"/>
      <c r="C37" s="9"/>
      <c r="D37" s="9"/>
      <c r="E37" s="9"/>
    </row>
    <row r="38" spans="1:5" ht="15.6">
      <c r="A38" s="9"/>
      <c r="B38" s="9"/>
      <c r="C38" s="9"/>
      <c r="D38" s="9"/>
      <c r="E38" s="9"/>
    </row>
    <row r="39" spans="1:5" ht="15.6">
      <c r="A39" s="9"/>
      <c r="B39" s="9"/>
      <c r="C39" s="9"/>
      <c r="D39" s="9"/>
      <c r="E39" s="9"/>
    </row>
    <row r="40" spans="1:5" ht="15.6">
      <c r="A40" s="9"/>
      <c r="B40" s="9"/>
      <c r="C40" s="9"/>
      <c r="D40" s="9"/>
      <c r="E40" s="9"/>
    </row>
    <row r="48" spans="1:5" ht="15" thickBot="1"/>
    <row r="49" spans="1:4" ht="15" thickBot="1">
      <c r="A49" s="5"/>
      <c r="B49" s="6"/>
      <c r="C49" s="6"/>
      <c r="D49" s="7"/>
    </row>
    <row r="77" spans="3:5">
      <c r="C77" s="8"/>
      <c r="E77" s="8">
        <f>E12</f>
        <v>0</v>
      </c>
    </row>
    <row r="94" spans="5:5">
      <c r="E94" s="4">
        <f>+E93</f>
        <v>0</v>
      </c>
    </row>
  </sheetData>
  <sheetProtection formatCells="0" formatColumns="0" formatRows="0" insertRows="0" deleteRows="0"/>
  <customSheetViews>
    <customSheetView guid="{FF3AA223-8979-49CD-B9AB-F350E9C802A3}">
      <selection activeCell="K14" sqref="K14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Module5.Bouton2_Cliquer">
                <anchor moveWithCells="1">
                  <from>
                    <xdr:col>9</xdr:col>
                    <xdr:colOff>205740</xdr:colOff>
                    <xdr:row>7</xdr:row>
                    <xdr:rowOff>45720</xdr:rowOff>
                  </from>
                  <to>
                    <xdr:col>12</xdr:col>
                    <xdr:colOff>495300</xdr:colOff>
                    <xdr:row>16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Bouton2_Cliquer">
                <anchor moveWithCells="1">
                  <from>
                    <xdr:col>4</xdr:col>
                    <xdr:colOff>754380</xdr:colOff>
                    <xdr:row>7</xdr:row>
                    <xdr:rowOff>60960</xdr:rowOff>
                  </from>
                  <to>
                    <xdr:col>8</xdr:col>
                    <xdr:colOff>251460</xdr:colOff>
                    <xdr:row>16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Button 9">
              <controlPr defaultSize="0" print="0" autoFill="0" autoPict="0" macro="[0]!Bouton9_Cliquer">
                <anchor moveWithCells="1">
                  <from>
                    <xdr:col>0</xdr:col>
                    <xdr:colOff>594360</xdr:colOff>
                    <xdr:row>7</xdr:row>
                    <xdr:rowOff>60960</xdr:rowOff>
                  </from>
                  <to>
                    <xdr:col>4</xdr:col>
                    <xdr:colOff>114300</xdr:colOff>
                    <xdr:row>16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8" name="Button 10">
              <controlPr defaultSize="0" print="0" autoFill="0" autoPict="0" macro="[0]!Bouton10_Cliquer">
                <anchor moveWithCells="1">
                  <from>
                    <xdr:col>6</xdr:col>
                    <xdr:colOff>30480</xdr:colOff>
                    <xdr:row>18</xdr:row>
                    <xdr:rowOff>60960</xdr:rowOff>
                  </from>
                  <to>
                    <xdr:col>9</xdr:col>
                    <xdr:colOff>365760</xdr:colOff>
                    <xdr:row>20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9" name="Button 1">
              <controlPr defaultSize="0" print="0" autoFill="0" autoPict="0" macro="[0]!Bouton1_Cliquer">
                <anchor moveWithCells="1">
                  <from>
                    <xdr:col>13</xdr:col>
                    <xdr:colOff>609600</xdr:colOff>
                    <xdr:row>7</xdr:row>
                    <xdr:rowOff>60960</xdr:rowOff>
                  </from>
                  <to>
                    <xdr:col>17</xdr:col>
                    <xdr:colOff>106680</xdr:colOff>
                    <xdr:row>16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062CC-64A4-4A6A-8C9E-0E37D8A72282}">
  <sheetPr codeName="Feuil7"/>
  <dimension ref="A1:AP193"/>
  <sheetViews>
    <sheetView zoomScale="70" zoomScaleNormal="70" workbookViewId="0">
      <selection activeCell="A2" sqref="A2:AC2"/>
    </sheetView>
  </sheetViews>
  <sheetFormatPr baseColWidth="10" defaultColWidth="9.109375" defaultRowHeight="14.4"/>
  <cols>
    <col min="1" max="1" width="13.88671875" style="12" customWidth="1"/>
    <col min="2" max="2" width="14" style="13" customWidth="1"/>
    <col min="3" max="3" width="12.5546875" style="13" customWidth="1"/>
    <col min="4" max="4" width="11.6640625" style="14" customWidth="1"/>
    <col min="5" max="5" width="13.88671875" style="13" customWidth="1"/>
    <col min="6" max="6" width="12.88671875" style="13" customWidth="1"/>
    <col min="7" max="7" width="10.6640625" style="12" customWidth="1"/>
    <col min="8" max="8" width="9.6640625" style="12" customWidth="1"/>
    <col min="9" max="9" width="17.88671875" style="12" customWidth="1"/>
    <col min="10" max="10" width="15.6640625" style="13" customWidth="1"/>
    <col min="11" max="11" width="10.33203125" style="13" customWidth="1"/>
    <col min="12" max="12" width="10.88671875" style="13" customWidth="1"/>
    <col min="13" max="13" width="7.33203125" style="13" customWidth="1"/>
    <col min="14" max="14" width="8.44140625" style="13" customWidth="1"/>
    <col min="15" max="18" width="13.109375" style="13" customWidth="1"/>
    <col min="19" max="20" width="17.5546875" style="13" customWidth="1"/>
    <col min="21" max="21" width="20.44140625" style="13" customWidth="1"/>
    <col min="22" max="25" width="11.5546875" style="13" hidden="1" customWidth="1"/>
    <col min="26" max="26" width="14.88671875" style="13" hidden="1" customWidth="1"/>
    <col min="27" max="27" width="17.6640625" style="13" hidden="1" customWidth="1"/>
    <col min="28" max="28" width="14.88671875" style="13" hidden="1" customWidth="1"/>
    <col min="29" max="29" width="15.88671875" style="13" customWidth="1"/>
    <col min="30" max="30" width="17.5546875" style="13" customWidth="1"/>
    <col min="31" max="31" width="12" style="13" customWidth="1"/>
    <col min="32" max="32" width="14.109375" style="13" customWidth="1"/>
    <col min="33" max="34" width="10.6640625" style="13" customWidth="1"/>
    <col min="35" max="35" width="13.44140625" style="13" customWidth="1"/>
    <col min="36" max="36" width="13.5546875" style="13" customWidth="1"/>
    <col min="37" max="37" width="38.33203125" style="13" customWidth="1"/>
    <col min="38" max="38" width="9.109375" style="13"/>
    <col min="39" max="42" width="27.5546875" style="13" customWidth="1"/>
    <col min="43" max="16384" width="9.109375" style="13"/>
  </cols>
  <sheetData>
    <row r="1" spans="1:42" ht="15" thickBot="1">
      <c r="A1" s="12" t="s">
        <v>38</v>
      </c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42" ht="24" thickBot="1">
      <c r="A2" s="170" t="s">
        <v>79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 t="s">
        <v>80</v>
      </c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2"/>
      <c r="AD2" s="16"/>
      <c r="AE2" s="17"/>
      <c r="AF2" s="16"/>
      <c r="AG2" s="16"/>
      <c r="AH2" s="16"/>
      <c r="AI2" s="16"/>
      <c r="AJ2" s="16"/>
      <c r="AK2" s="16"/>
    </row>
    <row r="3" spans="1:42" ht="12" customHeight="1" thickBot="1">
      <c r="A3" s="18"/>
      <c r="B3" s="16"/>
      <c r="C3" s="16"/>
      <c r="D3" s="19"/>
      <c r="E3" s="16"/>
      <c r="F3" s="16"/>
      <c r="G3" s="18"/>
      <c r="H3" s="18"/>
      <c r="I3" s="18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J3" s="16"/>
      <c r="AK3" s="16"/>
    </row>
    <row r="4" spans="1:42" s="24" customFormat="1" ht="18.600000000000001" thickBot="1">
      <c r="A4" s="183" t="s">
        <v>31</v>
      </c>
      <c r="B4" s="184"/>
      <c r="C4" s="185"/>
      <c r="D4" s="186"/>
      <c r="E4" s="20"/>
      <c r="F4" s="20"/>
      <c r="G4" s="21"/>
      <c r="H4" s="21"/>
      <c r="I4" s="21"/>
      <c r="J4" s="21"/>
      <c r="K4" s="21"/>
      <c r="L4" s="21"/>
      <c r="M4" s="21"/>
      <c r="N4" s="21"/>
      <c r="O4" s="21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17"/>
      <c r="AF4" s="16"/>
      <c r="AG4" s="16"/>
      <c r="AH4" s="16"/>
      <c r="AI4" s="16"/>
      <c r="AJ4" s="23"/>
      <c r="AK4" s="23"/>
    </row>
    <row r="5" spans="1:42" s="28" customFormat="1" ht="39" customHeight="1" thickBot="1">
      <c r="A5" s="187" t="s">
        <v>40</v>
      </c>
      <c r="B5" s="188"/>
      <c r="C5" s="189"/>
      <c r="D5" s="190"/>
      <c r="E5" s="22"/>
      <c r="F5" s="25"/>
      <c r="G5" s="167" t="s">
        <v>14</v>
      </c>
      <c r="H5" s="168"/>
      <c r="I5" s="168"/>
      <c r="J5" s="169"/>
      <c r="K5" s="22"/>
      <c r="L5" s="167" t="s">
        <v>39</v>
      </c>
      <c r="M5" s="168"/>
      <c r="N5" s="168"/>
      <c r="O5" s="168"/>
      <c r="P5" s="168"/>
      <c r="Q5" s="169"/>
      <c r="R5" s="22"/>
      <c r="S5" s="22"/>
      <c r="AA5" s="26"/>
      <c r="AB5" s="26"/>
      <c r="AC5" s="26"/>
      <c r="AD5" s="26"/>
      <c r="AE5" s="13"/>
      <c r="AF5" s="13"/>
      <c r="AG5" s="13"/>
      <c r="AH5" s="13"/>
      <c r="AI5" s="13"/>
      <c r="AJ5" s="27"/>
      <c r="AK5" s="27"/>
    </row>
    <row r="6" spans="1:42" s="24" customFormat="1" ht="18.600000000000001" thickBot="1">
      <c r="A6" s="183" t="s">
        <v>18</v>
      </c>
      <c r="B6" s="184"/>
      <c r="C6" s="29"/>
      <c r="D6" s="20"/>
      <c r="E6" s="30"/>
      <c r="F6" s="20"/>
      <c r="G6" s="106"/>
      <c r="H6" s="106"/>
      <c r="I6" s="106"/>
      <c r="J6" s="106"/>
      <c r="K6" s="106"/>
      <c r="L6" s="106"/>
      <c r="M6" s="31"/>
      <c r="N6" s="106"/>
      <c r="O6" s="106"/>
      <c r="P6" s="22"/>
      <c r="Q6" s="22"/>
      <c r="R6" s="22"/>
      <c r="S6" s="22"/>
      <c r="T6" s="22"/>
      <c r="AA6" s="22"/>
      <c r="AB6" s="22"/>
      <c r="AC6" s="22"/>
      <c r="AD6" s="22"/>
      <c r="AE6" s="17"/>
      <c r="AF6" s="16"/>
      <c r="AG6" s="16"/>
      <c r="AH6" s="16"/>
      <c r="AI6" s="16"/>
      <c r="AJ6" s="23"/>
      <c r="AK6" s="23"/>
    </row>
    <row r="7" spans="1:42" s="24" customFormat="1" ht="18.600000000000001" thickBot="1">
      <c r="A7" s="30"/>
      <c r="B7" s="30"/>
      <c r="C7" s="30"/>
      <c r="D7" s="30"/>
      <c r="E7" s="30"/>
      <c r="F7" s="20"/>
      <c r="G7" s="106"/>
      <c r="H7" s="106"/>
      <c r="I7" s="106"/>
      <c r="J7" s="106"/>
      <c r="K7" s="106"/>
      <c r="L7" s="106"/>
      <c r="M7" s="31"/>
      <c r="N7" s="106"/>
      <c r="O7" s="106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13"/>
      <c r="AF7" s="13"/>
      <c r="AG7" s="13"/>
      <c r="AH7" s="13"/>
      <c r="AI7" s="13"/>
      <c r="AJ7" s="23"/>
      <c r="AK7" s="23"/>
    </row>
    <row r="8" spans="1:42" s="24" customFormat="1" ht="24.6" customHeight="1" thickBot="1">
      <c r="A8" s="173" t="s">
        <v>71</v>
      </c>
      <c r="B8" s="174"/>
      <c r="C8" s="174"/>
      <c r="D8" s="175"/>
      <c r="E8" s="102"/>
      <c r="F8" s="20"/>
      <c r="G8" s="173" t="s">
        <v>15</v>
      </c>
      <c r="H8" s="174"/>
      <c r="I8" s="198"/>
      <c r="J8" s="199"/>
      <c r="L8" s="173" t="s">
        <v>47</v>
      </c>
      <c r="M8" s="174"/>
      <c r="N8" s="174"/>
      <c r="O8" s="174"/>
      <c r="P8" s="174"/>
      <c r="Q8" s="175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22"/>
      <c r="AD8" s="22"/>
      <c r="AE8" s="17"/>
      <c r="AF8" s="16"/>
      <c r="AG8" s="16"/>
      <c r="AH8" s="16"/>
      <c r="AI8" s="16"/>
      <c r="AJ8" s="23"/>
      <c r="AK8" s="23"/>
    </row>
    <row r="9" spans="1:42" s="24" customFormat="1" ht="30" customHeight="1" thickBot="1">
      <c r="A9" s="196"/>
      <c r="B9" s="197"/>
      <c r="C9" s="197"/>
      <c r="D9" s="202"/>
      <c r="E9" s="30"/>
      <c r="F9" s="30"/>
      <c r="G9" s="196"/>
      <c r="H9" s="197"/>
      <c r="I9" s="200"/>
      <c r="J9" s="201"/>
      <c r="L9" s="196"/>
      <c r="M9" s="197"/>
      <c r="N9" s="197"/>
      <c r="O9" s="197"/>
      <c r="P9" s="197"/>
      <c r="Q9" s="202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4"/>
      <c r="AD9" s="173" t="s">
        <v>19</v>
      </c>
      <c r="AE9" s="174"/>
      <c r="AF9" s="174"/>
      <c r="AG9" s="174"/>
      <c r="AH9" s="174"/>
      <c r="AI9" s="174"/>
      <c r="AJ9" s="175"/>
      <c r="AK9" s="23"/>
    </row>
    <row r="10" spans="1:42" s="24" customFormat="1" ht="14.25" customHeight="1" thickBot="1">
      <c r="A10" s="21"/>
      <c r="B10" s="35"/>
      <c r="C10" s="35"/>
      <c r="D10" s="21"/>
      <c r="E10" s="21"/>
      <c r="F10" s="21"/>
      <c r="G10" s="22"/>
      <c r="H10" s="22"/>
      <c r="I10" s="32"/>
      <c r="J10" s="32"/>
      <c r="K10" s="33"/>
      <c r="L10" s="33"/>
      <c r="M10" s="33"/>
      <c r="N10" s="33"/>
      <c r="O10" s="33"/>
      <c r="P10" s="33"/>
      <c r="Q10" s="33"/>
      <c r="R10" s="60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176"/>
      <c r="AE10" s="177"/>
      <c r="AF10" s="177"/>
      <c r="AG10" s="177"/>
      <c r="AH10" s="177"/>
      <c r="AI10" s="177"/>
      <c r="AJ10" s="178"/>
      <c r="AK10" s="23"/>
    </row>
    <row r="11" spans="1:42" s="24" customFormat="1" ht="21.75" customHeight="1" thickBot="1">
      <c r="A11" s="21"/>
      <c r="B11" s="35"/>
      <c r="C11" s="35"/>
      <c r="D11" s="21"/>
      <c r="E11" s="21"/>
      <c r="F11" s="21"/>
      <c r="G11" s="106"/>
      <c r="H11" s="106"/>
      <c r="I11" s="36"/>
      <c r="J11" s="36"/>
      <c r="K11" s="36"/>
      <c r="L11" s="36"/>
      <c r="M11" s="31"/>
      <c r="N11" s="31"/>
      <c r="O11" s="179" t="s">
        <v>73</v>
      </c>
      <c r="P11" s="179"/>
      <c r="Q11" s="179"/>
      <c r="R11" s="179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21"/>
      <c r="AD11" s="176"/>
      <c r="AE11" s="177"/>
      <c r="AF11" s="177"/>
      <c r="AG11" s="177"/>
      <c r="AH11" s="177"/>
      <c r="AI11" s="177"/>
      <c r="AJ11" s="178"/>
      <c r="AK11" s="23"/>
      <c r="AM11" s="180" t="s">
        <v>59</v>
      </c>
      <c r="AN11" s="181"/>
      <c r="AO11" s="181"/>
      <c r="AP11" s="182"/>
    </row>
    <row r="12" spans="1:42" s="80" customFormat="1" ht="54" customHeight="1" thickBot="1">
      <c r="A12" s="75" t="s">
        <v>28</v>
      </c>
      <c r="B12" s="107" t="s">
        <v>1</v>
      </c>
      <c r="C12" s="107" t="s">
        <v>46</v>
      </c>
      <c r="D12" s="107" t="s">
        <v>0</v>
      </c>
      <c r="E12" s="107" t="s">
        <v>2</v>
      </c>
      <c r="F12" s="107" t="s">
        <v>4</v>
      </c>
      <c r="G12" s="191" t="s">
        <v>23</v>
      </c>
      <c r="H12" s="191"/>
      <c r="I12" s="109" t="s">
        <v>8</v>
      </c>
      <c r="J12" s="108" t="s">
        <v>9</v>
      </c>
      <c r="K12" s="192" t="s">
        <v>72</v>
      </c>
      <c r="L12" s="192"/>
      <c r="M12" s="192" t="s">
        <v>51</v>
      </c>
      <c r="N12" s="192"/>
      <c r="O12" s="107" t="s">
        <v>57</v>
      </c>
      <c r="P12" s="107" t="s">
        <v>52</v>
      </c>
      <c r="Q12" s="107" t="s">
        <v>53</v>
      </c>
      <c r="R12" s="107" t="s">
        <v>41</v>
      </c>
      <c r="S12" s="107" t="s">
        <v>74</v>
      </c>
      <c r="T12" s="107" t="s">
        <v>16</v>
      </c>
      <c r="U12" s="107" t="s">
        <v>22</v>
      </c>
      <c r="V12" s="193" t="s">
        <v>50</v>
      </c>
      <c r="W12" s="194"/>
      <c r="X12" s="192" t="s">
        <v>45</v>
      </c>
      <c r="Y12" s="192"/>
      <c r="Z12" s="78" t="s">
        <v>43</v>
      </c>
      <c r="AA12" s="78" t="s">
        <v>70</v>
      </c>
      <c r="AB12" s="78" t="s">
        <v>45</v>
      </c>
      <c r="AC12" s="108" t="s">
        <v>26</v>
      </c>
      <c r="AD12" s="107" t="s">
        <v>54</v>
      </c>
      <c r="AE12" s="193" t="s">
        <v>55</v>
      </c>
      <c r="AF12" s="195"/>
      <c r="AG12" s="193" t="s">
        <v>56</v>
      </c>
      <c r="AH12" s="195"/>
      <c r="AI12" s="108" t="s">
        <v>21</v>
      </c>
      <c r="AJ12" s="108" t="s">
        <v>20</v>
      </c>
      <c r="AK12" s="79" t="s">
        <v>27</v>
      </c>
      <c r="AM12" s="90"/>
      <c r="AN12" s="91" t="s">
        <v>60</v>
      </c>
      <c r="AO12" s="91" t="s">
        <v>61</v>
      </c>
      <c r="AP12" s="92" t="s">
        <v>62</v>
      </c>
    </row>
    <row r="13" spans="1:42" s="81" customFormat="1" ht="24.75" customHeight="1">
      <c r="A13" s="211" t="s">
        <v>12</v>
      </c>
      <c r="B13" s="214" t="s">
        <v>13</v>
      </c>
      <c r="C13" s="214" t="s">
        <v>13</v>
      </c>
      <c r="D13" s="217" t="s">
        <v>13</v>
      </c>
      <c r="E13" s="214" t="s">
        <v>13</v>
      </c>
      <c r="F13" s="214" t="s">
        <v>13</v>
      </c>
      <c r="G13" s="63" t="s">
        <v>7</v>
      </c>
      <c r="H13" s="64">
        <v>37.6</v>
      </c>
      <c r="I13" s="222" t="s">
        <v>11</v>
      </c>
      <c r="J13" s="222" t="s">
        <v>11</v>
      </c>
      <c r="K13" s="63" t="s">
        <v>7</v>
      </c>
      <c r="L13" s="65">
        <v>0.99</v>
      </c>
      <c r="M13" s="63" t="s">
        <v>7</v>
      </c>
      <c r="N13" s="64">
        <v>5.5</v>
      </c>
      <c r="O13" s="229" t="s">
        <v>13</v>
      </c>
      <c r="P13" s="63" t="s">
        <v>7</v>
      </c>
      <c r="Q13" s="66">
        <v>60000</v>
      </c>
      <c r="R13" s="231" t="s">
        <v>13</v>
      </c>
      <c r="S13" s="203" t="s">
        <v>76</v>
      </c>
      <c r="T13" s="203" t="s">
        <v>77</v>
      </c>
      <c r="U13" s="222" t="s">
        <v>17</v>
      </c>
      <c r="V13" s="63" t="s">
        <v>7</v>
      </c>
      <c r="W13" s="65">
        <v>1</v>
      </c>
      <c r="X13" s="63" t="s">
        <v>7</v>
      </c>
      <c r="Y13" s="65">
        <v>1</v>
      </c>
      <c r="Z13" s="229" t="s">
        <v>44</v>
      </c>
      <c r="AA13" s="229" t="s">
        <v>13</v>
      </c>
      <c r="AB13" s="229" t="s">
        <v>42</v>
      </c>
      <c r="AC13" s="222" t="s">
        <v>13</v>
      </c>
      <c r="AD13" s="222" t="s">
        <v>13</v>
      </c>
      <c r="AE13" s="220" t="s">
        <v>75</v>
      </c>
      <c r="AF13" s="221"/>
      <c r="AG13" s="220" t="s">
        <v>36</v>
      </c>
      <c r="AH13" s="221"/>
      <c r="AI13" s="222" t="s">
        <v>13</v>
      </c>
      <c r="AJ13" s="222" t="s">
        <v>13</v>
      </c>
      <c r="AK13" s="224" t="s">
        <v>13</v>
      </c>
      <c r="AM13" s="93" t="s">
        <v>63</v>
      </c>
      <c r="AN13" s="94">
        <f>COUNTA(M17:M361)</f>
        <v>0</v>
      </c>
      <c r="AO13" s="94">
        <f>COUNTA(AA17:AA361)</f>
        <v>0</v>
      </c>
      <c r="AP13" s="95"/>
    </row>
    <row r="14" spans="1:42" s="81" customFormat="1" ht="17.25" customHeight="1">
      <c r="A14" s="212"/>
      <c r="B14" s="215"/>
      <c r="C14" s="215"/>
      <c r="D14" s="218"/>
      <c r="E14" s="215"/>
      <c r="F14" s="215"/>
      <c r="G14" s="208" t="s">
        <v>3</v>
      </c>
      <c r="H14" s="206">
        <v>38.200000000000003</v>
      </c>
      <c r="I14" s="223"/>
      <c r="J14" s="223"/>
      <c r="K14" s="208" t="s">
        <v>3</v>
      </c>
      <c r="L14" s="227">
        <v>1.05</v>
      </c>
      <c r="M14" s="208" t="s">
        <v>3</v>
      </c>
      <c r="N14" s="206">
        <v>6.1</v>
      </c>
      <c r="O14" s="230"/>
      <c r="P14" s="208" t="s">
        <v>3</v>
      </c>
      <c r="Q14" s="210">
        <v>120000</v>
      </c>
      <c r="R14" s="232"/>
      <c r="S14" s="204"/>
      <c r="T14" s="204"/>
      <c r="U14" s="223"/>
      <c r="V14" s="208" t="s">
        <v>3</v>
      </c>
      <c r="W14" s="227">
        <v>2</v>
      </c>
      <c r="X14" s="208" t="s">
        <v>3</v>
      </c>
      <c r="Y14" s="227">
        <v>2</v>
      </c>
      <c r="Z14" s="230"/>
      <c r="AA14" s="230"/>
      <c r="AB14" s="230"/>
      <c r="AC14" s="223"/>
      <c r="AD14" s="223"/>
      <c r="AE14" s="67" t="s">
        <v>29</v>
      </c>
      <c r="AF14" s="68">
        <v>0.72</v>
      </c>
      <c r="AG14" s="69" t="s">
        <v>29</v>
      </c>
      <c r="AH14" s="86" t="s">
        <v>36</v>
      </c>
      <c r="AI14" s="223"/>
      <c r="AJ14" s="223"/>
      <c r="AK14" s="225"/>
      <c r="AM14" s="93" t="s">
        <v>64</v>
      </c>
      <c r="AN14" s="94">
        <f>AN13*180</f>
        <v>0</v>
      </c>
      <c r="AO14" s="103">
        <f>AO13*10</f>
        <v>0</v>
      </c>
      <c r="AP14" s="96">
        <f>SUM(AD17:AD738)</f>
        <v>0</v>
      </c>
    </row>
    <row r="15" spans="1:42" s="81" customFormat="1" ht="17.25" customHeight="1" thickBot="1">
      <c r="A15" s="213"/>
      <c r="B15" s="216"/>
      <c r="C15" s="216"/>
      <c r="D15" s="219"/>
      <c r="E15" s="216"/>
      <c r="F15" s="216"/>
      <c r="G15" s="209"/>
      <c r="H15" s="207"/>
      <c r="I15" s="209"/>
      <c r="J15" s="209"/>
      <c r="K15" s="209"/>
      <c r="L15" s="228"/>
      <c r="M15" s="209"/>
      <c r="N15" s="207"/>
      <c r="O15" s="207"/>
      <c r="P15" s="209"/>
      <c r="Q15" s="209"/>
      <c r="R15" s="233"/>
      <c r="S15" s="205"/>
      <c r="T15" s="205"/>
      <c r="U15" s="209"/>
      <c r="V15" s="209"/>
      <c r="W15" s="228"/>
      <c r="X15" s="209"/>
      <c r="Y15" s="228"/>
      <c r="Z15" s="207"/>
      <c r="AA15" s="207"/>
      <c r="AB15" s="207"/>
      <c r="AC15" s="209"/>
      <c r="AD15" s="209"/>
      <c r="AE15" s="70" t="s">
        <v>30</v>
      </c>
      <c r="AF15" s="71">
        <v>0.88</v>
      </c>
      <c r="AG15" s="72" t="s">
        <v>30</v>
      </c>
      <c r="AH15" s="87" t="s">
        <v>36</v>
      </c>
      <c r="AI15" s="209"/>
      <c r="AJ15" s="209"/>
      <c r="AK15" s="226"/>
      <c r="AM15" s="93" t="s">
        <v>65</v>
      </c>
      <c r="AN15" s="97" t="e">
        <f>AN14/G16</f>
        <v>#DIV/0!</v>
      </c>
      <c r="AO15" s="98"/>
      <c r="AP15" s="95"/>
    </row>
    <row r="16" spans="1:42" ht="21" customHeight="1" thickBot="1">
      <c r="A16" s="265" t="s">
        <v>25</v>
      </c>
      <c r="B16" s="266"/>
      <c r="C16" s="266"/>
      <c r="D16" s="266"/>
      <c r="E16" s="267"/>
      <c r="F16" s="37" t="s">
        <v>24</v>
      </c>
      <c r="G16" s="268"/>
      <c r="H16" s="269"/>
      <c r="I16" s="41"/>
      <c r="J16" s="41"/>
      <c r="K16" s="270"/>
      <c r="L16" s="270"/>
      <c r="M16" s="270"/>
      <c r="N16" s="270"/>
      <c r="O16" s="73"/>
      <c r="P16" s="38"/>
      <c r="Q16" s="38"/>
      <c r="R16" s="74"/>
      <c r="S16" s="41"/>
      <c r="T16" s="41"/>
      <c r="U16" s="41"/>
      <c r="V16" s="271"/>
      <c r="W16" s="272"/>
      <c r="X16" s="273"/>
      <c r="Y16" s="273"/>
      <c r="Z16" s="105"/>
      <c r="AA16" s="105"/>
      <c r="AB16" s="105"/>
      <c r="AC16" s="41"/>
      <c r="AD16" s="41"/>
      <c r="AE16" s="243"/>
      <c r="AF16" s="244"/>
      <c r="AG16" s="243" t="s">
        <v>36</v>
      </c>
      <c r="AH16" s="244"/>
      <c r="AI16" s="41"/>
      <c r="AJ16" s="41"/>
      <c r="AK16" s="42"/>
      <c r="AM16" s="99" t="s">
        <v>66</v>
      </c>
      <c r="AN16" s="100" t="e">
        <f>SUM(AN15,AO14,AP14,AI16,AJ16)</f>
        <v>#DIV/0!</v>
      </c>
      <c r="AO16" s="98"/>
      <c r="AP16" s="95"/>
    </row>
    <row r="17" spans="1:42" ht="16.5" customHeight="1">
      <c r="A17" s="245"/>
      <c r="B17" s="248"/>
      <c r="C17" s="251"/>
      <c r="D17" s="43">
        <v>1.1000000000000001</v>
      </c>
      <c r="E17" s="44">
        <v>45.96</v>
      </c>
      <c r="F17" s="45"/>
      <c r="G17" s="254"/>
      <c r="H17" s="255"/>
      <c r="I17" s="256"/>
      <c r="J17" s="259"/>
      <c r="K17" s="262"/>
      <c r="L17" s="262"/>
      <c r="M17" s="262"/>
      <c r="N17" s="262"/>
      <c r="O17" s="234"/>
      <c r="P17" s="237"/>
      <c r="Q17" s="237"/>
      <c r="R17" s="234"/>
      <c r="S17" s="240"/>
      <c r="T17" s="240"/>
      <c r="U17" s="240"/>
      <c r="V17" s="277"/>
      <c r="W17" s="277"/>
      <c r="X17" s="262"/>
      <c r="Y17" s="262"/>
      <c r="Z17" s="240"/>
      <c r="AA17" s="240"/>
      <c r="AB17" s="240"/>
      <c r="AC17" s="295"/>
      <c r="AD17" s="274"/>
      <c r="AE17" s="274"/>
      <c r="AF17" s="274"/>
      <c r="AG17" s="274"/>
      <c r="AH17" s="274"/>
      <c r="AI17" s="274"/>
      <c r="AJ17" s="274"/>
      <c r="AK17" s="290"/>
      <c r="AM17" s="99" t="s">
        <v>67</v>
      </c>
      <c r="AN17" s="101">
        <f>SUM(AO14,AP14,AI16,AJ16,)</f>
        <v>0</v>
      </c>
      <c r="AO17" s="98"/>
      <c r="AP17" s="95"/>
    </row>
    <row r="18" spans="1:42" ht="16.5" customHeight="1">
      <c r="A18" s="246"/>
      <c r="B18" s="249"/>
      <c r="C18" s="252"/>
      <c r="D18" s="46">
        <v>1.2</v>
      </c>
      <c r="E18" s="47">
        <v>45.96</v>
      </c>
      <c r="F18" s="48"/>
      <c r="G18" s="278"/>
      <c r="H18" s="279"/>
      <c r="I18" s="257"/>
      <c r="J18" s="260"/>
      <c r="K18" s="263"/>
      <c r="L18" s="263"/>
      <c r="M18" s="263"/>
      <c r="N18" s="263"/>
      <c r="O18" s="235"/>
      <c r="P18" s="238"/>
      <c r="Q18" s="238"/>
      <c r="R18" s="235"/>
      <c r="S18" s="241"/>
      <c r="T18" s="241"/>
      <c r="U18" s="241"/>
      <c r="V18" s="280"/>
      <c r="W18" s="280"/>
      <c r="X18" s="263"/>
      <c r="Y18" s="263"/>
      <c r="Z18" s="241"/>
      <c r="AA18" s="241"/>
      <c r="AB18" s="241"/>
      <c r="AC18" s="296"/>
      <c r="AD18" s="275"/>
      <c r="AE18" s="275"/>
      <c r="AF18" s="275"/>
      <c r="AG18" s="275"/>
      <c r="AH18" s="275"/>
      <c r="AI18" s="275"/>
      <c r="AJ18" s="275"/>
      <c r="AK18" s="291"/>
      <c r="AM18" s="99" t="s">
        <v>68</v>
      </c>
      <c r="AN18" s="101">
        <f>SUM(AP14,AI16,AJ16)</f>
        <v>0</v>
      </c>
      <c r="AO18" s="98"/>
      <c r="AP18" s="95"/>
    </row>
    <row r="19" spans="1:42" ht="16.5" customHeight="1">
      <c r="A19" s="246"/>
      <c r="B19" s="249"/>
      <c r="C19" s="252"/>
      <c r="D19" s="46">
        <v>1.3</v>
      </c>
      <c r="E19" s="47">
        <v>45.96</v>
      </c>
      <c r="F19" s="48"/>
      <c r="G19" s="278"/>
      <c r="H19" s="279"/>
      <c r="I19" s="257"/>
      <c r="J19" s="260"/>
      <c r="K19" s="263"/>
      <c r="L19" s="263"/>
      <c r="M19" s="263"/>
      <c r="N19" s="263"/>
      <c r="O19" s="235"/>
      <c r="P19" s="238"/>
      <c r="Q19" s="238"/>
      <c r="R19" s="235"/>
      <c r="S19" s="241"/>
      <c r="T19" s="241"/>
      <c r="U19" s="241"/>
      <c r="V19" s="280"/>
      <c r="W19" s="280"/>
      <c r="X19" s="263"/>
      <c r="Y19" s="263"/>
      <c r="Z19" s="241"/>
      <c r="AA19" s="241"/>
      <c r="AB19" s="241"/>
      <c r="AC19" s="296"/>
      <c r="AD19" s="275"/>
      <c r="AE19" s="275"/>
      <c r="AF19" s="275"/>
      <c r="AG19" s="275"/>
      <c r="AH19" s="275"/>
      <c r="AI19" s="275"/>
      <c r="AJ19" s="275"/>
      <c r="AK19" s="291"/>
      <c r="AM19" s="293" t="s">
        <v>69</v>
      </c>
      <c r="AN19" s="284">
        <f>SUM(AI16,AJ16)</f>
        <v>0</v>
      </c>
      <c r="AO19" s="286"/>
      <c r="AP19" s="288"/>
    </row>
    <row r="20" spans="1:42" ht="16.5" customHeight="1" thickBot="1">
      <c r="A20" s="246"/>
      <c r="B20" s="249"/>
      <c r="C20" s="252"/>
      <c r="D20" s="46">
        <v>1.4</v>
      </c>
      <c r="E20" s="47">
        <v>45.96</v>
      </c>
      <c r="F20" s="48"/>
      <c r="G20" s="278"/>
      <c r="H20" s="279"/>
      <c r="I20" s="257"/>
      <c r="J20" s="260"/>
      <c r="K20" s="263"/>
      <c r="L20" s="263"/>
      <c r="M20" s="263"/>
      <c r="N20" s="263"/>
      <c r="O20" s="235"/>
      <c r="P20" s="238"/>
      <c r="Q20" s="238"/>
      <c r="R20" s="235"/>
      <c r="S20" s="241"/>
      <c r="T20" s="241"/>
      <c r="U20" s="241"/>
      <c r="V20" s="280"/>
      <c r="W20" s="280"/>
      <c r="X20" s="263"/>
      <c r="Y20" s="263"/>
      <c r="Z20" s="241"/>
      <c r="AA20" s="241"/>
      <c r="AB20" s="241"/>
      <c r="AC20" s="296"/>
      <c r="AD20" s="275"/>
      <c r="AE20" s="275"/>
      <c r="AF20" s="275"/>
      <c r="AG20" s="275"/>
      <c r="AH20" s="275"/>
      <c r="AI20" s="275"/>
      <c r="AJ20" s="275"/>
      <c r="AK20" s="291"/>
      <c r="AM20" s="294"/>
      <c r="AN20" s="285"/>
      <c r="AO20" s="287"/>
      <c r="AP20" s="289"/>
    </row>
    <row r="21" spans="1:42" ht="16.5" customHeight="1">
      <c r="A21" s="246"/>
      <c r="B21" s="249"/>
      <c r="C21" s="252"/>
      <c r="D21" s="46">
        <v>1.5</v>
      </c>
      <c r="E21" s="47">
        <v>45.96</v>
      </c>
      <c r="F21" s="48"/>
      <c r="G21" s="278"/>
      <c r="H21" s="279"/>
      <c r="I21" s="257"/>
      <c r="J21" s="260"/>
      <c r="K21" s="263"/>
      <c r="L21" s="263"/>
      <c r="M21" s="263"/>
      <c r="N21" s="263"/>
      <c r="O21" s="235"/>
      <c r="P21" s="238"/>
      <c r="Q21" s="238"/>
      <c r="R21" s="235"/>
      <c r="S21" s="241"/>
      <c r="T21" s="241"/>
      <c r="U21" s="241"/>
      <c r="V21" s="280"/>
      <c r="W21" s="280"/>
      <c r="X21" s="263"/>
      <c r="Y21" s="263"/>
      <c r="Z21" s="241"/>
      <c r="AA21" s="241"/>
      <c r="AB21" s="241"/>
      <c r="AC21" s="296"/>
      <c r="AD21" s="275"/>
      <c r="AE21" s="275"/>
      <c r="AF21" s="275"/>
      <c r="AG21" s="275"/>
      <c r="AH21" s="275"/>
      <c r="AI21" s="275"/>
      <c r="AJ21" s="275"/>
      <c r="AK21" s="291"/>
    </row>
    <row r="22" spans="1:42" ht="16.5" customHeight="1">
      <c r="A22" s="246"/>
      <c r="B22" s="249"/>
      <c r="C22" s="252"/>
      <c r="D22" s="46">
        <v>2.1</v>
      </c>
      <c r="E22" s="47">
        <v>45.96</v>
      </c>
      <c r="F22" s="48"/>
      <c r="G22" s="278"/>
      <c r="H22" s="279"/>
      <c r="I22" s="257"/>
      <c r="J22" s="260"/>
      <c r="K22" s="263"/>
      <c r="L22" s="263"/>
      <c r="M22" s="263"/>
      <c r="N22" s="263"/>
      <c r="O22" s="235"/>
      <c r="P22" s="238"/>
      <c r="Q22" s="238"/>
      <c r="R22" s="235"/>
      <c r="S22" s="241"/>
      <c r="T22" s="241"/>
      <c r="U22" s="241"/>
      <c r="V22" s="280"/>
      <c r="W22" s="280"/>
      <c r="X22" s="263"/>
      <c r="Y22" s="263"/>
      <c r="Z22" s="241"/>
      <c r="AA22" s="241"/>
      <c r="AB22" s="241"/>
      <c r="AC22" s="296"/>
      <c r="AD22" s="275"/>
      <c r="AE22" s="275"/>
      <c r="AF22" s="275"/>
      <c r="AG22" s="275"/>
      <c r="AH22" s="275"/>
      <c r="AI22" s="275"/>
      <c r="AJ22" s="275"/>
      <c r="AK22" s="291"/>
    </row>
    <row r="23" spans="1:42" ht="16.5" customHeight="1">
      <c r="A23" s="246"/>
      <c r="B23" s="249"/>
      <c r="C23" s="252"/>
      <c r="D23" s="46">
        <v>2.2000000000000002</v>
      </c>
      <c r="E23" s="47">
        <v>45.96</v>
      </c>
      <c r="F23" s="48"/>
      <c r="G23" s="278"/>
      <c r="H23" s="279"/>
      <c r="I23" s="257"/>
      <c r="J23" s="260"/>
      <c r="K23" s="263"/>
      <c r="L23" s="263"/>
      <c r="M23" s="263"/>
      <c r="N23" s="263"/>
      <c r="O23" s="235"/>
      <c r="P23" s="238"/>
      <c r="Q23" s="238"/>
      <c r="R23" s="235"/>
      <c r="S23" s="241"/>
      <c r="T23" s="241"/>
      <c r="U23" s="241"/>
      <c r="V23" s="280"/>
      <c r="W23" s="280"/>
      <c r="X23" s="263"/>
      <c r="Y23" s="263"/>
      <c r="Z23" s="241"/>
      <c r="AA23" s="241"/>
      <c r="AB23" s="241"/>
      <c r="AC23" s="296"/>
      <c r="AD23" s="275"/>
      <c r="AE23" s="275"/>
      <c r="AF23" s="275"/>
      <c r="AG23" s="275"/>
      <c r="AH23" s="275"/>
      <c r="AI23" s="275"/>
      <c r="AJ23" s="275"/>
      <c r="AK23" s="291"/>
    </row>
    <row r="24" spans="1:42" ht="16.5" customHeight="1">
      <c r="A24" s="246"/>
      <c r="B24" s="249"/>
      <c r="C24" s="252"/>
      <c r="D24" s="46">
        <v>2.2999999999999998</v>
      </c>
      <c r="E24" s="47">
        <v>45.96</v>
      </c>
      <c r="F24" s="48"/>
      <c r="G24" s="278"/>
      <c r="H24" s="279"/>
      <c r="I24" s="257"/>
      <c r="J24" s="260"/>
      <c r="K24" s="263"/>
      <c r="L24" s="263"/>
      <c r="M24" s="263"/>
      <c r="N24" s="263"/>
      <c r="O24" s="235"/>
      <c r="P24" s="238"/>
      <c r="Q24" s="238"/>
      <c r="R24" s="235"/>
      <c r="S24" s="241"/>
      <c r="T24" s="241"/>
      <c r="U24" s="241"/>
      <c r="V24" s="280"/>
      <c r="W24" s="280"/>
      <c r="X24" s="263"/>
      <c r="Y24" s="263"/>
      <c r="Z24" s="241"/>
      <c r="AA24" s="241"/>
      <c r="AB24" s="241"/>
      <c r="AC24" s="296"/>
      <c r="AD24" s="275"/>
      <c r="AE24" s="275"/>
      <c r="AF24" s="275"/>
      <c r="AG24" s="275"/>
      <c r="AH24" s="275"/>
      <c r="AI24" s="275"/>
      <c r="AJ24" s="275"/>
      <c r="AK24" s="291"/>
    </row>
    <row r="25" spans="1:42" ht="16.5" customHeight="1">
      <c r="A25" s="246"/>
      <c r="B25" s="249"/>
      <c r="C25" s="252"/>
      <c r="D25" s="46">
        <v>2.4</v>
      </c>
      <c r="E25" s="47">
        <v>45.96</v>
      </c>
      <c r="F25" s="48"/>
      <c r="G25" s="278"/>
      <c r="H25" s="279"/>
      <c r="I25" s="257"/>
      <c r="J25" s="260"/>
      <c r="K25" s="263"/>
      <c r="L25" s="263"/>
      <c r="M25" s="263"/>
      <c r="N25" s="263"/>
      <c r="O25" s="235"/>
      <c r="P25" s="238"/>
      <c r="Q25" s="238"/>
      <c r="R25" s="235"/>
      <c r="S25" s="241"/>
      <c r="T25" s="241"/>
      <c r="U25" s="241"/>
      <c r="V25" s="280"/>
      <c r="W25" s="280"/>
      <c r="X25" s="263"/>
      <c r="Y25" s="263"/>
      <c r="Z25" s="241"/>
      <c r="AA25" s="241"/>
      <c r="AB25" s="241"/>
      <c r="AC25" s="296"/>
      <c r="AD25" s="275"/>
      <c r="AE25" s="275"/>
      <c r="AF25" s="275"/>
      <c r="AG25" s="275"/>
      <c r="AH25" s="275"/>
      <c r="AI25" s="275"/>
      <c r="AJ25" s="275"/>
      <c r="AK25" s="291"/>
    </row>
    <row r="26" spans="1:42" ht="16.5" customHeight="1" thickBot="1">
      <c r="A26" s="247"/>
      <c r="B26" s="250"/>
      <c r="C26" s="253"/>
      <c r="D26" s="49">
        <v>2.5</v>
      </c>
      <c r="E26" s="50">
        <v>45.96</v>
      </c>
      <c r="F26" s="51"/>
      <c r="G26" s="281"/>
      <c r="H26" s="282"/>
      <c r="I26" s="258"/>
      <c r="J26" s="261"/>
      <c r="K26" s="264"/>
      <c r="L26" s="264"/>
      <c r="M26" s="264"/>
      <c r="N26" s="264"/>
      <c r="O26" s="236"/>
      <c r="P26" s="239"/>
      <c r="Q26" s="239"/>
      <c r="R26" s="236"/>
      <c r="S26" s="242"/>
      <c r="T26" s="242"/>
      <c r="U26" s="242"/>
      <c r="V26" s="283"/>
      <c r="W26" s="283"/>
      <c r="X26" s="264"/>
      <c r="Y26" s="264"/>
      <c r="Z26" s="242"/>
      <c r="AA26" s="242"/>
      <c r="AB26" s="242"/>
      <c r="AC26" s="297"/>
      <c r="AD26" s="276"/>
      <c r="AE26" s="276"/>
      <c r="AF26" s="276"/>
      <c r="AG26" s="276"/>
      <c r="AH26" s="276"/>
      <c r="AI26" s="276"/>
      <c r="AJ26" s="276"/>
      <c r="AK26" s="292"/>
    </row>
    <row r="27" spans="1:42" ht="16.5" customHeight="1">
      <c r="A27" s="245"/>
      <c r="B27" s="299"/>
      <c r="C27" s="302"/>
      <c r="D27" s="43">
        <v>1.1000000000000001</v>
      </c>
      <c r="E27" s="44">
        <v>45.96</v>
      </c>
      <c r="F27" s="45"/>
      <c r="G27" s="254"/>
      <c r="H27" s="255"/>
      <c r="I27" s="305"/>
      <c r="J27" s="256"/>
      <c r="K27" s="321"/>
      <c r="L27" s="321"/>
      <c r="M27" s="321"/>
      <c r="N27" s="321"/>
      <c r="O27" s="298"/>
      <c r="P27" s="237"/>
      <c r="Q27" s="237"/>
      <c r="R27" s="298"/>
      <c r="S27" s="310"/>
      <c r="T27" s="310"/>
      <c r="U27" s="310"/>
      <c r="V27" s="317"/>
      <c r="W27" s="318"/>
      <c r="X27" s="321"/>
      <c r="Y27" s="321"/>
      <c r="Z27" s="310"/>
      <c r="AA27" s="310"/>
      <c r="AB27" s="310"/>
      <c r="AC27" s="311"/>
      <c r="AD27" s="308"/>
      <c r="AE27" s="313"/>
      <c r="AF27" s="314"/>
      <c r="AG27" s="313"/>
      <c r="AH27" s="314"/>
      <c r="AI27" s="308"/>
      <c r="AJ27" s="308"/>
      <c r="AK27" s="309"/>
    </row>
    <row r="28" spans="1:42" ht="16.5" customHeight="1">
      <c r="A28" s="246"/>
      <c r="B28" s="300"/>
      <c r="C28" s="303"/>
      <c r="D28" s="46">
        <v>1.2</v>
      </c>
      <c r="E28" s="47">
        <v>45.96</v>
      </c>
      <c r="F28" s="48"/>
      <c r="G28" s="278"/>
      <c r="H28" s="279"/>
      <c r="I28" s="306"/>
      <c r="J28" s="257"/>
      <c r="K28" s="263"/>
      <c r="L28" s="263"/>
      <c r="M28" s="263"/>
      <c r="N28" s="263"/>
      <c r="O28" s="235"/>
      <c r="P28" s="238"/>
      <c r="Q28" s="238"/>
      <c r="R28" s="235"/>
      <c r="S28" s="241"/>
      <c r="T28" s="241"/>
      <c r="U28" s="241"/>
      <c r="V28" s="317"/>
      <c r="W28" s="318"/>
      <c r="X28" s="263"/>
      <c r="Y28" s="263"/>
      <c r="Z28" s="241"/>
      <c r="AA28" s="241"/>
      <c r="AB28" s="241"/>
      <c r="AC28" s="311"/>
      <c r="AD28" s="275"/>
      <c r="AE28" s="313"/>
      <c r="AF28" s="314"/>
      <c r="AG28" s="313"/>
      <c r="AH28" s="314"/>
      <c r="AI28" s="275"/>
      <c r="AJ28" s="275"/>
      <c r="AK28" s="291"/>
    </row>
    <row r="29" spans="1:42" ht="16.5" customHeight="1">
      <c r="A29" s="246"/>
      <c r="B29" s="300"/>
      <c r="C29" s="303"/>
      <c r="D29" s="46">
        <v>1.3</v>
      </c>
      <c r="E29" s="47">
        <v>45.96</v>
      </c>
      <c r="F29" s="48"/>
      <c r="G29" s="278"/>
      <c r="H29" s="279"/>
      <c r="I29" s="306"/>
      <c r="J29" s="257"/>
      <c r="K29" s="263"/>
      <c r="L29" s="263"/>
      <c r="M29" s="263"/>
      <c r="N29" s="263"/>
      <c r="O29" s="235"/>
      <c r="P29" s="238"/>
      <c r="Q29" s="238"/>
      <c r="R29" s="235"/>
      <c r="S29" s="241"/>
      <c r="T29" s="241"/>
      <c r="U29" s="241"/>
      <c r="V29" s="317"/>
      <c r="W29" s="318"/>
      <c r="X29" s="263"/>
      <c r="Y29" s="263"/>
      <c r="Z29" s="241"/>
      <c r="AA29" s="241"/>
      <c r="AB29" s="241"/>
      <c r="AC29" s="311"/>
      <c r="AD29" s="275"/>
      <c r="AE29" s="313"/>
      <c r="AF29" s="314"/>
      <c r="AG29" s="313"/>
      <c r="AH29" s="314"/>
      <c r="AI29" s="275"/>
      <c r="AJ29" s="275"/>
      <c r="AK29" s="291"/>
    </row>
    <row r="30" spans="1:42" ht="16.5" customHeight="1">
      <c r="A30" s="246"/>
      <c r="B30" s="300"/>
      <c r="C30" s="303"/>
      <c r="D30" s="46">
        <v>1.4</v>
      </c>
      <c r="E30" s="47">
        <v>45.96</v>
      </c>
      <c r="F30" s="48"/>
      <c r="G30" s="278"/>
      <c r="H30" s="279"/>
      <c r="I30" s="306"/>
      <c r="J30" s="257"/>
      <c r="K30" s="263"/>
      <c r="L30" s="263"/>
      <c r="M30" s="263"/>
      <c r="N30" s="263"/>
      <c r="O30" s="235"/>
      <c r="P30" s="238"/>
      <c r="Q30" s="238"/>
      <c r="R30" s="235"/>
      <c r="S30" s="241"/>
      <c r="T30" s="241"/>
      <c r="U30" s="241"/>
      <c r="V30" s="317"/>
      <c r="W30" s="318"/>
      <c r="X30" s="263"/>
      <c r="Y30" s="263"/>
      <c r="Z30" s="241"/>
      <c r="AA30" s="241"/>
      <c r="AB30" s="241"/>
      <c r="AC30" s="311"/>
      <c r="AD30" s="275"/>
      <c r="AE30" s="313"/>
      <c r="AF30" s="314"/>
      <c r="AG30" s="313"/>
      <c r="AH30" s="314"/>
      <c r="AI30" s="275"/>
      <c r="AJ30" s="275"/>
      <c r="AK30" s="291"/>
    </row>
    <row r="31" spans="1:42" ht="16.5" customHeight="1">
      <c r="A31" s="246"/>
      <c r="B31" s="300"/>
      <c r="C31" s="303"/>
      <c r="D31" s="46">
        <v>1.5</v>
      </c>
      <c r="E31" s="47">
        <v>45.96</v>
      </c>
      <c r="F31" s="48"/>
      <c r="G31" s="278"/>
      <c r="H31" s="279"/>
      <c r="I31" s="306"/>
      <c r="J31" s="257"/>
      <c r="K31" s="263"/>
      <c r="L31" s="263"/>
      <c r="M31" s="263"/>
      <c r="N31" s="263"/>
      <c r="O31" s="235"/>
      <c r="P31" s="238"/>
      <c r="Q31" s="238"/>
      <c r="R31" s="235"/>
      <c r="S31" s="241"/>
      <c r="T31" s="241"/>
      <c r="U31" s="241"/>
      <c r="V31" s="317"/>
      <c r="W31" s="318"/>
      <c r="X31" s="263"/>
      <c r="Y31" s="263"/>
      <c r="Z31" s="241"/>
      <c r="AA31" s="241"/>
      <c r="AB31" s="241"/>
      <c r="AC31" s="311"/>
      <c r="AD31" s="275"/>
      <c r="AE31" s="313"/>
      <c r="AF31" s="314"/>
      <c r="AG31" s="313"/>
      <c r="AH31" s="314"/>
      <c r="AI31" s="275"/>
      <c r="AJ31" s="275"/>
      <c r="AK31" s="291"/>
    </row>
    <row r="32" spans="1:42" ht="16.5" customHeight="1">
      <c r="A32" s="246"/>
      <c r="B32" s="300"/>
      <c r="C32" s="303"/>
      <c r="D32" s="46">
        <v>2.1</v>
      </c>
      <c r="E32" s="47">
        <v>45.96</v>
      </c>
      <c r="F32" s="48"/>
      <c r="G32" s="278"/>
      <c r="H32" s="279"/>
      <c r="I32" s="306"/>
      <c r="J32" s="257"/>
      <c r="K32" s="263"/>
      <c r="L32" s="263"/>
      <c r="M32" s="263"/>
      <c r="N32" s="263"/>
      <c r="O32" s="235"/>
      <c r="P32" s="238"/>
      <c r="Q32" s="238"/>
      <c r="R32" s="235"/>
      <c r="S32" s="241"/>
      <c r="T32" s="241"/>
      <c r="U32" s="241"/>
      <c r="V32" s="317"/>
      <c r="W32" s="318"/>
      <c r="X32" s="263"/>
      <c r="Y32" s="263"/>
      <c r="Z32" s="241"/>
      <c r="AA32" s="241"/>
      <c r="AB32" s="241"/>
      <c r="AC32" s="311"/>
      <c r="AD32" s="275"/>
      <c r="AE32" s="313"/>
      <c r="AF32" s="314"/>
      <c r="AG32" s="313"/>
      <c r="AH32" s="314"/>
      <c r="AI32" s="275"/>
      <c r="AJ32" s="275"/>
      <c r="AK32" s="291"/>
    </row>
    <row r="33" spans="1:37" ht="16.5" customHeight="1">
      <c r="A33" s="246"/>
      <c r="B33" s="300"/>
      <c r="C33" s="303"/>
      <c r="D33" s="46">
        <v>2.2000000000000002</v>
      </c>
      <c r="E33" s="47">
        <v>45.96</v>
      </c>
      <c r="F33" s="48"/>
      <c r="G33" s="278"/>
      <c r="H33" s="279"/>
      <c r="I33" s="306"/>
      <c r="J33" s="257"/>
      <c r="K33" s="263"/>
      <c r="L33" s="263"/>
      <c r="M33" s="263"/>
      <c r="N33" s="263"/>
      <c r="O33" s="235"/>
      <c r="P33" s="238"/>
      <c r="Q33" s="238"/>
      <c r="R33" s="235"/>
      <c r="S33" s="241"/>
      <c r="T33" s="241"/>
      <c r="U33" s="241"/>
      <c r="V33" s="317"/>
      <c r="W33" s="318"/>
      <c r="X33" s="263"/>
      <c r="Y33" s="263"/>
      <c r="Z33" s="241"/>
      <c r="AA33" s="241"/>
      <c r="AB33" s="241"/>
      <c r="AC33" s="311"/>
      <c r="AD33" s="275"/>
      <c r="AE33" s="313"/>
      <c r="AF33" s="314"/>
      <c r="AG33" s="313"/>
      <c r="AH33" s="314"/>
      <c r="AI33" s="275"/>
      <c r="AJ33" s="275"/>
      <c r="AK33" s="291"/>
    </row>
    <row r="34" spans="1:37" ht="16.5" customHeight="1">
      <c r="A34" s="246"/>
      <c r="B34" s="300"/>
      <c r="C34" s="303"/>
      <c r="D34" s="46">
        <v>2.2999999999999998</v>
      </c>
      <c r="E34" s="47">
        <v>45.96</v>
      </c>
      <c r="F34" s="48"/>
      <c r="G34" s="278"/>
      <c r="H34" s="279"/>
      <c r="I34" s="306"/>
      <c r="J34" s="257"/>
      <c r="K34" s="263"/>
      <c r="L34" s="263"/>
      <c r="M34" s="263"/>
      <c r="N34" s="263"/>
      <c r="O34" s="235"/>
      <c r="P34" s="238"/>
      <c r="Q34" s="238"/>
      <c r="R34" s="235"/>
      <c r="S34" s="241"/>
      <c r="T34" s="241"/>
      <c r="U34" s="241"/>
      <c r="V34" s="317"/>
      <c r="W34" s="318"/>
      <c r="X34" s="263"/>
      <c r="Y34" s="263"/>
      <c r="Z34" s="241"/>
      <c r="AA34" s="241"/>
      <c r="AB34" s="241"/>
      <c r="AC34" s="311"/>
      <c r="AD34" s="275"/>
      <c r="AE34" s="313"/>
      <c r="AF34" s="314"/>
      <c r="AG34" s="313"/>
      <c r="AH34" s="314"/>
      <c r="AI34" s="275"/>
      <c r="AJ34" s="275"/>
      <c r="AK34" s="291"/>
    </row>
    <row r="35" spans="1:37" ht="16.5" customHeight="1">
      <c r="A35" s="246"/>
      <c r="B35" s="300"/>
      <c r="C35" s="303"/>
      <c r="D35" s="46">
        <v>2.4</v>
      </c>
      <c r="E35" s="47">
        <v>45.96</v>
      </c>
      <c r="F35" s="48"/>
      <c r="G35" s="278"/>
      <c r="H35" s="279"/>
      <c r="I35" s="306"/>
      <c r="J35" s="257"/>
      <c r="K35" s="263"/>
      <c r="L35" s="263"/>
      <c r="M35" s="263"/>
      <c r="N35" s="263"/>
      <c r="O35" s="235"/>
      <c r="P35" s="238"/>
      <c r="Q35" s="238"/>
      <c r="R35" s="235"/>
      <c r="S35" s="241"/>
      <c r="T35" s="241"/>
      <c r="U35" s="241"/>
      <c r="V35" s="317"/>
      <c r="W35" s="318"/>
      <c r="X35" s="263"/>
      <c r="Y35" s="263"/>
      <c r="Z35" s="241"/>
      <c r="AA35" s="241"/>
      <c r="AB35" s="241"/>
      <c r="AC35" s="311"/>
      <c r="AD35" s="275"/>
      <c r="AE35" s="313"/>
      <c r="AF35" s="314"/>
      <c r="AG35" s="313"/>
      <c r="AH35" s="314"/>
      <c r="AI35" s="275"/>
      <c r="AJ35" s="275"/>
      <c r="AK35" s="291"/>
    </row>
    <row r="36" spans="1:37" ht="16.5" customHeight="1" thickBot="1">
      <c r="A36" s="247"/>
      <c r="B36" s="301"/>
      <c r="C36" s="304"/>
      <c r="D36" s="49">
        <v>2.5</v>
      </c>
      <c r="E36" s="50">
        <v>45.96</v>
      </c>
      <c r="F36" s="51"/>
      <c r="G36" s="281"/>
      <c r="H36" s="282"/>
      <c r="I36" s="307"/>
      <c r="J36" s="258"/>
      <c r="K36" s="264"/>
      <c r="L36" s="264"/>
      <c r="M36" s="264"/>
      <c r="N36" s="264"/>
      <c r="O36" s="236"/>
      <c r="P36" s="239"/>
      <c r="Q36" s="239"/>
      <c r="R36" s="236"/>
      <c r="S36" s="242"/>
      <c r="T36" s="242"/>
      <c r="U36" s="242"/>
      <c r="V36" s="319"/>
      <c r="W36" s="320"/>
      <c r="X36" s="264"/>
      <c r="Y36" s="264"/>
      <c r="Z36" s="242"/>
      <c r="AA36" s="242"/>
      <c r="AB36" s="242"/>
      <c r="AC36" s="312"/>
      <c r="AD36" s="276"/>
      <c r="AE36" s="315"/>
      <c r="AF36" s="316"/>
      <c r="AG36" s="315"/>
      <c r="AH36" s="316"/>
      <c r="AI36" s="276"/>
      <c r="AJ36" s="276"/>
      <c r="AK36" s="292"/>
    </row>
    <row r="37" spans="1:37" ht="16.5" customHeight="1">
      <c r="A37" s="245"/>
      <c r="B37" s="299"/>
      <c r="C37" s="302"/>
      <c r="D37" s="43">
        <v>1.1000000000000001</v>
      </c>
      <c r="E37" s="44">
        <v>45.96</v>
      </c>
      <c r="F37" s="45"/>
      <c r="G37" s="254"/>
      <c r="H37" s="255"/>
      <c r="I37" s="305"/>
      <c r="J37" s="256"/>
      <c r="K37" s="262"/>
      <c r="L37" s="262"/>
      <c r="M37" s="262"/>
      <c r="N37" s="262"/>
      <c r="O37" s="234"/>
      <c r="P37" s="237"/>
      <c r="Q37" s="237"/>
      <c r="R37" s="234"/>
      <c r="S37" s="240"/>
      <c r="T37" s="240"/>
      <c r="U37" s="240"/>
      <c r="V37" s="329"/>
      <c r="W37" s="330"/>
      <c r="X37" s="262"/>
      <c r="Y37" s="262"/>
      <c r="Z37" s="240"/>
      <c r="AA37" s="240"/>
      <c r="AB37" s="240"/>
      <c r="AC37" s="326"/>
      <c r="AD37" s="274"/>
      <c r="AE37" s="327"/>
      <c r="AF37" s="328"/>
      <c r="AG37" s="327"/>
      <c r="AH37" s="328"/>
      <c r="AI37" s="274"/>
      <c r="AJ37" s="274"/>
      <c r="AK37" s="290"/>
    </row>
    <row r="38" spans="1:37" ht="16.5" customHeight="1">
      <c r="A38" s="246"/>
      <c r="B38" s="300"/>
      <c r="C38" s="303"/>
      <c r="D38" s="46">
        <v>1.2</v>
      </c>
      <c r="E38" s="47">
        <v>45.96</v>
      </c>
      <c r="F38" s="48"/>
      <c r="G38" s="278"/>
      <c r="H38" s="279"/>
      <c r="I38" s="306"/>
      <c r="J38" s="257"/>
      <c r="K38" s="263"/>
      <c r="L38" s="263"/>
      <c r="M38" s="263"/>
      <c r="N38" s="263"/>
      <c r="O38" s="235"/>
      <c r="P38" s="238"/>
      <c r="Q38" s="238"/>
      <c r="R38" s="235"/>
      <c r="S38" s="241"/>
      <c r="T38" s="241"/>
      <c r="U38" s="241"/>
      <c r="V38" s="322"/>
      <c r="W38" s="323"/>
      <c r="X38" s="263"/>
      <c r="Y38" s="263"/>
      <c r="Z38" s="241"/>
      <c r="AA38" s="241"/>
      <c r="AB38" s="241"/>
      <c r="AC38" s="311"/>
      <c r="AD38" s="275"/>
      <c r="AE38" s="313"/>
      <c r="AF38" s="314"/>
      <c r="AG38" s="313"/>
      <c r="AH38" s="314"/>
      <c r="AI38" s="275"/>
      <c r="AJ38" s="275"/>
      <c r="AK38" s="291"/>
    </row>
    <row r="39" spans="1:37" ht="16.5" customHeight="1">
      <c r="A39" s="246"/>
      <c r="B39" s="300"/>
      <c r="C39" s="303"/>
      <c r="D39" s="46">
        <v>1.3</v>
      </c>
      <c r="E39" s="47">
        <v>45.96</v>
      </c>
      <c r="F39" s="48"/>
      <c r="G39" s="278"/>
      <c r="H39" s="279"/>
      <c r="I39" s="306"/>
      <c r="J39" s="257"/>
      <c r="K39" s="263"/>
      <c r="L39" s="263"/>
      <c r="M39" s="263"/>
      <c r="N39" s="263"/>
      <c r="O39" s="235"/>
      <c r="P39" s="238"/>
      <c r="Q39" s="238"/>
      <c r="R39" s="235"/>
      <c r="S39" s="241"/>
      <c r="T39" s="241"/>
      <c r="U39" s="241"/>
      <c r="V39" s="322"/>
      <c r="W39" s="323"/>
      <c r="X39" s="263"/>
      <c r="Y39" s="263"/>
      <c r="Z39" s="241"/>
      <c r="AA39" s="241"/>
      <c r="AB39" s="241"/>
      <c r="AC39" s="311"/>
      <c r="AD39" s="275"/>
      <c r="AE39" s="313"/>
      <c r="AF39" s="314"/>
      <c r="AG39" s="313"/>
      <c r="AH39" s="314"/>
      <c r="AI39" s="275"/>
      <c r="AJ39" s="275"/>
      <c r="AK39" s="291"/>
    </row>
    <row r="40" spans="1:37" ht="16.5" customHeight="1">
      <c r="A40" s="246"/>
      <c r="B40" s="300"/>
      <c r="C40" s="303"/>
      <c r="D40" s="46">
        <v>1.4</v>
      </c>
      <c r="E40" s="47">
        <v>45.96</v>
      </c>
      <c r="F40" s="48"/>
      <c r="G40" s="278"/>
      <c r="H40" s="279"/>
      <c r="I40" s="306"/>
      <c r="J40" s="257"/>
      <c r="K40" s="263"/>
      <c r="L40" s="263"/>
      <c r="M40" s="263"/>
      <c r="N40" s="263"/>
      <c r="O40" s="235"/>
      <c r="P40" s="238"/>
      <c r="Q40" s="238"/>
      <c r="R40" s="235"/>
      <c r="S40" s="241"/>
      <c r="T40" s="241"/>
      <c r="U40" s="241"/>
      <c r="V40" s="322"/>
      <c r="W40" s="323"/>
      <c r="X40" s="263"/>
      <c r="Y40" s="263"/>
      <c r="Z40" s="241"/>
      <c r="AA40" s="241"/>
      <c r="AB40" s="241"/>
      <c r="AC40" s="311"/>
      <c r="AD40" s="275"/>
      <c r="AE40" s="313"/>
      <c r="AF40" s="314"/>
      <c r="AG40" s="313"/>
      <c r="AH40" s="314"/>
      <c r="AI40" s="275"/>
      <c r="AJ40" s="275"/>
      <c r="AK40" s="291"/>
    </row>
    <row r="41" spans="1:37" ht="16.5" customHeight="1">
      <c r="A41" s="246"/>
      <c r="B41" s="300"/>
      <c r="C41" s="303"/>
      <c r="D41" s="46">
        <v>1.5</v>
      </c>
      <c r="E41" s="47">
        <v>45.96</v>
      </c>
      <c r="F41" s="48"/>
      <c r="G41" s="278"/>
      <c r="H41" s="279"/>
      <c r="I41" s="306"/>
      <c r="J41" s="257"/>
      <c r="K41" s="263"/>
      <c r="L41" s="263"/>
      <c r="M41" s="263"/>
      <c r="N41" s="263"/>
      <c r="O41" s="235"/>
      <c r="P41" s="238"/>
      <c r="Q41" s="238"/>
      <c r="R41" s="235"/>
      <c r="S41" s="241"/>
      <c r="T41" s="241"/>
      <c r="U41" s="241"/>
      <c r="V41" s="322"/>
      <c r="W41" s="323"/>
      <c r="X41" s="263"/>
      <c r="Y41" s="263"/>
      <c r="Z41" s="241"/>
      <c r="AA41" s="241"/>
      <c r="AB41" s="241"/>
      <c r="AC41" s="311"/>
      <c r="AD41" s="275"/>
      <c r="AE41" s="313"/>
      <c r="AF41" s="314"/>
      <c r="AG41" s="313"/>
      <c r="AH41" s="314"/>
      <c r="AI41" s="275"/>
      <c r="AJ41" s="275"/>
      <c r="AK41" s="291"/>
    </row>
    <row r="42" spans="1:37" ht="16.5" customHeight="1">
      <c r="A42" s="246"/>
      <c r="B42" s="300"/>
      <c r="C42" s="303"/>
      <c r="D42" s="46">
        <v>2.1</v>
      </c>
      <c r="E42" s="47">
        <v>45.96</v>
      </c>
      <c r="F42" s="48"/>
      <c r="G42" s="278"/>
      <c r="H42" s="279"/>
      <c r="I42" s="306"/>
      <c r="J42" s="257"/>
      <c r="K42" s="263"/>
      <c r="L42" s="263"/>
      <c r="M42" s="263"/>
      <c r="N42" s="263"/>
      <c r="O42" s="235"/>
      <c r="P42" s="238"/>
      <c r="Q42" s="238"/>
      <c r="R42" s="235"/>
      <c r="S42" s="241"/>
      <c r="T42" s="241"/>
      <c r="U42" s="241"/>
      <c r="V42" s="322"/>
      <c r="W42" s="323"/>
      <c r="X42" s="263"/>
      <c r="Y42" s="263"/>
      <c r="Z42" s="241"/>
      <c r="AA42" s="241"/>
      <c r="AB42" s="241"/>
      <c r="AC42" s="311"/>
      <c r="AD42" s="275"/>
      <c r="AE42" s="313"/>
      <c r="AF42" s="314"/>
      <c r="AG42" s="313"/>
      <c r="AH42" s="314"/>
      <c r="AI42" s="275"/>
      <c r="AJ42" s="275"/>
      <c r="AK42" s="291"/>
    </row>
    <row r="43" spans="1:37" ht="16.5" customHeight="1">
      <c r="A43" s="246"/>
      <c r="B43" s="300"/>
      <c r="C43" s="303"/>
      <c r="D43" s="46">
        <v>2.2000000000000002</v>
      </c>
      <c r="E43" s="47">
        <v>45.96</v>
      </c>
      <c r="F43" s="48"/>
      <c r="G43" s="278"/>
      <c r="H43" s="279"/>
      <c r="I43" s="306"/>
      <c r="J43" s="257"/>
      <c r="K43" s="263"/>
      <c r="L43" s="263"/>
      <c r="M43" s="263"/>
      <c r="N43" s="263"/>
      <c r="O43" s="235"/>
      <c r="P43" s="238"/>
      <c r="Q43" s="238"/>
      <c r="R43" s="235"/>
      <c r="S43" s="241"/>
      <c r="T43" s="241"/>
      <c r="U43" s="241"/>
      <c r="V43" s="322"/>
      <c r="W43" s="323"/>
      <c r="X43" s="263"/>
      <c r="Y43" s="263"/>
      <c r="Z43" s="241"/>
      <c r="AA43" s="241"/>
      <c r="AB43" s="241"/>
      <c r="AC43" s="311"/>
      <c r="AD43" s="275"/>
      <c r="AE43" s="313"/>
      <c r="AF43" s="314"/>
      <c r="AG43" s="313"/>
      <c r="AH43" s="314"/>
      <c r="AI43" s="275"/>
      <c r="AJ43" s="275"/>
      <c r="AK43" s="291"/>
    </row>
    <row r="44" spans="1:37" ht="16.5" customHeight="1">
      <c r="A44" s="246"/>
      <c r="B44" s="300"/>
      <c r="C44" s="303"/>
      <c r="D44" s="46">
        <v>2.2999999999999998</v>
      </c>
      <c r="E44" s="47">
        <v>45.96</v>
      </c>
      <c r="F44" s="48"/>
      <c r="G44" s="278"/>
      <c r="H44" s="279"/>
      <c r="I44" s="306"/>
      <c r="J44" s="257"/>
      <c r="K44" s="263"/>
      <c r="L44" s="263"/>
      <c r="M44" s="263"/>
      <c r="N44" s="263"/>
      <c r="O44" s="235"/>
      <c r="P44" s="238"/>
      <c r="Q44" s="238"/>
      <c r="R44" s="235"/>
      <c r="S44" s="241"/>
      <c r="T44" s="241"/>
      <c r="U44" s="241"/>
      <c r="V44" s="322"/>
      <c r="W44" s="323"/>
      <c r="X44" s="263"/>
      <c r="Y44" s="263"/>
      <c r="Z44" s="241"/>
      <c r="AA44" s="241"/>
      <c r="AB44" s="241"/>
      <c r="AC44" s="311"/>
      <c r="AD44" s="275"/>
      <c r="AE44" s="313"/>
      <c r="AF44" s="314"/>
      <c r="AG44" s="313"/>
      <c r="AH44" s="314"/>
      <c r="AI44" s="275"/>
      <c r="AJ44" s="275"/>
      <c r="AK44" s="291"/>
    </row>
    <row r="45" spans="1:37" ht="16.5" customHeight="1">
      <c r="A45" s="246"/>
      <c r="B45" s="300"/>
      <c r="C45" s="303"/>
      <c r="D45" s="46">
        <v>2.4</v>
      </c>
      <c r="E45" s="47">
        <v>45.96</v>
      </c>
      <c r="F45" s="48"/>
      <c r="G45" s="278"/>
      <c r="H45" s="279"/>
      <c r="I45" s="306"/>
      <c r="J45" s="257"/>
      <c r="K45" s="263"/>
      <c r="L45" s="263"/>
      <c r="M45" s="263"/>
      <c r="N45" s="263"/>
      <c r="O45" s="235"/>
      <c r="P45" s="238"/>
      <c r="Q45" s="238"/>
      <c r="R45" s="235"/>
      <c r="S45" s="241"/>
      <c r="T45" s="241"/>
      <c r="U45" s="241"/>
      <c r="V45" s="322"/>
      <c r="W45" s="323"/>
      <c r="X45" s="263"/>
      <c r="Y45" s="263"/>
      <c r="Z45" s="241"/>
      <c r="AA45" s="241"/>
      <c r="AB45" s="241"/>
      <c r="AC45" s="311"/>
      <c r="AD45" s="275"/>
      <c r="AE45" s="313"/>
      <c r="AF45" s="314"/>
      <c r="AG45" s="313"/>
      <c r="AH45" s="314"/>
      <c r="AI45" s="275"/>
      <c r="AJ45" s="275"/>
      <c r="AK45" s="291"/>
    </row>
    <row r="46" spans="1:37" ht="16.5" customHeight="1" thickBot="1">
      <c r="A46" s="247"/>
      <c r="B46" s="301"/>
      <c r="C46" s="304"/>
      <c r="D46" s="49">
        <v>2.5</v>
      </c>
      <c r="E46" s="50">
        <v>45.96</v>
      </c>
      <c r="F46" s="51"/>
      <c r="G46" s="281"/>
      <c r="H46" s="282"/>
      <c r="I46" s="307"/>
      <c r="J46" s="258"/>
      <c r="K46" s="264"/>
      <c r="L46" s="264"/>
      <c r="M46" s="264"/>
      <c r="N46" s="264"/>
      <c r="O46" s="236"/>
      <c r="P46" s="239"/>
      <c r="Q46" s="239"/>
      <c r="R46" s="236"/>
      <c r="S46" s="242"/>
      <c r="T46" s="242"/>
      <c r="U46" s="242"/>
      <c r="V46" s="324"/>
      <c r="W46" s="325"/>
      <c r="X46" s="264"/>
      <c r="Y46" s="264"/>
      <c r="Z46" s="242"/>
      <c r="AA46" s="242"/>
      <c r="AB46" s="242"/>
      <c r="AC46" s="312"/>
      <c r="AD46" s="276"/>
      <c r="AE46" s="315"/>
      <c r="AF46" s="316"/>
      <c r="AG46" s="315"/>
      <c r="AH46" s="316"/>
      <c r="AI46" s="276"/>
      <c r="AJ46" s="276"/>
      <c r="AK46" s="292"/>
    </row>
    <row r="47" spans="1:37" ht="16.5" customHeight="1">
      <c r="A47" s="245"/>
      <c r="B47" s="299"/>
      <c r="C47" s="302"/>
      <c r="D47" s="43">
        <v>1.1000000000000001</v>
      </c>
      <c r="E47" s="44">
        <v>45.96</v>
      </c>
      <c r="F47" s="45"/>
      <c r="G47" s="254"/>
      <c r="H47" s="255"/>
      <c r="I47" s="305"/>
      <c r="J47" s="256"/>
      <c r="K47" s="321"/>
      <c r="L47" s="321"/>
      <c r="M47" s="321"/>
      <c r="N47" s="321"/>
      <c r="O47" s="298"/>
      <c r="P47" s="237"/>
      <c r="Q47" s="237"/>
      <c r="R47" s="298"/>
      <c r="S47" s="310"/>
      <c r="T47" s="310"/>
      <c r="U47" s="310"/>
      <c r="V47" s="317"/>
      <c r="W47" s="318"/>
      <c r="X47" s="321"/>
      <c r="Y47" s="321"/>
      <c r="Z47" s="310"/>
      <c r="AA47" s="310"/>
      <c r="AB47" s="310"/>
      <c r="AC47" s="311"/>
      <c r="AD47" s="308"/>
      <c r="AE47" s="313"/>
      <c r="AF47" s="314"/>
      <c r="AG47" s="313"/>
      <c r="AH47" s="314"/>
      <c r="AI47" s="308"/>
      <c r="AJ47" s="308"/>
      <c r="AK47" s="309"/>
    </row>
    <row r="48" spans="1:37" ht="16.5" customHeight="1">
      <c r="A48" s="246"/>
      <c r="B48" s="300"/>
      <c r="C48" s="303"/>
      <c r="D48" s="46">
        <v>1.2</v>
      </c>
      <c r="E48" s="47">
        <v>45.96</v>
      </c>
      <c r="F48" s="48"/>
      <c r="G48" s="278"/>
      <c r="H48" s="279"/>
      <c r="I48" s="306"/>
      <c r="J48" s="257"/>
      <c r="K48" s="263"/>
      <c r="L48" s="263"/>
      <c r="M48" s="263"/>
      <c r="N48" s="263"/>
      <c r="O48" s="235"/>
      <c r="P48" s="238"/>
      <c r="Q48" s="238"/>
      <c r="R48" s="235"/>
      <c r="S48" s="241"/>
      <c r="T48" s="241"/>
      <c r="U48" s="241"/>
      <c r="V48" s="317"/>
      <c r="W48" s="318"/>
      <c r="X48" s="263"/>
      <c r="Y48" s="263"/>
      <c r="Z48" s="241"/>
      <c r="AA48" s="241"/>
      <c r="AB48" s="241"/>
      <c r="AC48" s="311"/>
      <c r="AD48" s="275"/>
      <c r="AE48" s="313"/>
      <c r="AF48" s="314"/>
      <c r="AG48" s="313"/>
      <c r="AH48" s="314"/>
      <c r="AI48" s="275"/>
      <c r="AJ48" s="275"/>
      <c r="AK48" s="291"/>
    </row>
    <row r="49" spans="1:37" ht="16.5" customHeight="1">
      <c r="A49" s="246"/>
      <c r="B49" s="300"/>
      <c r="C49" s="303"/>
      <c r="D49" s="46">
        <v>1.3</v>
      </c>
      <c r="E49" s="47">
        <v>45.96</v>
      </c>
      <c r="F49" s="48"/>
      <c r="G49" s="278"/>
      <c r="H49" s="279"/>
      <c r="I49" s="306"/>
      <c r="J49" s="257"/>
      <c r="K49" s="263"/>
      <c r="L49" s="263"/>
      <c r="M49" s="263"/>
      <c r="N49" s="263"/>
      <c r="O49" s="235"/>
      <c r="P49" s="238"/>
      <c r="Q49" s="238"/>
      <c r="R49" s="235"/>
      <c r="S49" s="241"/>
      <c r="T49" s="241"/>
      <c r="U49" s="241"/>
      <c r="V49" s="317"/>
      <c r="W49" s="318"/>
      <c r="X49" s="263"/>
      <c r="Y49" s="263"/>
      <c r="Z49" s="241"/>
      <c r="AA49" s="241"/>
      <c r="AB49" s="241"/>
      <c r="AC49" s="311"/>
      <c r="AD49" s="275"/>
      <c r="AE49" s="313"/>
      <c r="AF49" s="314"/>
      <c r="AG49" s="313"/>
      <c r="AH49" s="314"/>
      <c r="AI49" s="275"/>
      <c r="AJ49" s="275"/>
      <c r="AK49" s="291"/>
    </row>
    <row r="50" spans="1:37" ht="16.5" customHeight="1">
      <c r="A50" s="246"/>
      <c r="B50" s="300"/>
      <c r="C50" s="303"/>
      <c r="D50" s="46">
        <v>1.4</v>
      </c>
      <c r="E50" s="47">
        <v>45.96</v>
      </c>
      <c r="F50" s="48"/>
      <c r="G50" s="278"/>
      <c r="H50" s="279"/>
      <c r="I50" s="306"/>
      <c r="J50" s="257"/>
      <c r="K50" s="263"/>
      <c r="L50" s="263"/>
      <c r="M50" s="263"/>
      <c r="N50" s="263"/>
      <c r="O50" s="235"/>
      <c r="P50" s="238"/>
      <c r="Q50" s="238"/>
      <c r="R50" s="235"/>
      <c r="S50" s="241"/>
      <c r="T50" s="241"/>
      <c r="U50" s="241"/>
      <c r="V50" s="317"/>
      <c r="W50" s="318"/>
      <c r="X50" s="263"/>
      <c r="Y50" s="263"/>
      <c r="Z50" s="241"/>
      <c r="AA50" s="241"/>
      <c r="AB50" s="241"/>
      <c r="AC50" s="311"/>
      <c r="AD50" s="275"/>
      <c r="AE50" s="313"/>
      <c r="AF50" s="314"/>
      <c r="AG50" s="313"/>
      <c r="AH50" s="314"/>
      <c r="AI50" s="275"/>
      <c r="AJ50" s="275"/>
      <c r="AK50" s="291"/>
    </row>
    <row r="51" spans="1:37" ht="16.5" customHeight="1">
      <c r="A51" s="246"/>
      <c r="B51" s="300"/>
      <c r="C51" s="303"/>
      <c r="D51" s="46">
        <v>1.5</v>
      </c>
      <c r="E51" s="47">
        <v>45.96</v>
      </c>
      <c r="F51" s="48"/>
      <c r="G51" s="278"/>
      <c r="H51" s="279"/>
      <c r="I51" s="306"/>
      <c r="J51" s="257"/>
      <c r="K51" s="263"/>
      <c r="L51" s="263"/>
      <c r="M51" s="263"/>
      <c r="N51" s="263"/>
      <c r="O51" s="235"/>
      <c r="P51" s="238"/>
      <c r="Q51" s="238"/>
      <c r="R51" s="235"/>
      <c r="S51" s="241"/>
      <c r="T51" s="241"/>
      <c r="U51" s="241"/>
      <c r="V51" s="317"/>
      <c r="W51" s="318"/>
      <c r="X51" s="263"/>
      <c r="Y51" s="263"/>
      <c r="Z51" s="241"/>
      <c r="AA51" s="241"/>
      <c r="AB51" s="241"/>
      <c r="AC51" s="311"/>
      <c r="AD51" s="275"/>
      <c r="AE51" s="313"/>
      <c r="AF51" s="314"/>
      <c r="AG51" s="313"/>
      <c r="AH51" s="314"/>
      <c r="AI51" s="275"/>
      <c r="AJ51" s="275"/>
      <c r="AK51" s="291"/>
    </row>
    <row r="52" spans="1:37" ht="16.5" customHeight="1">
      <c r="A52" s="246"/>
      <c r="B52" s="300"/>
      <c r="C52" s="303"/>
      <c r="D52" s="46">
        <v>2.1</v>
      </c>
      <c r="E52" s="47">
        <v>45.96</v>
      </c>
      <c r="F52" s="48"/>
      <c r="G52" s="278"/>
      <c r="H52" s="279"/>
      <c r="I52" s="306"/>
      <c r="J52" s="257"/>
      <c r="K52" s="263"/>
      <c r="L52" s="263"/>
      <c r="M52" s="263"/>
      <c r="N52" s="263"/>
      <c r="O52" s="235"/>
      <c r="P52" s="238"/>
      <c r="Q52" s="238"/>
      <c r="R52" s="235"/>
      <c r="S52" s="241"/>
      <c r="T52" s="241"/>
      <c r="U52" s="241"/>
      <c r="V52" s="317"/>
      <c r="W52" s="318"/>
      <c r="X52" s="263"/>
      <c r="Y52" s="263"/>
      <c r="Z52" s="241"/>
      <c r="AA52" s="241"/>
      <c r="AB52" s="241"/>
      <c r="AC52" s="311"/>
      <c r="AD52" s="275"/>
      <c r="AE52" s="313"/>
      <c r="AF52" s="314"/>
      <c r="AG52" s="313"/>
      <c r="AH52" s="314"/>
      <c r="AI52" s="275"/>
      <c r="AJ52" s="275"/>
      <c r="AK52" s="291"/>
    </row>
    <row r="53" spans="1:37" ht="16.5" customHeight="1">
      <c r="A53" s="246"/>
      <c r="B53" s="300"/>
      <c r="C53" s="303"/>
      <c r="D53" s="46">
        <v>2.2000000000000002</v>
      </c>
      <c r="E53" s="47">
        <v>45.96</v>
      </c>
      <c r="F53" s="48"/>
      <c r="G53" s="278"/>
      <c r="H53" s="279"/>
      <c r="I53" s="306"/>
      <c r="J53" s="257"/>
      <c r="K53" s="263"/>
      <c r="L53" s="263"/>
      <c r="M53" s="263"/>
      <c r="N53" s="263"/>
      <c r="O53" s="235"/>
      <c r="P53" s="238"/>
      <c r="Q53" s="238"/>
      <c r="R53" s="235"/>
      <c r="S53" s="241"/>
      <c r="T53" s="241"/>
      <c r="U53" s="241"/>
      <c r="V53" s="317"/>
      <c r="W53" s="318"/>
      <c r="X53" s="263"/>
      <c r="Y53" s="263"/>
      <c r="Z53" s="241"/>
      <c r="AA53" s="241"/>
      <c r="AB53" s="241"/>
      <c r="AC53" s="311"/>
      <c r="AD53" s="275"/>
      <c r="AE53" s="313"/>
      <c r="AF53" s="314"/>
      <c r="AG53" s="313"/>
      <c r="AH53" s="314"/>
      <c r="AI53" s="275"/>
      <c r="AJ53" s="275"/>
      <c r="AK53" s="291"/>
    </row>
    <row r="54" spans="1:37" ht="16.5" customHeight="1">
      <c r="A54" s="246"/>
      <c r="B54" s="300"/>
      <c r="C54" s="303"/>
      <c r="D54" s="46">
        <v>2.2999999999999998</v>
      </c>
      <c r="E54" s="47">
        <v>45.96</v>
      </c>
      <c r="F54" s="48"/>
      <c r="G54" s="278"/>
      <c r="H54" s="279"/>
      <c r="I54" s="306"/>
      <c r="J54" s="257"/>
      <c r="K54" s="263"/>
      <c r="L54" s="263"/>
      <c r="M54" s="263"/>
      <c r="N54" s="263"/>
      <c r="O54" s="235"/>
      <c r="P54" s="238"/>
      <c r="Q54" s="238"/>
      <c r="R54" s="235"/>
      <c r="S54" s="241"/>
      <c r="T54" s="241"/>
      <c r="U54" s="241"/>
      <c r="V54" s="317"/>
      <c r="W54" s="318"/>
      <c r="X54" s="263"/>
      <c r="Y54" s="263"/>
      <c r="Z54" s="241"/>
      <c r="AA54" s="241"/>
      <c r="AB54" s="241"/>
      <c r="AC54" s="311"/>
      <c r="AD54" s="275"/>
      <c r="AE54" s="313"/>
      <c r="AF54" s="314"/>
      <c r="AG54" s="313"/>
      <c r="AH54" s="314"/>
      <c r="AI54" s="275"/>
      <c r="AJ54" s="275"/>
      <c r="AK54" s="291"/>
    </row>
    <row r="55" spans="1:37" ht="16.5" customHeight="1">
      <c r="A55" s="246"/>
      <c r="B55" s="300"/>
      <c r="C55" s="303"/>
      <c r="D55" s="46">
        <v>2.4</v>
      </c>
      <c r="E55" s="47">
        <v>45.96</v>
      </c>
      <c r="F55" s="48"/>
      <c r="G55" s="278"/>
      <c r="H55" s="279"/>
      <c r="I55" s="306"/>
      <c r="J55" s="257"/>
      <c r="K55" s="263"/>
      <c r="L55" s="263"/>
      <c r="M55" s="263"/>
      <c r="N55" s="263"/>
      <c r="O55" s="235"/>
      <c r="P55" s="238"/>
      <c r="Q55" s="238"/>
      <c r="R55" s="235"/>
      <c r="S55" s="241"/>
      <c r="T55" s="241"/>
      <c r="U55" s="241"/>
      <c r="V55" s="317"/>
      <c r="W55" s="318"/>
      <c r="X55" s="263"/>
      <c r="Y55" s="263"/>
      <c r="Z55" s="241"/>
      <c r="AA55" s="241"/>
      <c r="AB55" s="241"/>
      <c r="AC55" s="311"/>
      <c r="AD55" s="275"/>
      <c r="AE55" s="313"/>
      <c r="AF55" s="314"/>
      <c r="AG55" s="313"/>
      <c r="AH55" s="314"/>
      <c r="AI55" s="275"/>
      <c r="AJ55" s="275"/>
      <c r="AK55" s="291"/>
    </row>
    <row r="56" spans="1:37" ht="16.5" customHeight="1" thickBot="1">
      <c r="A56" s="247"/>
      <c r="B56" s="301"/>
      <c r="C56" s="304"/>
      <c r="D56" s="49">
        <v>2.5</v>
      </c>
      <c r="E56" s="50">
        <v>45.96</v>
      </c>
      <c r="F56" s="51"/>
      <c r="G56" s="281"/>
      <c r="H56" s="282"/>
      <c r="I56" s="307"/>
      <c r="J56" s="258"/>
      <c r="K56" s="264"/>
      <c r="L56" s="264"/>
      <c r="M56" s="264"/>
      <c r="N56" s="264"/>
      <c r="O56" s="236"/>
      <c r="P56" s="239"/>
      <c r="Q56" s="239"/>
      <c r="R56" s="236"/>
      <c r="S56" s="242"/>
      <c r="T56" s="242"/>
      <c r="U56" s="242"/>
      <c r="V56" s="319"/>
      <c r="W56" s="320"/>
      <c r="X56" s="264"/>
      <c r="Y56" s="264"/>
      <c r="Z56" s="242"/>
      <c r="AA56" s="242"/>
      <c r="AB56" s="242"/>
      <c r="AC56" s="312"/>
      <c r="AD56" s="276"/>
      <c r="AE56" s="315"/>
      <c r="AF56" s="316"/>
      <c r="AG56" s="315"/>
      <c r="AH56" s="316"/>
      <c r="AI56" s="276"/>
      <c r="AJ56" s="276"/>
      <c r="AK56" s="292"/>
    </row>
    <row r="57" spans="1:37" ht="16.5" customHeight="1">
      <c r="A57" s="245"/>
      <c r="B57" s="299"/>
      <c r="C57" s="302"/>
      <c r="D57" s="43">
        <v>1.1000000000000001</v>
      </c>
      <c r="E57" s="44">
        <v>45.96</v>
      </c>
      <c r="F57" s="45"/>
      <c r="G57" s="254"/>
      <c r="H57" s="255"/>
      <c r="I57" s="305"/>
      <c r="J57" s="256"/>
      <c r="K57" s="262"/>
      <c r="L57" s="262"/>
      <c r="M57" s="262"/>
      <c r="N57" s="262"/>
      <c r="O57" s="234"/>
      <c r="P57" s="237"/>
      <c r="Q57" s="237"/>
      <c r="R57" s="234"/>
      <c r="S57" s="240"/>
      <c r="T57" s="240"/>
      <c r="U57" s="240"/>
      <c r="V57" s="329"/>
      <c r="W57" s="330"/>
      <c r="X57" s="262"/>
      <c r="Y57" s="262"/>
      <c r="Z57" s="240"/>
      <c r="AA57" s="240"/>
      <c r="AB57" s="240"/>
      <c r="AC57" s="326"/>
      <c r="AD57" s="274"/>
      <c r="AE57" s="327"/>
      <c r="AF57" s="328"/>
      <c r="AG57" s="327"/>
      <c r="AH57" s="328"/>
      <c r="AI57" s="274"/>
      <c r="AJ57" s="274"/>
      <c r="AK57" s="290"/>
    </row>
    <row r="58" spans="1:37" ht="16.5" customHeight="1">
      <c r="A58" s="246"/>
      <c r="B58" s="300"/>
      <c r="C58" s="303"/>
      <c r="D58" s="46">
        <v>1.2</v>
      </c>
      <c r="E58" s="47">
        <v>45.96</v>
      </c>
      <c r="F58" s="48"/>
      <c r="G58" s="278"/>
      <c r="H58" s="279"/>
      <c r="I58" s="306"/>
      <c r="J58" s="257"/>
      <c r="K58" s="263"/>
      <c r="L58" s="263"/>
      <c r="M58" s="263"/>
      <c r="N58" s="263"/>
      <c r="O58" s="235"/>
      <c r="P58" s="238"/>
      <c r="Q58" s="238"/>
      <c r="R58" s="235"/>
      <c r="S58" s="241"/>
      <c r="T58" s="241"/>
      <c r="U58" s="241"/>
      <c r="V58" s="322"/>
      <c r="W58" s="323"/>
      <c r="X58" s="263"/>
      <c r="Y58" s="263"/>
      <c r="Z58" s="241"/>
      <c r="AA58" s="241"/>
      <c r="AB58" s="241"/>
      <c r="AC58" s="311"/>
      <c r="AD58" s="275"/>
      <c r="AE58" s="313"/>
      <c r="AF58" s="314"/>
      <c r="AG58" s="313"/>
      <c r="AH58" s="314"/>
      <c r="AI58" s="275"/>
      <c r="AJ58" s="275"/>
      <c r="AK58" s="291"/>
    </row>
    <row r="59" spans="1:37" ht="16.5" customHeight="1">
      <c r="A59" s="246"/>
      <c r="B59" s="300"/>
      <c r="C59" s="303"/>
      <c r="D59" s="46">
        <v>1.3</v>
      </c>
      <c r="E59" s="47">
        <v>45.96</v>
      </c>
      <c r="F59" s="48"/>
      <c r="G59" s="278"/>
      <c r="H59" s="279"/>
      <c r="I59" s="306"/>
      <c r="J59" s="257"/>
      <c r="K59" s="263"/>
      <c r="L59" s="263"/>
      <c r="M59" s="263"/>
      <c r="N59" s="263"/>
      <c r="O59" s="235"/>
      <c r="P59" s="238"/>
      <c r="Q59" s="238"/>
      <c r="R59" s="235"/>
      <c r="S59" s="241"/>
      <c r="T59" s="241"/>
      <c r="U59" s="241"/>
      <c r="V59" s="322"/>
      <c r="W59" s="323"/>
      <c r="X59" s="263"/>
      <c r="Y59" s="263"/>
      <c r="Z59" s="241"/>
      <c r="AA59" s="241"/>
      <c r="AB59" s="241"/>
      <c r="AC59" s="311"/>
      <c r="AD59" s="275"/>
      <c r="AE59" s="313"/>
      <c r="AF59" s="314"/>
      <c r="AG59" s="313"/>
      <c r="AH59" s="314"/>
      <c r="AI59" s="275"/>
      <c r="AJ59" s="275"/>
      <c r="AK59" s="291"/>
    </row>
    <row r="60" spans="1:37" ht="16.5" customHeight="1">
      <c r="A60" s="246"/>
      <c r="B60" s="300"/>
      <c r="C60" s="303"/>
      <c r="D60" s="46">
        <v>1.4</v>
      </c>
      <c r="E60" s="47">
        <v>45.96</v>
      </c>
      <c r="F60" s="48"/>
      <c r="G60" s="278"/>
      <c r="H60" s="279"/>
      <c r="I60" s="306"/>
      <c r="J60" s="257"/>
      <c r="K60" s="263"/>
      <c r="L60" s="263"/>
      <c r="M60" s="263"/>
      <c r="N60" s="263"/>
      <c r="O60" s="235"/>
      <c r="P60" s="238"/>
      <c r="Q60" s="238"/>
      <c r="R60" s="235"/>
      <c r="S60" s="241"/>
      <c r="T60" s="241"/>
      <c r="U60" s="241"/>
      <c r="V60" s="322"/>
      <c r="W60" s="323"/>
      <c r="X60" s="263"/>
      <c r="Y60" s="263"/>
      <c r="Z60" s="241"/>
      <c r="AA60" s="241"/>
      <c r="AB60" s="241"/>
      <c r="AC60" s="311"/>
      <c r="AD60" s="275"/>
      <c r="AE60" s="313"/>
      <c r="AF60" s="314"/>
      <c r="AG60" s="313"/>
      <c r="AH60" s="314"/>
      <c r="AI60" s="275"/>
      <c r="AJ60" s="275"/>
      <c r="AK60" s="291"/>
    </row>
    <row r="61" spans="1:37" ht="16.5" customHeight="1">
      <c r="A61" s="246"/>
      <c r="B61" s="300"/>
      <c r="C61" s="303"/>
      <c r="D61" s="46">
        <v>1.5</v>
      </c>
      <c r="E61" s="47">
        <v>45.96</v>
      </c>
      <c r="F61" s="48"/>
      <c r="G61" s="278"/>
      <c r="H61" s="279"/>
      <c r="I61" s="306"/>
      <c r="J61" s="257"/>
      <c r="K61" s="263"/>
      <c r="L61" s="263"/>
      <c r="M61" s="263"/>
      <c r="N61" s="263"/>
      <c r="O61" s="235"/>
      <c r="P61" s="238"/>
      <c r="Q61" s="238"/>
      <c r="R61" s="235"/>
      <c r="S61" s="241"/>
      <c r="T61" s="241"/>
      <c r="U61" s="241"/>
      <c r="V61" s="322"/>
      <c r="W61" s="323"/>
      <c r="X61" s="263"/>
      <c r="Y61" s="263"/>
      <c r="Z61" s="241"/>
      <c r="AA61" s="241"/>
      <c r="AB61" s="241"/>
      <c r="AC61" s="311"/>
      <c r="AD61" s="275"/>
      <c r="AE61" s="313"/>
      <c r="AF61" s="314"/>
      <c r="AG61" s="313"/>
      <c r="AH61" s="314"/>
      <c r="AI61" s="275"/>
      <c r="AJ61" s="275"/>
      <c r="AK61" s="291"/>
    </row>
    <row r="62" spans="1:37" ht="16.5" customHeight="1">
      <c r="A62" s="246"/>
      <c r="B62" s="300"/>
      <c r="C62" s="303"/>
      <c r="D62" s="46">
        <v>2.1</v>
      </c>
      <c r="E62" s="47">
        <v>45.96</v>
      </c>
      <c r="F62" s="48"/>
      <c r="G62" s="278"/>
      <c r="H62" s="279"/>
      <c r="I62" s="306"/>
      <c r="J62" s="257"/>
      <c r="K62" s="263"/>
      <c r="L62" s="263"/>
      <c r="M62" s="263"/>
      <c r="N62" s="263"/>
      <c r="O62" s="235"/>
      <c r="P62" s="238"/>
      <c r="Q62" s="238"/>
      <c r="R62" s="235"/>
      <c r="S62" s="241"/>
      <c r="T62" s="241"/>
      <c r="U62" s="241"/>
      <c r="V62" s="322"/>
      <c r="W62" s="323"/>
      <c r="X62" s="263"/>
      <c r="Y62" s="263"/>
      <c r="Z62" s="241"/>
      <c r="AA62" s="241"/>
      <c r="AB62" s="241"/>
      <c r="AC62" s="311"/>
      <c r="AD62" s="275"/>
      <c r="AE62" s="313"/>
      <c r="AF62" s="314"/>
      <c r="AG62" s="313"/>
      <c r="AH62" s="314"/>
      <c r="AI62" s="275"/>
      <c r="AJ62" s="275"/>
      <c r="AK62" s="291"/>
    </row>
    <row r="63" spans="1:37" ht="16.5" customHeight="1">
      <c r="A63" s="246"/>
      <c r="B63" s="300"/>
      <c r="C63" s="303"/>
      <c r="D63" s="46">
        <v>2.2000000000000002</v>
      </c>
      <c r="E63" s="47">
        <v>45.96</v>
      </c>
      <c r="F63" s="48"/>
      <c r="G63" s="278"/>
      <c r="H63" s="279"/>
      <c r="I63" s="306"/>
      <c r="J63" s="257"/>
      <c r="K63" s="263"/>
      <c r="L63" s="263"/>
      <c r="M63" s="263"/>
      <c r="N63" s="263"/>
      <c r="O63" s="235"/>
      <c r="P63" s="238"/>
      <c r="Q63" s="238"/>
      <c r="R63" s="235"/>
      <c r="S63" s="241"/>
      <c r="T63" s="241"/>
      <c r="U63" s="241"/>
      <c r="V63" s="322"/>
      <c r="W63" s="323"/>
      <c r="X63" s="263"/>
      <c r="Y63" s="263"/>
      <c r="Z63" s="241"/>
      <c r="AA63" s="241"/>
      <c r="AB63" s="241"/>
      <c r="AC63" s="311"/>
      <c r="AD63" s="275"/>
      <c r="AE63" s="313"/>
      <c r="AF63" s="314"/>
      <c r="AG63" s="313"/>
      <c r="AH63" s="314"/>
      <c r="AI63" s="275"/>
      <c r="AJ63" s="275"/>
      <c r="AK63" s="291"/>
    </row>
    <row r="64" spans="1:37" ht="16.5" customHeight="1">
      <c r="A64" s="246"/>
      <c r="B64" s="300"/>
      <c r="C64" s="303"/>
      <c r="D64" s="46">
        <v>2.2999999999999998</v>
      </c>
      <c r="E64" s="47">
        <v>45.96</v>
      </c>
      <c r="F64" s="48"/>
      <c r="G64" s="278"/>
      <c r="H64" s="279"/>
      <c r="I64" s="306"/>
      <c r="J64" s="257"/>
      <c r="K64" s="263"/>
      <c r="L64" s="263"/>
      <c r="M64" s="263"/>
      <c r="N64" s="263"/>
      <c r="O64" s="235"/>
      <c r="P64" s="238"/>
      <c r="Q64" s="238"/>
      <c r="R64" s="235"/>
      <c r="S64" s="241"/>
      <c r="T64" s="241"/>
      <c r="U64" s="241"/>
      <c r="V64" s="322"/>
      <c r="W64" s="323"/>
      <c r="X64" s="263"/>
      <c r="Y64" s="263"/>
      <c r="Z64" s="241"/>
      <c r="AA64" s="241"/>
      <c r="AB64" s="241"/>
      <c r="AC64" s="311"/>
      <c r="AD64" s="275"/>
      <c r="AE64" s="313"/>
      <c r="AF64" s="314"/>
      <c r="AG64" s="313"/>
      <c r="AH64" s="314"/>
      <c r="AI64" s="275"/>
      <c r="AJ64" s="275"/>
      <c r="AK64" s="291"/>
    </row>
    <row r="65" spans="1:37" ht="16.5" customHeight="1">
      <c r="A65" s="246"/>
      <c r="B65" s="300"/>
      <c r="C65" s="303"/>
      <c r="D65" s="46">
        <v>2.4</v>
      </c>
      <c r="E65" s="47">
        <v>45.96</v>
      </c>
      <c r="F65" s="48"/>
      <c r="G65" s="278"/>
      <c r="H65" s="279"/>
      <c r="I65" s="306"/>
      <c r="J65" s="257"/>
      <c r="K65" s="263"/>
      <c r="L65" s="263"/>
      <c r="M65" s="263"/>
      <c r="N65" s="263"/>
      <c r="O65" s="235"/>
      <c r="P65" s="238"/>
      <c r="Q65" s="238"/>
      <c r="R65" s="235"/>
      <c r="S65" s="241"/>
      <c r="T65" s="241"/>
      <c r="U65" s="241"/>
      <c r="V65" s="322"/>
      <c r="W65" s="323"/>
      <c r="X65" s="263"/>
      <c r="Y65" s="263"/>
      <c r="Z65" s="241"/>
      <c r="AA65" s="241"/>
      <c r="AB65" s="241"/>
      <c r="AC65" s="311"/>
      <c r="AD65" s="275"/>
      <c r="AE65" s="313"/>
      <c r="AF65" s="314"/>
      <c r="AG65" s="313"/>
      <c r="AH65" s="314"/>
      <c r="AI65" s="275"/>
      <c r="AJ65" s="275"/>
      <c r="AK65" s="291"/>
    </row>
    <row r="66" spans="1:37" ht="16.5" customHeight="1" thickBot="1">
      <c r="A66" s="247"/>
      <c r="B66" s="301"/>
      <c r="C66" s="304"/>
      <c r="D66" s="49">
        <v>2.5</v>
      </c>
      <c r="E66" s="50">
        <v>45.96</v>
      </c>
      <c r="F66" s="51"/>
      <c r="G66" s="281"/>
      <c r="H66" s="282"/>
      <c r="I66" s="307"/>
      <c r="J66" s="258"/>
      <c r="K66" s="264"/>
      <c r="L66" s="264"/>
      <c r="M66" s="264"/>
      <c r="N66" s="264"/>
      <c r="O66" s="236"/>
      <c r="P66" s="239"/>
      <c r="Q66" s="239"/>
      <c r="R66" s="236"/>
      <c r="S66" s="242"/>
      <c r="T66" s="242"/>
      <c r="U66" s="242"/>
      <c r="V66" s="324"/>
      <c r="W66" s="325"/>
      <c r="X66" s="264"/>
      <c r="Y66" s="264"/>
      <c r="Z66" s="242"/>
      <c r="AA66" s="242"/>
      <c r="AB66" s="242"/>
      <c r="AC66" s="312"/>
      <c r="AD66" s="276"/>
      <c r="AE66" s="315"/>
      <c r="AF66" s="316"/>
      <c r="AG66" s="315"/>
      <c r="AH66" s="316"/>
      <c r="AI66" s="276"/>
      <c r="AJ66" s="276"/>
      <c r="AK66" s="292"/>
    </row>
    <row r="67" spans="1:37" ht="16.5" customHeight="1">
      <c r="A67" s="245"/>
      <c r="B67" s="299"/>
      <c r="C67" s="302"/>
      <c r="D67" s="43">
        <v>1.1000000000000001</v>
      </c>
      <c r="E67" s="44">
        <v>45.96</v>
      </c>
      <c r="F67" s="45"/>
      <c r="G67" s="254"/>
      <c r="H67" s="255"/>
      <c r="I67" s="305"/>
      <c r="J67" s="256"/>
      <c r="K67" s="321"/>
      <c r="L67" s="321"/>
      <c r="M67" s="321"/>
      <c r="N67" s="321"/>
      <c r="O67" s="298"/>
      <c r="P67" s="237"/>
      <c r="Q67" s="237"/>
      <c r="R67" s="298"/>
      <c r="S67" s="310"/>
      <c r="T67" s="310"/>
      <c r="U67" s="310"/>
      <c r="V67" s="317"/>
      <c r="W67" s="318"/>
      <c r="X67" s="321"/>
      <c r="Y67" s="321"/>
      <c r="Z67" s="310"/>
      <c r="AA67" s="310"/>
      <c r="AB67" s="310"/>
      <c r="AC67" s="311"/>
      <c r="AD67" s="308"/>
      <c r="AE67" s="313"/>
      <c r="AF67" s="314"/>
      <c r="AG67" s="313"/>
      <c r="AH67" s="314"/>
      <c r="AI67" s="308"/>
      <c r="AJ67" s="308"/>
      <c r="AK67" s="309"/>
    </row>
    <row r="68" spans="1:37" ht="16.5" customHeight="1">
      <c r="A68" s="246"/>
      <c r="B68" s="300"/>
      <c r="C68" s="303"/>
      <c r="D68" s="46">
        <v>1.2</v>
      </c>
      <c r="E68" s="47">
        <v>45.96</v>
      </c>
      <c r="F68" s="48"/>
      <c r="G68" s="278"/>
      <c r="H68" s="279"/>
      <c r="I68" s="306"/>
      <c r="J68" s="257"/>
      <c r="K68" s="263"/>
      <c r="L68" s="263"/>
      <c r="M68" s="263"/>
      <c r="N68" s="263"/>
      <c r="O68" s="235"/>
      <c r="P68" s="238"/>
      <c r="Q68" s="238"/>
      <c r="R68" s="235"/>
      <c r="S68" s="241"/>
      <c r="T68" s="241"/>
      <c r="U68" s="241"/>
      <c r="V68" s="317"/>
      <c r="W68" s="318"/>
      <c r="X68" s="263"/>
      <c r="Y68" s="263"/>
      <c r="Z68" s="241"/>
      <c r="AA68" s="241"/>
      <c r="AB68" s="241"/>
      <c r="AC68" s="311"/>
      <c r="AD68" s="275"/>
      <c r="AE68" s="313"/>
      <c r="AF68" s="314"/>
      <c r="AG68" s="313"/>
      <c r="AH68" s="314"/>
      <c r="AI68" s="275"/>
      <c r="AJ68" s="275"/>
      <c r="AK68" s="291"/>
    </row>
    <row r="69" spans="1:37" ht="16.5" customHeight="1">
      <c r="A69" s="246"/>
      <c r="B69" s="300"/>
      <c r="C69" s="303"/>
      <c r="D69" s="46">
        <v>1.3</v>
      </c>
      <c r="E69" s="47">
        <v>45.96</v>
      </c>
      <c r="F69" s="48"/>
      <c r="G69" s="278"/>
      <c r="H69" s="279"/>
      <c r="I69" s="306"/>
      <c r="J69" s="257"/>
      <c r="K69" s="263"/>
      <c r="L69" s="263"/>
      <c r="M69" s="263"/>
      <c r="N69" s="263"/>
      <c r="O69" s="235"/>
      <c r="P69" s="238"/>
      <c r="Q69" s="238"/>
      <c r="R69" s="235"/>
      <c r="S69" s="241"/>
      <c r="T69" s="241"/>
      <c r="U69" s="241"/>
      <c r="V69" s="317"/>
      <c r="W69" s="318"/>
      <c r="X69" s="263"/>
      <c r="Y69" s="263"/>
      <c r="Z69" s="241"/>
      <c r="AA69" s="241"/>
      <c r="AB69" s="241"/>
      <c r="AC69" s="311"/>
      <c r="AD69" s="275"/>
      <c r="AE69" s="313"/>
      <c r="AF69" s="314"/>
      <c r="AG69" s="313"/>
      <c r="AH69" s="314"/>
      <c r="AI69" s="275"/>
      <c r="AJ69" s="275"/>
      <c r="AK69" s="291"/>
    </row>
    <row r="70" spans="1:37" ht="16.5" customHeight="1">
      <c r="A70" s="246"/>
      <c r="B70" s="300"/>
      <c r="C70" s="303"/>
      <c r="D70" s="46">
        <v>1.4</v>
      </c>
      <c r="E70" s="47">
        <v>45.96</v>
      </c>
      <c r="F70" s="48"/>
      <c r="G70" s="278"/>
      <c r="H70" s="279"/>
      <c r="I70" s="306"/>
      <c r="J70" s="257"/>
      <c r="K70" s="263"/>
      <c r="L70" s="263"/>
      <c r="M70" s="263"/>
      <c r="N70" s="263"/>
      <c r="O70" s="235"/>
      <c r="P70" s="238"/>
      <c r="Q70" s="238"/>
      <c r="R70" s="235"/>
      <c r="S70" s="241"/>
      <c r="T70" s="241"/>
      <c r="U70" s="241"/>
      <c r="V70" s="317"/>
      <c r="W70" s="318"/>
      <c r="X70" s="263"/>
      <c r="Y70" s="263"/>
      <c r="Z70" s="241"/>
      <c r="AA70" s="241"/>
      <c r="AB70" s="241"/>
      <c r="AC70" s="311"/>
      <c r="AD70" s="275"/>
      <c r="AE70" s="313"/>
      <c r="AF70" s="314"/>
      <c r="AG70" s="313"/>
      <c r="AH70" s="314"/>
      <c r="AI70" s="275"/>
      <c r="AJ70" s="275"/>
      <c r="AK70" s="291"/>
    </row>
    <row r="71" spans="1:37" ht="16.5" customHeight="1">
      <c r="A71" s="246"/>
      <c r="B71" s="300"/>
      <c r="C71" s="303"/>
      <c r="D71" s="46">
        <v>1.5</v>
      </c>
      <c r="E71" s="47">
        <v>45.96</v>
      </c>
      <c r="F71" s="48"/>
      <c r="G71" s="278"/>
      <c r="H71" s="279"/>
      <c r="I71" s="306"/>
      <c r="J71" s="257"/>
      <c r="K71" s="263"/>
      <c r="L71" s="263"/>
      <c r="M71" s="263"/>
      <c r="N71" s="263"/>
      <c r="O71" s="235"/>
      <c r="P71" s="238"/>
      <c r="Q71" s="238"/>
      <c r="R71" s="235"/>
      <c r="S71" s="241"/>
      <c r="T71" s="241"/>
      <c r="U71" s="241"/>
      <c r="V71" s="317"/>
      <c r="W71" s="318"/>
      <c r="X71" s="263"/>
      <c r="Y71" s="263"/>
      <c r="Z71" s="241"/>
      <c r="AA71" s="241"/>
      <c r="AB71" s="241"/>
      <c r="AC71" s="311"/>
      <c r="AD71" s="275"/>
      <c r="AE71" s="313"/>
      <c r="AF71" s="314"/>
      <c r="AG71" s="313"/>
      <c r="AH71" s="314"/>
      <c r="AI71" s="275"/>
      <c r="AJ71" s="275"/>
      <c r="AK71" s="291"/>
    </row>
    <row r="72" spans="1:37" ht="16.5" customHeight="1">
      <c r="A72" s="246"/>
      <c r="B72" s="300"/>
      <c r="C72" s="303"/>
      <c r="D72" s="46">
        <v>2.1</v>
      </c>
      <c r="E72" s="47">
        <v>45.96</v>
      </c>
      <c r="F72" s="48"/>
      <c r="G72" s="278"/>
      <c r="H72" s="279"/>
      <c r="I72" s="306"/>
      <c r="J72" s="257"/>
      <c r="K72" s="263"/>
      <c r="L72" s="263"/>
      <c r="M72" s="263"/>
      <c r="N72" s="263"/>
      <c r="O72" s="235"/>
      <c r="P72" s="238"/>
      <c r="Q72" s="238"/>
      <c r="R72" s="235"/>
      <c r="S72" s="241"/>
      <c r="T72" s="241"/>
      <c r="U72" s="241"/>
      <c r="V72" s="317"/>
      <c r="W72" s="318"/>
      <c r="X72" s="263"/>
      <c r="Y72" s="263"/>
      <c r="Z72" s="241"/>
      <c r="AA72" s="241"/>
      <c r="AB72" s="241"/>
      <c r="AC72" s="311"/>
      <c r="AD72" s="275"/>
      <c r="AE72" s="313"/>
      <c r="AF72" s="314"/>
      <c r="AG72" s="313"/>
      <c r="AH72" s="314"/>
      <c r="AI72" s="275"/>
      <c r="AJ72" s="275"/>
      <c r="AK72" s="291"/>
    </row>
    <row r="73" spans="1:37" ht="16.5" customHeight="1">
      <c r="A73" s="246"/>
      <c r="B73" s="300"/>
      <c r="C73" s="303"/>
      <c r="D73" s="46">
        <v>2.2000000000000002</v>
      </c>
      <c r="E73" s="47">
        <v>45.96</v>
      </c>
      <c r="F73" s="48"/>
      <c r="G73" s="278"/>
      <c r="H73" s="279"/>
      <c r="I73" s="306"/>
      <c r="J73" s="257"/>
      <c r="K73" s="263"/>
      <c r="L73" s="263"/>
      <c r="M73" s="263"/>
      <c r="N73" s="263"/>
      <c r="O73" s="235"/>
      <c r="P73" s="238"/>
      <c r="Q73" s="238"/>
      <c r="R73" s="235"/>
      <c r="S73" s="241"/>
      <c r="T73" s="241"/>
      <c r="U73" s="241"/>
      <c r="V73" s="317"/>
      <c r="W73" s="318"/>
      <c r="X73" s="263"/>
      <c r="Y73" s="263"/>
      <c r="Z73" s="241"/>
      <c r="AA73" s="241"/>
      <c r="AB73" s="241"/>
      <c r="AC73" s="311"/>
      <c r="AD73" s="275"/>
      <c r="AE73" s="313"/>
      <c r="AF73" s="314"/>
      <c r="AG73" s="313"/>
      <c r="AH73" s="314"/>
      <c r="AI73" s="275"/>
      <c r="AJ73" s="275"/>
      <c r="AK73" s="291"/>
    </row>
    <row r="74" spans="1:37" ht="16.5" customHeight="1">
      <c r="A74" s="246"/>
      <c r="B74" s="300"/>
      <c r="C74" s="303"/>
      <c r="D74" s="46">
        <v>2.2999999999999998</v>
      </c>
      <c r="E74" s="47">
        <v>45.96</v>
      </c>
      <c r="F74" s="48"/>
      <c r="G74" s="278"/>
      <c r="H74" s="279"/>
      <c r="I74" s="306"/>
      <c r="J74" s="257"/>
      <c r="K74" s="263"/>
      <c r="L74" s="263"/>
      <c r="M74" s="263"/>
      <c r="N74" s="263"/>
      <c r="O74" s="235"/>
      <c r="P74" s="238"/>
      <c r="Q74" s="238"/>
      <c r="R74" s="235"/>
      <c r="S74" s="241"/>
      <c r="T74" s="241"/>
      <c r="U74" s="241"/>
      <c r="V74" s="317"/>
      <c r="W74" s="318"/>
      <c r="X74" s="263"/>
      <c r="Y74" s="263"/>
      <c r="Z74" s="241"/>
      <c r="AA74" s="241"/>
      <c r="AB74" s="241"/>
      <c r="AC74" s="311"/>
      <c r="AD74" s="275"/>
      <c r="AE74" s="313"/>
      <c r="AF74" s="314"/>
      <c r="AG74" s="313"/>
      <c r="AH74" s="314"/>
      <c r="AI74" s="275"/>
      <c r="AJ74" s="275"/>
      <c r="AK74" s="291"/>
    </row>
    <row r="75" spans="1:37" ht="16.5" customHeight="1">
      <c r="A75" s="246"/>
      <c r="B75" s="300"/>
      <c r="C75" s="303"/>
      <c r="D75" s="46">
        <v>2.4</v>
      </c>
      <c r="E75" s="47">
        <v>45.96</v>
      </c>
      <c r="F75" s="48"/>
      <c r="G75" s="278"/>
      <c r="H75" s="279"/>
      <c r="I75" s="306"/>
      <c r="J75" s="257"/>
      <c r="K75" s="263"/>
      <c r="L75" s="263"/>
      <c r="M75" s="263"/>
      <c r="N75" s="263"/>
      <c r="O75" s="235"/>
      <c r="P75" s="238"/>
      <c r="Q75" s="238"/>
      <c r="R75" s="235"/>
      <c r="S75" s="241"/>
      <c r="T75" s="241"/>
      <c r="U75" s="241"/>
      <c r="V75" s="317"/>
      <c r="W75" s="318"/>
      <c r="X75" s="263"/>
      <c r="Y75" s="263"/>
      <c r="Z75" s="241"/>
      <c r="AA75" s="241"/>
      <c r="AB75" s="241"/>
      <c r="AC75" s="311"/>
      <c r="AD75" s="275"/>
      <c r="AE75" s="313"/>
      <c r="AF75" s="314"/>
      <c r="AG75" s="313"/>
      <c r="AH75" s="314"/>
      <c r="AI75" s="275"/>
      <c r="AJ75" s="275"/>
      <c r="AK75" s="291"/>
    </row>
    <row r="76" spans="1:37" ht="16.5" customHeight="1" thickBot="1">
      <c r="A76" s="247"/>
      <c r="B76" s="301"/>
      <c r="C76" s="304"/>
      <c r="D76" s="49">
        <v>2.5</v>
      </c>
      <c r="E76" s="50">
        <v>45.96</v>
      </c>
      <c r="F76" s="51"/>
      <c r="G76" s="281"/>
      <c r="H76" s="282"/>
      <c r="I76" s="307"/>
      <c r="J76" s="258"/>
      <c r="K76" s="264"/>
      <c r="L76" s="264"/>
      <c r="M76" s="264"/>
      <c r="N76" s="264"/>
      <c r="O76" s="236"/>
      <c r="P76" s="239"/>
      <c r="Q76" s="239"/>
      <c r="R76" s="236"/>
      <c r="S76" s="242"/>
      <c r="T76" s="242"/>
      <c r="U76" s="242"/>
      <c r="V76" s="319"/>
      <c r="W76" s="320"/>
      <c r="X76" s="264"/>
      <c r="Y76" s="264"/>
      <c r="Z76" s="242"/>
      <c r="AA76" s="242"/>
      <c r="AB76" s="242"/>
      <c r="AC76" s="312"/>
      <c r="AD76" s="276"/>
      <c r="AE76" s="315"/>
      <c r="AF76" s="316"/>
      <c r="AG76" s="315"/>
      <c r="AH76" s="316"/>
      <c r="AI76" s="276"/>
      <c r="AJ76" s="276"/>
      <c r="AK76" s="292"/>
    </row>
    <row r="77" spans="1:37" ht="16.5" customHeight="1">
      <c r="A77" s="245"/>
      <c r="B77" s="299"/>
      <c r="C77" s="302"/>
      <c r="D77" s="43">
        <v>1.1000000000000001</v>
      </c>
      <c r="E77" s="44">
        <v>45.96</v>
      </c>
      <c r="F77" s="45"/>
      <c r="G77" s="254"/>
      <c r="H77" s="255"/>
      <c r="I77" s="305"/>
      <c r="J77" s="256"/>
      <c r="K77" s="262"/>
      <c r="L77" s="262"/>
      <c r="M77" s="262"/>
      <c r="N77" s="262"/>
      <c r="O77" s="234"/>
      <c r="P77" s="237"/>
      <c r="Q77" s="237"/>
      <c r="R77" s="234"/>
      <c r="S77" s="240"/>
      <c r="T77" s="240"/>
      <c r="U77" s="240"/>
      <c r="V77" s="329"/>
      <c r="W77" s="330"/>
      <c r="X77" s="262"/>
      <c r="Y77" s="262"/>
      <c r="Z77" s="240"/>
      <c r="AA77" s="240"/>
      <c r="AB77" s="240"/>
      <c r="AC77" s="326"/>
      <c r="AD77" s="274"/>
      <c r="AE77" s="327"/>
      <c r="AF77" s="328"/>
      <c r="AG77" s="327"/>
      <c r="AH77" s="328"/>
      <c r="AI77" s="274"/>
      <c r="AJ77" s="274"/>
      <c r="AK77" s="290"/>
    </row>
    <row r="78" spans="1:37" ht="16.5" customHeight="1">
      <c r="A78" s="246"/>
      <c r="B78" s="300"/>
      <c r="C78" s="303"/>
      <c r="D78" s="46">
        <v>1.2</v>
      </c>
      <c r="E78" s="47">
        <v>45.96</v>
      </c>
      <c r="F78" s="48"/>
      <c r="G78" s="278"/>
      <c r="H78" s="279"/>
      <c r="I78" s="306"/>
      <c r="J78" s="257"/>
      <c r="K78" s="263"/>
      <c r="L78" s="263"/>
      <c r="M78" s="263"/>
      <c r="N78" s="263"/>
      <c r="O78" s="235"/>
      <c r="P78" s="238"/>
      <c r="Q78" s="238"/>
      <c r="R78" s="235"/>
      <c r="S78" s="241"/>
      <c r="T78" s="241"/>
      <c r="U78" s="241"/>
      <c r="V78" s="322"/>
      <c r="W78" s="323"/>
      <c r="X78" s="263"/>
      <c r="Y78" s="263"/>
      <c r="Z78" s="241"/>
      <c r="AA78" s="241"/>
      <c r="AB78" s="241"/>
      <c r="AC78" s="311"/>
      <c r="AD78" s="275"/>
      <c r="AE78" s="313"/>
      <c r="AF78" s="314"/>
      <c r="AG78" s="313"/>
      <c r="AH78" s="314"/>
      <c r="AI78" s="275"/>
      <c r="AJ78" s="275"/>
      <c r="AK78" s="291"/>
    </row>
    <row r="79" spans="1:37" ht="16.5" customHeight="1">
      <c r="A79" s="246"/>
      <c r="B79" s="300"/>
      <c r="C79" s="303"/>
      <c r="D79" s="46">
        <v>1.3</v>
      </c>
      <c r="E79" s="47">
        <v>45.96</v>
      </c>
      <c r="F79" s="48"/>
      <c r="G79" s="278"/>
      <c r="H79" s="279"/>
      <c r="I79" s="306"/>
      <c r="J79" s="257"/>
      <c r="K79" s="263"/>
      <c r="L79" s="263"/>
      <c r="M79" s="263"/>
      <c r="N79" s="263"/>
      <c r="O79" s="235"/>
      <c r="P79" s="238"/>
      <c r="Q79" s="238"/>
      <c r="R79" s="235"/>
      <c r="S79" s="241"/>
      <c r="T79" s="241"/>
      <c r="U79" s="241"/>
      <c r="V79" s="322"/>
      <c r="W79" s="323"/>
      <c r="X79" s="263"/>
      <c r="Y79" s="263"/>
      <c r="Z79" s="241"/>
      <c r="AA79" s="241"/>
      <c r="AB79" s="241"/>
      <c r="AC79" s="311"/>
      <c r="AD79" s="275"/>
      <c r="AE79" s="313"/>
      <c r="AF79" s="314"/>
      <c r="AG79" s="313"/>
      <c r="AH79" s="314"/>
      <c r="AI79" s="275"/>
      <c r="AJ79" s="275"/>
      <c r="AK79" s="291"/>
    </row>
    <row r="80" spans="1:37" ht="16.5" customHeight="1">
      <c r="A80" s="246"/>
      <c r="B80" s="300"/>
      <c r="C80" s="303"/>
      <c r="D80" s="46">
        <v>1.4</v>
      </c>
      <c r="E80" s="47">
        <v>45.96</v>
      </c>
      <c r="F80" s="48"/>
      <c r="G80" s="278"/>
      <c r="H80" s="279"/>
      <c r="I80" s="306"/>
      <c r="J80" s="257"/>
      <c r="K80" s="263"/>
      <c r="L80" s="263"/>
      <c r="M80" s="263"/>
      <c r="N80" s="263"/>
      <c r="O80" s="235"/>
      <c r="P80" s="238"/>
      <c r="Q80" s="238"/>
      <c r="R80" s="235"/>
      <c r="S80" s="241"/>
      <c r="T80" s="241"/>
      <c r="U80" s="241"/>
      <c r="V80" s="322"/>
      <c r="W80" s="323"/>
      <c r="X80" s="263"/>
      <c r="Y80" s="263"/>
      <c r="Z80" s="241"/>
      <c r="AA80" s="241"/>
      <c r="AB80" s="241"/>
      <c r="AC80" s="311"/>
      <c r="AD80" s="275"/>
      <c r="AE80" s="313"/>
      <c r="AF80" s="314"/>
      <c r="AG80" s="313"/>
      <c r="AH80" s="314"/>
      <c r="AI80" s="275"/>
      <c r="AJ80" s="275"/>
      <c r="AK80" s="291"/>
    </row>
    <row r="81" spans="1:37" ht="16.5" customHeight="1">
      <c r="A81" s="246"/>
      <c r="B81" s="300"/>
      <c r="C81" s="303"/>
      <c r="D81" s="46">
        <v>1.5</v>
      </c>
      <c r="E81" s="47">
        <v>45.96</v>
      </c>
      <c r="F81" s="48"/>
      <c r="G81" s="278"/>
      <c r="H81" s="279"/>
      <c r="I81" s="306"/>
      <c r="J81" s="257"/>
      <c r="K81" s="263"/>
      <c r="L81" s="263"/>
      <c r="M81" s="263"/>
      <c r="N81" s="263"/>
      <c r="O81" s="235"/>
      <c r="P81" s="238"/>
      <c r="Q81" s="238"/>
      <c r="R81" s="235"/>
      <c r="S81" s="241"/>
      <c r="T81" s="241"/>
      <c r="U81" s="241"/>
      <c r="V81" s="322"/>
      <c r="W81" s="323"/>
      <c r="X81" s="263"/>
      <c r="Y81" s="263"/>
      <c r="Z81" s="241"/>
      <c r="AA81" s="241"/>
      <c r="AB81" s="241"/>
      <c r="AC81" s="311"/>
      <c r="AD81" s="275"/>
      <c r="AE81" s="313"/>
      <c r="AF81" s="314"/>
      <c r="AG81" s="313"/>
      <c r="AH81" s="314"/>
      <c r="AI81" s="275"/>
      <c r="AJ81" s="275"/>
      <c r="AK81" s="291"/>
    </row>
    <row r="82" spans="1:37" ht="16.5" customHeight="1">
      <c r="A82" s="246"/>
      <c r="B82" s="300"/>
      <c r="C82" s="303"/>
      <c r="D82" s="46">
        <v>2.1</v>
      </c>
      <c r="E82" s="47">
        <v>45.96</v>
      </c>
      <c r="F82" s="48"/>
      <c r="G82" s="278"/>
      <c r="H82" s="279"/>
      <c r="I82" s="306"/>
      <c r="J82" s="257"/>
      <c r="K82" s="263"/>
      <c r="L82" s="263"/>
      <c r="M82" s="263"/>
      <c r="N82" s="263"/>
      <c r="O82" s="235"/>
      <c r="P82" s="238"/>
      <c r="Q82" s="238"/>
      <c r="R82" s="235"/>
      <c r="S82" s="241"/>
      <c r="T82" s="241"/>
      <c r="U82" s="241"/>
      <c r="V82" s="322"/>
      <c r="W82" s="323"/>
      <c r="X82" s="263"/>
      <c r="Y82" s="263"/>
      <c r="Z82" s="241"/>
      <c r="AA82" s="241"/>
      <c r="AB82" s="241"/>
      <c r="AC82" s="311"/>
      <c r="AD82" s="275"/>
      <c r="AE82" s="313"/>
      <c r="AF82" s="314"/>
      <c r="AG82" s="313"/>
      <c r="AH82" s="314"/>
      <c r="AI82" s="275"/>
      <c r="AJ82" s="275"/>
      <c r="AK82" s="291"/>
    </row>
    <row r="83" spans="1:37" ht="16.5" customHeight="1">
      <c r="A83" s="246"/>
      <c r="B83" s="300"/>
      <c r="C83" s="303"/>
      <c r="D83" s="46">
        <v>2.2000000000000002</v>
      </c>
      <c r="E83" s="47">
        <v>45.96</v>
      </c>
      <c r="F83" s="48"/>
      <c r="G83" s="278"/>
      <c r="H83" s="279"/>
      <c r="I83" s="306"/>
      <c r="J83" s="257"/>
      <c r="K83" s="263"/>
      <c r="L83" s="263"/>
      <c r="M83" s="263"/>
      <c r="N83" s="263"/>
      <c r="O83" s="235"/>
      <c r="P83" s="238"/>
      <c r="Q83" s="238"/>
      <c r="R83" s="235"/>
      <c r="S83" s="241"/>
      <c r="T83" s="241"/>
      <c r="U83" s="241"/>
      <c r="V83" s="322"/>
      <c r="W83" s="323"/>
      <c r="X83" s="263"/>
      <c r="Y83" s="263"/>
      <c r="Z83" s="241"/>
      <c r="AA83" s="241"/>
      <c r="AB83" s="241"/>
      <c r="AC83" s="311"/>
      <c r="AD83" s="275"/>
      <c r="AE83" s="313"/>
      <c r="AF83" s="314"/>
      <c r="AG83" s="313"/>
      <c r="AH83" s="314"/>
      <c r="AI83" s="275"/>
      <c r="AJ83" s="275"/>
      <c r="AK83" s="291"/>
    </row>
    <row r="84" spans="1:37" ht="16.5" customHeight="1">
      <c r="A84" s="246"/>
      <c r="B84" s="300"/>
      <c r="C84" s="303"/>
      <c r="D84" s="46">
        <v>2.2999999999999998</v>
      </c>
      <c r="E84" s="47">
        <v>45.96</v>
      </c>
      <c r="F84" s="48"/>
      <c r="G84" s="278"/>
      <c r="H84" s="279"/>
      <c r="I84" s="306"/>
      <c r="J84" s="257"/>
      <c r="K84" s="263"/>
      <c r="L84" s="263"/>
      <c r="M84" s="263"/>
      <c r="N84" s="263"/>
      <c r="O84" s="235"/>
      <c r="P84" s="238"/>
      <c r="Q84" s="238"/>
      <c r="R84" s="235"/>
      <c r="S84" s="241"/>
      <c r="T84" s="241"/>
      <c r="U84" s="241"/>
      <c r="V84" s="322"/>
      <c r="W84" s="323"/>
      <c r="X84" s="263"/>
      <c r="Y84" s="263"/>
      <c r="Z84" s="241"/>
      <c r="AA84" s="241"/>
      <c r="AB84" s="241"/>
      <c r="AC84" s="311"/>
      <c r="AD84" s="275"/>
      <c r="AE84" s="313"/>
      <c r="AF84" s="314"/>
      <c r="AG84" s="313"/>
      <c r="AH84" s="314"/>
      <c r="AI84" s="275"/>
      <c r="AJ84" s="275"/>
      <c r="AK84" s="291"/>
    </row>
    <row r="85" spans="1:37" ht="16.5" customHeight="1">
      <c r="A85" s="246"/>
      <c r="B85" s="300"/>
      <c r="C85" s="303"/>
      <c r="D85" s="46">
        <v>2.4</v>
      </c>
      <c r="E85" s="47">
        <v>45.96</v>
      </c>
      <c r="F85" s="48"/>
      <c r="G85" s="278"/>
      <c r="H85" s="279"/>
      <c r="I85" s="306"/>
      <c r="J85" s="257"/>
      <c r="K85" s="263"/>
      <c r="L85" s="263"/>
      <c r="M85" s="263"/>
      <c r="N85" s="263"/>
      <c r="O85" s="235"/>
      <c r="P85" s="238"/>
      <c r="Q85" s="238"/>
      <c r="R85" s="235"/>
      <c r="S85" s="241"/>
      <c r="T85" s="241"/>
      <c r="U85" s="241"/>
      <c r="V85" s="322"/>
      <c r="W85" s="323"/>
      <c r="X85" s="263"/>
      <c r="Y85" s="263"/>
      <c r="Z85" s="241"/>
      <c r="AA85" s="241"/>
      <c r="AB85" s="241"/>
      <c r="AC85" s="311"/>
      <c r="AD85" s="275"/>
      <c r="AE85" s="313"/>
      <c r="AF85" s="314"/>
      <c r="AG85" s="313"/>
      <c r="AH85" s="314"/>
      <c r="AI85" s="275"/>
      <c r="AJ85" s="275"/>
      <c r="AK85" s="291"/>
    </row>
    <row r="86" spans="1:37" ht="16.5" customHeight="1" thickBot="1">
      <c r="A86" s="247"/>
      <c r="B86" s="301"/>
      <c r="C86" s="304"/>
      <c r="D86" s="49">
        <v>2.5</v>
      </c>
      <c r="E86" s="50">
        <v>45.96</v>
      </c>
      <c r="F86" s="51"/>
      <c r="G86" s="281"/>
      <c r="H86" s="282"/>
      <c r="I86" s="307"/>
      <c r="J86" s="258"/>
      <c r="K86" s="264"/>
      <c r="L86" s="264"/>
      <c r="M86" s="264"/>
      <c r="N86" s="264"/>
      <c r="O86" s="236"/>
      <c r="P86" s="239"/>
      <c r="Q86" s="239"/>
      <c r="R86" s="236"/>
      <c r="S86" s="242"/>
      <c r="T86" s="242"/>
      <c r="U86" s="242"/>
      <c r="V86" s="324"/>
      <c r="W86" s="325"/>
      <c r="X86" s="264"/>
      <c r="Y86" s="264"/>
      <c r="Z86" s="242"/>
      <c r="AA86" s="242"/>
      <c r="AB86" s="242"/>
      <c r="AC86" s="312"/>
      <c r="AD86" s="276"/>
      <c r="AE86" s="315"/>
      <c r="AF86" s="316"/>
      <c r="AG86" s="315"/>
      <c r="AH86" s="316"/>
      <c r="AI86" s="276"/>
      <c r="AJ86" s="276"/>
      <c r="AK86" s="292"/>
    </row>
    <row r="87" spans="1:37" ht="16.5" customHeight="1">
      <c r="A87" s="245"/>
      <c r="B87" s="299"/>
      <c r="C87" s="302"/>
      <c r="D87" s="43">
        <v>1.1000000000000001</v>
      </c>
      <c r="E87" s="44">
        <v>45.96</v>
      </c>
      <c r="F87" s="45"/>
      <c r="G87" s="254"/>
      <c r="H87" s="255"/>
      <c r="I87" s="305"/>
      <c r="J87" s="256"/>
      <c r="K87" s="321"/>
      <c r="L87" s="321"/>
      <c r="M87" s="321"/>
      <c r="N87" s="321"/>
      <c r="O87" s="298"/>
      <c r="P87" s="237"/>
      <c r="Q87" s="237"/>
      <c r="R87" s="298"/>
      <c r="S87" s="310"/>
      <c r="T87" s="310"/>
      <c r="U87" s="310"/>
      <c r="V87" s="317"/>
      <c r="W87" s="318"/>
      <c r="X87" s="321"/>
      <c r="Y87" s="321"/>
      <c r="Z87" s="310"/>
      <c r="AA87" s="310"/>
      <c r="AB87" s="310"/>
      <c r="AC87" s="311"/>
      <c r="AD87" s="308"/>
      <c r="AE87" s="313"/>
      <c r="AF87" s="314"/>
      <c r="AG87" s="313"/>
      <c r="AH87" s="314"/>
      <c r="AI87" s="308"/>
      <c r="AJ87" s="308"/>
      <c r="AK87" s="309"/>
    </row>
    <row r="88" spans="1:37" ht="16.5" customHeight="1">
      <c r="A88" s="246"/>
      <c r="B88" s="300"/>
      <c r="C88" s="303"/>
      <c r="D88" s="46">
        <v>1.2</v>
      </c>
      <c r="E88" s="47">
        <v>45.96</v>
      </c>
      <c r="F88" s="48"/>
      <c r="G88" s="278"/>
      <c r="H88" s="279"/>
      <c r="I88" s="306"/>
      <c r="J88" s="257"/>
      <c r="K88" s="263"/>
      <c r="L88" s="263"/>
      <c r="M88" s="263"/>
      <c r="N88" s="263"/>
      <c r="O88" s="235"/>
      <c r="P88" s="238"/>
      <c r="Q88" s="238"/>
      <c r="R88" s="235"/>
      <c r="S88" s="241"/>
      <c r="T88" s="241"/>
      <c r="U88" s="241"/>
      <c r="V88" s="317"/>
      <c r="W88" s="318"/>
      <c r="X88" s="263"/>
      <c r="Y88" s="263"/>
      <c r="Z88" s="241"/>
      <c r="AA88" s="241"/>
      <c r="AB88" s="241"/>
      <c r="AC88" s="311"/>
      <c r="AD88" s="275"/>
      <c r="AE88" s="313"/>
      <c r="AF88" s="314"/>
      <c r="AG88" s="313"/>
      <c r="AH88" s="314"/>
      <c r="AI88" s="275"/>
      <c r="AJ88" s="275"/>
      <c r="AK88" s="291"/>
    </row>
    <row r="89" spans="1:37" ht="16.5" customHeight="1">
      <c r="A89" s="246"/>
      <c r="B89" s="300"/>
      <c r="C89" s="303"/>
      <c r="D89" s="46">
        <v>1.3</v>
      </c>
      <c r="E89" s="47">
        <v>45.96</v>
      </c>
      <c r="F89" s="48"/>
      <c r="G89" s="278"/>
      <c r="H89" s="279"/>
      <c r="I89" s="306"/>
      <c r="J89" s="257"/>
      <c r="K89" s="263"/>
      <c r="L89" s="263"/>
      <c r="M89" s="263"/>
      <c r="N89" s="263"/>
      <c r="O89" s="235"/>
      <c r="P89" s="238"/>
      <c r="Q89" s="238"/>
      <c r="R89" s="235"/>
      <c r="S89" s="241"/>
      <c r="T89" s="241"/>
      <c r="U89" s="241"/>
      <c r="V89" s="317"/>
      <c r="W89" s="318"/>
      <c r="X89" s="263"/>
      <c r="Y89" s="263"/>
      <c r="Z89" s="241"/>
      <c r="AA89" s="241"/>
      <c r="AB89" s="241"/>
      <c r="AC89" s="311"/>
      <c r="AD89" s="275"/>
      <c r="AE89" s="313"/>
      <c r="AF89" s="314"/>
      <c r="AG89" s="313"/>
      <c r="AH89" s="314"/>
      <c r="AI89" s="275"/>
      <c r="AJ89" s="275"/>
      <c r="AK89" s="291"/>
    </row>
    <row r="90" spans="1:37" ht="16.5" customHeight="1">
      <c r="A90" s="246"/>
      <c r="B90" s="300"/>
      <c r="C90" s="303"/>
      <c r="D90" s="46">
        <v>1.4</v>
      </c>
      <c r="E90" s="47">
        <v>45.96</v>
      </c>
      <c r="F90" s="48"/>
      <c r="G90" s="278"/>
      <c r="H90" s="279"/>
      <c r="I90" s="306"/>
      <c r="J90" s="257"/>
      <c r="K90" s="263"/>
      <c r="L90" s="263"/>
      <c r="M90" s="263"/>
      <c r="N90" s="263"/>
      <c r="O90" s="235"/>
      <c r="P90" s="238"/>
      <c r="Q90" s="238"/>
      <c r="R90" s="235"/>
      <c r="S90" s="241"/>
      <c r="T90" s="241"/>
      <c r="U90" s="241"/>
      <c r="V90" s="317"/>
      <c r="W90" s="318"/>
      <c r="X90" s="263"/>
      <c r="Y90" s="263"/>
      <c r="Z90" s="241"/>
      <c r="AA90" s="241"/>
      <c r="AB90" s="241"/>
      <c r="AC90" s="311"/>
      <c r="AD90" s="275"/>
      <c r="AE90" s="313"/>
      <c r="AF90" s="314"/>
      <c r="AG90" s="313"/>
      <c r="AH90" s="314"/>
      <c r="AI90" s="275"/>
      <c r="AJ90" s="275"/>
      <c r="AK90" s="291"/>
    </row>
    <row r="91" spans="1:37" ht="16.5" customHeight="1">
      <c r="A91" s="246"/>
      <c r="B91" s="300"/>
      <c r="C91" s="303"/>
      <c r="D91" s="46">
        <v>1.5</v>
      </c>
      <c r="E91" s="47">
        <v>45.96</v>
      </c>
      <c r="F91" s="48"/>
      <c r="G91" s="278"/>
      <c r="H91" s="279"/>
      <c r="I91" s="306"/>
      <c r="J91" s="257"/>
      <c r="K91" s="263"/>
      <c r="L91" s="263"/>
      <c r="M91" s="263"/>
      <c r="N91" s="263"/>
      <c r="O91" s="235"/>
      <c r="P91" s="238"/>
      <c r="Q91" s="238"/>
      <c r="R91" s="235"/>
      <c r="S91" s="241"/>
      <c r="T91" s="241"/>
      <c r="U91" s="241"/>
      <c r="V91" s="317"/>
      <c r="W91" s="318"/>
      <c r="X91" s="263"/>
      <c r="Y91" s="263"/>
      <c r="Z91" s="241"/>
      <c r="AA91" s="241"/>
      <c r="AB91" s="241"/>
      <c r="AC91" s="311"/>
      <c r="AD91" s="275"/>
      <c r="AE91" s="313"/>
      <c r="AF91" s="314"/>
      <c r="AG91" s="313"/>
      <c r="AH91" s="314"/>
      <c r="AI91" s="275"/>
      <c r="AJ91" s="275"/>
      <c r="AK91" s="291"/>
    </row>
    <row r="92" spans="1:37" ht="16.5" customHeight="1">
      <c r="A92" s="246"/>
      <c r="B92" s="300"/>
      <c r="C92" s="303"/>
      <c r="D92" s="46">
        <v>2.1</v>
      </c>
      <c r="E92" s="47">
        <v>45.96</v>
      </c>
      <c r="F92" s="48"/>
      <c r="G92" s="278"/>
      <c r="H92" s="279"/>
      <c r="I92" s="306"/>
      <c r="J92" s="257"/>
      <c r="K92" s="263"/>
      <c r="L92" s="263"/>
      <c r="M92" s="263"/>
      <c r="N92" s="263"/>
      <c r="O92" s="235"/>
      <c r="P92" s="238"/>
      <c r="Q92" s="238"/>
      <c r="R92" s="235"/>
      <c r="S92" s="241"/>
      <c r="T92" s="241"/>
      <c r="U92" s="241"/>
      <c r="V92" s="317"/>
      <c r="W92" s="318"/>
      <c r="X92" s="263"/>
      <c r="Y92" s="263"/>
      <c r="Z92" s="241"/>
      <c r="AA92" s="241"/>
      <c r="AB92" s="241"/>
      <c r="AC92" s="311"/>
      <c r="AD92" s="275"/>
      <c r="AE92" s="313"/>
      <c r="AF92" s="314"/>
      <c r="AG92" s="313"/>
      <c r="AH92" s="314"/>
      <c r="AI92" s="275"/>
      <c r="AJ92" s="275"/>
      <c r="AK92" s="291"/>
    </row>
    <row r="93" spans="1:37" ht="16.5" customHeight="1">
      <c r="A93" s="246"/>
      <c r="B93" s="300"/>
      <c r="C93" s="303"/>
      <c r="D93" s="46">
        <v>2.2000000000000002</v>
      </c>
      <c r="E93" s="47">
        <v>45.96</v>
      </c>
      <c r="F93" s="48"/>
      <c r="G93" s="278"/>
      <c r="H93" s="279"/>
      <c r="I93" s="306"/>
      <c r="J93" s="257"/>
      <c r="K93" s="263"/>
      <c r="L93" s="263"/>
      <c r="M93" s="263"/>
      <c r="N93" s="263"/>
      <c r="O93" s="235"/>
      <c r="P93" s="238"/>
      <c r="Q93" s="238"/>
      <c r="R93" s="235"/>
      <c r="S93" s="241"/>
      <c r="T93" s="241"/>
      <c r="U93" s="241"/>
      <c r="V93" s="317"/>
      <c r="W93" s="318"/>
      <c r="X93" s="263"/>
      <c r="Y93" s="263"/>
      <c r="Z93" s="241"/>
      <c r="AA93" s="241"/>
      <c r="AB93" s="241"/>
      <c r="AC93" s="311"/>
      <c r="AD93" s="275"/>
      <c r="AE93" s="313"/>
      <c r="AF93" s="314"/>
      <c r="AG93" s="313"/>
      <c r="AH93" s="314"/>
      <c r="AI93" s="275"/>
      <c r="AJ93" s="275"/>
      <c r="AK93" s="291"/>
    </row>
    <row r="94" spans="1:37" ht="16.5" customHeight="1">
      <c r="A94" s="246"/>
      <c r="B94" s="300"/>
      <c r="C94" s="303"/>
      <c r="D94" s="46">
        <v>2.2999999999999998</v>
      </c>
      <c r="E94" s="47">
        <v>45.96</v>
      </c>
      <c r="F94" s="48"/>
      <c r="G94" s="278"/>
      <c r="H94" s="279"/>
      <c r="I94" s="306"/>
      <c r="J94" s="257"/>
      <c r="K94" s="263"/>
      <c r="L94" s="263"/>
      <c r="M94" s="263"/>
      <c r="N94" s="263"/>
      <c r="O94" s="235"/>
      <c r="P94" s="238"/>
      <c r="Q94" s="238"/>
      <c r="R94" s="235"/>
      <c r="S94" s="241"/>
      <c r="T94" s="241"/>
      <c r="U94" s="241"/>
      <c r="V94" s="317"/>
      <c r="W94" s="318"/>
      <c r="X94" s="263"/>
      <c r="Y94" s="263"/>
      <c r="Z94" s="241"/>
      <c r="AA94" s="241"/>
      <c r="AB94" s="241"/>
      <c r="AC94" s="311"/>
      <c r="AD94" s="275"/>
      <c r="AE94" s="313"/>
      <c r="AF94" s="314"/>
      <c r="AG94" s="313"/>
      <c r="AH94" s="314"/>
      <c r="AI94" s="275"/>
      <c r="AJ94" s="275"/>
      <c r="AK94" s="291"/>
    </row>
    <row r="95" spans="1:37" ht="16.5" customHeight="1">
      <c r="A95" s="246"/>
      <c r="B95" s="300"/>
      <c r="C95" s="303"/>
      <c r="D95" s="46">
        <v>2.4</v>
      </c>
      <c r="E95" s="47">
        <v>45.96</v>
      </c>
      <c r="F95" s="48"/>
      <c r="G95" s="278"/>
      <c r="H95" s="279"/>
      <c r="I95" s="306"/>
      <c r="J95" s="257"/>
      <c r="K95" s="263"/>
      <c r="L95" s="263"/>
      <c r="M95" s="263"/>
      <c r="N95" s="263"/>
      <c r="O95" s="235"/>
      <c r="P95" s="238"/>
      <c r="Q95" s="238"/>
      <c r="R95" s="235"/>
      <c r="S95" s="241"/>
      <c r="T95" s="241"/>
      <c r="U95" s="241"/>
      <c r="V95" s="317"/>
      <c r="W95" s="318"/>
      <c r="X95" s="263"/>
      <c r="Y95" s="263"/>
      <c r="Z95" s="241"/>
      <c r="AA95" s="241"/>
      <c r="AB95" s="241"/>
      <c r="AC95" s="311"/>
      <c r="AD95" s="275"/>
      <c r="AE95" s="313"/>
      <c r="AF95" s="314"/>
      <c r="AG95" s="313"/>
      <c r="AH95" s="314"/>
      <c r="AI95" s="275"/>
      <c r="AJ95" s="275"/>
      <c r="AK95" s="291"/>
    </row>
    <row r="96" spans="1:37" ht="16.5" customHeight="1" thickBot="1">
      <c r="A96" s="247"/>
      <c r="B96" s="301"/>
      <c r="C96" s="304"/>
      <c r="D96" s="49">
        <v>2.5</v>
      </c>
      <c r="E96" s="50">
        <v>45.96</v>
      </c>
      <c r="F96" s="51"/>
      <c r="G96" s="281"/>
      <c r="H96" s="282"/>
      <c r="I96" s="307"/>
      <c r="J96" s="258"/>
      <c r="K96" s="264"/>
      <c r="L96" s="264"/>
      <c r="M96" s="264"/>
      <c r="N96" s="264"/>
      <c r="O96" s="236"/>
      <c r="P96" s="239"/>
      <c r="Q96" s="239"/>
      <c r="R96" s="236"/>
      <c r="S96" s="242"/>
      <c r="T96" s="242"/>
      <c r="U96" s="242"/>
      <c r="V96" s="319"/>
      <c r="W96" s="320"/>
      <c r="X96" s="264"/>
      <c r="Y96" s="264"/>
      <c r="Z96" s="242"/>
      <c r="AA96" s="242"/>
      <c r="AB96" s="242"/>
      <c r="AC96" s="312"/>
      <c r="AD96" s="276"/>
      <c r="AE96" s="315"/>
      <c r="AF96" s="316"/>
      <c r="AG96" s="315"/>
      <c r="AH96" s="316"/>
      <c r="AI96" s="276"/>
      <c r="AJ96" s="276"/>
      <c r="AK96" s="292"/>
    </row>
    <row r="97" spans="1:37" ht="16.5" customHeight="1">
      <c r="A97" s="245"/>
      <c r="B97" s="299"/>
      <c r="C97" s="302"/>
      <c r="D97" s="43">
        <v>1.1000000000000001</v>
      </c>
      <c r="E97" s="44">
        <v>45.96</v>
      </c>
      <c r="F97" s="45"/>
      <c r="G97" s="254"/>
      <c r="H97" s="255"/>
      <c r="I97" s="305"/>
      <c r="J97" s="256"/>
      <c r="K97" s="262"/>
      <c r="L97" s="262"/>
      <c r="M97" s="262"/>
      <c r="N97" s="262"/>
      <c r="O97" s="234"/>
      <c r="P97" s="237"/>
      <c r="Q97" s="237"/>
      <c r="R97" s="234"/>
      <c r="S97" s="240"/>
      <c r="T97" s="240"/>
      <c r="U97" s="240"/>
      <c r="V97" s="329"/>
      <c r="W97" s="330"/>
      <c r="X97" s="262"/>
      <c r="Y97" s="262"/>
      <c r="Z97" s="240"/>
      <c r="AA97" s="240"/>
      <c r="AB97" s="240"/>
      <c r="AC97" s="326"/>
      <c r="AD97" s="274"/>
      <c r="AE97" s="327"/>
      <c r="AF97" s="328"/>
      <c r="AG97" s="327"/>
      <c r="AH97" s="328"/>
      <c r="AI97" s="274"/>
      <c r="AJ97" s="274"/>
      <c r="AK97" s="290"/>
    </row>
    <row r="98" spans="1:37" ht="16.5" customHeight="1">
      <c r="A98" s="246"/>
      <c r="B98" s="300"/>
      <c r="C98" s="303"/>
      <c r="D98" s="46">
        <v>1.2</v>
      </c>
      <c r="E98" s="47">
        <v>45.96</v>
      </c>
      <c r="F98" s="48"/>
      <c r="G98" s="278"/>
      <c r="H98" s="279"/>
      <c r="I98" s="306"/>
      <c r="J98" s="257"/>
      <c r="K98" s="263"/>
      <c r="L98" s="263"/>
      <c r="M98" s="263"/>
      <c r="N98" s="263"/>
      <c r="O98" s="235"/>
      <c r="P98" s="238"/>
      <c r="Q98" s="238"/>
      <c r="R98" s="235"/>
      <c r="S98" s="241"/>
      <c r="T98" s="241"/>
      <c r="U98" s="241"/>
      <c r="V98" s="322"/>
      <c r="W98" s="323"/>
      <c r="X98" s="263"/>
      <c r="Y98" s="263"/>
      <c r="Z98" s="241"/>
      <c r="AA98" s="241"/>
      <c r="AB98" s="241"/>
      <c r="AC98" s="311"/>
      <c r="AD98" s="275"/>
      <c r="AE98" s="313"/>
      <c r="AF98" s="314"/>
      <c r="AG98" s="313"/>
      <c r="AH98" s="314"/>
      <c r="AI98" s="275"/>
      <c r="AJ98" s="275"/>
      <c r="AK98" s="291"/>
    </row>
    <row r="99" spans="1:37" ht="16.5" customHeight="1">
      <c r="A99" s="246"/>
      <c r="B99" s="300"/>
      <c r="C99" s="303"/>
      <c r="D99" s="46">
        <v>1.3</v>
      </c>
      <c r="E99" s="47">
        <v>45.96</v>
      </c>
      <c r="F99" s="48"/>
      <c r="G99" s="278"/>
      <c r="H99" s="279"/>
      <c r="I99" s="306"/>
      <c r="J99" s="257"/>
      <c r="K99" s="263"/>
      <c r="L99" s="263"/>
      <c r="M99" s="263"/>
      <c r="N99" s="263"/>
      <c r="O99" s="235"/>
      <c r="P99" s="238"/>
      <c r="Q99" s="238"/>
      <c r="R99" s="235"/>
      <c r="S99" s="241"/>
      <c r="T99" s="241"/>
      <c r="U99" s="241"/>
      <c r="V99" s="322"/>
      <c r="W99" s="323"/>
      <c r="X99" s="263"/>
      <c r="Y99" s="263"/>
      <c r="Z99" s="241"/>
      <c r="AA99" s="241"/>
      <c r="AB99" s="241"/>
      <c r="AC99" s="311"/>
      <c r="AD99" s="275"/>
      <c r="AE99" s="313"/>
      <c r="AF99" s="314"/>
      <c r="AG99" s="313"/>
      <c r="AH99" s="314"/>
      <c r="AI99" s="275"/>
      <c r="AJ99" s="275"/>
      <c r="AK99" s="291"/>
    </row>
    <row r="100" spans="1:37" ht="16.5" customHeight="1">
      <c r="A100" s="246"/>
      <c r="B100" s="300"/>
      <c r="C100" s="303"/>
      <c r="D100" s="46">
        <v>1.4</v>
      </c>
      <c r="E100" s="47">
        <v>45.96</v>
      </c>
      <c r="F100" s="48"/>
      <c r="G100" s="278"/>
      <c r="H100" s="279"/>
      <c r="I100" s="306"/>
      <c r="J100" s="257"/>
      <c r="K100" s="263"/>
      <c r="L100" s="263"/>
      <c r="M100" s="263"/>
      <c r="N100" s="263"/>
      <c r="O100" s="235"/>
      <c r="P100" s="238"/>
      <c r="Q100" s="238"/>
      <c r="R100" s="235"/>
      <c r="S100" s="241"/>
      <c r="T100" s="241"/>
      <c r="U100" s="241"/>
      <c r="V100" s="322"/>
      <c r="W100" s="323"/>
      <c r="X100" s="263"/>
      <c r="Y100" s="263"/>
      <c r="Z100" s="241"/>
      <c r="AA100" s="241"/>
      <c r="AB100" s="241"/>
      <c r="AC100" s="311"/>
      <c r="AD100" s="275"/>
      <c r="AE100" s="313"/>
      <c r="AF100" s="314"/>
      <c r="AG100" s="313"/>
      <c r="AH100" s="314"/>
      <c r="AI100" s="275"/>
      <c r="AJ100" s="275"/>
      <c r="AK100" s="291"/>
    </row>
    <row r="101" spans="1:37" ht="16.5" customHeight="1">
      <c r="A101" s="246"/>
      <c r="B101" s="300"/>
      <c r="C101" s="303"/>
      <c r="D101" s="46">
        <v>1.5</v>
      </c>
      <c r="E101" s="47">
        <v>45.96</v>
      </c>
      <c r="F101" s="48"/>
      <c r="G101" s="278"/>
      <c r="H101" s="279"/>
      <c r="I101" s="306"/>
      <c r="J101" s="257"/>
      <c r="K101" s="263"/>
      <c r="L101" s="263"/>
      <c r="M101" s="263"/>
      <c r="N101" s="263"/>
      <c r="O101" s="235"/>
      <c r="P101" s="238"/>
      <c r="Q101" s="238"/>
      <c r="R101" s="235"/>
      <c r="S101" s="241"/>
      <c r="T101" s="241"/>
      <c r="U101" s="241"/>
      <c r="V101" s="322"/>
      <c r="W101" s="323"/>
      <c r="X101" s="263"/>
      <c r="Y101" s="263"/>
      <c r="Z101" s="241"/>
      <c r="AA101" s="241"/>
      <c r="AB101" s="241"/>
      <c r="AC101" s="311"/>
      <c r="AD101" s="275"/>
      <c r="AE101" s="313"/>
      <c r="AF101" s="314"/>
      <c r="AG101" s="313"/>
      <c r="AH101" s="314"/>
      <c r="AI101" s="275"/>
      <c r="AJ101" s="275"/>
      <c r="AK101" s="291"/>
    </row>
    <row r="102" spans="1:37" ht="16.5" customHeight="1">
      <c r="A102" s="246"/>
      <c r="B102" s="300"/>
      <c r="C102" s="303"/>
      <c r="D102" s="46">
        <v>2.1</v>
      </c>
      <c r="E102" s="47">
        <v>45.96</v>
      </c>
      <c r="F102" s="48"/>
      <c r="G102" s="278"/>
      <c r="H102" s="279"/>
      <c r="I102" s="306"/>
      <c r="J102" s="257"/>
      <c r="K102" s="263"/>
      <c r="L102" s="263"/>
      <c r="M102" s="263"/>
      <c r="N102" s="263"/>
      <c r="O102" s="235"/>
      <c r="P102" s="238"/>
      <c r="Q102" s="238"/>
      <c r="R102" s="235"/>
      <c r="S102" s="241"/>
      <c r="T102" s="241"/>
      <c r="U102" s="241"/>
      <c r="V102" s="322"/>
      <c r="W102" s="323"/>
      <c r="X102" s="263"/>
      <c r="Y102" s="263"/>
      <c r="Z102" s="241"/>
      <c r="AA102" s="241"/>
      <c r="AB102" s="241"/>
      <c r="AC102" s="311"/>
      <c r="AD102" s="275"/>
      <c r="AE102" s="313"/>
      <c r="AF102" s="314"/>
      <c r="AG102" s="313"/>
      <c r="AH102" s="314"/>
      <c r="AI102" s="275"/>
      <c r="AJ102" s="275"/>
      <c r="AK102" s="291"/>
    </row>
    <row r="103" spans="1:37" ht="16.5" customHeight="1">
      <c r="A103" s="246"/>
      <c r="B103" s="300"/>
      <c r="C103" s="303"/>
      <c r="D103" s="46">
        <v>2.2000000000000002</v>
      </c>
      <c r="E103" s="47">
        <v>45.96</v>
      </c>
      <c r="F103" s="48"/>
      <c r="G103" s="278"/>
      <c r="H103" s="279"/>
      <c r="I103" s="306"/>
      <c r="J103" s="257"/>
      <c r="K103" s="263"/>
      <c r="L103" s="263"/>
      <c r="M103" s="263"/>
      <c r="N103" s="263"/>
      <c r="O103" s="235"/>
      <c r="P103" s="238"/>
      <c r="Q103" s="238"/>
      <c r="R103" s="235"/>
      <c r="S103" s="241"/>
      <c r="T103" s="241"/>
      <c r="U103" s="241"/>
      <c r="V103" s="322"/>
      <c r="W103" s="323"/>
      <c r="X103" s="263"/>
      <c r="Y103" s="263"/>
      <c r="Z103" s="241"/>
      <c r="AA103" s="241"/>
      <c r="AB103" s="241"/>
      <c r="AC103" s="311"/>
      <c r="AD103" s="275"/>
      <c r="AE103" s="313"/>
      <c r="AF103" s="314"/>
      <c r="AG103" s="313"/>
      <c r="AH103" s="314"/>
      <c r="AI103" s="275"/>
      <c r="AJ103" s="275"/>
      <c r="AK103" s="291"/>
    </row>
    <row r="104" spans="1:37" ht="16.5" customHeight="1">
      <c r="A104" s="246"/>
      <c r="B104" s="300"/>
      <c r="C104" s="303"/>
      <c r="D104" s="46">
        <v>2.2999999999999998</v>
      </c>
      <c r="E104" s="47">
        <v>45.96</v>
      </c>
      <c r="F104" s="48"/>
      <c r="G104" s="278"/>
      <c r="H104" s="279"/>
      <c r="I104" s="306"/>
      <c r="J104" s="257"/>
      <c r="K104" s="263"/>
      <c r="L104" s="263"/>
      <c r="M104" s="263"/>
      <c r="N104" s="263"/>
      <c r="O104" s="235"/>
      <c r="P104" s="238"/>
      <c r="Q104" s="238"/>
      <c r="R104" s="235"/>
      <c r="S104" s="241"/>
      <c r="T104" s="241"/>
      <c r="U104" s="241"/>
      <c r="V104" s="322"/>
      <c r="W104" s="323"/>
      <c r="X104" s="263"/>
      <c r="Y104" s="263"/>
      <c r="Z104" s="241"/>
      <c r="AA104" s="241"/>
      <c r="AB104" s="241"/>
      <c r="AC104" s="311"/>
      <c r="AD104" s="275"/>
      <c r="AE104" s="313"/>
      <c r="AF104" s="314"/>
      <c r="AG104" s="313"/>
      <c r="AH104" s="314"/>
      <c r="AI104" s="275"/>
      <c r="AJ104" s="275"/>
      <c r="AK104" s="291"/>
    </row>
    <row r="105" spans="1:37" ht="16.5" customHeight="1">
      <c r="A105" s="246"/>
      <c r="B105" s="300"/>
      <c r="C105" s="303"/>
      <c r="D105" s="46">
        <v>2.4</v>
      </c>
      <c r="E105" s="47">
        <v>45.96</v>
      </c>
      <c r="F105" s="48"/>
      <c r="G105" s="278"/>
      <c r="H105" s="279"/>
      <c r="I105" s="306"/>
      <c r="J105" s="257"/>
      <c r="K105" s="263"/>
      <c r="L105" s="263"/>
      <c r="M105" s="263"/>
      <c r="N105" s="263"/>
      <c r="O105" s="235"/>
      <c r="P105" s="238"/>
      <c r="Q105" s="238"/>
      <c r="R105" s="235"/>
      <c r="S105" s="241"/>
      <c r="T105" s="241"/>
      <c r="U105" s="241"/>
      <c r="V105" s="322"/>
      <c r="W105" s="323"/>
      <c r="X105" s="263"/>
      <c r="Y105" s="263"/>
      <c r="Z105" s="241"/>
      <c r="AA105" s="241"/>
      <c r="AB105" s="241"/>
      <c r="AC105" s="311"/>
      <c r="AD105" s="275"/>
      <c r="AE105" s="313"/>
      <c r="AF105" s="314"/>
      <c r="AG105" s="313"/>
      <c r="AH105" s="314"/>
      <c r="AI105" s="275"/>
      <c r="AJ105" s="275"/>
      <c r="AK105" s="291"/>
    </row>
    <row r="106" spans="1:37" ht="16.5" customHeight="1" thickBot="1">
      <c r="A106" s="247"/>
      <c r="B106" s="301"/>
      <c r="C106" s="304"/>
      <c r="D106" s="49">
        <v>2.5</v>
      </c>
      <c r="E106" s="50">
        <v>45.96</v>
      </c>
      <c r="F106" s="51"/>
      <c r="G106" s="281"/>
      <c r="H106" s="282"/>
      <c r="I106" s="307"/>
      <c r="J106" s="258"/>
      <c r="K106" s="264"/>
      <c r="L106" s="264"/>
      <c r="M106" s="264"/>
      <c r="N106" s="264"/>
      <c r="O106" s="236"/>
      <c r="P106" s="239"/>
      <c r="Q106" s="239"/>
      <c r="R106" s="236"/>
      <c r="S106" s="242"/>
      <c r="T106" s="242"/>
      <c r="U106" s="242"/>
      <c r="V106" s="324"/>
      <c r="W106" s="325"/>
      <c r="X106" s="264"/>
      <c r="Y106" s="264"/>
      <c r="Z106" s="242"/>
      <c r="AA106" s="242"/>
      <c r="AB106" s="242"/>
      <c r="AC106" s="312"/>
      <c r="AD106" s="276"/>
      <c r="AE106" s="315"/>
      <c r="AF106" s="316"/>
      <c r="AG106" s="315"/>
      <c r="AH106" s="316"/>
      <c r="AI106" s="276"/>
      <c r="AJ106" s="276"/>
      <c r="AK106" s="292"/>
    </row>
    <row r="107" spans="1:37" ht="16.5" customHeight="1">
      <c r="A107" s="245"/>
      <c r="B107" s="299"/>
      <c r="C107" s="302"/>
      <c r="D107" s="43">
        <v>1.1000000000000001</v>
      </c>
      <c r="E107" s="44">
        <v>45.96</v>
      </c>
      <c r="F107" s="45"/>
      <c r="G107" s="254"/>
      <c r="H107" s="255"/>
      <c r="I107" s="305"/>
      <c r="J107" s="256"/>
      <c r="K107" s="321"/>
      <c r="L107" s="321"/>
      <c r="M107" s="321"/>
      <c r="N107" s="321"/>
      <c r="O107" s="298"/>
      <c r="P107" s="237"/>
      <c r="Q107" s="237"/>
      <c r="R107" s="298"/>
      <c r="S107" s="310"/>
      <c r="T107" s="310"/>
      <c r="U107" s="310"/>
      <c r="V107" s="317"/>
      <c r="W107" s="318"/>
      <c r="X107" s="321"/>
      <c r="Y107" s="321"/>
      <c r="Z107" s="310"/>
      <c r="AA107" s="310"/>
      <c r="AB107" s="310"/>
      <c r="AC107" s="311"/>
      <c r="AD107" s="308"/>
      <c r="AE107" s="313"/>
      <c r="AF107" s="314"/>
      <c r="AG107" s="313"/>
      <c r="AH107" s="314"/>
      <c r="AI107" s="308"/>
      <c r="AJ107" s="308"/>
      <c r="AK107" s="309"/>
    </row>
    <row r="108" spans="1:37" ht="16.5" customHeight="1">
      <c r="A108" s="246"/>
      <c r="B108" s="300"/>
      <c r="C108" s="303"/>
      <c r="D108" s="46">
        <v>1.2</v>
      </c>
      <c r="E108" s="47">
        <v>45.96</v>
      </c>
      <c r="F108" s="48"/>
      <c r="G108" s="278"/>
      <c r="H108" s="279"/>
      <c r="I108" s="306"/>
      <c r="J108" s="257"/>
      <c r="K108" s="263"/>
      <c r="L108" s="263"/>
      <c r="M108" s="263"/>
      <c r="N108" s="263"/>
      <c r="O108" s="235"/>
      <c r="P108" s="238"/>
      <c r="Q108" s="238"/>
      <c r="R108" s="235"/>
      <c r="S108" s="241"/>
      <c r="T108" s="241"/>
      <c r="U108" s="241"/>
      <c r="V108" s="317"/>
      <c r="W108" s="318"/>
      <c r="X108" s="263"/>
      <c r="Y108" s="263"/>
      <c r="Z108" s="241"/>
      <c r="AA108" s="241"/>
      <c r="AB108" s="241"/>
      <c r="AC108" s="311"/>
      <c r="AD108" s="275"/>
      <c r="AE108" s="313"/>
      <c r="AF108" s="314"/>
      <c r="AG108" s="313"/>
      <c r="AH108" s="314"/>
      <c r="AI108" s="275"/>
      <c r="AJ108" s="275"/>
      <c r="AK108" s="291"/>
    </row>
    <row r="109" spans="1:37" ht="16.5" customHeight="1">
      <c r="A109" s="246"/>
      <c r="B109" s="300"/>
      <c r="C109" s="303"/>
      <c r="D109" s="46">
        <v>1.3</v>
      </c>
      <c r="E109" s="47">
        <v>45.96</v>
      </c>
      <c r="F109" s="48"/>
      <c r="G109" s="278"/>
      <c r="H109" s="279"/>
      <c r="I109" s="306"/>
      <c r="J109" s="257"/>
      <c r="K109" s="263"/>
      <c r="L109" s="263"/>
      <c r="M109" s="263"/>
      <c r="N109" s="263"/>
      <c r="O109" s="235"/>
      <c r="P109" s="238"/>
      <c r="Q109" s="238"/>
      <c r="R109" s="235"/>
      <c r="S109" s="241"/>
      <c r="T109" s="241"/>
      <c r="U109" s="241"/>
      <c r="V109" s="317"/>
      <c r="W109" s="318"/>
      <c r="X109" s="263"/>
      <c r="Y109" s="263"/>
      <c r="Z109" s="241"/>
      <c r="AA109" s="241"/>
      <c r="AB109" s="241"/>
      <c r="AC109" s="311"/>
      <c r="AD109" s="275"/>
      <c r="AE109" s="313"/>
      <c r="AF109" s="314"/>
      <c r="AG109" s="313"/>
      <c r="AH109" s="314"/>
      <c r="AI109" s="275"/>
      <c r="AJ109" s="275"/>
      <c r="AK109" s="291"/>
    </row>
    <row r="110" spans="1:37" ht="16.5" customHeight="1">
      <c r="A110" s="246"/>
      <c r="B110" s="300"/>
      <c r="C110" s="303"/>
      <c r="D110" s="46">
        <v>1.4</v>
      </c>
      <c r="E110" s="47">
        <v>45.96</v>
      </c>
      <c r="F110" s="48"/>
      <c r="G110" s="278"/>
      <c r="H110" s="279"/>
      <c r="I110" s="306"/>
      <c r="J110" s="257"/>
      <c r="K110" s="263"/>
      <c r="L110" s="263"/>
      <c r="M110" s="263"/>
      <c r="N110" s="263"/>
      <c r="O110" s="235"/>
      <c r="P110" s="238"/>
      <c r="Q110" s="238"/>
      <c r="R110" s="235"/>
      <c r="S110" s="241"/>
      <c r="T110" s="241"/>
      <c r="U110" s="241"/>
      <c r="V110" s="317"/>
      <c r="W110" s="318"/>
      <c r="X110" s="263"/>
      <c r="Y110" s="263"/>
      <c r="Z110" s="241"/>
      <c r="AA110" s="241"/>
      <c r="AB110" s="241"/>
      <c r="AC110" s="311"/>
      <c r="AD110" s="275"/>
      <c r="AE110" s="313"/>
      <c r="AF110" s="314"/>
      <c r="AG110" s="313"/>
      <c r="AH110" s="314"/>
      <c r="AI110" s="275"/>
      <c r="AJ110" s="275"/>
      <c r="AK110" s="291"/>
    </row>
    <row r="111" spans="1:37" ht="16.5" customHeight="1">
      <c r="A111" s="246"/>
      <c r="B111" s="300"/>
      <c r="C111" s="303"/>
      <c r="D111" s="46">
        <v>1.5</v>
      </c>
      <c r="E111" s="47">
        <v>45.96</v>
      </c>
      <c r="F111" s="48"/>
      <c r="G111" s="278"/>
      <c r="H111" s="279"/>
      <c r="I111" s="306"/>
      <c r="J111" s="257"/>
      <c r="K111" s="263"/>
      <c r="L111" s="263"/>
      <c r="M111" s="263"/>
      <c r="N111" s="263"/>
      <c r="O111" s="235"/>
      <c r="P111" s="238"/>
      <c r="Q111" s="238"/>
      <c r="R111" s="235"/>
      <c r="S111" s="241"/>
      <c r="T111" s="241"/>
      <c r="U111" s="241"/>
      <c r="V111" s="317"/>
      <c r="W111" s="318"/>
      <c r="X111" s="263"/>
      <c r="Y111" s="263"/>
      <c r="Z111" s="241"/>
      <c r="AA111" s="241"/>
      <c r="AB111" s="241"/>
      <c r="AC111" s="311"/>
      <c r="AD111" s="275"/>
      <c r="AE111" s="313"/>
      <c r="AF111" s="314"/>
      <c r="AG111" s="313"/>
      <c r="AH111" s="314"/>
      <c r="AI111" s="275"/>
      <c r="AJ111" s="275"/>
      <c r="AK111" s="291"/>
    </row>
    <row r="112" spans="1:37" ht="16.5" customHeight="1">
      <c r="A112" s="246"/>
      <c r="B112" s="300"/>
      <c r="C112" s="303"/>
      <c r="D112" s="46">
        <v>2.1</v>
      </c>
      <c r="E112" s="47">
        <v>45.96</v>
      </c>
      <c r="F112" s="48"/>
      <c r="G112" s="278"/>
      <c r="H112" s="279"/>
      <c r="I112" s="306"/>
      <c r="J112" s="257"/>
      <c r="K112" s="263"/>
      <c r="L112" s="263"/>
      <c r="M112" s="263"/>
      <c r="N112" s="263"/>
      <c r="O112" s="235"/>
      <c r="P112" s="238"/>
      <c r="Q112" s="238"/>
      <c r="R112" s="235"/>
      <c r="S112" s="241"/>
      <c r="T112" s="241"/>
      <c r="U112" s="241"/>
      <c r="V112" s="317"/>
      <c r="W112" s="318"/>
      <c r="X112" s="263"/>
      <c r="Y112" s="263"/>
      <c r="Z112" s="241"/>
      <c r="AA112" s="241"/>
      <c r="AB112" s="241"/>
      <c r="AC112" s="311"/>
      <c r="AD112" s="275"/>
      <c r="AE112" s="313"/>
      <c r="AF112" s="314"/>
      <c r="AG112" s="313"/>
      <c r="AH112" s="314"/>
      <c r="AI112" s="275"/>
      <c r="AJ112" s="275"/>
      <c r="AK112" s="291"/>
    </row>
    <row r="113" spans="1:37" ht="16.5" customHeight="1">
      <c r="A113" s="246"/>
      <c r="B113" s="300"/>
      <c r="C113" s="303"/>
      <c r="D113" s="46">
        <v>2.2000000000000002</v>
      </c>
      <c r="E113" s="47">
        <v>45.96</v>
      </c>
      <c r="F113" s="48"/>
      <c r="G113" s="278"/>
      <c r="H113" s="279"/>
      <c r="I113" s="306"/>
      <c r="J113" s="257"/>
      <c r="K113" s="263"/>
      <c r="L113" s="263"/>
      <c r="M113" s="263"/>
      <c r="N113" s="263"/>
      <c r="O113" s="235"/>
      <c r="P113" s="238"/>
      <c r="Q113" s="238"/>
      <c r="R113" s="235"/>
      <c r="S113" s="241"/>
      <c r="T113" s="241"/>
      <c r="U113" s="241"/>
      <c r="V113" s="317"/>
      <c r="W113" s="318"/>
      <c r="X113" s="263"/>
      <c r="Y113" s="263"/>
      <c r="Z113" s="241"/>
      <c r="AA113" s="241"/>
      <c r="AB113" s="241"/>
      <c r="AC113" s="311"/>
      <c r="AD113" s="275"/>
      <c r="AE113" s="313"/>
      <c r="AF113" s="314"/>
      <c r="AG113" s="313"/>
      <c r="AH113" s="314"/>
      <c r="AI113" s="275"/>
      <c r="AJ113" s="275"/>
      <c r="AK113" s="291"/>
    </row>
    <row r="114" spans="1:37" ht="16.5" customHeight="1">
      <c r="A114" s="246"/>
      <c r="B114" s="300"/>
      <c r="C114" s="303"/>
      <c r="D114" s="46">
        <v>2.2999999999999998</v>
      </c>
      <c r="E114" s="47">
        <v>45.96</v>
      </c>
      <c r="F114" s="48"/>
      <c r="G114" s="278"/>
      <c r="H114" s="279"/>
      <c r="I114" s="306"/>
      <c r="J114" s="257"/>
      <c r="K114" s="263"/>
      <c r="L114" s="263"/>
      <c r="M114" s="263"/>
      <c r="N114" s="263"/>
      <c r="O114" s="235"/>
      <c r="P114" s="238"/>
      <c r="Q114" s="238"/>
      <c r="R114" s="235"/>
      <c r="S114" s="241"/>
      <c r="T114" s="241"/>
      <c r="U114" s="241"/>
      <c r="V114" s="317"/>
      <c r="W114" s="318"/>
      <c r="X114" s="263"/>
      <c r="Y114" s="263"/>
      <c r="Z114" s="241"/>
      <c r="AA114" s="241"/>
      <c r="AB114" s="241"/>
      <c r="AC114" s="311"/>
      <c r="AD114" s="275"/>
      <c r="AE114" s="313"/>
      <c r="AF114" s="314"/>
      <c r="AG114" s="313"/>
      <c r="AH114" s="314"/>
      <c r="AI114" s="275"/>
      <c r="AJ114" s="275"/>
      <c r="AK114" s="291"/>
    </row>
    <row r="115" spans="1:37" ht="16.5" customHeight="1">
      <c r="A115" s="246"/>
      <c r="B115" s="300"/>
      <c r="C115" s="303"/>
      <c r="D115" s="46">
        <v>2.4</v>
      </c>
      <c r="E115" s="47">
        <v>45.96</v>
      </c>
      <c r="F115" s="48"/>
      <c r="G115" s="278"/>
      <c r="H115" s="279"/>
      <c r="I115" s="306"/>
      <c r="J115" s="257"/>
      <c r="K115" s="263"/>
      <c r="L115" s="263"/>
      <c r="M115" s="263"/>
      <c r="N115" s="263"/>
      <c r="O115" s="235"/>
      <c r="P115" s="238"/>
      <c r="Q115" s="238"/>
      <c r="R115" s="235"/>
      <c r="S115" s="241"/>
      <c r="T115" s="241"/>
      <c r="U115" s="241"/>
      <c r="V115" s="317"/>
      <c r="W115" s="318"/>
      <c r="X115" s="263"/>
      <c r="Y115" s="263"/>
      <c r="Z115" s="241"/>
      <c r="AA115" s="241"/>
      <c r="AB115" s="241"/>
      <c r="AC115" s="311"/>
      <c r="AD115" s="275"/>
      <c r="AE115" s="313"/>
      <c r="AF115" s="314"/>
      <c r="AG115" s="313"/>
      <c r="AH115" s="314"/>
      <c r="AI115" s="275"/>
      <c r="AJ115" s="275"/>
      <c r="AK115" s="291"/>
    </row>
    <row r="116" spans="1:37" ht="16.5" customHeight="1" thickBot="1">
      <c r="A116" s="247"/>
      <c r="B116" s="301"/>
      <c r="C116" s="304"/>
      <c r="D116" s="49">
        <v>2.5</v>
      </c>
      <c r="E116" s="50">
        <v>45.96</v>
      </c>
      <c r="F116" s="51"/>
      <c r="G116" s="281"/>
      <c r="H116" s="282"/>
      <c r="I116" s="307"/>
      <c r="J116" s="258"/>
      <c r="K116" s="264"/>
      <c r="L116" s="264"/>
      <c r="M116" s="264"/>
      <c r="N116" s="264"/>
      <c r="O116" s="236"/>
      <c r="P116" s="239"/>
      <c r="Q116" s="239"/>
      <c r="R116" s="236"/>
      <c r="S116" s="242"/>
      <c r="T116" s="242"/>
      <c r="U116" s="242"/>
      <c r="V116" s="319"/>
      <c r="W116" s="320"/>
      <c r="X116" s="264"/>
      <c r="Y116" s="264"/>
      <c r="Z116" s="242"/>
      <c r="AA116" s="242"/>
      <c r="AB116" s="242"/>
      <c r="AC116" s="312"/>
      <c r="AD116" s="276"/>
      <c r="AE116" s="315"/>
      <c r="AF116" s="316"/>
      <c r="AG116" s="315"/>
      <c r="AH116" s="316"/>
      <c r="AI116" s="276"/>
      <c r="AJ116" s="276"/>
      <c r="AK116" s="292"/>
    </row>
    <row r="117" spans="1:37" ht="16.5" customHeight="1">
      <c r="A117" s="245"/>
      <c r="B117" s="299"/>
      <c r="C117" s="302"/>
      <c r="D117" s="43">
        <v>1.1000000000000001</v>
      </c>
      <c r="E117" s="44">
        <v>45.96</v>
      </c>
      <c r="F117" s="45"/>
      <c r="G117" s="254"/>
      <c r="H117" s="255"/>
      <c r="I117" s="305"/>
      <c r="J117" s="256"/>
      <c r="K117" s="262"/>
      <c r="L117" s="262"/>
      <c r="M117" s="262"/>
      <c r="N117" s="262"/>
      <c r="O117" s="234"/>
      <c r="P117" s="237"/>
      <c r="Q117" s="237"/>
      <c r="R117" s="234"/>
      <c r="S117" s="240"/>
      <c r="T117" s="240"/>
      <c r="U117" s="240"/>
      <c r="V117" s="329"/>
      <c r="W117" s="330"/>
      <c r="X117" s="262"/>
      <c r="Y117" s="262"/>
      <c r="Z117" s="240"/>
      <c r="AA117" s="240"/>
      <c r="AB117" s="240"/>
      <c r="AC117" s="326"/>
      <c r="AD117" s="274"/>
      <c r="AE117" s="327"/>
      <c r="AF117" s="328"/>
      <c r="AG117" s="327"/>
      <c r="AH117" s="328"/>
      <c r="AI117" s="274"/>
      <c r="AJ117" s="274"/>
      <c r="AK117" s="290"/>
    </row>
    <row r="118" spans="1:37" ht="16.5" customHeight="1">
      <c r="A118" s="246"/>
      <c r="B118" s="300"/>
      <c r="C118" s="303"/>
      <c r="D118" s="46">
        <v>1.2</v>
      </c>
      <c r="E118" s="47">
        <v>45.96</v>
      </c>
      <c r="F118" s="48"/>
      <c r="G118" s="278"/>
      <c r="H118" s="279"/>
      <c r="I118" s="306"/>
      <c r="J118" s="257"/>
      <c r="K118" s="263"/>
      <c r="L118" s="263"/>
      <c r="M118" s="263"/>
      <c r="N118" s="263"/>
      <c r="O118" s="235"/>
      <c r="P118" s="238"/>
      <c r="Q118" s="238"/>
      <c r="R118" s="235"/>
      <c r="S118" s="241"/>
      <c r="T118" s="241"/>
      <c r="U118" s="241"/>
      <c r="V118" s="322"/>
      <c r="W118" s="323"/>
      <c r="X118" s="263"/>
      <c r="Y118" s="263"/>
      <c r="Z118" s="241"/>
      <c r="AA118" s="241"/>
      <c r="AB118" s="241"/>
      <c r="AC118" s="311"/>
      <c r="AD118" s="275"/>
      <c r="AE118" s="313"/>
      <c r="AF118" s="314"/>
      <c r="AG118" s="313"/>
      <c r="AH118" s="314"/>
      <c r="AI118" s="275"/>
      <c r="AJ118" s="275"/>
      <c r="AK118" s="291"/>
    </row>
    <row r="119" spans="1:37" ht="16.5" customHeight="1">
      <c r="A119" s="246"/>
      <c r="B119" s="300"/>
      <c r="C119" s="303"/>
      <c r="D119" s="46">
        <v>1.3</v>
      </c>
      <c r="E119" s="47">
        <v>45.96</v>
      </c>
      <c r="F119" s="48"/>
      <c r="G119" s="278"/>
      <c r="H119" s="279"/>
      <c r="I119" s="306"/>
      <c r="J119" s="257"/>
      <c r="K119" s="263"/>
      <c r="L119" s="263"/>
      <c r="M119" s="263"/>
      <c r="N119" s="263"/>
      <c r="O119" s="235"/>
      <c r="P119" s="238"/>
      <c r="Q119" s="238"/>
      <c r="R119" s="235"/>
      <c r="S119" s="241"/>
      <c r="T119" s="241"/>
      <c r="U119" s="241"/>
      <c r="V119" s="322"/>
      <c r="W119" s="323"/>
      <c r="X119" s="263"/>
      <c r="Y119" s="263"/>
      <c r="Z119" s="241"/>
      <c r="AA119" s="241"/>
      <c r="AB119" s="241"/>
      <c r="AC119" s="311"/>
      <c r="AD119" s="275"/>
      <c r="AE119" s="313"/>
      <c r="AF119" s="314"/>
      <c r="AG119" s="313"/>
      <c r="AH119" s="314"/>
      <c r="AI119" s="275"/>
      <c r="AJ119" s="275"/>
      <c r="AK119" s="291"/>
    </row>
    <row r="120" spans="1:37" ht="16.5" customHeight="1">
      <c r="A120" s="246"/>
      <c r="B120" s="300"/>
      <c r="C120" s="303"/>
      <c r="D120" s="46">
        <v>1.4</v>
      </c>
      <c r="E120" s="47">
        <v>45.96</v>
      </c>
      <c r="F120" s="48"/>
      <c r="G120" s="278"/>
      <c r="H120" s="279"/>
      <c r="I120" s="306"/>
      <c r="J120" s="257"/>
      <c r="K120" s="263"/>
      <c r="L120" s="263"/>
      <c r="M120" s="263"/>
      <c r="N120" s="263"/>
      <c r="O120" s="235"/>
      <c r="P120" s="238"/>
      <c r="Q120" s="238"/>
      <c r="R120" s="235"/>
      <c r="S120" s="241"/>
      <c r="T120" s="241"/>
      <c r="U120" s="241"/>
      <c r="V120" s="322"/>
      <c r="W120" s="323"/>
      <c r="X120" s="263"/>
      <c r="Y120" s="263"/>
      <c r="Z120" s="241"/>
      <c r="AA120" s="241"/>
      <c r="AB120" s="241"/>
      <c r="AC120" s="311"/>
      <c r="AD120" s="275"/>
      <c r="AE120" s="313"/>
      <c r="AF120" s="314"/>
      <c r="AG120" s="313"/>
      <c r="AH120" s="314"/>
      <c r="AI120" s="275"/>
      <c r="AJ120" s="275"/>
      <c r="AK120" s="291"/>
    </row>
    <row r="121" spans="1:37" ht="16.5" customHeight="1">
      <c r="A121" s="246"/>
      <c r="B121" s="300"/>
      <c r="C121" s="303"/>
      <c r="D121" s="46">
        <v>1.5</v>
      </c>
      <c r="E121" s="47">
        <v>45.96</v>
      </c>
      <c r="F121" s="48"/>
      <c r="G121" s="278"/>
      <c r="H121" s="279"/>
      <c r="I121" s="306"/>
      <c r="J121" s="257"/>
      <c r="K121" s="263"/>
      <c r="L121" s="263"/>
      <c r="M121" s="263"/>
      <c r="N121" s="263"/>
      <c r="O121" s="235"/>
      <c r="P121" s="238"/>
      <c r="Q121" s="238"/>
      <c r="R121" s="235"/>
      <c r="S121" s="241"/>
      <c r="T121" s="241"/>
      <c r="U121" s="241"/>
      <c r="V121" s="322"/>
      <c r="W121" s="323"/>
      <c r="X121" s="263"/>
      <c r="Y121" s="263"/>
      <c r="Z121" s="241"/>
      <c r="AA121" s="241"/>
      <c r="AB121" s="241"/>
      <c r="AC121" s="311"/>
      <c r="AD121" s="275"/>
      <c r="AE121" s="313"/>
      <c r="AF121" s="314"/>
      <c r="AG121" s="313"/>
      <c r="AH121" s="314"/>
      <c r="AI121" s="275"/>
      <c r="AJ121" s="275"/>
      <c r="AK121" s="291"/>
    </row>
    <row r="122" spans="1:37" ht="16.5" customHeight="1">
      <c r="A122" s="246"/>
      <c r="B122" s="300"/>
      <c r="C122" s="303"/>
      <c r="D122" s="46">
        <v>2.1</v>
      </c>
      <c r="E122" s="47">
        <v>45.96</v>
      </c>
      <c r="F122" s="48"/>
      <c r="G122" s="278"/>
      <c r="H122" s="279"/>
      <c r="I122" s="306"/>
      <c r="J122" s="257"/>
      <c r="K122" s="263"/>
      <c r="L122" s="263"/>
      <c r="M122" s="263"/>
      <c r="N122" s="263"/>
      <c r="O122" s="235"/>
      <c r="P122" s="238"/>
      <c r="Q122" s="238"/>
      <c r="R122" s="235"/>
      <c r="S122" s="241"/>
      <c r="T122" s="241"/>
      <c r="U122" s="241"/>
      <c r="V122" s="322"/>
      <c r="W122" s="323"/>
      <c r="X122" s="263"/>
      <c r="Y122" s="263"/>
      <c r="Z122" s="241"/>
      <c r="AA122" s="241"/>
      <c r="AB122" s="241"/>
      <c r="AC122" s="311"/>
      <c r="AD122" s="275"/>
      <c r="AE122" s="313"/>
      <c r="AF122" s="314"/>
      <c r="AG122" s="313"/>
      <c r="AH122" s="314"/>
      <c r="AI122" s="275"/>
      <c r="AJ122" s="275"/>
      <c r="AK122" s="291"/>
    </row>
    <row r="123" spans="1:37" ht="16.5" customHeight="1">
      <c r="A123" s="246"/>
      <c r="B123" s="300"/>
      <c r="C123" s="303"/>
      <c r="D123" s="46">
        <v>2.2000000000000002</v>
      </c>
      <c r="E123" s="47">
        <v>45.96</v>
      </c>
      <c r="F123" s="48"/>
      <c r="G123" s="278"/>
      <c r="H123" s="279"/>
      <c r="I123" s="306"/>
      <c r="J123" s="257"/>
      <c r="K123" s="263"/>
      <c r="L123" s="263"/>
      <c r="M123" s="263"/>
      <c r="N123" s="263"/>
      <c r="O123" s="235"/>
      <c r="P123" s="238"/>
      <c r="Q123" s="238"/>
      <c r="R123" s="235"/>
      <c r="S123" s="241"/>
      <c r="T123" s="241"/>
      <c r="U123" s="241"/>
      <c r="V123" s="322"/>
      <c r="W123" s="323"/>
      <c r="X123" s="263"/>
      <c r="Y123" s="263"/>
      <c r="Z123" s="241"/>
      <c r="AA123" s="241"/>
      <c r="AB123" s="241"/>
      <c r="AC123" s="311"/>
      <c r="AD123" s="275"/>
      <c r="AE123" s="313"/>
      <c r="AF123" s="314"/>
      <c r="AG123" s="313"/>
      <c r="AH123" s="314"/>
      <c r="AI123" s="275"/>
      <c r="AJ123" s="275"/>
      <c r="AK123" s="291"/>
    </row>
    <row r="124" spans="1:37" ht="16.5" customHeight="1">
      <c r="A124" s="246"/>
      <c r="B124" s="300"/>
      <c r="C124" s="303"/>
      <c r="D124" s="46">
        <v>2.2999999999999998</v>
      </c>
      <c r="E124" s="47">
        <v>45.96</v>
      </c>
      <c r="F124" s="48"/>
      <c r="G124" s="278"/>
      <c r="H124" s="279"/>
      <c r="I124" s="306"/>
      <c r="J124" s="257"/>
      <c r="K124" s="263"/>
      <c r="L124" s="263"/>
      <c r="M124" s="263"/>
      <c r="N124" s="263"/>
      <c r="O124" s="235"/>
      <c r="P124" s="238"/>
      <c r="Q124" s="238"/>
      <c r="R124" s="235"/>
      <c r="S124" s="241"/>
      <c r="T124" s="241"/>
      <c r="U124" s="241"/>
      <c r="V124" s="322"/>
      <c r="W124" s="323"/>
      <c r="X124" s="263"/>
      <c r="Y124" s="263"/>
      <c r="Z124" s="241"/>
      <c r="AA124" s="241"/>
      <c r="AB124" s="241"/>
      <c r="AC124" s="311"/>
      <c r="AD124" s="275"/>
      <c r="AE124" s="313"/>
      <c r="AF124" s="314"/>
      <c r="AG124" s="313"/>
      <c r="AH124" s="314"/>
      <c r="AI124" s="275"/>
      <c r="AJ124" s="275"/>
      <c r="AK124" s="291"/>
    </row>
    <row r="125" spans="1:37" ht="16.5" customHeight="1">
      <c r="A125" s="246"/>
      <c r="B125" s="300"/>
      <c r="C125" s="303"/>
      <c r="D125" s="46">
        <v>2.4</v>
      </c>
      <c r="E125" s="47">
        <v>45.96</v>
      </c>
      <c r="F125" s="48"/>
      <c r="G125" s="278"/>
      <c r="H125" s="279"/>
      <c r="I125" s="306"/>
      <c r="J125" s="257"/>
      <c r="K125" s="263"/>
      <c r="L125" s="263"/>
      <c r="M125" s="263"/>
      <c r="N125" s="263"/>
      <c r="O125" s="235"/>
      <c r="P125" s="238"/>
      <c r="Q125" s="238"/>
      <c r="R125" s="235"/>
      <c r="S125" s="241"/>
      <c r="T125" s="241"/>
      <c r="U125" s="241"/>
      <c r="V125" s="322"/>
      <c r="W125" s="323"/>
      <c r="X125" s="263"/>
      <c r="Y125" s="263"/>
      <c r="Z125" s="241"/>
      <c r="AA125" s="241"/>
      <c r="AB125" s="241"/>
      <c r="AC125" s="311"/>
      <c r="AD125" s="275"/>
      <c r="AE125" s="313"/>
      <c r="AF125" s="314"/>
      <c r="AG125" s="313"/>
      <c r="AH125" s="314"/>
      <c r="AI125" s="275"/>
      <c r="AJ125" s="275"/>
      <c r="AK125" s="291"/>
    </row>
    <row r="126" spans="1:37" ht="16.5" customHeight="1" thickBot="1">
      <c r="A126" s="247"/>
      <c r="B126" s="301"/>
      <c r="C126" s="304"/>
      <c r="D126" s="49">
        <v>2.5</v>
      </c>
      <c r="E126" s="50">
        <v>45.96</v>
      </c>
      <c r="F126" s="51"/>
      <c r="G126" s="281"/>
      <c r="H126" s="282"/>
      <c r="I126" s="307"/>
      <c r="J126" s="258"/>
      <c r="K126" s="264"/>
      <c r="L126" s="264"/>
      <c r="M126" s="264"/>
      <c r="N126" s="264"/>
      <c r="O126" s="236"/>
      <c r="P126" s="239"/>
      <c r="Q126" s="239"/>
      <c r="R126" s="236"/>
      <c r="S126" s="242"/>
      <c r="T126" s="242"/>
      <c r="U126" s="242"/>
      <c r="V126" s="324"/>
      <c r="W126" s="325"/>
      <c r="X126" s="264"/>
      <c r="Y126" s="264"/>
      <c r="Z126" s="242"/>
      <c r="AA126" s="242"/>
      <c r="AB126" s="242"/>
      <c r="AC126" s="312"/>
      <c r="AD126" s="276"/>
      <c r="AE126" s="315"/>
      <c r="AF126" s="316"/>
      <c r="AG126" s="315"/>
      <c r="AH126" s="316"/>
      <c r="AI126" s="276"/>
      <c r="AJ126" s="276"/>
      <c r="AK126" s="292"/>
    </row>
    <row r="127" spans="1:37" ht="16.5" customHeight="1">
      <c r="A127" s="245"/>
      <c r="B127" s="299"/>
      <c r="C127" s="302"/>
      <c r="D127" s="43">
        <v>1.1000000000000001</v>
      </c>
      <c r="E127" s="44">
        <v>45.96</v>
      </c>
      <c r="F127" s="45"/>
      <c r="G127" s="254"/>
      <c r="H127" s="255"/>
      <c r="I127" s="305"/>
      <c r="J127" s="256"/>
      <c r="K127" s="321"/>
      <c r="L127" s="321"/>
      <c r="M127" s="321"/>
      <c r="N127" s="321"/>
      <c r="O127" s="298"/>
      <c r="P127" s="237"/>
      <c r="Q127" s="237"/>
      <c r="R127" s="298"/>
      <c r="S127" s="310"/>
      <c r="T127" s="310"/>
      <c r="U127" s="310"/>
      <c r="V127" s="317"/>
      <c r="W127" s="318"/>
      <c r="X127" s="321"/>
      <c r="Y127" s="321"/>
      <c r="Z127" s="310"/>
      <c r="AA127" s="310"/>
      <c r="AB127" s="310"/>
      <c r="AC127" s="311"/>
      <c r="AD127" s="308"/>
      <c r="AE127" s="313"/>
      <c r="AF127" s="314"/>
      <c r="AG127" s="313"/>
      <c r="AH127" s="314"/>
      <c r="AI127" s="308"/>
      <c r="AJ127" s="308"/>
      <c r="AK127" s="309"/>
    </row>
    <row r="128" spans="1:37" ht="16.5" customHeight="1">
      <c r="A128" s="246"/>
      <c r="B128" s="300"/>
      <c r="C128" s="303"/>
      <c r="D128" s="46">
        <v>1.2</v>
      </c>
      <c r="E128" s="47">
        <v>45.96</v>
      </c>
      <c r="F128" s="48"/>
      <c r="G128" s="278"/>
      <c r="H128" s="279"/>
      <c r="I128" s="306"/>
      <c r="J128" s="257"/>
      <c r="K128" s="263"/>
      <c r="L128" s="263"/>
      <c r="M128" s="263"/>
      <c r="N128" s="263"/>
      <c r="O128" s="235"/>
      <c r="P128" s="238"/>
      <c r="Q128" s="238"/>
      <c r="R128" s="235"/>
      <c r="S128" s="241"/>
      <c r="T128" s="241"/>
      <c r="U128" s="241"/>
      <c r="V128" s="317"/>
      <c r="W128" s="318"/>
      <c r="X128" s="263"/>
      <c r="Y128" s="263"/>
      <c r="Z128" s="241"/>
      <c r="AA128" s="241"/>
      <c r="AB128" s="241"/>
      <c r="AC128" s="311"/>
      <c r="AD128" s="275"/>
      <c r="AE128" s="313"/>
      <c r="AF128" s="314"/>
      <c r="AG128" s="313"/>
      <c r="AH128" s="314"/>
      <c r="AI128" s="275"/>
      <c r="AJ128" s="275"/>
      <c r="AK128" s="291"/>
    </row>
    <row r="129" spans="1:37" ht="16.5" customHeight="1">
      <c r="A129" s="246"/>
      <c r="B129" s="300"/>
      <c r="C129" s="303"/>
      <c r="D129" s="46">
        <v>1.3</v>
      </c>
      <c r="E129" s="47">
        <v>45.96</v>
      </c>
      <c r="F129" s="48"/>
      <c r="G129" s="278"/>
      <c r="H129" s="279"/>
      <c r="I129" s="306"/>
      <c r="J129" s="257"/>
      <c r="K129" s="263"/>
      <c r="L129" s="263"/>
      <c r="M129" s="263"/>
      <c r="N129" s="263"/>
      <c r="O129" s="235"/>
      <c r="P129" s="238"/>
      <c r="Q129" s="238"/>
      <c r="R129" s="235"/>
      <c r="S129" s="241"/>
      <c r="T129" s="241"/>
      <c r="U129" s="241"/>
      <c r="V129" s="317"/>
      <c r="W129" s="318"/>
      <c r="X129" s="263"/>
      <c r="Y129" s="263"/>
      <c r="Z129" s="241"/>
      <c r="AA129" s="241"/>
      <c r="AB129" s="241"/>
      <c r="AC129" s="311"/>
      <c r="AD129" s="275"/>
      <c r="AE129" s="313"/>
      <c r="AF129" s="314"/>
      <c r="AG129" s="313"/>
      <c r="AH129" s="314"/>
      <c r="AI129" s="275"/>
      <c r="AJ129" s="275"/>
      <c r="AK129" s="291"/>
    </row>
    <row r="130" spans="1:37" ht="16.5" customHeight="1">
      <c r="A130" s="246"/>
      <c r="B130" s="300"/>
      <c r="C130" s="303"/>
      <c r="D130" s="46">
        <v>1.4</v>
      </c>
      <c r="E130" s="47">
        <v>45.96</v>
      </c>
      <c r="F130" s="48"/>
      <c r="G130" s="278"/>
      <c r="H130" s="279"/>
      <c r="I130" s="306"/>
      <c r="J130" s="257"/>
      <c r="K130" s="263"/>
      <c r="L130" s="263"/>
      <c r="M130" s="263"/>
      <c r="N130" s="263"/>
      <c r="O130" s="235"/>
      <c r="P130" s="238"/>
      <c r="Q130" s="238"/>
      <c r="R130" s="235"/>
      <c r="S130" s="241"/>
      <c r="T130" s="241"/>
      <c r="U130" s="241"/>
      <c r="V130" s="317"/>
      <c r="W130" s="318"/>
      <c r="X130" s="263"/>
      <c r="Y130" s="263"/>
      <c r="Z130" s="241"/>
      <c r="AA130" s="241"/>
      <c r="AB130" s="241"/>
      <c r="AC130" s="311"/>
      <c r="AD130" s="275"/>
      <c r="AE130" s="313"/>
      <c r="AF130" s="314"/>
      <c r="AG130" s="313"/>
      <c r="AH130" s="314"/>
      <c r="AI130" s="275"/>
      <c r="AJ130" s="275"/>
      <c r="AK130" s="291"/>
    </row>
    <row r="131" spans="1:37" ht="16.5" customHeight="1">
      <c r="A131" s="246"/>
      <c r="B131" s="300"/>
      <c r="C131" s="303"/>
      <c r="D131" s="46">
        <v>1.5</v>
      </c>
      <c r="E131" s="47">
        <v>45.96</v>
      </c>
      <c r="F131" s="48"/>
      <c r="G131" s="278"/>
      <c r="H131" s="279"/>
      <c r="I131" s="306"/>
      <c r="J131" s="257"/>
      <c r="K131" s="263"/>
      <c r="L131" s="263"/>
      <c r="M131" s="263"/>
      <c r="N131" s="263"/>
      <c r="O131" s="235"/>
      <c r="P131" s="238"/>
      <c r="Q131" s="238"/>
      <c r="R131" s="235"/>
      <c r="S131" s="241"/>
      <c r="T131" s="241"/>
      <c r="U131" s="241"/>
      <c r="V131" s="317"/>
      <c r="W131" s="318"/>
      <c r="X131" s="263"/>
      <c r="Y131" s="263"/>
      <c r="Z131" s="241"/>
      <c r="AA131" s="241"/>
      <c r="AB131" s="241"/>
      <c r="AC131" s="311"/>
      <c r="AD131" s="275"/>
      <c r="AE131" s="313"/>
      <c r="AF131" s="314"/>
      <c r="AG131" s="313"/>
      <c r="AH131" s="314"/>
      <c r="AI131" s="275"/>
      <c r="AJ131" s="275"/>
      <c r="AK131" s="291"/>
    </row>
    <row r="132" spans="1:37" ht="16.5" customHeight="1">
      <c r="A132" s="246"/>
      <c r="B132" s="300"/>
      <c r="C132" s="303"/>
      <c r="D132" s="46">
        <v>2.1</v>
      </c>
      <c r="E132" s="47">
        <v>45.96</v>
      </c>
      <c r="F132" s="48"/>
      <c r="G132" s="278"/>
      <c r="H132" s="279"/>
      <c r="I132" s="306"/>
      <c r="J132" s="257"/>
      <c r="K132" s="263"/>
      <c r="L132" s="263"/>
      <c r="M132" s="263"/>
      <c r="N132" s="263"/>
      <c r="O132" s="235"/>
      <c r="P132" s="238"/>
      <c r="Q132" s="238"/>
      <c r="R132" s="235"/>
      <c r="S132" s="241"/>
      <c r="T132" s="241"/>
      <c r="U132" s="241"/>
      <c r="V132" s="317"/>
      <c r="W132" s="318"/>
      <c r="X132" s="263"/>
      <c r="Y132" s="263"/>
      <c r="Z132" s="241"/>
      <c r="AA132" s="241"/>
      <c r="AB132" s="241"/>
      <c r="AC132" s="311"/>
      <c r="AD132" s="275"/>
      <c r="AE132" s="313"/>
      <c r="AF132" s="314"/>
      <c r="AG132" s="313"/>
      <c r="AH132" s="314"/>
      <c r="AI132" s="275"/>
      <c r="AJ132" s="275"/>
      <c r="AK132" s="291"/>
    </row>
    <row r="133" spans="1:37" ht="16.5" customHeight="1">
      <c r="A133" s="246"/>
      <c r="B133" s="300"/>
      <c r="C133" s="303"/>
      <c r="D133" s="46">
        <v>2.2000000000000002</v>
      </c>
      <c r="E133" s="47">
        <v>45.96</v>
      </c>
      <c r="F133" s="48"/>
      <c r="G133" s="278"/>
      <c r="H133" s="279"/>
      <c r="I133" s="306"/>
      <c r="J133" s="257"/>
      <c r="K133" s="263"/>
      <c r="L133" s="263"/>
      <c r="M133" s="263"/>
      <c r="N133" s="263"/>
      <c r="O133" s="235"/>
      <c r="P133" s="238"/>
      <c r="Q133" s="238"/>
      <c r="R133" s="235"/>
      <c r="S133" s="241"/>
      <c r="T133" s="241"/>
      <c r="U133" s="241"/>
      <c r="V133" s="317"/>
      <c r="W133" s="318"/>
      <c r="X133" s="263"/>
      <c r="Y133" s="263"/>
      <c r="Z133" s="241"/>
      <c r="AA133" s="241"/>
      <c r="AB133" s="241"/>
      <c r="AC133" s="311"/>
      <c r="AD133" s="275"/>
      <c r="AE133" s="313"/>
      <c r="AF133" s="314"/>
      <c r="AG133" s="313"/>
      <c r="AH133" s="314"/>
      <c r="AI133" s="275"/>
      <c r="AJ133" s="275"/>
      <c r="AK133" s="291"/>
    </row>
    <row r="134" spans="1:37" ht="16.5" customHeight="1">
      <c r="A134" s="246"/>
      <c r="B134" s="300"/>
      <c r="C134" s="303"/>
      <c r="D134" s="46">
        <v>2.2999999999999998</v>
      </c>
      <c r="E134" s="47">
        <v>45.96</v>
      </c>
      <c r="F134" s="48"/>
      <c r="G134" s="278"/>
      <c r="H134" s="279"/>
      <c r="I134" s="306"/>
      <c r="J134" s="257"/>
      <c r="K134" s="263"/>
      <c r="L134" s="263"/>
      <c r="M134" s="263"/>
      <c r="N134" s="263"/>
      <c r="O134" s="235"/>
      <c r="P134" s="238"/>
      <c r="Q134" s="238"/>
      <c r="R134" s="235"/>
      <c r="S134" s="241"/>
      <c r="T134" s="241"/>
      <c r="U134" s="241"/>
      <c r="V134" s="317"/>
      <c r="W134" s="318"/>
      <c r="X134" s="263"/>
      <c r="Y134" s="263"/>
      <c r="Z134" s="241"/>
      <c r="AA134" s="241"/>
      <c r="AB134" s="241"/>
      <c r="AC134" s="311"/>
      <c r="AD134" s="275"/>
      <c r="AE134" s="313"/>
      <c r="AF134" s="314"/>
      <c r="AG134" s="313"/>
      <c r="AH134" s="314"/>
      <c r="AI134" s="275"/>
      <c r="AJ134" s="275"/>
      <c r="AK134" s="291"/>
    </row>
    <row r="135" spans="1:37" ht="16.5" customHeight="1">
      <c r="A135" s="246"/>
      <c r="B135" s="300"/>
      <c r="C135" s="303"/>
      <c r="D135" s="46">
        <v>2.4</v>
      </c>
      <c r="E135" s="47">
        <v>45.96</v>
      </c>
      <c r="F135" s="48"/>
      <c r="G135" s="278"/>
      <c r="H135" s="279"/>
      <c r="I135" s="306"/>
      <c r="J135" s="257"/>
      <c r="K135" s="263"/>
      <c r="L135" s="263"/>
      <c r="M135" s="263"/>
      <c r="N135" s="263"/>
      <c r="O135" s="235"/>
      <c r="P135" s="238"/>
      <c r="Q135" s="238"/>
      <c r="R135" s="235"/>
      <c r="S135" s="241"/>
      <c r="T135" s="241"/>
      <c r="U135" s="241"/>
      <c r="V135" s="317"/>
      <c r="W135" s="318"/>
      <c r="X135" s="263"/>
      <c r="Y135" s="263"/>
      <c r="Z135" s="241"/>
      <c r="AA135" s="241"/>
      <c r="AB135" s="241"/>
      <c r="AC135" s="311"/>
      <c r="AD135" s="275"/>
      <c r="AE135" s="313"/>
      <c r="AF135" s="314"/>
      <c r="AG135" s="313"/>
      <c r="AH135" s="314"/>
      <c r="AI135" s="275"/>
      <c r="AJ135" s="275"/>
      <c r="AK135" s="291"/>
    </row>
    <row r="136" spans="1:37" ht="16.5" customHeight="1" thickBot="1">
      <c r="A136" s="247"/>
      <c r="B136" s="301"/>
      <c r="C136" s="304"/>
      <c r="D136" s="49">
        <v>2.5</v>
      </c>
      <c r="E136" s="50">
        <v>45.96</v>
      </c>
      <c r="F136" s="51"/>
      <c r="G136" s="281"/>
      <c r="H136" s="282"/>
      <c r="I136" s="307"/>
      <c r="J136" s="258"/>
      <c r="K136" s="264"/>
      <c r="L136" s="264"/>
      <c r="M136" s="264"/>
      <c r="N136" s="264"/>
      <c r="O136" s="236"/>
      <c r="P136" s="239"/>
      <c r="Q136" s="239"/>
      <c r="R136" s="236"/>
      <c r="S136" s="242"/>
      <c r="T136" s="242"/>
      <c r="U136" s="242"/>
      <c r="V136" s="319"/>
      <c r="W136" s="320"/>
      <c r="X136" s="264"/>
      <c r="Y136" s="264"/>
      <c r="Z136" s="242"/>
      <c r="AA136" s="242"/>
      <c r="AB136" s="242"/>
      <c r="AC136" s="312"/>
      <c r="AD136" s="276"/>
      <c r="AE136" s="315"/>
      <c r="AF136" s="316"/>
      <c r="AG136" s="315"/>
      <c r="AH136" s="316"/>
      <c r="AI136" s="276"/>
      <c r="AJ136" s="276"/>
      <c r="AK136" s="292"/>
    </row>
    <row r="137" spans="1:37" ht="16.5" customHeight="1">
      <c r="A137" s="245"/>
      <c r="B137" s="299"/>
      <c r="C137" s="302"/>
      <c r="D137" s="43">
        <v>1.1000000000000001</v>
      </c>
      <c r="E137" s="44">
        <v>45.96</v>
      </c>
      <c r="F137" s="45"/>
      <c r="G137" s="254"/>
      <c r="H137" s="255"/>
      <c r="I137" s="305"/>
      <c r="J137" s="256"/>
      <c r="K137" s="262"/>
      <c r="L137" s="262"/>
      <c r="M137" s="262"/>
      <c r="N137" s="262"/>
      <c r="O137" s="234"/>
      <c r="P137" s="237"/>
      <c r="Q137" s="237"/>
      <c r="R137" s="234"/>
      <c r="S137" s="240"/>
      <c r="T137" s="240"/>
      <c r="U137" s="240"/>
      <c r="V137" s="329"/>
      <c r="W137" s="330"/>
      <c r="X137" s="262"/>
      <c r="Y137" s="262"/>
      <c r="Z137" s="240"/>
      <c r="AA137" s="240"/>
      <c r="AB137" s="240"/>
      <c r="AC137" s="326"/>
      <c r="AD137" s="274"/>
      <c r="AE137" s="327"/>
      <c r="AF137" s="328"/>
      <c r="AG137" s="327"/>
      <c r="AH137" s="328"/>
      <c r="AI137" s="274"/>
      <c r="AJ137" s="274"/>
      <c r="AK137" s="290"/>
    </row>
    <row r="138" spans="1:37" ht="16.5" customHeight="1">
      <c r="A138" s="246"/>
      <c r="B138" s="300"/>
      <c r="C138" s="303"/>
      <c r="D138" s="46">
        <v>1.2</v>
      </c>
      <c r="E138" s="47">
        <v>45.96</v>
      </c>
      <c r="F138" s="48"/>
      <c r="G138" s="278"/>
      <c r="H138" s="279"/>
      <c r="I138" s="306"/>
      <c r="J138" s="257"/>
      <c r="K138" s="263"/>
      <c r="L138" s="263"/>
      <c r="M138" s="263"/>
      <c r="N138" s="263"/>
      <c r="O138" s="235"/>
      <c r="P138" s="238"/>
      <c r="Q138" s="238"/>
      <c r="R138" s="235"/>
      <c r="S138" s="241"/>
      <c r="T138" s="241"/>
      <c r="U138" s="241"/>
      <c r="V138" s="322"/>
      <c r="W138" s="323"/>
      <c r="X138" s="263"/>
      <c r="Y138" s="263"/>
      <c r="Z138" s="241"/>
      <c r="AA138" s="241"/>
      <c r="AB138" s="241"/>
      <c r="AC138" s="311"/>
      <c r="AD138" s="275"/>
      <c r="AE138" s="313"/>
      <c r="AF138" s="314"/>
      <c r="AG138" s="313"/>
      <c r="AH138" s="314"/>
      <c r="AI138" s="275"/>
      <c r="AJ138" s="275"/>
      <c r="AK138" s="291"/>
    </row>
    <row r="139" spans="1:37" ht="16.5" customHeight="1">
      <c r="A139" s="246"/>
      <c r="B139" s="300"/>
      <c r="C139" s="303"/>
      <c r="D139" s="46">
        <v>1.3</v>
      </c>
      <c r="E139" s="47">
        <v>45.96</v>
      </c>
      <c r="F139" s="48"/>
      <c r="G139" s="278"/>
      <c r="H139" s="279"/>
      <c r="I139" s="306"/>
      <c r="J139" s="257"/>
      <c r="K139" s="263"/>
      <c r="L139" s="263"/>
      <c r="M139" s="263"/>
      <c r="N139" s="263"/>
      <c r="O139" s="235"/>
      <c r="P139" s="238"/>
      <c r="Q139" s="238"/>
      <c r="R139" s="235"/>
      <c r="S139" s="241"/>
      <c r="T139" s="241"/>
      <c r="U139" s="241"/>
      <c r="V139" s="322"/>
      <c r="W139" s="323"/>
      <c r="X139" s="263"/>
      <c r="Y139" s="263"/>
      <c r="Z139" s="241"/>
      <c r="AA139" s="241"/>
      <c r="AB139" s="241"/>
      <c r="AC139" s="311"/>
      <c r="AD139" s="275"/>
      <c r="AE139" s="313"/>
      <c r="AF139" s="314"/>
      <c r="AG139" s="313"/>
      <c r="AH139" s="314"/>
      <c r="AI139" s="275"/>
      <c r="AJ139" s="275"/>
      <c r="AK139" s="291"/>
    </row>
    <row r="140" spans="1:37" ht="16.5" customHeight="1">
      <c r="A140" s="246"/>
      <c r="B140" s="300"/>
      <c r="C140" s="303"/>
      <c r="D140" s="46">
        <v>1.4</v>
      </c>
      <c r="E140" s="47">
        <v>45.96</v>
      </c>
      <c r="F140" s="48"/>
      <c r="G140" s="278"/>
      <c r="H140" s="279"/>
      <c r="I140" s="306"/>
      <c r="J140" s="257"/>
      <c r="K140" s="263"/>
      <c r="L140" s="263"/>
      <c r="M140" s="263"/>
      <c r="N140" s="263"/>
      <c r="O140" s="235"/>
      <c r="P140" s="238"/>
      <c r="Q140" s="238"/>
      <c r="R140" s="235"/>
      <c r="S140" s="241"/>
      <c r="T140" s="241"/>
      <c r="U140" s="241"/>
      <c r="V140" s="322"/>
      <c r="W140" s="323"/>
      <c r="X140" s="263"/>
      <c r="Y140" s="263"/>
      <c r="Z140" s="241"/>
      <c r="AA140" s="241"/>
      <c r="AB140" s="241"/>
      <c r="AC140" s="311"/>
      <c r="AD140" s="275"/>
      <c r="AE140" s="313"/>
      <c r="AF140" s="314"/>
      <c r="AG140" s="313"/>
      <c r="AH140" s="314"/>
      <c r="AI140" s="275"/>
      <c r="AJ140" s="275"/>
      <c r="AK140" s="291"/>
    </row>
    <row r="141" spans="1:37" ht="16.5" customHeight="1">
      <c r="A141" s="246"/>
      <c r="B141" s="300"/>
      <c r="C141" s="303"/>
      <c r="D141" s="46">
        <v>1.5</v>
      </c>
      <c r="E141" s="47">
        <v>45.96</v>
      </c>
      <c r="F141" s="48"/>
      <c r="G141" s="278"/>
      <c r="H141" s="279"/>
      <c r="I141" s="306"/>
      <c r="J141" s="257"/>
      <c r="K141" s="263"/>
      <c r="L141" s="263"/>
      <c r="M141" s="263"/>
      <c r="N141" s="263"/>
      <c r="O141" s="235"/>
      <c r="P141" s="238"/>
      <c r="Q141" s="238"/>
      <c r="R141" s="235"/>
      <c r="S141" s="241"/>
      <c r="T141" s="241"/>
      <c r="U141" s="241"/>
      <c r="V141" s="322"/>
      <c r="W141" s="323"/>
      <c r="X141" s="263"/>
      <c r="Y141" s="263"/>
      <c r="Z141" s="241"/>
      <c r="AA141" s="241"/>
      <c r="AB141" s="241"/>
      <c r="AC141" s="311"/>
      <c r="AD141" s="275"/>
      <c r="AE141" s="313"/>
      <c r="AF141" s="314"/>
      <c r="AG141" s="313"/>
      <c r="AH141" s="314"/>
      <c r="AI141" s="275"/>
      <c r="AJ141" s="275"/>
      <c r="AK141" s="291"/>
    </row>
    <row r="142" spans="1:37" ht="16.5" customHeight="1">
      <c r="A142" s="246"/>
      <c r="B142" s="300"/>
      <c r="C142" s="303"/>
      <c r="D142" s="46">
        <v>2.1</v>
      </c>
      <c r="E142" s="47">
        <v>45.96</v>
      </c>
      <c r="F142" s="48"/>
      <c r="G142" s="278"/>
      <c r="H142" s="279"/>
      <c r="I142" s="306"/>
      <c r="J142" s="257"/>
      <c r="K142" s="263"/>
      <c r="L142" s="263"/>
      <c r="M142" s="263"/>
      <c r="N142" s="263"/>
      <c r="O142" s="235"/>
      <c r="P142" s="238"/>
      <c r="Q142" s="238"/>
      <c r="R142" s="235"/>
      <c r="S142" s="241"/>
      <c r="T142" s="241"/>
      <c r="U142" s="241"/>
      <c r="V142" s="322"/>
      <c r="W142" s="323"/>
      <c r="X142" s="263"/>
      <c r="Y142" s="263"/>
      <c r="Z142" s="241"/>
      <c r="AA142" s="241"/>
      <c r="AB142" s="241"/>
      <c r="AC142" s="311"/>
      <c r="AD142" s="275"/>
      <c r="AE142" s="313"/>
      <c r="AF142" s="314"/>
      <c r="AG142" s="313"/>
      <c r="AH142" s="314"/>
      <c r="AI142" s="275"/>
      <c r="AJ142" s="275"/>
      <c r="AK142" s="291"/>
    </row>
    <row r="143" spans="1:37" ht="16.5" customHeight="1">
      <c r="A143" s="246"/>
      <c r="B143" s="300"/>
      <c r="C143" s="303"/>
      <c r="D143" s="46">
        <v>2.2000000000000002</v>
      </c>
      <c r="E143" s="47">
        <v>45.96</v>
      </c>
      <c r="F143" s="48"/>
      <c r="G143" s="278"/>
      <c r="H143" s="279"/>
      <c r="I143" s="306"/>
      <c r="J143" s="257"/>
      <c r="K143" s="263"/>
      <c r="L143" s="263"/>
      <c r="M143" s="263"/>
      <c r="N143" s="263"/>
      <c r="O143" s="235"/>
      <c r="P143" s="238"/>
      <c r="Q143" s="238"/>
      <c r="R143" s="235"/>
      <c r="S143" s="241"/>
      <c r="T143" s="241"/>
      <c r="U143" s="241"/>
      <c r="V143" s="322"/>
      <c r="W143" s="323"/>
      <c r="X143" s="263"/>
      <c r="Y143" s="263"/>
      <c r="Z143" s="241"/>
      <c r="AA143" s="241"/>
      <c r="AB143" s="241"/>
      <c r="AC143" s="311"/>
      <c r="AD143" s="275"/>
      <c r="AE143" s="313"/>
      <c r="AF143" s="314"/>
      <c r="AG143" s="313"/>
      <c r="AH143" s="314"/>
      <c r="AI143" s="275"/>
      <c r="AJ143" s="275"/>
      <c r="AK143" s="291"/>
    </row>
    <row r="144" spans="1:37" ht="16.5" customHeight="1">
      <c r="A144" s="246"/>
      <c r="B144" s="300"/>
      <c r="C144" s="303"/>
      <c r="D144" s="46">
        <v>2.2999999999999998</v>
      </c>
      <c r="E144" s="47">
        <v>45.96</v>
      </c>
      <c r="F144" s="48"/>
      <c r="G144" s="278"/>
      <c r="H144" s="279"/>
      <c r="I144" s="306"/>
      <c r="J144" s="257"/>
      <c r="K144" s="263"/>
      <c r="L144" s="263"/>
      <c r="M144" s="263"/>
      <c r="N144" s="263"/>
      <c r="O144" s="235"/>
      <c r="P144" s="238"/>
      <c r="Q144" s="238"/>
      <c r="R144" s="235"/>
      <c r="S144" s="241"/>
      <c r="T144" s="241"/>
      <c r="U144" s="241"/>
      <c r="V144" s="322"/>
      <c r="W144" s="323"/>
      <c r="X144" s="263"/>
      <c r="Y144" s="263"/>
      <c r="Z144" s="241"/>
      <c r="AA144" s="241"/>
      <c r="AB144" s="241"/>
      <c r="AC144" s="311"/>
      <c r="AD144" s="275"/>
      <c r="AE144" s="313"/>
      <c r="AF144" s="314"/>
      <c r="AG144" s="313"/>
      <c r="AH144" s="314"/>
      <c r="AI144" s="275"/>
      <c r="AJ144" s="275"/>
      <c r="AK144" s="291"/>
    </row>
    <row r="145" spans="1:37" ht="16.5" customHeight="1">
      <c r="A145" s="246"/>
      <c r="B145" s="300"/>
      <c r="C145" s="303"/>
      <c r="D145" s="46">
        <v>2.4</v>
      </c>
      <c r="E145" s="47">
        <v>45.96</v>
      </c>
      <c r="F145" s="48"/>
      <c r="G145" s="278"/>
      <c r="H145" s="279"/>
      <c r="I145" s="306"/>
      <c r="J145" s="257"/>
      <c r="K145" s="263"/>
      <c r="L145" s="263"/>
      <c r="M145" s="263"/>
      <c r="N145" s="263"/>
      <c r="O145" s="235"/>
      <c r="P145" s="238"/>
      <c r="Q145" s="238"/>
      <c r="R145" s="235"/>
      <c r="S145" s="241"/>
      <c r="T145" s="241"/>
      <c r="U145" s="241"/>
      <c r="V145" s="322"/>
      <c r="W145" s="323"/>
      <c r="X145" s="263"/>
      <c r="Y145" s="263"/>
      <c r="Z145" s="241"/>
      <c r="AA145" s="241"/>
      <c r="AB145" s="241"/>
      <c r="AC145" s="311"/>
      <c r="AD145" s="275"/>
      <c r="AE145" s="313"/>
      <c r="AF145" s="314"/>
      <c r="AG145" s="313"/>
      <c r="AH145" s="314"/>
      <c r="AI145" s="275"/>
      <c r="AJ145" s="275"/>
      <c r="AK145" s="291"/>
    </row>
    <row r="146" spans="1:37" ht="16.5" customHeight="1" thickBot="1">
      <c r="A146" s="247"/>
      <c r="B146" s="301"/>
      <c r="C146" s="304"/>
      <c r="D146" s="49">
        <v>2.5</v>
      </c>
      <c r="E146" s="50">
        <v>45.96</v>
      </c>
      <c r="F146" s="51"/>
      <c r="G146" s="281"/>
      <c r="H146" s="282"/>
      <c r="I146" s="307"/>
      <c r="J146" s="258"/>
      <c r="K146" s="264"/>
      <c r="L146" s="264"/>
      <c r="M146" s="264"/>
      <c r="N146" s="264"/>
      <c r="O146" s="236"/>
      <c r="P146" s="239"/>
      <c r="Q146" s="239"/>
      <c r="R146" s="236"/>
      <c r="S146" s="242"/>
      <c r="T146" s="242"/>
      <c r="U146" s="242"/>
      <c r="V146" s="324"/>
      <c r="W146" s="325"/>
      <c r="X146" s="264"/>
      <c r="Y146" s="264"/>
      <c r="Z146" s="242"/>
      <c r="AA146" s="242"/>
      <c r="AB146" s="242"/>
      <c r="AC146" s="312"/>
      <c r="AD146" s="276"/>
      <c r="AE146" s="315"/>
      <c r="AF146" s="316"/>
      <c r="AG146" s="315"/>
      <c r="AH146" s="316"/>
      <c r="AI146" s="276"/>
      <c r="AJ146" s="276"/>
      <c r="AK146" s="292"/>
    </row>
    <row r="147" spans="1:37" ht="16.5" customHeight="1">
      <c r="A147" s="245"/>
      <c r="B147" s="299"/>
      <c r="C147" s="302"/>
      <c r="D147" s="43">
        <v>1.1000000000000001</v>
      </c>
      <c r="E147" s="44">
        <v>45.96</v>
      </c>
      <c r="F147" s="45"/>
      <c r="G147" s="254"/>
      <c r="H147" s="255"/>
      <c r="I147" s="305"/>
      <c r="J147" s="256"/>
      <c r="K147" s="321"/>
      <c r="L147" s="321"/>
      <c r="M147" s="321"/>
      <c r="N147" s="321"/>
      <c r="O147" s="298"/>
      <c r="P147" s="237"/>
      <c r="Q147" s="237"/>
      <c r="R147" s="298"/>
      <c r="S147" s="310"/>
      <c r="T147" s="310"/>
      <c r="U147" s="310"/>
      <c r="V147" s="317"/>
      <c r="W147" s="318"/>
      <c r="X147" s="321"/>
      <c r="Y147" s="321"/>
      <c r="Z147" s="310"/>
      <c r="AA147" s="310"/>
      <c r="AB147" s="310"/>
      <c r="AC147" s="311"/>
      <c r="AD147" s="308"/>
      <c r="AE147" s="313"/>
      <c r="AF147" s="314"/>
      <c r="AG147" s="313"/>
      <c r="AH147" s="314"/>
      <c r="AI147" s="308"/>
      <c r="AJ147" s="308"/>
      <c r="AK147" s="309"/>
    </row>
    <row r="148" spans="1:37" ht="16.5" customHeight="1">
      <c r="A148" s="246"/>
      <c r="B148" s="300"/>
      <c r="C148" s="303"/>
      <c r="D148" s="46">
        <v>1.2</v>
      </c>
      <c r="E148" s="47">
        <v>45.96</v>
      </c>
      <c r="F148" s="48"/>
      <c r="G148" s="278"/>
      <c r="H148" s="279"/>
      <c r="I148" s="306"/>
      <c r="J148" s="257"/>
      <c r="K148" s="263"/>
      <c r="L148" s="263"/>
      <c r="M148" s="263"/>
      <c r="N148" s="263"/>
      <c r="O148" s="235"/>
      <c r="P148" s="238"/>
      <c r="Q148" s="238"/>
      <c r="R148" s="235"/>
      <c r="S148" s="241"/>
      <c r="T148" s="241"/>
      <c r="U148" s="241"/>
      <c r="V148" s="317"/>
      <c r="W148" s="318"/>
      <c r="X148" s="263"/>
      <c r="Y148" s="263"/>
      <c r="Z148" s="241"/>
      <c r="AA148" s="241"/>
      <c r="AB148" s="241"/>
      <c r="AC148" s="311"/>
      <c r="AD148" s="275"/>
      <c r="AE148" s="313"/>
      <c r="AF148" s="314"/>
      <c r="AG148" s="313"/>
      <c r="AH148" s="314"/>
      <c r="AI148" s="275"/>
      <c r="AJ148" s="275"/>
      <c r="AK148" s="291"/>
    </row>
    <row r="149" spans="1:37" ht="16.5" customHeight="1">
      <c r="A149" s="246"/>
      <c r="B149" s="300"/>
      <c r="C149" s="303"/>
      <c r="D149" s="46">
        <v>1.3</v>
      </c>
      <c r="E149" s="47">
        <v>45.96</v>
      </c>
      <c r="F149" s="48"/>
      <c r="G149" s="278"/>
      <c r="H149" s="279"/>
      <c r="I149" s="306"/>
      <c r="J149" s="257"/>
      <c r="K149" s="263"/>
      <c r="L149" s="263"/>
      <c r="M149" s="263"/>
      <c r="N149" s="263"/>
      <c r="O149" s="235"/>
      <c r="P149" s="238"/>
      <c r="Q149" s="238"/>
      <c r="R149" s="235"/>
      <c r="S149" s="241"/>
      <c r="T149" s="241"/>
      <c r="U149" s="241"/>
      <c r="V149" s="317"/>
      <c r="W149" s="318"/>
      <c r="X149" s="263"/>
      <c r="Y149" s="263"/>
      <c r="Z149" s="241"/>
      <c r="AA149" s="241"/>
      <c r="AB149" s="241"/>
      <c r="AC149" s="311"/>
      <c r="AD149" s="275"/>
      <c r="AE149" s="313"/>
      <c r="AF149" s="314"/>
      <c r="AG149" s="313"/>
      <c r="AH149" s="314"/>
      <c r="AI149" s="275"/>
      <c r="AJ149" s="275"/>
      <c r="AK149" s="291"/>
    </row>
    <row r="150" spans="1:37" ht="16.5" customHeight="1">
      <c r="A150" s="246"/>
      <c r="B150" s="300"/>
      <c r="C150" s="303"/>
      <c r="D150" s="46">
        <v>1.4</v>
      </c>
      <c r="E150" s="47">
        <v>45.96</v>
      </c>
      <c r="F150" s="48"/>
      <c r="G150" s="278"/>
      <c r="H150" s="279"/>
      <c r="I150" s="306"/>
      <c r="J150" s="257"/>
      <c r="K150" s="263"/>
      <c r="L150" s="263"/>
      <c r="M150" s="263"/>
      <c r="N150" s="263"/>
      <c r="O150" s="235"/>
      <c r="P150" s="238"/>
      <c r="Q150" s="238"/>
      <c r="R150" s="235"/>
      <c r="S150" s="241"/>
      <c r="T150" s="241"/>
      <c r="U150" s="241"/>
      <c r="V150" s="317"/>
      <c r="W150" s="318"/>
      <c r="X150" s="263"/>
      <c r="Y150" s="263"/>
      <c r="Z150" s="241"/>
      <c r="AA150" s="241"/>
      <c r="AB150" s="241"/>
      <c r="AC150" s="311"/>
      <c r="AD150" s="275"/>
      <c r="AE150" s="313"/>
      <c r="AF150" s="314"/>
      <c r="AG150" s="313"/>
      <c r="AH150" s="314"/>
      <c r="AI150" s="275"/>
      <c r="AJ150" s="275"/>
      <c r="AK150" s="291"/>
    </row>
    <row r="151" spans="1:37" ht="16.5" customHeight="1">
      <c r="A151" s="246"/>
      <c r="B151" s="300"/>
      <c r="C151" s="303"/>
      <c r="D151" s="46">
        <v>1.5</v>
      </c>
      <c r="E151" s="47">
        <v>45.96</v>
      </c>
      <c r="F151" s="48"/>
      <c r="G151" s="278"/>
      <c r="H151" s="279"/>
      <c r="I151" s="306"/>
      <c r="J151" s="257"/>
      <c r="K151" s="263"/>
      <c r="L151" s="263"/>
      <c r="M151" s="263"/>
      <c r="N151" s="263"/>
      <c r="O151" s="235"/>
      <c r="P151" s="238"/>
      <c r="Q151" s="238"/>
      <c r="R151" s="235"/>
      <c r="S151" s="241"/>
      <c r="T151" s="241"/>
      <c r="U151" s="241"/>
      <c r="V151" s="317"/>
      <c r="W151" s="318"/>
      <c r="X151" s="263"/>
      <c r="Y151" s="263"/>
      <c r="Z151" s="241"/>
      <c r="AA151" s="241"/>
      <c r="AB151" s="241"/>
      <c r="AC151" s="311"/>
      <c r="AD151" s="275"/>
      <c r="AE151" s="313"/>
      <c r="AF151" s="314"/>
      <c r="AG151" s="313"/>
      <c r="AH151" s="314"/>
      <c r="AI151" s="275"/>
      <c r="AJ151" s="275"/>
      <c r="AK151" s="291"/>
    </row>
    <row r="152" spans="1:37" ht="16.5" customHeight="1">
      <c r="A152" s="246"/>
      <c r="B152" s="300"/>
      <c r="C152" s="303"/>
      <c r="D152" s="46">
        <v>2.1</v>
      </c>
      <c r="E152" s="47">
        <v>45.96</v>
      </c>
      <c r="F152" s="48"/>
      <c r="G152" s="278"/>
      <c r="H152" s="279"/>
      <c r="I152" s="306"/>
      <c r="J152" s="257"/>
      <c r="K152" s="263"/>
      <c r="L152" s="263"/>
      <c r="M152" s="263"/>
      <c r="N152" s="263"/>
      <c r="O152" s="235"/>
      <c r="P152" s="238"/>
      <c r="Q152" s="238"/>
      <c r="R152" s="235"/>
      <c r="S152" s="241"/>
      <c r="T152" s="241"/>
      <c r="U152" s="241"/>
      <c r="V152" s="317"/>
      <c r="W152" s="318"/>
      <c r="X152" s="263"/>
      <c r="Y152" s="263"/>
      <c r="Z152" s="241"/>
      <c r="AA152" s="241"/>
      <c r="AB152" s="241"/>
      <c r="AC152" s="311"/>
      <c r="AD152" s="275"/>
      <c r="AE152" s="313"/>
      <c r="AF152" s="314"/>
      <c r="AG152" s="313"/>
      <c r="AH152" s="314"/>
      <c r="AI152" s="275"/>
      <c r="AJ152" s="275"/>
      <c r="AK152" s="291"/>
    </row>
    <row r="153" spans="1:37" ht="16.5" customHeight="1">
      <c r="A153" s="246"/>
      <c r="B153" s="300"/>
      <c r="C153" s="303"/>
      <c r="D153" s="46">
        <v>2.2000000000000002</v>
      </c>
      <c r="E153" s="47">
        <v>45.96</v>
      </c>
      <c r="F153" s="48"/>
      <c r="G153" s="278"/>
      <c r="H153" s="279"/>
      <c r="I153" s="306"/>
      <c r="J153" s="257"/>
      <c r="K153" s="263"/>
      <c r="L153" s="263"/>
      <c r="M153" s="263"/>
      <c r="N153" s="263"/>
      <c r="O153" s="235"/>
      <c r="P153" s="238"/>
      <c r="Q153" s="238"/>
      <c r="R153" s="235"/>
      <c r="S153" s="241"/>
      <c r="T153" s="241"/>
      <c r="U153" s="241"/>
      <c r="V153" s="317"/>
      <c r="W153" s="318"/>
      <c r="X153" s="263"/>
      <c r="Y153" s="263"/>
      <c r="Z153" s="241"/>
      <c r="AA153" s="241"/>
      <c r="AB153" s="241"/>
      <c r="AC153" s="311"/>
      <c r="AD153" s="275"/>
      <c r="AE153" s="313"/>
      <c r="AF153" s="314"/>
      <c r="AG153" s="313"/>
      <c r="AH153" s="314"/>
      <c r="AI153" s="275"/>
      <c r="AJ153" s="275"/>
      <c r="AK153" s="291"/>
    </row>
    <row r="154" spans="1:37" ht="16.5" customHeight="1">
      <c r="A154" s="246"/>
      <c r="B154" s="300"/>
      <c r="C154" s="303"/>
      <c r="D154" s="46">
        <v>2.2999999999999998</v>
      </c>
      <c r="E154" s="47">
        <v>45.96</v>
      </c>
      <c r="F154" s="48"/>
      <c r="G154" s="278"/>
      <c r="H154" s="279"/>
      <c r="I154" s="306"/>
      <c r="J154" s="257"/>
      <c r="K154" s="263"/>
      <c r="L154" s="263"/>
      <c r="M154" s="263"/>
      <c r="N154" s="263"/>
      <c r="O154" s="235"/>
      <c r="P154" s="238"/>
      <c r="Q154" s="238"/>
      <c r="R154" s="235"/>
      <c r="S154" s="241"/>
      <c r="T154" s="241"/>
      <c r="U154" s="241"/>
      <c r="V154" s="317"/>
      <c r="W154" s="318"/>
      <c r="X154" s="263"/>
      <c r="Y154" s="263"/>
      <c r="Z154" s="241"/>
      <c r="AA154" s="241"/>
      <c r="AB154" s="241"/>
      <c r="AC154" s="311"/>
      <c r="AD154" s="275"/>
      <c r="AE154" s="313"/>
      <c r="AF154" s="314"/>
      <c r="AG154" s="313"/>
      <c r="AH154" s="314"/>
      <c r="AI154" s="275"/>
      <c r="AJ154" s="275"/>
      <c r="AK154" s="291"/>
    </row>
    <row r="155" spans="1:37" ht="16.5" customHeight="1">
      <c r="A155" s="246"/>
      <c r="B155" s="300"/>
      <c r="C155" s="303"/>
      <c r="D155" s="46">
        <v>2.4</v>
      </c>
      <c r="E155" s="47">
        <v>45.96</v>
      </c>
      <c r="F155" s="48"/>
      <c r="G155" s="278"/>
      <c r="H155" s="279"/>
      <c r="I155" s="306"/>
      <c r="J155" s="257"/>
      <c r="K155" s="263"/>
      <c r="L155" s="263"/>
      <c r="M155" s="263"/>
      <c r="N155" s="263"/>
      <c r="O155" s="235"/>
      <c r="P155" s="238"/>
      <c r="Q155" s="238"/>
      <c r="R155" s="235"/>
      <c r="S155" s="241"/>
      <c r="T155" s="241"/>
      <c r="U155" s="241"/>
      <c r="V155" s="317"/>
      <c r="W155" s="318"/>
      <c r="X155" s="263"/>
      <c r="Y155" s="263"/>
      <c r="Z155" s="241"/>
      <c r="AA155" s="241"/>
      <c r="AB155" s="241"/>
      <c r="AC155" s="311"/>
      <c r="AD155" s="275"/>
      <c r="AE155" s="313"/>
      <c r="AF155" s="314"/>
      <c r="AG155" s="313"/>
      <c r="AH155" s="314"/>
      <c r="AI155" s="275"/>
      <c r="AJ155" s="275"/>
      <c r="AK155" s="291"/>
    </row>
    <row r="156" spans="1:37" ht="16.5" customHeight="1" thickBot="1">
      <c r="A156" s="247"/>
      <c r="B156" s="301"/>
      <c r="C156" s="304"/>
      <c r="D156" s="49">
        <v>2.5</v>
      </c>
      <c r="E156" s="50">
        <v>45.96</v>
      </c>
      <c r="F156" s="51"/>
      <c r="G156" s="281"/>
      <c r="H156" s="282"/>
      <c r="I156" s="307"/>
      <c r="J156" s="258"/>
      <c r="K156" s="264"/>
      <c r="L156" s="264"/>
      <c r="M156" s="264"/>
      <c r="N156" s="264"/>
      <c r="O156" s="236"/>
      <c r="P156" s="239"/>
      <c r="Q156" s="239"/>
      <c r="R156" s="236"/>
      <c r="S156" s="242"/>
      <c r="T156" s="242"/>
      <c r="U156" s="242"/>
      <c r="V156" s="319"/>
      <c r="W156" s="320"/>
      <c r="X156" s="264"/>
      <c r="Y156" s="264"/>
      <c r="Z156" s="242"/>
      <c r="AA156" s="242"/>
      <c r="AB156" s="242"/>
      <c r="AC156" s="312"/>
      <c r="AD156" s="276"/>
      <c r="AE156" s="315"/>
      <c r="AF156" s="316"/>
      <c r="AG156" s="315"/>
      <c r="AH156" s="316"/>
      <c r="AI156" s="276"/>
      <c r="AJ156" s="276"/>
      <c r="AK156" s="292"/>
    </row>
    <row r="157" spans="1:37" ht="16.5" customHeight="1">
      <c r="A157" s="245"/>
      <c r="B157" s="299"/>
      <c r="C157" s="302"/>
      <c r="D157" s="43">
        <v>1.1000000000000001</v>
      </c>
      <c r="E157" s="44">
        <v>45.96</v>
      </c>
      <c r="F157" s="45"/>
      <c r="G157" s="254"/>
      <c r="H157" s="255"/>
      <c r="I157" s="305"/>
      <c r="J157" s="256"/>
      <c r="K157" s="262"/>
      <c r="L157" s="262"/>
      <c r="M157" s="262"/>
      <c r="N157" s="262"/>
      <c r="O157" s="234"/>
      <c r="P157" s="237"/>
      <c r="Q157" s="237"/>
      <c r="R157" s="234"/>
      <c r="S157" s="240"/>
      <c r="T157" s="240"/>
      <c r="U157" s="240"/>
      <c r="V157" s="329"/>
      <c r="W157" s="330"/>
      <c r="X157" s="262"/>
      <c r="Y157" s="262"/>
      <c r="Z157" s="240"/>
      <c r="AA157" s="240"/>
      <c r="AB157" s="240"/>
      <c r="AC157" s="326"/>
      <c r="AD157" s="274"/>
      <c r="AE157" s="327"/>
      <c r="AF157" s="328"/>
      <c r="AG157" s="327"/>
      <c r="AH157" s="328"/>
      <c r="AI157" s="274"/>
      <c r="AJ157" s="274"/>
      <c r="AK157" s="290"/>
    </row>
    <row r="158" spans="1:37" ht="16.5" customHeight="1">
      <c r="A158" s="246"/>
      <c r="B158" s="300"/>
      <c r="C158" s="303"/>
      <c r="D158" s="46">
        <v>1.2</v>
      </c>
      <c r="E158" s="47">
        <v>45.96</v>
      </c>
      <c r="F158" s="48"/>
      <c r="G158" s="278"/>
      <c r="H158" s="279"/>
      <c r="I158" s="306"/>
      <c r="J158" s="257"/>
      <c r="K158" s="263"/>
      <c r="L158" s="263"/>
      <c r="M158" s="263"/>
      <c r="N158" s="263"/>
      <c r="O158" s="235"/>
      <c r="P158" s="238"/>
      <c r="Q158" s="238"/>
      <c r="R158" s="235"/>
      <c r="S158" s="241"/>
      <c r="T158" s="241"/>
      <c r="U158" s="241"/>
      <c r="V158" s="322"/>
      <c r="W158" s="323"/>
      <c r="X158" s="263"/>
      <c r="Y158" s="263"/>
      <c r="Z158" s="241"/>
      <c r="AA158" s="241"/>
      <c r="AB158" s="241"/>
      <c r="AC158" s="311"/>
      <c r="AD158" s="275"/>
      <c r="AE158" s="313"/>
      <c r="AF158" s="314"/>
      <c r="AG158" s="313"/>
      <c r="AH158" s="314"/>
      <c r="AI158" s="275"/>
      <c r="AJ158" s="275"/>
      <c r="AK158" s="291"/>
    </row>
    <row r="159" spans="1:37" ht="16.5" customHeight="1">
      <c r="A159" s="246"/>
      <c r="B159" s="300"/>
      <c r="C159" s="303"/>
      <c r="D159" s="46">
        <v>1.3</v>
      </c>
      <c r="E159" s="47">
        <v>45.96</v>
      </c>
      <c r="F159" s="48"/>
      <c r="G159" s="278"/>
      <c r="H159" s="279"/>
      <c r="I159" s="306"/>
      <c r="J159" s="257"/>
      <c r="K159" s="263"/>
      <c r="L159" s="263"/>
      <c r="M159" s="263"/>
      <c r="N159" s="263"/>
      <c r="O159" s="235"/>
      <c r="P159" s="238"/>
      <c r="Q159" s="238"/>
      <c r="R159" s="235"/>
      <c r="S159" s="241"/>
      <c r="T159" s="241"/>
      <c r="U159" s="241"/>
      <c r="V159" s="322"/>
      <c r="W159" s="323"/>
      <c r="X159" s="263"/>
      <c r="Y159" s="263"/>
      <c r="Z159" s="241"/>
      <c r="AA159" s="241"/>
      <c r="AB159" s="241"/>
      <c r="AC159" s="311"/>
      <c r="AD159" s="275"/>
      <c r="AE159" s="313"/>
      <c r="AF159" s="314"/>
      <c r="AG159" s="313"/>
      <c r="AH159" s="314"/>
      <c r="AI159" s="275"/>
      <c r="AJ159" s="275"/>
      <c r="AK159" s="291"/>
    </row>
    <row r="160" spans="1:37" ht="16.5" customHeight="1">
      <c r="A160" s="246"/>
      <c r="B160" s="300"/>
      <c r="C160" s="303"/>
      <c r="D160" s="46">
        <v>1.4</v>
      </c>
      <c r="E160" s="47">
        <v>45.96</v>
      </c>
      <c r="F160" s="48"/>
      <c r="G160" s="278"/>
      <c r="H160" s="279"/>
      <c r="I160" s="306"/>
      <c r="J160" s="257"/>
      <c r="K160" s="263"/>
      <c r="L160" s="263"/>
      <c r="M160" s="263"/>
      <c r="N160" s="263"/>
      <c r="O160" s="235"/>
      <c r="P160" s="238"/>
      <c r="Q160" s="238"/>
      <c r="R160" s="235"/>
      <c r="S160" s="241"/>
      <c r="T160" s="241"/>
      <c r="U160" s="241"/>
      <c r="V160" s="322"/>
      <c r="W160" s="323"/>
      <c r="X160" s="263"/>
      <c r="Y160" s="263"/>
      <c r="Z160" s="241"/>
      <c r="AA160" s="241"/>
      <c r="AB160" s="241"/>
      <c r="AC160" s="311"/>
      <c r="AD160" s="275"/>
      <c r="AE160" s="313"/>
      <c r="AF160" s="314"/>
      <c r="AG160" s="313"/>
      <c r="AH160" s="314"/>
      <c r="AI160" s="275"/>
      <c r="AJ160" s="275"/>
      <c r="AK160" s="291"/>
    </row>
    <row r="161" spans="1:37" ht="16.5" customHeight="1">
      <c r="A161" s="246"/>
      <c r="B161" s="300"/>
      <c r="C161" s="303"/>
      <c r="D161" s="46">
        <v>1.5</v>
      </c>
      <c r="E161" s="47">
        <v>45.96</v>
      </c>
      <c r="F161" s="48"/>
      <c r="G161" s="278"/>
      <c r="H161" s="279"/>
      <c r="I161" s="306"/>
      <c r="J161" s="257"/>
      <c r="K161" s="263"/>
      <c r="L161" s="263"/>
      <c r="M161" s="263"/>
      <c r="N161" s="263"/>
      <c r="O161" s="235"/>
      <c r="P161" s="238"/>
      <c r="Q161" s="238"/>
      <c r="R161" s="235"/>
      <c r="S161" s="241"/>
      <c r="T161" s="241"/>
      <c r="U161" s="241"/>
      <c r="V161" s="322"/>
      <c r="W161" s="323"/>
      <c r="X161" s="263"/>
      <c r="Y161" s="263"/>
      <c r="Z161" s="241"/>
      <c r="AA161" s="241"/>
      <c r="AB161" s="241"/>
      <c r="AC161" s="311"/>
      <c r="AD161" s="275"/>
      <c r="AE161" s="313"/>
      <c r="AF161" s="314"/>
      <c r="AG161" s="313"/>
      <c r="AH161" s="314"/>
      <c r="AI161" s="275"/>
      <c r="AJ161" s="275"/>
      <c r="AK161" s="291"/>
    </row>
    <row r="162" spans="1:37" ht="16.5" customHeight="1">
      <c r="A162" s="246"/>
      <c r="B162" s="300"/>
      <c r="C162" s="303"/>
      <c r="D162" s="46">
        <v>2.1</v>
      </c>
      <c r="E162" s="47">
        <v>45.96</v>
      </c>
      <c r="F162" s="48"/>
      <c r="G162" s="278"/>
      <c r="H162" s="279"/>
      <c r="I162" s="306"/>
      <c r="J162" s="257"/>
      <c r="K162" s="263"/>
      <c r="L162" s="263"/>
      <c r="M162" s="263"/>
      <c r="N162" s="263"/>
      <c r="O162" s="235"/>
      <c r="P162" s="238"/>
      <c r="Q162" s="238"/>
      <c r="R162" s="235"/>
      <c r="S162" s="241"/>
      <c r="T162" s="241"/>
      <c r="U162" s="241"/>
      <c r="V162" s="322"/>
      <c r="W162" s="323"/>
      <c r="X162" s="263"/>
      <c r="Y162" s="263"/>
      <c r="Z162" s="241"/>
      <c r="AA162" s="241"/>
      <c r="AB162" s="241"/>
      <c r="AC162" s="311"/>
      <c r="AD162" s="275"/>
      <c r="AE162" s="313"/>
      <c r="AF162" s="314"/>
      <c r="AG162" s="313"/>
      <c r="AH162" s="314"/>
      <c r="AI162" s="275"/>
      <c r="AJ162" s="275"/>
      <c r="AK162" s="291"/>
    </row>
    <row r="163" spans="1:37" ht="16.5" customHeight="1">
      <c r="A163" s="246"/>
      <c r="B163" s="300"/>
      <c r="C163" s="303"/>
      <c r="D163" s="46">
        <v>2.2000000000000002</v>
      </c>
      <c r="E163" s="47">
        <v>45.96</v>
      </c>
      <c r="F163" s="48"/>
      <c r="G163" s="278"/>
      <c r="H163" s="279"/>
      <c r="I163" s="306"/>
      <c r="J163" s="257"/>
      <c r="K163" s="263"/>
      <c r="L163" s="263"/>
      <c r="M163" s="263"/>
      <c r="N163" s="263"/>
      <c r="O163" s="235"/>
      <c r="P163" s="238"/>
      <c r="Q163" s="238"/>
      <c r="R163" s="235"/>
      <c r="S163" s="241"/>
      <c r="T163" s="241"/>
      <c r="U163" s="241"/>
      <c r="V163" s="322"/>
      <c r="W163" s="323"/>
      <c r="X163" s="263"/>
      <c r="Y163" s="263"/>
      <c r="Z163" s="241"/>
      <c r="AA163" s="241"/>
      <c r="AB163" s="241"/>
      <c r="AC163" s="311"/>
      <c r="AD163" s="275"/>
      <c r="AE163" s="313"/>
      <c r="AF163" s="314"/>
      <c r="AG163" s="313"/>
      <c r="AH163" s="314"/>
      <c r="AI163" s="275"/>
      <c r="AJ163" s="275"/>
      <c r="AK163" s="291"/>
    </row>
    <row r="164" spans="1:37" ht="16.5" customHeight="1">
      <c r="A164" s="246"/>
      <c r="B164" s="300"/>
      <c r="C164" s="303"/>
      <c r="D164" s="46">
        <v>2.2999999999999998</v>
      </c>
      <c r="E164" s="47">
        <v>45.96</v>
      </c>
      <c r="F164" s="48"/>
      <c r="G164" s="278"/>
      <c r="H164" s="279"/>
      <c r="I164" s="306"/>
      <c r="J164" s="257"/>
      <c r="K164" s="263"/>
      <c r="L164" s="263"/>
      <c r="M164" s="263"/>
      <c r="N164" s="263"/>
      <c r="O164" s="235"/>
      <c r="P164" s="238"/>
      <c r="Q164" s="238"/>
      <c r="R164" s="235"/>
      <c r="S164" s="241"/>
      <c r="T164" s="241"/>
      <c r="U164" s="241"/>
      <c r="V164" s="322"/>
      <c r="W164" s="323"/>
      <c r="X164" s="263"/>
      <c r="Y164" s="263"/>
      <c r="Z164" s="241"/>
      <c r="AA164" s="241"/>
      <c r="AB164" s="241"/>
      <c r="AC164" s="311"/>
      <c r="AD164" s="275"/>
      <c r="AE164" s="313"/>
      <c r="AF164" s="314"/>
      <c r="AG164" s="313"/>
      <c r="AH164" s="314"/>
      <c r="AI164" s="275"/>
      <c r="AJ164" s="275"/>
      <c r="AK164" s="291"/>
    </row>
    <row r="165" spans="1:37" ht="16.5" customHeight="1">
      <c r="A165" s="246"/>
      <c r="B165" s="300"/>
      <c r="C165" s="303"/>
      <c r="D165" s="46">
        <v>2.4</v>
      </c>
      <c r="E165" s="47">
        <v>45.96</v>
      </c>
      <c r="F165" s="48"/>
      <c r="G165" s="278"/>
      <c r="H165" s="279"/>
      <c r="I165" s="306"/>
      <c r="J165" s="257"/>
      <c r="K165" s="263"/>
      <c r="L165" s="263"/>
      <c r="M165" s="263"/>
      <c r="N165" s="263"/>
      <c r="O165" s="235"/>
      <c r="P165" s="238"/>
      <c r="Q165" s="238"/>
      <c r="R165" s="235"/>
      <c r="S165" s="241"/>
      <c r="T165" s="241"/>
      <c r="U165" s="241"/>
      <c r="V165" s="322"/>
      <c r="W165" s="323"/>
      <c r="X165" s="263"/>
      <c r="Y165" s="263"/>
      <c r="Z165" s="241"/>
      <c r="AA165" s="241"/>
      <c r="AB165" s="241"/>
      <c r="AC165" s="311"/>
      <c r="AD165" s="275"/>
      <c r="AE165" s="313"/>
      <c r="AF165" s="314"/>
      <c r="AG165" s="313"/>
      <c r="AH165" s="314"/>
      <c r="AI165" s="275"/>
      <c r="AJ165" s="275"/>
      <c r="AK165" s="291"/>
    </row>
    <row r="166" spans="1:37" ht="16.5" customHeight="1" thickBot="1">
      <c r="A166" s="247"/>
      <c r="B166" s="301"/>
      <c r="C166" s="304"/>
      <c r="D166" s="49">
        <v>2.5</v>
      </c>
      <c r="E166" s="50">
        <v>45.96</v>
      </c>
      <c r="F166" s="51"/>
      <c r="G166" s="281"/>
      <c r="H166" s="282"/>
      <c r="I166" s="307"/>
      <c r="J166" s="258"/>
      <c r="K166" s="264"/>
      <c r="L166" s="264"/>
      <c r="M166" s="264"/>
      <c r="N166" s="264"/>
      <c r="O166" s="236"/>
      <c r="P166" s="239"/>
      <c r="Q166" s="239"/>
      <c r="R166" s="236"/>
      <c r="S166" s="242"/>
      <c r="T166" s="242"/>
      <c r="U166" s="242"/>
      <c r="V166" s="324"/>
      <c r="W166" s="325"/>
      <c r="X166" s="264"/>
      <c r="Y166" s="264"/>
      <c r="Z166" s="242"/>
      <c r="AA166" s="242"/>
      <c r="AB166" s="242"/>
      <c r="AC166" s="312"/>
      <c r="AD166" s="276"/>
      <c r="AE166" s="315"/>
      <c r="AF166" s="316"/>
      <c r="AG166" s="315"/>
      <c r="AH166" s="316"/>
      <c r="AI166" s="276"/>
      <c r="AJ166" s="276"/>
      <c r="AK166" s="292"/>
    </row>
    <row r="167" spans="1:37" ht="16.5" customHeight="1">
      <c r="A167" s="245"/>
      <c r="B167" s="299"/>
      <c r="C167" s="302"/>
      <c r="D167" s="43">
        <v>1.1000000000000001</v>
      </c>
      <c r="E167" s="44">
        <v>45.96</v>
      </c>
      <c r="F167" s="45"/>
      <c r="G167" s="254"/>
      <c r="H167" s="255"/>
      <c r="I167" s="305"/>
      <c r="J167" s="256"/>
      <c r="K167" s="321"/>
      <c r="L167" s="321"/>
      <c r="M167" s="321"/>
      <c r="N167" s="321"/>
      <c r="O167" s="298"/>
      <c r="P167" s="237"/>
      <c r="Q167" s="237"/>
      <c r="R167" s="298"/>
      <c r="S167" s="310"/>
      <c r="T167" s="310"/>
      <c r="U167" s="310"/>
      <c r="V167" s="317"/>
      <c r="W167" s="318"/>
      <c r="X167" s="321"/>
      <c r="Y167" s="321"/>
      <c r="Z167" s="310"/>
      <c r="AA167" s="310"/>
      <c r="AB167" s="310"/>
      <c r="AC167" s="311"/>
      <c r="AD167" s="308"/>
      <c r="AE167" s="313"/>
      <c r="AF167" s="314"/>
      <c r="AG167" s="313"/>
      <c r="AH167" s="314"/>
      <c r="AI167" s="308"/>
      <c r="AJ167" s="308"/>
      <c r="AK167" s="309"/>
    </row>
    <row r="168" spans="1:37" ht="16.5" customHeight="1">
      <c r="A168" s="246"/>
      <c r="B168" s="300"/>
      <c r="C168" s="303"/>
      <c r="D168" s="46">
        <v>1.2</v>
      </c>
      <c r="E168" s="47">
        <v>45.96</v>
      </c>
      <c r="F168" s="48"/>
      <c r="G168" s="278"/>
      <c r="H168" s="279"/>
      <c r="I168" s="306"/>
      <c r="J168" s="257"/>
      <c r="K168" s="263"/>
      <c r="L168" s="263"/>
      <c r="M168" s="263"/>
      <c r="N168" s="263"/>
      <c r="O168" s="235"/>
      <c r="P168" s="238"/>
      <c r="Q168" s="238"/>
      <c r="R168" s="235"/>
      <c r="S168" s="241"/>
      <c r="T168" s="241"/>
      <c r="U168" s="241"/>
      <c r="V168" s="317"/>
      <c r="W168" s="318"/>
      <c r="X168" s="263"/>
      <c r="Y168" s="263"/>
      <c r="Z168" s="241"/>
      <c r="AA168" s="241"/>
      <c r="AB168" s="241"/>
      <c r="AC168" s="311"/>
      <c r="AD168" s="275"/>
      <c r="AE168" s="313"/>
      <c r="AF168" s="314"/>
      <c r="AG168" s="313"/>
      <c r="AH168" s="314"/>
      <c r="AI168" s="275"/>
      <c r="AJ168" s="275"/>
      <c r="AK168" s="291"/>
    </row>
    <row r="169" spans="1:37" ht="16.5" customHeight="1">
      <c r="A169" s="246"/>
      <c r="B169" s="300"/>
      <c r="C169" s="303"/>
      <c r="D169" s="46">
        <v>1.3</v>
      </c>
      <c r="E169" s="47">
        <v>45.96</v>
      </c>
      <c r="F169" s="48"/>
      <c r="G169" s="278"/>
      <c r="H169" s="279"/>
      <c r="I169" s="306"/>
      <c r="J169" s="257"/>
      <c r="K169" s="263"/>
      <c r="L169" s="263"/>
      <c r="M169" s="263"/>
      <c r="N169" s="263"/>
      <c r="O169" s="235"/>
      <c r="P169" s="238"/>
      <c r="Q169" s="238"/>
      <c r="R169" s="235"/>
      <c r="S169" s="241"/>
      <c r="T169" s="241"/>
      <c r="U169" s="241"/>
      <c r="V169" s="317"/>
      <c r="W169" s="318"/>
      <c r="X169" s="263"/>
      <c r="Y169" s="263"/>
      <c r="Z169" s="241"/>
      <c r="AA169" s="241"/>
      <c r="AB169" s="241"/>
      <c r="AC169" s="311"/>
      <c r="AD169" s="275"/>
      <c r="AE169" s="313"/>
      <c r="AF169" s="314"/>
      <c r="AG169" s="313"/>
      <c r="AH169" s="314"/>
      <c r="AI169" s="275"/>
      <c r="AJ169" s="275"/>
      <c r="AK169" s="291"/>
    </row>
    <row r="170" spans="1:37" ht="16.5" customHeight="1">
      <c r="A170" s="246"/>
      <c r="B170" s="300"/>
      <c r="C170" s="303"/>
      <c r="D170" s="46">
        <v>1.4</v>
      </c>
      <c r="E170" s="47">
        <v>45.96</v>
      </c>
      <c r="F170" s="48"/>
      <c r="G170" s="278"/>
      <c r="H170" s="279"/>
      <c r="I170" s="306"/>
      <c r="J170" s="257"/>
      <c r="K170" s="263"/>
      <c r="L170" s="263"/>
      <c r="M170" s="263"/>
      <c r="N170" s="263"/>
      <c r="O170" s="235"/>
      <c r="P170" s="238"/>
      <c r="Q170" s="238"/>
      <c r="R170" s="235"/>
      <c r="S170" s="241"/>
      <c r="T170" s="241"/>
      <c r="U170" s="241"/>
      <c r="V170" s="317"/>
      <c r="W170" s="318"/>
      <c r="X170" s="263"/>
      <c r="Y170" s="263"/>
      <c r="Z170" s="241"/>
      <c r="AA170" s="241"/>
      <c r="AB170" s="241"/>
      <c r="AC170" s="311"/>
      <c r="AD170" s="275"/>
      <c r="AE170" s="313"/>
      <c r="AF170" s="314"/>
      <c r="AG170" s="313"/>
      <c r="AH170" s="314"/>
      <c r="AI170" s="275"/>
      <c r="AJ170" s="275"/>
      <c r="AK170" s="291"/>
    </row>
    <row r="171" spans="1:37" ht="16.5" customHeight="1">
      <c r="A171" s="246"/>
      <c r="B171" s="300"/>
      <c r="C171" s="303"/>
      <c r="D171" s="46">
        <v>1.5</v>
      </c>
      <c r="E171" s="47">
        <v>45.96</v>
      </c>
      <c r="F171" s="48"/>
      <c r="G171" s="278"/>
      <c r="H171" s="279"/>
      <c r="I171" s="306"/>
      <c r="J171" s="257"/>
      <c r="K171" s="263"/>
      <c r="L171" s="263"/>
      <c r="M171" s="263"/>
      <c r="N171" s="263"/>
      <c r="O171" s="235"/>
      <c r="P171" s="238"/>
      <c r="Q171" s="238"/>
      <c r="R171" s="235"/>
      <c r="S171" s="241"/>
      <c r="T171" s="241"/>
      <c r="U171" s="241"/>
      <c r="V171" s="317"/>
      <c r="W171" s="318"/>
      <c r="X171" s="263"/>
      <c r="Y171" s="263"/>
      <c r="Z171" s="241"/>
      <c r="AA171" s="241"/>
      <c r="AB171" s="241"/>
      <c r="AC171" s="311"/>
      <c r="AD171" s="275"/>
      <c r="AE171" s="313"/>
      <c r="AF171" s="314"/>
      <c r="AG171" s="313"/>
      <c r="AH171" s="314"/>
      <c r="AI171" s="275"/>
      <c r="AJ171" s="275"/>
      <c r="AK171" s="291"/>
    </row>
    <row r="172" spans="1:37" ht="16.5" customHeight="1">
      <c r="A172" s="246"/>
      <c r="B172" s="300"/>
      <c r="C172" s="303"/>
      <c r="D172" s="46">
        <v>2.1</v>
      </c>
      <c r="E172" s="47">
        <v>45.96</v>
      </c>
      <c r="F172" s="48"/>
      <c r="G172" s="278"/>
      <c r="H172" s="279"/>
      <c r="I172" s="306"/>
      <c r="J172" s="257"/>
      <c r="K172" s="263"/>
      <c r="L172" s="263"/>
      <c r="M172" s="263"/>
      <c r="N172" s="263"/>
      <c r="O172" s="235"/>
      <c r="P172" s="238"/>
      <c r="Q172" s="238"/>
      <c r="R172" s="235"/>
      <c r="S172" s="241"/>
      <c r="T172" s="241"/>
      <c r="U172" s="241"/>
      <c r="V172" s="317"/>
      <c r="W172" s="318"/>
      <c r="X172" s="263"/>
      <c r="Y172" s="263"/>
      <c r="Z172" s="241"/>
      <c r="AA172" s="241"/>
      <c r="AB172" s="241"/>
      <c r="AC172" s="311"/>
      <c r="AD172" s="275"/>
      <c r="AE172" s="313"/>
      <c r="AF172" s="314"/>
      <c r="AG172" s="313"/>
      <c r="AH172" s="314"/>
      <c r="AI172" s="275"/>
      <c r="AJ172" s="275"/>
      <c r="AK172" s="291"/>
    </row>
    <row r="173" spans="1:37" ht="16.5" customHeight="1">
      <c r="A173" s="246"/>
      <c r="B173" s="300"/>
      <c r="C173" s="303"/>
      <c r="D173" s="46">
        <v>2.2000000000000002</v>
      </c>
      <c r="E173" s="47">
        <v>45.96</v>
      </c>
      <c r="F173" s="48"/>
      <c r="G173" s="278"/>
      <c r="H173" s="279"/>
      <c r="I173" s="306"/>
      <c r="J173" s="257"/>
      <c r="K173" s="263"/>
      <c r="L173" s="263"/>
      <c r="M173" s="263"/>
      <c r="N173" s="263"/>
      <c r="O173" s="235"/>
      <c r="P173" s="238"/>
      <c r="Q173" s="238"/>
      <c r="R173" s="235"/>
      <c r="S173" s="241"/>
      <c r="T173" s="241"/>
      <c r="U173" s="241"/>
      <c r="V173" s="317"/>
      <c r="W173" s="318"/>
      <c r="X173" s="263"/>
      <c r="Y173" s="263"/>
      <c r="Z173" s="241"/>
      <c r="AA173" s="241"/>
      <c r="AB173" s="241"/>
      <c r="AC173" s="311"/>
      <c r="AD173" s="275"/>
      <c r="AE173" s="313"/>
      <c r="AF173" s="314"/>
      <c r="AG173" s="313"/>
      <c r="AH173" s="314"/>
      <c r="AI173" s="275"/>
      <c r="AJ173" s="275"/>
      <c r="AK173" s="291"/>
    </row>
    <row r="174" spans="1:37" ht="16.5" customHeight="1">
      <c r="A174" s="246"/>
      <c r="B174" s="300"/>
      <c r="C174" s="303"/>
      <c r="D174" s="46">
        <v>2.2999999999999998</v>
      </c>
      <c r="E174" s="47">
        <v>45.96</v>
      </c>
      <c r="F174" s="48"/>
      <c r="G174" s="278"/>
      <c r="H174" s="279"/>
      <c r="I174" s="306"/>
      <c r="J174" s="257"/>
      <c r="K174" s="263"/>
      <c r="L174" s="263"/>
      <c r="M174" s="263"/>
      <c r="N174" s="263"/>
      <c r="O174" s="235"/>
      <c r="P174" s="238"/>
      <c r="Q174" s="238"/>
      <c r="R174" s="235"/>
      <c r="S174" s="241"/>
      <c r="T174" s="241"/>
      <c r="U174" s="241"/>
      <c r="V174" s="317"/>
      <c r="W174" s="318"/>
      <c r="X174" s="263"/>
      <c r="Y174" s="263"/>
      <c r="Z174" s="241"/>
      <c r="AA174" s="241"/>
      <c r="AB174" s="241"/>
      <c r="AC174" s="311"/>
      <c r="AD174" s="275"/>
      <c r="AE174" s="313"/>
      <c r="AF174" s="314"/>
      <c r="AG174" s="313"/>
      <c r="AH174" s="314"/>
      <c r="AI174" s="275"/>
      <c r="AJ174" s="275"/>
      <c r="AK174" s="291"/>
    </row>
    <row r="175" spans="1:37" ht="16.5" customHeight="1">
      <c r="A175" s="246"/>
      <c r="B175" s="300"/>
      <c r="C175" s="303"/>
      <c r="D175" s="46">
        <v>2.4</v>
      </c>
      <c r="E175" s="47">
        <v>45.96</v>
      </c>
      <c r="F175" s="48"/>
      <c r="G175" s="278"/>
      <c r="H175" s="279"/>
      <c r="I175" s="306"/>
      <c r="J175" s="257"/>
      <c r="K175" s="263"/>
      <c r="L175" s="263"/>
      <c r="M175" s="263"/>
      <c r="N175" s="263"/>
      <c r="O175" s="235"/>
      <c r="P175" s="238"/>
      <c r="Q175" s="238"/>
      <c r="R175" s="235"/>
      <c r="S175" s="241"/>
      <c r="T175" s="241"/>
      <c r="U175" s="241"/>
      <c r="V175" s="317"/>
      <c r="W175" s="318"/>
      <c r="X175" s="263"/>
      <c r="Y175" s="263"/>
      <c r="Z175" s="241"/>
      <c r="AA175" s="241"/>
      <c r="AB175" s="241"/>
      <c r="AC175" s="311"/>
      <c r="AD175" s="275"/>
      <c r="AE175" s="313"/>
      <c r="AF175" s="314"/>
      <c r="AG175" s="313"/>
      <c r="AH175" s="314"/>
      <c r="AI175" s="275"/>
      <c r="AJ175" s="275"/>
      <c r="AK175" s="291"/>
    </row>
    <row r="176" spans="1:37" ht="16.5" customHeight="1" thickBot="1">
      <c r="A176" s="247"/>
      <c r="B176" s="301"/>
      <c r="C176" s="304"/>
      <c r="D176" s="49">
        <v>2.5</v>
      </c>
      <c r="E176" s="50">
        <v>45.96</v>
      </c>
      <c r="F176" s="51"/>
      <c r="G176" s="281"/>
      <c r="H176" s="282"/>
      <c r="I176" s="307"/>
      <c r="J176" s="258"/>
      <c r="K176" s="264"/>
      <c r="L176" s="264"/>
      <c r="M176" s="264"/>
      <c r="N176" s="264"/>
      <c r="O176" s="236"/>
      <c r="P176" s="239"/>
      <c r="Q176" s="239"/>
      <c r="R176" s="236"/>
      <c r="S176" s="242"/>
      <c r="T176" s="242"/>
      <c r="U176" s="242"/>
      <c r="V176" s="319"/>
      <c r="W176" s="320"/>
      <c r="X176" s="264"/>
      <c r="Y176" s="264"/>
      <c r="Z176" s="242"/>
      <c r="AA176" s="242"/>
      <c r="AB176" s="242"/>
      <c r="AC176" s="312"/>
      <c r="AD176" s="276"/>
      <c r="AE176" s="315"/>
      <c r="AF176" s="316"/>
      <c r="AG176" s="315"/>
      <c r="AH176" s="316"/>
      <c r="AI176" s="276"/>
      <c r="AJ176" s="276"/>
      <c r="AK176" s="292"/>
    </row>
    <row r="177" spans="1:37" ht="15.6">
      <c r="A177" s="331"/>
      <c r="B177" s="16"/>
      <c r="C177" s="16"/>
      <c r="D177" s="52"/>
      <c r="E177" s="52"/>
      <c r="F177" s="53" t="s">
        <v>6</v>
      </c>
      <c r="G177" s="54"/>
      <c r="H177" s="88"/>
      <c r="I177" s="55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16"/>
      <c r="AD177" s="16"/>
      <c r="AE177" s="16"/>
      <c r="AF177" s="16"/>
      <c r="AG177" s="16"/>
      <c r="AH177" s="16"/>
      <c r="AI177" s="16"/>
      <c r="AJ177" s="16"/>
      <c r="AK177" s="16"/>
    </row>
    <row r="178" spans="1:37" ht="15.6">
      <c r="A178" s="331"/>
      <c r="B178" s="16"/>
      <c r="C178" s="16"/>
      <c r="D178" s="52"/>
      <c r="E178" s="52"/>
      <c r="F178" s="53" t="s">
        <v>37</v>
      </c>
      <c r="G178" s="56"/>
      <c r="H178" s="89"/>
      <c r="I178" s="55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16"/>
      <c r="AD178" s="16"/>
      <c r="AE178" s="16"/>
      <c r="AF178" s="16"/>
      <c r="AG178" s="16"/>
      <c r="AH178" s="16"/>
      <c r="AI178" s="16"/>
      <c r="AJ178" s="16"/>
      <c r="AK178" s="16"/>
    </row>
    <row r="179" spans="1:37" ht="41.25" customHeight="1">
      <c r="A179" s="23"/>
      <c r="B179" s="27"/>
      <c r="C179" s="27"/>
      <c r="D179" s="57"/>
      <c r="E179" s="27"/>
      <c r="F179" s="23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16"/>
      <c r="AD179" s="16"/>
      <c r="AE179" s="16"/>
      <c r="AF179" s="16"/>
      <c r="AG179" s="16"/>
      <c r="AH179" s="16"/>
      <c r="AI179" s="16"/>
      <c r="AJ179" s="16"/>
      <c r="AK179" s="16"/>
    </row>
    <row r="180" spans="1:37" ht="15.6">
      <c r="A180" s="23"/>
      <c r="B180" s="27"/>
      <c r="C180" s="27"/>
      <c r="D180" s="57"/>
      <c r="E180" s="27"/>
      <c r="F180" s="27"/>
      <c r="G180" s="23"/>
      <c r="H180" s="23"/>
      <c r="I180" s="23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16"/>
      <c r="AD180" s="16"/>
      <c r="AE180" s="16"/>
      <c r="AF180" s="16"/>
      <c r="AG180" s="16"/>
      <c r="AH180" s="16"/>
      <c r="AI180" s="16"/>
      <c r="AJ180" s="16"/>
      <c r="AK180" s="16"/>
    </row>
    <row r="181" spans="1:37" ht="15.6">
      <c r="A181" s="23"/>
      <c r="B181" s="27"/>
      <c r="C181" s="27"/>
      <c r="D181" s="57"/>
      <c r="E181" s="27"/>
      <c r="F181" s="27"/>
      <c r="G181" s="23"/>
      <c r="H181" s="23"/>
      <c r="I181" s="23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16"/>
      <c r="AD181" s="16"/>
      <c r="AE181" s="16"/>
      <c r="AF181" s="16"/>
      <c r="AG181" s="16"/>
      <c r="AH181" s="16"/>
      <c r="AI181" s="16"/>
      <c r="AJ181" s="16"/>
      <c r="AK181" s="16"/>
    </row>
    <row r="182" spans="1:37" ht="15.6">
      <c r="A182" s="23"/>
      <c r="B182" s="27"/>
      <c r="C182" s="27"/>
      <c r="D182" s="57"/>
      <c r="E182" s="27"/>
      <c r="F182" s="27"/>
      <c r="G182" s="23"/>
      <c r="H182" s="23"/>
      <c r="I182" s="23"/>
      <c r="J182" s="27"/>
      <c r="K182" s="27"/>
      <c r="L182" s="27"/>
      <c r="M182" s="27"/>
      <c r="N182" s="27"/>
      <c r="O182" s="27"/>
      <c r="P182" s="27"/>
      <c r="Q182" s="27"/>
      <c r="R182" s="27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</row>
    <row r="183" spans="1:37" ht="15.6">
      <c r="A183" s="23"/>
      <c r="B183" s="27"/>
      <c r="C183" s="27"/>
      <c r="D183" s="57"/>
      <c r="E183" s="27"/>
      <c r="F183" s="27"/>
      <c r="G183" s="23"/>
      <c r="H183" s="23"/>
      <c r="I183" s="23"/>
      <c r="J183" s="27"/>
      <c r="K183" s="27"/>
      <c r="L183" s="27"/>
      <c r="M183" s="27"/>
      <c r="N183" s="27"/>
      <c r="O183" s="27"/>
      <c r="P183" s="27"/>
      <c r="Q183" s="27"/>
      <c r="R183" s="27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</row>
    <row r="184" spans="1:37" ht="15.6">
      <c r="A184" s="23"/>
      <c r="B184" s="27"/>
      <c r="C184" s="27"/>
      <c r="D184" s="57"/>
      <c r="E184" s="27"/>
      <c r="F184" s="27"/>
      <c r="G184" s="23"/>
      <c r="H184" s="23"/>
      <c r="I184" s="23"/>
      <c r="J184" s="27"/>
      <c r="K184" s="27"/>
      <c r="L184" s="27"/>
      <c r="M184" s="27"/>
      <c r="N184" s="27"/>
      <c r="O184" s="27"/>
      <c r="P184" s="27"/>
      <c r="Q184" s="27"/>
      <c r="R184" s="27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</row>
    <row r="185" spans="1:37" ht="15.6">
      <c r="A185" s="23"/>
      <c r="B185" s="27"/>
      <c r="C185" s="27"/>
      <c r="D185" s="57"/>
      <c r="E185" s="27"/>
      <c r="F185" s="27"/>
      <c r="G185" s="23"/>
      <c r="H185" s="23"/>
      <c r="I185" s="23"/>
      <c r="J185" s="27"/>
      <c r="K185" s="27"/>
      <c r="L185" s="27"/>
      <c r="M185" s="27"/>
      <c r="N185" s="27"/>
      <c r="O185" s="27"/>
      <c r="P185" s="27"/>
      <c r="Q185" s="27"/>
      <c r="R185" s="27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</row>
    <row r="186" spans="1:37" ht="15.6">
      <c r="A186" s="23"/>
      <c r="B186" s="27"/>
      <c r="C186" s="27"/>
      <c r="D186" s="57"/>
      <c r="E186" s="27"/>
      <c r="F186" s="27"/>
      <c r="G186" s="23"/>
      <c r="H186" s="23"/>
      <c r="I186" s="23"/>
      <c r="J186" s="27"/>
      <c r="K186" s="27"/>
      <c r="L186" s="27"/>
      <c r="M186" s="27"/>
      <c r="N186" s="27"/>
      <c r="O186" s="27"/>
      <c r="P186" s="27"/>
      <c r="Q186" s="27"/>
      <c r="R186" s="27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</row>
    <row r="187" spans="1:37" ht="15.6">
      <c r="A187" s="23"/>
      <c r="B187" s="27"/>
      <c r="C187" s="27"/>
      <c r="D187" s="57"/>
      <c r="E187" s="27"/>
      <c r="F187" s="27"/>
      <c r="G187" s="23"/>
      <c r="H187" s="23"/>
      <c r="I187" s="23"/>
      <c r="J187" s="27"/>
      <c r="K187" s="27"/>
      <c r="L187" s="27"/>
      <c r="M187" s="27"/>
      <c r="N187" s="27"/>
      <c r="O187" s="27"/>
      <c r="P187" s="27"/>
      <c r="Q187" s="27"/>
      <c r="R187" s="27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</row>
    <row r="188" spans="1:37" ht="16.2">
      <c r="A188" s="24"/>
      <c r="B188" s="28"/>
      <c r="C188" s="28"/>
      <c r="D188" s="59"/>
      <c r="E188" s="28"/>
      <c r="F188" s="28"/>
      <c r="G188" s="24"/>
      <c r="H188" s="24"/>
      <c r="I188" s="24"/>
      <c r="J188" s="28"/>
      <c r="K188" s="28"/>
      <c r="L188" s="28"/>
      <c r="M188" s="28"/>
      <c r="N188" s="28"/>
      <c r="O188" s="28"/>
      <c r="P188" s="28"/>
      <c r="Q188" s="28"/>
      <c r="R188" s="28"/>
    </row>
    <row r="189" spans="1:37" ht="16.2">
      <c r="A189" s="24"/>
      <c r="B189" s="28"/>
      <c r="C189" s="28"/>
      <c r="D189" s="59"/>
      <c r="E189" s="28"/>
      <c r="F189" s="28"/>
      <c r="G189" s="24"/>
      <c r="H189" s="24"/>
      <c r="I189" s="24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37" ht="16.2">
      <c r="A190" s="24"/>
      <c r="B190" s="28"/>
      <c r="C190" s="28"/>
      <c r="D190" s="59"/>
      <c r="E190" s="28"/>
      <c r="F190" s="28"/>
      <c r="G190" s="24"/>
      <c r="H190" s="24"/>
      <c r="I190" s="24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37" ht="16.2">
      <c r="A191" s="24"/>
      <c r="B191" s="28"/>
      <c r="C191" s="28"/>
      <c r="D191" s="59"/>
      <c r="E191" s="28"/>
      <c r="F191" s="28"/>
      <c r="G191" s="24"/>
      <c r="H191" s="24"/>
      <c r="I191" s="24"/>
      <c r="J191" s="28"/>
      <c r="K191" s="28"/>
      <c r="L191" s="28"/>
      <c r="M191" s="28"/>
      <c r="N191" s="28"/>
      <c r="O191" s="28"/>
      <c r="P191" s="28"/>
      <c r="Q191" s="28"/>
      <c r="R191" s="28"/>
    </row>
    <row r="192" spans="1:37" ht="16.2">
      <c r="A192" s="24"/>
      <c r="B192" s="28"/>
      <c r="C192" s="28"/>
      <c r="D192" s="59"/>
      <c r="E192" s="28"/>
      <c r="F192" s="28"/>
      <c r="G192" s="24"/>
      <c r="H192" s="24"/>
      <c r="I192" s="24"/>
      <c r="J192" s="28"/>
      <c r="K192" s="28"/>
      <c r="L192" s="28"/>
      <c r="M192" s="28"/>
      <c r="N192" s="28"/>
      <c r="O192" s="28"/>
      <c r="P192" s="28"/>
      <c r="Q192" s="28"/>
      <c r="R192" s="28"/>
    </row>
    <row r="193" spans="1:18" ht="16.2">
      <c r="A193" s="24"/>
      <c r="B193" s="28"/>
      <c r="C193" s="28"/>
      <c r="D193" s="59"/>
      <c r="E193" s="28"/>
      <c r="F193" s="28"/>
      <c r="G193" s="24"/>
      <c r="H193" s="24"/>
      <c r="I193" s="24"/>
      <c r="J193" s="28"/>
      <c r="K193" s="28"/>
      <c r="L193" s="28"/>
      <c r="M193" s="28"/>
      <c r="N193" s="28"/>
      <c r="O193" s="28"/>
      <c r="P193" s="28"/>
      <c r="Q193" s="28"/>
      <c r="R193" s="28"/>
    </row>
  </sheetData>
  <mergeCells count="724">
    <mergeCell ref="A177:A178"/>
    <mergeCell ref="AG167:AH176"/>
    <mergeCell ref="AI167:AI176"/>
    <mergeCell ref="AJ167:AJ176"/>
    <mergeCell ref="AK167:AK176"/>
    <mergeCell ref="G168:H168"/>
    <mergeCell ref="G169:H169"/>
    <mergeCell ref="G170:H170"/>
    <mergeCell ref="G171:H171"/>
    <mergeCell ref="G172:H172"/>
    <mergeCell ref="G173:H173"/>
    <mergeCell ref="Z167:Z176"/>
    <mergeCell ref="AA167:AA176"/>
    <mergeCell ref="AB167:AB176"/>
    <mergeCell ref="AC167:AC176"/>
    <mergeCell ref="AD167:AD176"/>
    <mergeCell ref="AE167:AF176"/>
    <mergeCell ref="R167:R176"/>
    <mergeCell ref="S167:S176"/>
    <mergeCell ref="T167:T176"/>
    <mergeCell ref="U167:U176"/>
    <mergeCell ref="X167:Y176"/>
    <mergeCell ref="J167:J176"/>
    <mergeCell ref="K167:L176"/>
    <mergeCell ref="M167:N176"/>
    <mergeCell ref="O167:O176"/>
    <mergeCell ref="P167:P176"/>
    <mergeCell ref="Q167:Q176"/>
    <mergeCell ref="V164:W164"/>
    <mergeCell ref="G174:H174"/>
    <mergeCell ref="G175:H175"/>
    <mergeCell ref="G176:H176"/>
    <mergeCell ref="A167:A176"/>
    <mergeCell ref="B167:B176"/>
    <mergeCell ref="C167:C176"/>
    <mergeCell ref="G167:H167"/>
    <mergeCell ref="I167:I176"/>
    <mergeCell ref="A157:A166"/>
    <mergeCell ref="B157:B166"/>
    <mergeCell ref="C157:C166"/>
    <mergeCell ref="V167:W176"/>
    <mergeCell ref="V162:W162"/>
    <mergeCell ref="V163:W163"/>
    <mergeCell ref="I157:I166"/>
    <mergeCell ref="J157:J166"/>
    <mergeCell ref="K157:L166"/>
    <mergeCell ref="M157:N166"/>
    <mergeCell ref="O157:O166"/>
    <mergeCell ref="AI157:AI166"/>
    <mergeCell ref="AJ157:AJ166"/>
    <mergeCell ref="AK157:AK166"/>
    <mergeCell ref="G158:H158"/>
    <mergeCell ref="V158:W158"/>
    <mergeCell ref="G159:H159"/>
    <mergeCell ref="V159:W159"/>
    <mergeCell ref="G160:H160"/>
    <mergeCell ref="X157:Y166"/>
    <mergeCell ref="Z157:Z166"/>
    <mergeCell ref="AA157:AA166"/>
    <mergeCell ref="AB157:AB166"/>
    <mergeCell ref="AC157:AC166"/>
    <mergeCell ref="AD157:AD166"/>
    <mergeCell ref="Q157:Q166"/>
    <mergeCell ref="R157:R166"/>
    <mergeCell ref="S157:S166"/>
    <mergeCell ref="T157:T166"/>
    <mergeCell ref="U157:U166"/>
    <mergeCell ref="V157:W157"/>
    <mergeCell ref="V160:W160"/>
    <mergeCell ref="V161:W161"/>
    <mergeCell ref="G157:H157"/>
    <mergeCell ref="G161:H161"/>
    <mergeCell ref="G162:H162"/>
    <mergeCell ref="G163:H163"/>
    <mergeCell ref="G164:H164"/>
    <mergeCell ref="O147:O156"/>
    <mergeCell ref="P147:P156"/>
    <mergeCell ref="AE157:AF166"/>
    <mergeCell ref="AG157:AH166"/>
    <mergeCell ref="G165:H165"/>
    <mergeCell ref="V165:W165"/>
    <mergeCell ref="G166:H166"/>
    <mergeCell ref="V166:W166"/>
    <mergeCell ref="P157:P166"/>
    <mergeCell ref="M147:N156"/>
    <mergeCell ref="AI147:AI156"/>
    <mergeCell ref="AJ147:AJ156"/>
    <mergeCell ref="AK147:AK156"/>
    <mergeCell ref="G148:H148"/>
    <mergeCell ref="G149:H149"/>
    <mergeCell ref="G150:H150"/>
    <mergeCell ref="G151:H151"/>
    <mergeCell ref="G152:H152"/>
    <mergeCell ref="G153:H153"/>
    <mergeCell ref="G154:H154"/>
    <mergeCell ref="AA147:AA156"/>
    <mergeCell ref="AB147:AB156"/>
    <mergeCell ref="AC147:AC156"/>
    <mergeCell ref="AD147:AD156"/>
    <mergeCell ref="AE147:AF156"/>
    <mergeCell ref="AG147:AH156"/>
    <mergeCell ref="S147:S156"/>
    <mergeCell ref="T147:T156"/>
    <mergeCell ref="G155:H155"/>
    <mergeCell ref="U147:U156"/>
    <mergeCell ref="V147:W156"/>
    <mergeCell ref="X147:Y156"/>
    <mergeCell ref="Z147:Z156"/>
    <mergeCell ref="K147:L156"/>
    <mergeCell ref="V145:W145"/>
    <mergeCell ref="G146:H146"/>
    <mergeCell ref="V146:W146"/>
    <mergeCell ref="K137:L146"/>
    <mergeCell ref="M137:N146"/>
    <mergeCell ref="O137:O146"/>
    <mergeCell ref="P137:P146"/>
    <mergeCell ref="Q137:Q146"/>
    <mergeCell ref="Q147:Q156"/>
    <mergeCell ref="R147:R156"/>
    <mergeCell ref="G156:H156"/>
    <mergeCell ref="A147:A156"/>
    <mergeCell ref="B147:B156"/>
    <mergeCell ref="C147:C156"/>
    <mergeCell ref="G147:H147"/>
    <mergeCell ref="I147:I156"/>
    <mergeCell ref="J147:J156"/>
    <mergeCell ref="A137:A146"/>
    <mergeCell ref="B137:B146"/>
    <mergeCell ref="C137:C146"/>
    <mergeCell ref="J137:J146"/>
    <mergeCell ref="AG137:AH146"/>
    <mergeCell ref="AI137:AI146"/>
    <mergeCell ref="AJ137:AJ146"/>
    <mergeCell ref="AK137:AK146"/>
    <mergeCell ref="G138:H138"/>
    <mergeCell ref="V138:W138"/>
    <mergeCell ref="G139:H139"/>
    <mergeCell ref="V139:W139"/>
    <mergeCell ref="G140:H140"/>
    <mergeCell ref="V140:W140"/>
    <mergeCell ref="Z137:Z146"/>
    <mergeCell ref="AA137:AA146"/>
    <mergeCell ref="AB137:AB146"/>
    <mergeCell ref="AC137:AC146"/>
    <mergeCell ref="AD137:AD146"/>
    <mergeCell ref="AE137:AF146"/>
    <mergeCell ref="R137:R146"/>
    <mergeCell ref="S137:S146"/>
    <mergeCell ref="T137:T146"/>
    <mergeCell ref="U137:U146"/>
    <mergeCell ref="V137:W137"/>
    <mergeCell ref="X137:Y146"/>
    <mergeCell ref="V141:W141"/>
    <mergeCell ref="V142:W142"/>
    <mergeCell ref="G136:H136"/>
    <mergeCell ref="G137:H137"/>
    <mergeCell ref="I137:I146"/>
    <mergeCell ref="G141:H141"/>
    <mergeCell ref="G142:H142"/>
    <mergeCell ref="G143:H143"/>
    <mergeCell ref="G144:H144"/>
    <mergeCell ref="P127:P136"/>
    <mergeCell ref="Q127:Q136"/>
    <mergeCell ref="G145:H145"/>
    <mergeCell ref="U127:U136"/>
    <mergeCell ref="V127:W136"/>
    <mergeCell ref="X127:Y136"/>
    <mergeCell ref="Z127:Z136"/>
    <mergeCell ref="AA127:AA136"/>
    <mergeCell ref="M127:N136"/>
    <mergeCell ref="O127:O136"/>
    <mergeCell ref="V143:W143"/>
    <mergeCell ref="V144:W144"/>
    <mergeCell ref="R127:R136"/>
    <mergeCell ref="S127:S136"/>
    <mergeCell ref="A127:A136"/>
    <mergeCell ref="B127:B136"/>
    <mergeCell ref="C127:C136"/>
    <mergeCell ref="G127:H127"/>
    <mergeCell ref="I127:I136"/>
    <mergeCell ref="J127:J136"/>
    <mergeCell ref="K127:L136"/>
    <mergeCell ref="AJ127:AJ136"/>
    <mergeCell ref="AK127:AK136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AB127:AB136"/>
    <mergeCell ref="AC127:AC136"/>
    <mergeCell ref="AD127:AD136"/>
    <mergeCell ref="AE127:AF136"/>
    <mergeCell ref="AG127:AH136"/>
    <mergeCell ref="AI127:AI136"/>
    <mergeCell ref="T127:T136"/>
    <mergeCell ref="AI117:AI126"/>
    <mergeCell ref="AJ117:AJ126"/>
    <mergeCell ref="AK117:AK126"/>
    <mergeCell ref="G118:H118"/>
    <mergeCell ref="V118:W118"/>
    <mergeCell ref="G119:H119"/>
    <mergeCell ref="V119:W119"/>
    <mergeCell ref="G120:H120"/>
    <mergeCell ref="V120:W120"/>
    <mergeCell ref="G121:H121"/>
    <mergeCell ref="AA117:AA126"/>
    <mergeCell ref="AB117:AB126"/>
    <mergeCell ref="AC117:AC126"/>
    <mergeCell ref="AD117:AD126"/>
    <mergeCell ref="AE117:AF126"/>
    <mergeCell ref="AG117:AH126"/>
    <mergeCell ref="S117:S126"/>
    <mergeCell ref="T117:T126"/>
    <mergeCell ref="U117:U126"/>
    <mergeCell ref="V117:W117"/>
    <mergeCell ref="X117:Y126"/>
    <mergeCell ref="Z117:Z126"/>
    <mergeCell ref="V121:W121"/>
    <mergeCell ref="V122:W122"/>
    <mergeCell ref="V123:W123"/>
    <mergeCell ref="V124:W124"/>
    <mergeCell ref="K117:L126"/>
    <mergeCell ref="M117:N126"/>
    <mergeCell ref="O117:O126"/>
    <mergeCell ref="P117:P126"/>
    <mergeCell ref="Q117:Q126"/>
    <mergeCell ref="R117:R126"/>
    <mergeCell ref="A117:A126"/>
    <mergeCell ref="B117:B126"/>
    <mergeCell ref="C117:C126"/>
    <mergeCell ref="G117:H117"/>
    <mergeCell ref="I117:I126"/>
    <mergeCell ref="J117:J126"/>
    <mergeCell ref="G122:H122"/>
    <mergeCell ref="G123:H123"/>
    <mergeCell ref="G124:H124"/>
    <mergeCell ref="G125:H125"/>
    <mergeCell ref="V125:W125"/>
    <mergeCell ref="G126:H126"/>
    <mergeCell ref="V126:W126"/>
    <mergeCell ref="AI107:AI116"/>
    <mergeCell ref="AJ107:AJ116"/>
    <mergeCell ref="AK107:AK116"/>
    <mergeCell ref="G108:H108"/>
    <mergeCell ref="G109:H109"/>
    <mergeCell ref="G110:H110"/>
    <mergeCell ref="G111:H111"/>
    <mergeCell ref="G112:H112"/>
    <mergeCell ref="G113:H113"/>
    <mergeCell ref="G114:H114"/>
    <mergeCell ref="AA107:AA116"/>
    <mergeCell ref="AB107:AB116"/>
    <mergeCell ref="AC107:AC116"/>
    <mergeCell ref="AD107:AD116"/>
    <mergeCell ref="AE107:AF116"/>
    <mergeCell ref="AG107:AH116"/>
    <mergeCell ref="S107:S116"/>
    <mergeCell ref="T107:T116"/>
    <mergeCell ref="U107:U116"/>
    <mergeCell ref="V107:W116"/>
    <mergeCell ref="X107:Y116"/>
    <mergeCell ref="Z107:Z116"/>
    <mergeCell ref="K107:L116"/>
    <mergeCell ref="M107:N116"/>
    <mergeCell ref="O107:O116"/>
    <mergeCell ref="P107:P116"/>
    <mergeCell ref="Q107:Q116"/>
    <mergeCell ref="R107:R116"/>
    <mergeCell ref="A107:A116"/>
    <mergeCell ref="B107:B116"/>
    <mergeCell ref="C107:C116"/>
    <mergeCell ref="G107:H107"/>
    <mergeCell ref="I107:I116"/>
    <mergeCell ref="J107:J116"/>
    <mergeCell ref="G115:H115"/>
    <mergeCell ref="G116:H116"/>
    <mergeCell ref="V104:W104"/>
    <mergeCell ref="G105:H105"/>
    <mergeCell ref="V105:W105"/>
    <mergeCell ref="G106:H106"/>
    <mergeCell ref="V106:W106"/>
    <mergeCell ref="AE97:AF106"/>
    <mergeCell ref="AG97:AH106"/>
    <mergeCell ref="AI97:AI106"/>
    <mergeCell ref="J97:J106"/>
    <mergeCell ref="K97:L106"/>
    <mergeCell ref="M97:N106"/>
    <mergeCell ref="O97:O106"/>
    <mergeCell ref="P97:P106"/>
    <mergeCell ref="AJ97:AJ106"/>
    <mergeCell ref="AK97:AK106"/>
    <mergeCell ref="G98:H98"/>
    <mergeCell ref="V98:W98"/>
    <mergeCell ref="G99:H99"/>
    <mergeCell ref="V99:W99"/>
    <mergeCell ref="G100:H100"/>
    <mergeCell ref="X97:Y106"/>
    <mergeCell ref="Z97:Z106"/>
    <mergeCell ref="AA97:AA106"/>
    <mergeCell ref="AB97:AB106"/>
    <mergeCell ref="AC97:AC106"/>
    <mergeCell ref="AD97:AD106"/>
    <mergeCell ref="Q97:Q106"/>
    <mergeCell ref="R97:R106"/>
    <mergeCell ref="S97:S106"/>
    <mergeCell ref="T97:T106"/>
    <mergeCell ref="U97:U106"/>
    <mergeCell ref="V97:W97"/>
    <mergeCell ref="V100:W100"/>
    <mergeCell ref="V101:W101"/>
    <mergeCell ref="V102:W102"/>
    <mergeCell ref="V103:W103"/>
    <mergeCell ref="I97:I106"/>
    <mergeCell ref="A97:A106"/>
    <mergeCell ref="B97:B106"/>
    <mergeCell ref="C97:C106"/>
    <mergeCell ref="G97:H97"/>
    <mergeCell ref="G101:H101"/>
    <mergeCell ref="G102:H102"/>
    <mergeCell ref="G103:H103"/>
    <mergeCell ref="A87:A96"/>
    <mergeCell ref="B87:B96"/>
    <mergeCell ref="C87:C96"/>
    <mergeCell ref="G104:H104"/>
    <mergeCell ref="AG87:AH96"/>
    <mergeCell ref="AI87:AI96"/>
    <mergeCell ref="AJ87:AJ96"/>
    <mergeCell ref="AK87:AK96"/>
    <mergeCell ref="G88:H88"/>
    <mergeCell ref="G89:H89"/>
    <mergeCell ref="G90:H90"/>
    <mergeCell ref="G91:H91"/>
    <mergeCell ref="G92:H92"/>
    <mergeCell ref="G93:H93"/>
    <mergeCell ref="Z87:Z96"/>
    <mergeCell ref="AA87:AA96"/>
    <mergeCell ref="AB87:AB96"/>
    <mergeCell ref="AC87:AC96"/>
    <mergeCell ref="AD87:AD96"/>
    <mergeCell ref="AE87:AF96"/>
    <mergeCell ref="R87:R96"/>
    <mergeCell ref="S87:S96"/>
    <mergeCell ref="T87:T96"/>
    <mergeCell ref="U87:U96"/>
    <mergeCell ref="V87:W96"/>
    <mergeCell ref="X87:Y96"/>
    <mergeCell ref="J87:J96"/>
    <mergeCell ref="K87:L96"/>
    <mergeCell ref="M87:N96"/>
    <mergeCell ref="O87:O96"/>
    <mergeCell ref="P87:P96"/>
    <mergeCell ref="Q87:Q96"/>
    <mergeCell ref="V84:W84"/>
    <mergeCell ref="G85:H85"/>
    <mergeCell ref="V85:W85"/>
    <mergeCell ref="G86:H86"/>
    <mergeCell ref="V86:W86"/>
    <mergeCell ref="G87:H87"/>
    <mergeCell ref="I87:I96"/>
    <mergeCell ref="G94:H94"/>
    <mergeCell ref="G95:H95"/>
    <mergeCell ref="G96:H96"/>
    <mergeCell ref="AI77:AI86"/>
    <mergeCell ref="AJ77:AJ86"/>
    <mergeCell ref="AK77:AK86"/>
    <mergeCell ref="G78:H78"/>
    <mergeCell ref="V78:W78"/>
    <mergeCell ref="G79:H79"/>
    <mergeCell ref="V79:W79"/>
    <mergeCell ref="G80:H80"/>
    <mergeCell ref="X77:Y86"/>
    <mergeCell ref="Z77:Z86"/>
    <mergeCell ref="AA77:AA86"/>
    <mergeCell ref="AB77:AB86"/>
    <mergeCell ref="AC77:AC86"/>
    <mergeCell ref="AD77:AD86"/>
    <mergeCell ref="Q77:Q86"/>
    <mergeCell ref="R77:R86"/>
    <mergeCell ref="S77:S86"/>
    <mergeCell ref="T77:T86"/>
    <mergeCell ref="U77:U86"/>
    <mergeCell ref="V77:W77"/>
    <mergeCell ref="V80:W80"/>
    <mergeCell ref="V81:W81"/>
    <mergeCell ref="A77:A86"/>
    <mergeCell ref="B77:B86"/>
    <mergeCell ref="C77:C86"/>
    <mergeCell ref="G77:H77"/>
    <mergeCell ref="G81:H81"/>
    <mergeCell ref="G82:H82"/>
    <mergeCell ref="G83:H83"/>
    <mergeCell ref="G84:H84"/>
    <mergeCell ref="AI67:AI76"/>
    <mergeCell ref="P67:P76"/>
    <mergeCell ref="Q67:Q76"/>
    <mergeCell ref="R67:R76"/>
    <mergeCell ref="V82:W82"/>
    <mergeCell ref="V83:W83"/>
    <mergeCell ref="I77:I86"/>
    <mergeCell ref="J77:J86"/>
    <mergeCell ref="K77:L86"/>
    <mergeCell ref="M77:N86"/>
    <mergeCell ref="O77:O86"/>
    <mergeCell ref="P77:P86"/>
    <mergeCell ref="G75:H75"/>
    <mergeCell ref="G76:H76"/>
    <mergeCell ref="AE77:AF86"/>
    <mergeCell ref="AG77:AH86"/>
    <mergeCell ref="AJ67:AJ76"/>
    <mergeCell ref="AK67:AK76"/>
    <mergeCell ref="G68:H68"/>
    <mergeCell ref="G69:H69"/>
    <mergeCell ref="G70:H70"/>
    <mergeCell ref="G71:H71"/>
    <mergeCell ref="G72:H72"/>
    <mergeCell ref="G73:H73"/>
    <mergeCell ref="G74:H74"/>
    <mergeCell ref="AA67:AA76"/>
    <mergeCell ref="AB67:AB76"/>
    <mergeCell ref="AC67:AC76"/>
    <mergeCell ref="AD67:AD76"/>
    <mergeCell ref="AE67:AF76"/>
    <mergeCell ref="AG67:AH76"/>
    <mergeCell ref="S67:S76"/>
    <mergeCell ref="T67:T76"/>
    <mergeCell ref="U67:U76"/>
    <mergeCell ref="V67:W76"/>
    <mergeCell ref="X67:Y76"/>
    <mergeCell ref="Z67:Z76"/>
    <mergeCell ref="K67:L76"/>
    <mergeCell ref="M67:N76"/>
    <mergeCell ref="O67:O76"/>
    <mergeCell ref="V65:W65"/>
    <mergeCell ref="G66:H66"/>
    <mergeCell ref="V66:W66"/>
    <mergeCell ref="A67:A76"/>
    <mergeCell ref="B67:B76"/>
    <mergeCell ref="C67:C76"/>
    <mergeCell ref="G67:H67"/>
    <mergeCell ref="I67:I76"/>
    <mergeCell ref="J67:J76"/>
    <mergeCell ref="A57:A66"/>
    <mergeCell ref="B57:B66"/>
    <mergeCell ref="C57:C66"/>
    <mergeCell ref="J57:J66"/>
    <mergeCell ref="K57:L66"/>
    <mergeCell ref="M57:N66"/>
    <mergeCell ref="O57:O66"/>
    <mergeCell ref="P57:P66"/>
    <mergeCell ref="Q57:Q66"/>
    <mergeCell ref="AG57:AH66"/>
    <mergeCell ref="AI57:AI66"/>
    <mergeCell ref="AJ57:AJ66"/>
    <mergeCell ref="AK57:AK66"/>
    <mergeCell ref="G58:H58"/>
    <mergeCell ref="V58:W58"/>
    <mergeCell ref="G59:H59"/>
    <mergeCell ref="V59:W59"/>
    <mergeCell ref="G60:H60"/>
    <mergeCell ref="V60:W60"/>
    <mergeCell ref="Z57:Z66"/>
    <mergeCell ref="AA57:AA66"/>
    <mergeCell ref="AB57:AB66"/>
    <mergeCell ref="AC57:AC66"/>
    <mergeCell ref="AD57:AD66"/>
    <mergeCell ref="AE57:AF66"/>
    <mergeCell ref="R57:R66"/>
    <mergeCell ref="S57:S66"/>
    <mergeCell ref="T57:T66"/>
    <mergeCell ref="U57:U66"/>
    <mergeCell ref="V57:W57"/>
    <mergeCell ref="X57:Y66"/>
    <mergeCell ref="V61:W61"/>
    <mergeCell ref="V62:W62"/>
    <mergeCell ref="G56:H56"/>
    <mergeCell ref="G57:H57"/>
    <mergeCell ref="I57:I66"/>
    <mergeCell ref="G61:H61"/>
    <mergeCell ref="G62:H62"/>
    <mergeCell ref="G63:H63"/>
    <mergeCell ref="G64:H64"/>
    <mergeCell ref="P47:P56"/>
    <mergeCell ref="Q47:Q56"/>
    <mergeCell ref="G65:H65"/>
    <mergeCell ref="U47:U56"/>
    <mergeCell ref="V47:W56"/>
    <mergeCell ref="X47:Y56"/>
    <mergeCell ref="Z47:Z56"/>
    <mergeCell ref="AA47:AA56"/>
    <mergeCell ref="M47:N56"/>
    <mergeCell ref="O47:O56"/>
    <mergeCell ref="V63:W63"/>
    <mergeCell ref="V64:W64"/>
    <mergeCell ref="R47:R56"/>
    <mergeCell ref="S47:S56"/>
    <mergeCell ref="A47:A56"/>
    <mergeCell ref="B47:B56"/>
    <mergeCell ref="C47:C56"/>
    <mergeCell ref="G47:H47"/>
    <mergeCell ref="I47:I56"/>
    <mergeCell ref="J47:J56"/>
    <mergeCell ref="K47:L56"/>
    <mergeCell ref="AJ47:AJ56"/>
    <mergeCell ref="AK47:AK56"/>
    <mergeCell ref="G48:H48"/>
    <mergeCell ref="G49:H49"/>
    <mergeCell ref="G50:H50"/>
    <mergeCell ref="G51:H51"/>
    <mergeCell ref="G52:H52"/>
    <mergeCell ref="G53:H53"/>
    <mergeCell ref="G54:H54"/>
    <mergeCell ref="G55:H55"/>
    <mergeCell ref="AB47:AB56"/>
    <mergeCell ref="AC47:AC56"/>
    <mergeCell ref="AD47:AD56"/>
    <mergeCell ref="AE47:AF56"/>
    <mergeCell ref="AG47:AH56"/>
    <mergeCell ref="AI47:AI56"/>
    <mergeCell ref="T47:T56"/>
    <mergeCell ref="AI37:AI46"/>
    <mergeCell ref="AJ37:AJ46"/>
    <mergeCell ref="AK37:AK46"/>
    <mergeCell ref="G38:H38"/>
    <mergeCell ref="V38:W38"/>
    <mergeCell ref="G39:H39"/>
    <mergeCell ref="V39:W39"/>
    <mergeCell ref="G40:H40"/>
    <mergeCell ref="V40:W40"/>
    <mergeCell ref="G41:H41"/>
    <mergeCell ref="AA37:AA46"/>
    <mergeCell ref="AB37:AB46"/>
    <mergeCell ref="AC37:AC46"/>
    <mergeCell ref="AD37:AD46"/>
    <mergeCell ref="AE37:AF46"/>
    <mergeCell ref="AG37:AH46"/>
    <mergeCell ref="S37:S46"/>
    <mergeCell ref="T37:T46"/>
    <mergeCell ref="U37:U46"/>
    <mergeCell ref="V37:W37"/>
    <mergeCell ref="X37:Y46"/>
    <mergeCell ref="Z37:Z46"/>
    <mergeCell ref="V41:W41"/>
    <mergeCell ref="V42:W42"/>
    <mergeCell ref="V43:W43"/>
    <mergeCell ref="V44:W44"/>
    <mergeCell ref="K37:L46"/>
    <mergeCell ref="M37:N46"/>
    <mergeCell ref="O37:O46"/>
    <mergeCell ref="P37:P46"/>
    <mergeCell ref="Q37:Q46"/>
    <mergeCell ref="R37:R46"/>
    <mergeCell ref="A37:A46"/>
    <mergeCell ref="B37:B46"/>
    <mergeCell ref="C37:C46"/>
    <mergeCell ref="G37:H37"/>
    <mergeCell ref="I37:I46"/>
    <mergeCell ref="J37:J46"/>
    <mergeCell ref="G42:H42"/>
    <mergeCell ref="G43:H43"/>
    <mergeCell ref="G44:H44"/>
    <mergeCell ref="G45:H45"/>
    <mergeCell ref="V45:W45"/>
    <mergeCell ref="G46:H46"/>
    <mergeCell ref="V46:W46"/>
    <mergeCell ref="AI27:AI36"/>
    <mergeCell ref="AJ27:AJ36"/>
    <mergeCell ref="AK27:AK36"/>
    <mergeCell ref="G28:H28"/>
    <mergeCell ref="G29:H29"/>
    <mergeCell ref="G30:H30"/>
    <mergeCell ref="G31:H31"/>
    <mergeCell ref="G32:H32"/>
    <mergeCell ref="G33:H33"/>
    <mergeCell ref="G34:H34"/>
    <mergeCell ref="AA27:AA36"/>
    <mergeCell ref="AB27:AB36"/>
    <mergeCell ref="AC27:AC36"/>
    <mergeCell ref="AD27:AD36"/>
    <mergeCell ref="AE27:AF36"/>
    <mergeCell ref="AG27:AH36"/>
    <mergeCell ref="S27:S36"/>
    <mergeCell ref="T27:T36"/>
    <mergeCell ref="U27:U36"/>
    <mergeCell ref="V27:W36"/>
    <mergeCell ref="X27:Y36"/>
    <mergeCell ref="Z27:Z36"/>
    <mergeCell ref="K27:L36"/>
    <mergeCell ref="M27:N36"/>
    <mergeCell ref="O27:O36"/>
    <mergeCell ref="P27:P36"/>
    <mergeCell ref="Q27:Q36"/>
    <mergeCell ref="R27:R36"/>
    <mergeCell ref="A27:A36"/>
    <mergeCell ref="B27:B36"/>
    <mergeCell ref="C27:C36"/>
    <mergeCell ref="G27:H27"/>
    <mergeCell ref="I27:I36"/>
    <mergeCell ref="J27:J36"/>
    <mergeCell ref="G35:H35"/>
    <mergeCell ref="G36:H36"/>
    <mergeCell ref="G24:H24"/>
    <mergeCell ref="V24:W24"/>
    <mergeCell ref="G25:H25"/>
    <mergeCell ref="V25:W25"/>
    <mergeCell ref="G26:H26"/>
    <mergeCell ref="V26:W26"/>
    <mergeCell ref="AN19:AN20"/>
    <mergeCell ref="AO19:AO20"/>
    <mergeCell ref="AP19:AP20"/>
    <mergeCell ref="G20:H20"/>
    <mergeCell ref="V20:W20"/>
    <mergeCell ref="G21:H21"/>
    <mergeCell ref="V21:W21"/>
    <mergeCell ref="AK17:AK26"/>
    <mergeCell ref="G18:H18"/>
    <mergeCell ref="V18:W18"/>
    <mergeCell ref="G19:H19"/>
    <mergeCell ref="V19:W19"/>
    <mergeCell ref="AM19:AM20"/>
    <mergeCell ref="G22:H22"/>
    <mergeCell ref="V22:W22"/>
    <mergeCell ref="G23:H23"/>
    <mergeCell ref="V23:W23"/>
    <mergeCell ref="AC17:AC26"/>
    <mergeCell ref="AG17:AH26"/>
    <mergeCell ref="AI17:AI26"/>
    <mergeCell ref="AJ17:AJ26"/>
    <mergeCell ref="U17:U26"/>
    <mergeCell ref="V17:W17"/>
    <mergeCell ref="X17:Y26"/>
    <mergeCell ref="Z17:Z26"/>
    <mergeCell ref="AA17:AA26"/>
    <mergeCell ref="AB17:AB26"/>
    <mergeCell ref="O17:O26"/>
    <mergeCell ref="P17:P26"/>
    <mergeCell ref="Q17:Q26"/>
    <mergeCell ref="R17:R26"/>
    <mergeCell ref="S17:S26"/>
    <mergeCell ref="T17:T26"/>
    <mergeCell ref="AE16:AF16"/>
    <mergeCell ref="AG16:AH16"/>
    <mergeCell ref="A17:A26"/>
    <mergeCell ref="B17:B26"/>
    <mergeCell ref="C17:C26"/>
    <mergeCell ref="G17:H17"/>
    <mergeCell ref="I17:I26"/>
    <mergeCell ref="J17:J26"/>
    <mergeCell ref="K17:L26"/>
    <mergeCell ref="M17:N26"/>
    <mergeCell ref="A16:E16"/>
    <mergeCell ref="G16:H16"/>
    <mergeCell ref="K16:L16"/>
    <mergeCell ref="M16:N16"/>
    <mergeCell ref="V16:W16"/>
    <mergeCell ref="X16:Y16"/>
    <mergeCell ref="AD17:AD26"/>
    <mergeCell ref="AE17:AF26"/>
    <mergeCell ref="AE13:AF13"/>
    <mergeCell ref="AG13:AH13"/>
    <mergeCell ref="AI13:AI15"/>
    <mergeCell ref="AJ13:AJ15"/>
    <mergeCell ref="AK13:AK15"/>
    <mergeCell ref="G14:G15"/>
    <mergeCell ref="H14:H15"/>
    <mergeCell ref="K14:K15"/>
    <mergeCell ref="L14:L15"/>
    <mergeCell ref="M14:M15"/>
    <mergeCell ref="U13:U15"/>
    <mergeCell ref="Z13:Z15"/>
    <mergeCell ref="AA13:AA15"/>
    <mergeCell ref="AB13:AB15"/>
    <mergeCell ref="AC13:AC15"/>
    <mergeCell ref="AD13:AD15"/>
    <mergeCell ref="V14:V15"/>
    <mergeCell ref="W14:W15"/>
    <mergeCell ref="X14:X15"/>
    <mergeCell ref="Y14:Y15"/>
    <mergeCell ref="I13:I15"/>
    <mergeCell ref="J13:J15"/>
    <mergeCell ref="O13:O15"/>
    <mergeCell ref="R13:R15"/>
    <mergeCell ref="S13:S15"/>
    <mergeCell ref="T13:T15"/>
    <mergeCell ref="N14:N15"/>
    <mergeCell ref="P14:P15"/>
    <mergeCell ref="Q14:Q15"/>
    <mergeCell ref="A13:A15"/>
    <mergeCell ref="B13:B15"/>
    <mergeCell ref="C13:C15"/>
    <mergeCell ref="D13:D15"/>
    <mergeCell ref="E13:E15"/>
    <mergeCell ref="F13:F15"/>
    <mergeCell ref="G12:H12"/>
    <mergeCell ref="K12:L12"/>
    <mergeCell ref="M12:N12"/>
    <mergeCell ref="V12:W12"/>
    <mergeCell ref="X12:Y12"/>
    <mergeCell ref="AE12:AF12"/>
    <mergeCell ref="AG12:AH12"/>
    <mergeCell ref="A6:B6"/>
    <mergeCell ref="A8:D8"/>
    <mergeCell ref="G8:H9"/>
    <mergeCell ref="I8:J9"/>
    <mergeCell ref="L8:M9"/>
    <mergeCell ref="N8:Q9"/>
    <mergeCell ref="A9:B9"/>
    <mergeCell ref="C9:D9"/>
    <mergeCell ref="G5:H5"/>
    <mergeCell ref="I5:J5"/>
    <mergeCell ref="L5:O5"/>
    <mergeCell ref="P5:Q5"/>
    <mergeCell ref="A2:Q2"/>
    <mergeCell ref="R2:AC2"/>
    <mergeCell ref="AD9:AJ11"/>
    <mergeCell ref="O11:R11"/>
    <mergeCell ref="AM11:AP11"/>
    <mergeCell ref="A4:B4"/>
    <mergeCell ref="C4:D4"/>
    <mergeCell ref="A5:B5"/>
    <mergeCell ref="C5:D5"/>
  </mergeCells>
  <conditionalFormatting sqref="G16:H176">
    <cfRule type="containsBlanks" dxfId="35" priority="22">
      <formula>LEN(TRIM(G16))=0</formula>
    </cfRule>
    <cfRule type="cellIs" dxfId="34" priority="23" operator="greaterThan">
      <formula>$H$14</formula>
    </cfRule>
    <cfRule type="cellIs" dxfId="33" priority="24" operator="lessThan">
      <formula>$H$13</formula>
    </cfRule>
    <cfRule type="containsBlanks" dxfId="32" priority="25">
      <formula>LEN(TRIM(G16))=0</formula>
    </cfRule>
    <cfRule type="cellIs" dxfId="31" priority="26" operator="greaterThan">
      <formula>$H$14</formula>
    </cfRule>
    <cfRule type="cellIs" dxfId="30" priority="27" operator="lessThan">
      <formula>$H$13</formula>
    </cfRule>
  </conditionalFormatting>
  <conditionalFormatting sqref="K16:L176">
    <cfRule type="containsBlanks" dxfId="29" priority="19">
      <formula>LEN(TRIM(K16))=0</formula>
    </cfRule>
    <cfRule type="cellIs" dxfId="28" priority="20" operator="greaterThan">
      <formula>$L$14</formula>
    </cfRule>
    <cfRule type="cellIs" dxfId="27" priority="21" operator="lessThan">
      <formula>$L$13</formula>
    </cfRule>
  </conditionalFormatting>
  <conditionalFormatting sqref="M16:N176">
    <cfRule type="containsBlanks" dxfId="26" priority="16">
      <formula>LEN(TRIM(M16))=0</formula>
    </cfRule>
    <cfRule type="cellIs" dxfId="25" priority="17" operator="greaterThan">
      <formula>$N$14</formula>
    </cfRule>
    <cfRule type="cellIs" dxfId="24" priority="18" operator="lessThan">
      <formula>$N$13</formula>
    </cfRule>
  </conditionalFormatting>
  <conditionalFormatting sqref="P16:Q176">
    <cfRule type="containsBlanks" dxfId="23" priority="13">
      <formula>LEN(TRIM(P16))=0</formula>
    </cfRule>
    <cfRule type="cellIs" dxfId="22" priority="14" operator="greaterThan">
      <formula>$Q$14</formula>
    </cfRule>
    <cfRule type="cellIs" dxfId="21" priority="15" operator="lessThan">
      <formula>$Q$13</formula>
    </cfRule>
  </conditionalFormatting>
  <conditionalFormatting sqref="V16:W176">
    <cfRule type="containsBlanks" dxfId="20" priority="10">
      <formula>LEN(TRIM(V16))=0</formula>
    </cfRule>
    <cfRule type="cellIs" dxfId="19" priority="11" operator="greaterThan">
      <formula>$W$14</formula>
    </cfRule>
    <cfRule type="cellIs" dxfId="18" priority="12" operator="lessThan">
      <formula>$W$13</formula>
    </cfRule>
  </conditionalFormatting>
  <conditionalFormatting sqref="X16:Y176">
    <cfRule type="containsBlanks" dxfId="17" priority="7">
      <formula>LEN(TRIM(X16))=0</formula>
    </cfRule>
    <cfRule type="cellIs" dxfId="16" priority="8" operator="greaterThan">
      <formula>$Y$14</formula>
    </cfRule>
    <cfRule type="cellIs" dxfId="15" priority="9" operator="lessThan">
      <formula>$Y$13</formula>
    </cfRule>
  </conditionalFormatting>
  <conditionalFormatting sqref="AE16:AF16">
    <cfRule type="containsBlanks" dxfId="14" priority="4">
      <formula>LEN(TRIM(AE16))=0</formula>
    </cfRule>
    <cfRule type="cellIs" dxfId="13" priority="5" operator="greaterThan">
      <formula>$AF$15</formula>
    </cfRule>
    <cfRule type="cellIs" dxfId="12" priority="6" operator="lessThan">
      <formula>$AF$14</formula>
    </cfRule>
  </conditionalFormatting>
  <conditionalFormatting sqref="AG1:AG7">
    <cfRule type="containsBlanks" dxfId="11" priority="3">
      <formula>LEN(TRIM(AG1))=0</formula>
    </cfRule>
  </conditionalFormatting>
  <conditionalFormatting sqref="AD17:AK176">
    <cfRule type="containsBlanks" dxfId="10" priority="2">
      <formula>LEN(TRIM(AD17))=0</formula>
    </cfRule>
  </conditionalFormatting>
  <dataValidations count="1">
    <dataValidation type="list" allowBlank="1" showInputMessage="1" showErrorMessage="1" sqref="S27:U36 S47:U56 S67:U76 S87:U96 S107:U116 S127:U136 S147:U156 S167:U176" xr:uid="{C58244D4-0000-4FA1-A1A3-360B0819A3ED}">
      <formula1>CONFORME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Case à cocher 4">
              <controlPr defaultSize="0" autoFill="0" autoLine="0" autoPict="0">
                <anchor moveWithCells="1">
                  <from>
                    <xdr:col>0</xdr:col>
                    <xdr:colOff>655320</xdr:colOff>
                    <xdr:row>8</xdr:row>
                    <xdr:rowOff>30480</xdr:rowOff>
                  </from>
                  <to>
                    <xdr:col>1</xdr:col>
                    <xdr:colOff>510540</xdr:colOff>
                    <xdr:row>9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Case à cocher 6">
              <controlPr defaultSize="0" autoFill="0" autoLine="0" autoPict="0">
                <anchor moveWithCells="1">
                  <from>
                    <xdr:col>2</xdr:col>
                    <xdr:colOff>556260</xdr:colOff>
                    <xdr:row>8</xdr:row>
                    <xdr:rowOff>68580</xdr:rowOff>
                  </from>
                  <to>
                    <xdr:col>3</xdr:col>
                    <xdr:colOff>137160</xdr:colOff>
                    <xdr:row>9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94D2E63-183C-4982-A884-08695641F4FB}">
            <xm:f>NOT(ISERROR(SEARCH(nbre,AD17)))</xm:f>
            <xm:f>nbre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m:sqref>AD17:AK176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6173137-5F4D-4B4A-B64E-DA0C1274B977}">
          <x14:formula1>
            <xm:f>Liste!$A$3:$A$30</xm:f>
          </x14:formula1>
          <xm:sqref>AC17:AC176 A17:A176</xm:sqref>
        </x14:dataValidation>
        <x14:dataValidation type="list" allowBlank="1" showInputMessage="1" showErrorMessage="1" xr:uid="{0782F9BB-4F5D-4ACB-BCE6-A9F03939429F}">
          <x14:formula1>
            <xm:f>Liste!$C$3:$C$5</xm:f>
          </x14:formula1>
          <xm:sqref>C17:C176</xm:sqref>
        </x14:dataValidation>
        <x14:dataValidation type="list" allowBlank="1" showInputMessage="1" showErrorMessage="1" xr:uid="{76E97186-260F-49AC-8DA0-EDDCDB936D60}">
          <x14:formula1>
            <xm:f>Liste!$B$3:$B$5</xm:f>
          </x14:formula1>
          <xm:sqref>S16:U26 AD16 S37:U46 S77:U86 S57:U66 I16:J176 S97:U106 S117:U126 S157:U166 S137:U146 Z16:AB176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AX43"/>
  <sheetViews>
    <sheetView tabSelected="1" topLeftCell="AA1" zoomScale="72" zoomScaleNormal="72" zoomScaleSheetLayoutView="88" workbookViewId="0">
      <selection activeCell="AQ13" sqref="AQ13:AQ15"/>
    </sheetView>
  </sheetViews>
  <sheetFormatPr baseColWidth="10" defaultColWidth="9.109375" defaultRowHeight="14.4"/>
  <cols>
    <col min="1" max="1" width="15.33203125" style="12" customWidth="1"/>
    <col min="2" max="2" width="14" style="13" customWidth="1"/>
    <col min="3" max="3" width="12.5546875" style="13" customWidth="1"/>
    <col min="4" max="4" width="11.6640625" style="14" customWidth="1"/>
    <col min="5" max="5" width="13.88671875" style="13" customWidth="1"/>
    <col min="6" max="6" width="12.88671875" style="13" customWidth="1"/>
    <col min="7" max="10" width="9.44140625" style="12" customWidth="1"/>
    <col min="11" max="11" width="17.88671875" style="12" customWidth="1"/>
    <col min="12" max="12" width="15.6640625" style="13" customWidth="1"/>
    <col min="13" max="13" width="10.33203125" style="13" customWidth="1"/>
    <col min="14" max="14" width="10.88671875" style="13" customWidth="1"/>
    <col min="15" max="15" width="7.33203125" style="13" customWidth="1"/>
    <col min="16" max="16" width="8.44140625" style="13" customWidth="1"/>
    <col min="17" max="20" width="13.109375" style="13" customWidth="1"/>
    <col min="21" max="22" width="17.5546875" style="13" customWidth="1"/>
    <col min="23" max="24" width="11.5546875" style="13" customWidth="1"/>
    <col min="25" max="25" width="14.88671875" style="13" customWidth="1"/>
    <col min="26" max="26" width="17.6640625" style="13" customWidth="1"/>
    <col min="27" max="34" width="11.5546875" style="13" customWidth="1"/>
    <col min="35" max="36" width="14.88671875" style="13" customWidth="1"/>
    <col min="37" max="37" width="15.88671875" style="13" customWidth="1"/>
    <col min="38" max="38" width="17.5546875" style="13" customWidth="1"/>
    <col min="39" max="39" width="12" style="13" customWidth="1"/>
    <col min="40" max="40" width="14.109375" style="13" customWidth="1"/>
    <col min="41" max="42" width="10.6640625" style="13" customWidth="1"/>
    <col min="43" max="43" width="13.44140625" style="13" customWidth="1"/>
    <col min="44" max="44" width="13.5546875" style="13" customWidth="1"/>
    <col min="45" max="45" width="38.33203125" style="13" customWidth="1"/>
    <col min="46" max="46" width="9.109375" style="13"/>
    <col min="47" max="50" width="27.5546875" style="13" customWidth="1"/>
    <col min="51" max="16384" width="9.109375" style="13"/>
  </cols>
  <sheetData>
    <row r="1" spans="1:50" ht="15" thickBot="1">
      <c r="A1" s="12" t="s">
        <v>87</v>
      </c>
      <c r="B1" s="132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</row>
    <row r="2" spans="1:50" ht="24" thickBot="1">
      <c r="A2" s="170" t="s">
        <v>79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0" t="s">
        <v>81</v>
      </c>
      <c r="T2" s="171"/>
      <c r="U2" s="171"/>
      <c r="V2" s="172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6"/>
      <c r="AM2" s="17"/>
      <c r="AN2" s="16"/>
      <c r="AO2" s="16"/>
      <c r="AP2" s="16"/>
      <c r="AQ2" s="16"/>
      <c r="AR2" s="16"/>
      <c r="AS2" s="16"/>
    </row>
    <row r="3" spans="1:50" ht="12" customHeight="1" thickBot="1">
      <c r="A3" s="18"/>
      <c r="B3" s="16"/>
      <c r="C3" s="16"/>
      <c r="D3" s="19"/>
      <c r="E3" s="16"/>
      <c r="F3" s="16"/>
      <c r="G3" s="18"/>
      <c r="H3" s="18"/>
      <c r="I3" s="18"/>
      <c r="J3" s="18"/>
      <c r="K3" s="18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R3" s="16"/>
      <c r="AS3" s="16"/>
    </row>
    <row r="4" spans="1:50" s="24" customFormat="1" ht="18.600000000000001" thickBot="1">
      <c r="A4" s="138" t="s">
        <v>31</v>
      </c>
      <c r="B4" s="140"/>
      <c r="C4" s="185" t="s">
        <v>92</v>
      </c>
      <c r="D4" s="186"/>
      <c r="E4" s="20"/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17"/>
      <c r="AN4" s="16"/>
      <c r="AO4" s="16"/>
      <c r="AP4" s="16"/>
      <c r="AQ4" s="16"/>
      <c r="AR4" s="23"/>
      <c r="AS4" s="23"/>
    </row>
    <row r="5" spans="1:50" s="28" customFormat="1" ht="39" customHeight="1" thickBot="1">
      <c r="A5" s="187" t="s">
        <v>40</v>
      </c>
      <c r="B5" s="188"/>
      <c r="C5" s="189"/>
      <c r="D5" s="190"/>
      <c r="E5" s="22"/>
      <c r="F5" s="25"/>
      <c r="G5" s="351" t="s">
        <v>14</v>
      </c>
      <c r="H5" s="352"/>
      <c r="I5" s="352"/>
      <c r="J5" s="168"/>
      <c r="K5" s="169"/>
      <c r="L5" s="22"/>
      <c r="M5" s="22"/>
      <c r="N5" s="167" t="s">
        <v>39</v>
      </c>
      <c r="O5" s="168"/>
      <c r="P5" s="168"/>
      <c r="Q5" s="168"/>
      <c r="R5" s="168"/>
      <c r="S5" s="168"/>
      <c r="T5" s="169"/>
      <c r="U5" s="22"/>
      <c r="Z5" s="26"/>
      <c r="AI5" s="26"/>
      <c r="AJ5" s="26"/>
      <c r="AK5" s="26"/>
      <c r="AL5" s="26"/>
      <c r="AM5" s="13"/>
      <c r="AN5" s="13"/>
      <c r="AO5" s="13"/>
      <c r="AP5" s="13"/>
      <c r="AQ5" s="13"/>
      <c r="AR5" s="27"/>
      <c r="AS5" s="27"/>
    </row>
    <row r="6" spans="1:50" s="24" customFormat="1" ht="18.600000000000001" thickBot="1">
      <c r="A6" s="183" t="s">
        <v>18</v>
      </c>
      <c r="B6" s="184"/>
      <c r="C6" s="141"/>
      <c r="D6" s="20"/>
      <c r="E6" s="30"/>
      <c r="F6" s="20"/>
      <c r="G6" s="62"/>
      <c r="H6" s="62"/>
      <c r="I6" s="127"/>
      <c r="J6" s="127"/>
      <c r="K6" s="62"/>
      <c r="L6" s="62"/>
      <c r="M6" s="62"/>
      <c r="N6" s="62"/>
      <c r="O6" s="31"/>
      <c r="P6" s="62"/>
      <c r="Q6" s="22"/>
      <c r="R6" s="22"/>
      <c r="S6" s="22"/>
      <c r="T6" s="22"/>
      <c r="U6" s="22"/>
      <c r="V6" s="22"/>
      <c r="Z6" s="22"/>
      <c r="AI6" s="22"/>
      <c r="AJ6" s="22"/>
      <c r="AK6" s="22"/>
      <c r="AL6" s="22"/>
      <c r="AM6" s="17"/>
      <c r="AN6" s="16"/>
      <c r="AO6" s="16"/>
      <c r="AP6" s="16"/>
      <c r="AQ6" s="16"/>
      <c r="AR6" s="23"/>
      <c r="AS6" s="23"/>
    </row>
    <row r="7" spans="1:50" s="24" customFormat="1" ht="18.600000000000001" thickBot="1">
      <c r="A7" s="30"/>
      <c r="B7" s="30"/>
      <c r="C7" s="30"/>
      <c r="D7" s="30"/>
      <c r="E7" s="30"/>
      <c r="F7" s="20"/>
      <c r="G7" s="62"/>
      <c r="H7" s="62"/>
      <c r="I7" s="127"/>
      <c r="J7" s="127"/>
      <c r="K7" s="62"/>
      <c r="L7" s="62"/>
      <c r="M7" s="62"/>
      <c r="N7" s="62"/>
      <c r="O7" s="31"/>
      <c r="P7" s="6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13"/>
      <c r="AN7" s="13"/>
      <c r="AO7" s="13"/>
      <c r="AP7" s="13"/>
      <c r="AQ7" s="13"/>
      <c r="AR7" s="23"/>
      <c r="AS7" s="23"/>
    </row>
    <row r="8" spans="1:50" s="24" customFormat="1" ht="24.6" customHeight="1" thickBot="1">
      <c r="A8" s="131"/>
      <c r="B8" s="129" t="s">
        <v>85</v>
      </c>
      <c r="C8" s="130" t="s">
        <v>86</v>
      </c>
      <c r="D8" s="22"/>
      <c r="E8" s="102"/>
      <c r="F8" s="20"/>
      <c r="G8" s="173" t="s">
        <v>15</v>
      </c>
      <c r="H8" s="174"/>
      <c r="I8" s="174"/>
      <c r="J8" s="174"/>
      <c r="K8" s="175"/>
      <c r="L8" s="32"/>
      <c r="N8" s="173" t="s">
        <v>47</v>
      </c>
      <c r="O8" s="174"/>
      <c r="P8" s="174"/>
      <c r="Q8" s="174"/>
      <c r="R8" s="175"/>
      <c r="S8" s="22"/>
      <c r="T8" s="22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22"/>
      <c r="AL8" s="22"/>
      <c r="AM8" s="17"/>
      <c r="AN8" s="16"/>
      <c r="AO8" s="16"/>
      <c r="AP8" s="16"/>
      <c r="AQ8" s="16"/>
      <c r="AR8" s="23"/>
      <c r="AS8" s="23"/>
    </row>
    <row r="9" spans="1:50" s="24" customFormat="1" ht="36.6" customHeight="1" thickBot="1">
      <c r="A9" s="125" t="s">
        <v>82</v>
      </c>
      <c r="B9" s="136">
        <v>45</v>
      </c>
      <c r="C9" s="137">
        <v>37.5</v>
      </c>
      <c r="D9" s="22"/>
      <c r="E9" s="30"/>
      <c r="F9" s="30"/>
      <c r="G9" s="196"/>
      <c r="H9" s="197"/>
      <c r="I9" s="197"/>
      <c r="J9" s="197"/>
      <c r="K9" s="202"/>
      <c r="L9" s="32"/>
      <c r="N9" s="196"/>
      <c r="O9" s="197"/>
      <c r="P9" s="197"/>
      <c r="Q9" s="197"/>
      <c r="R9" s="202"/>
      <c r="S9" s="22"/>
      <c r="T9" s="22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173" t="s">
        <v>19</v>
      </c>
      <c r="AM9" s="174"/>
      <c r="AN9" s="174"/>
      <c r="AO9" s="174"/>
      <c r="AP9" s="174"/>
      <c r="AQ9" s="174"/>
      <c r="AR9" s="175"/>
      <c r="AS9" s="23"/>
    </row>
    <row r="10" spans="1:50" s="24" customFormat="1" ht="36.6" customHeight="1" thickBot="1">
      <c r="A10" s="126" t="s">
        <v>83</v>
      </c>
      <c r="B10" s="142">
        <v>40</v>
      </c>
      <c r="C10" s="143">
        <v>35.5</v>
      </c>
      <c r="D10" s="21"/>
      <c r="E10" s="21"/>
      <c r="F10" s="21"/>
      <c r="G10" s="22"/>
      <c r="H10" s="22"/>
      <c r="I10" s="22"/>
      <c r="J10" s="22"/>
      <c r="K10" s="32"/>
      <c r="L10" s="32"/>
      <c r="M10" s="33"/>
      <c r="N10" s="33"/>
      <c r="O10" s="33"/>
      <c r="P10" s="33"/>
      <c r="Q10" s="33"/>
      <c r="R10" s="33"/>
      <c r="S10" s="33"/>
      <c r="T10" s="33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176"/>
      <c r="AM10" s="177"/>
      <c r="AN10" s="177"/>
      <c r="AO10" s="177"/>
      <c r="AP10" s="177"/>
      <c r="AQ10" s="177"/>
      <c r="AR10" s="178"/>
      <c r="AS10" s="23"/>
    </row>
    <row r="11" spans="1:50" s="24" customFormat="1" ht="21.75" customHeight="1" thickBot="1">
      <c r="A11" s="21"/>
      <c r="B11" s="35"/>
      <c r="C11" s="35"/>
      <c r="D11" s="124"/>
      <c r="E11" s="124"/>
      <c r="F11" s="21"/>
      <c r="G11" s="62"/>
      <c r="H11" s="62"/>
      <c r="I11" s="127"/>
      <c r="J11" s="127"/>
      <c r="K11" s="36"/>
      <c r="L11" s="36"/>
      <c r="M11" s="36"/>
      <c r="N11" s="36"/>
      <c r="O11" s="31"/>
      <c r="P11" s="31"/>
      <c r="Q11" s="179"/>
      <c r="R11" s="179"/>
      <c r="S11" s="179"/>
      <c r="T11" s="179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1"/>
      <c r="AL11" s="176"/>
      <c r="AM11" s="177"/>
      <c r="AN11" s="177"/>
      <c r="AO11" s="177"/>
      <c r="AP11" s="177"/>
      <c r="AQ11" s="177"/>
      <c r="AR11" s="178"/>
      <c r="AS11" s="23"/>
      <c r="AU11" s="180" t="s">
        <v>59</v>
      </c>
      <c r="AV11" s="181"/>
      <c r="AW11" s="181"/>
      <c r="AX11" s="182"/>
    </row>
    <row r="12" spans="1:50" s="80" customFormat="1" ht="69.599999999999994" customHeight="1" thickBot="1">
      <c r="A12" s="75" t="s">
        <v>28</v>
      </c>
      <c r="B12" s="76" t="s">
        <v>1</v>
      </c>
      <c r="C12" s="76" t="s">
        <v>46</v>
      </c>
      <c r="D12" s="76" t="s">
        <v>0</v>
      </c>
      <c r="E12" s="76" t="s">
        <v>2</v>
      </c>
      <c r="F12" s="76" t="s">
        <v>4</v>
      </c>
      <c r="G12" s="191" t="s">
        <v>23</v>
      </c>
      <c r="H12" s="191"/>
      <c r="I12" s="353" t="s">
        <v>84</v>
      </c>
      <c r="J12" s="354"/>
      <c r="K12" s="77" t="s">
        <v>8</v>
      </c>
      <c r="L12" s="61" t="s">
        <v>9</v>
      </c>
      <c r="M12" s="192" t="s">
        <v>89</v>
      </c>
      <c r="N12" s="192"/>
      <c r="O12" s="192" t="s">
        <v>51</v>
      </c>
      <c r="P12" s="192"/>
      <c r="Q12" s="193" t="s">
        <v>52</v>
      </c>
      <c r="R12" s="194"/>
      <c r="S12" s="193" t="s">
        <v>53</v>
      </c>
      <c r="T12" s="194"/>
      <c r="U12" s="76" t="s">
        <v>74</v>
      </c>
      <c r="V12" s="76" t="s">
        <v>90</v>
      </c>
      <c r="W12" s="193" t="s">
        <v>50</v>
      </c>
      <c r="X12" s="194"/>
      <c r="Y12" s="78" t="s">
        <v>43</v>
      </c>
      <c r="Z12" s="78" t="s">
        <v>70</v>
      </c>
      <c r="AA12" s="192" t="s">
        <v>45</v>
      </c>
      <c r="AB12" s="192"/>
      <c r="AC12" s="192" t="s">
        <v>45</v>
      </c>
      <c r="AD12" s="192"/>
      <c r="AE12" s="193" t="s">
        <v>45</v>
      </c>
      <c r="AF12" s="194"/>
      <c r="AG12" s="193" t="s">
        <v>45</v>
      </c>
      <c r="AH12" s="194"/>
      <c r="AI12" s="78" t="s">
        <v>45</v>
      </c>
      <c r="AJ12" s="78" t="s">
        <v>45</v>
      </c>
      <c r="AK12" s="61" t="s">
        <v>26</v>
      </c>
      <c r="AL12" s="76" t="s">
        <v>54</v>
      </c>
      <c r="AM12" s="193" t="s">
        <v>55</v>
      </c>
      <c r="AN12" s="195"/>
      <c r="AO12" s="193" t="s">
        <v>56</v>
      </c>
      <c r="AP12" s="195"/>
      <c r="AQ12" s="61" t="s">
        <v>93</v>
      </c>
      <c r="AR12" s="61" t="s">
        <v>20</v>
      </c>
      <c r="AS12" s="79" t="s">
        <v>27</v>
      </c>
      <c r="AU12" s="90"/>
      <c r="AV12" s="91" t="s">
        <v>60</v>
      </c>
      <c r="AW12" s="91" t="s">
        <v>61</v>
      </c>
      <c r="AX12" s="92" t="s">
        <v>62</v>
      </c>
    </row>
    <row r="13" spans="1:50" s="81" customFormat="1" ht="24.75" customHeight="1">
      <c r="A13" s="211" t="s">
        <v>12</v>
      </c>
      <c r="B13" s="214" t="s">
        <v>13</v>
      </c>
      <c r="C13" s="214" t="s">
        <v>13</v>
      </c>
      <c r="D13" s="217" t="s">
        <v>13</v>
      </c>
      <c r="E13" s="214" t="s">
        <v>13</v>
      </c>
      <c r="F13" s="214" t="s">
        <v>13</v>
      </c>
      <c r="G13" s="63" t="s">
        <v>7</v>
      </c>
      <c r="H13" s="64">
        <v>50</v>
      </c>
      <c r="I13" s="63" t="s">
        <v>7</v>
      </c>
      <c r="J13" s="64">
        <v>37.6</v>
      </c>
      <c r="K13" s="222" t="s">
        <v>11</v>
      </c>
      <c r="L13" s="222" t="s">
        <v>11</v>
      </c>
      <c r="M13" s="63" t="s">
        <v>7</v>
      </c>
      <c r="N13" s="65">
        <v>1</v>
      </c>
      <c r="O13" s="63" t="s">
        <v>7</v>
      </c>
      <c r="P13" s="64">
        <v>1</v>
      </c>
      <c r="Q13" s="63" t="s">
        <v>7</v>
      </c>
      <c r="R13" s="66">
        <v>1</v>
      </c>
      <c r="S13" s="63" t="s">
        <v>7</v>
      </c>
      <c r="T13" s="66">
        <v>1</v>
      </c>
      <c r="U13" s="203" t="s">
        <v>76</v>
      </c>
      <c r="V13" s="203" t="s">
        <v>77</v>
      </c>
      <c r="W13" s="63" t="s">
        <v>7</v>
      </c>
      <c r="X13" s="65" t="s">
        <v>42</v>
      </c>
      <c r="Y13" s="229" t="s">
        <v>44</v>
      </c>
      <c r="Z13" s="348" t="s">
        <v>91</v>
      </c>
      <c r="AA13" s="63" t="s">
        <v>7</v>
      </c>
      <c r="AB13" s="65" t="s">
        <v>42</v>
      </c>
      <c r="AC13" s="63" t="s">
        <v>7</v>
      </c>
      <c r="AD13" s="65" t="s">
        <v>42</v>
      </c>
      <c r="AE13" s="63" t="s">
        <v>7</v>
      </c>
      <c r="AF13" s="65" t="s">
        <v>42</v>
      </c>
      <c r="AG13" s="63" t="s">
        <v>7</v>
      </c>
      <c r="AH13" s="65" t="s">
        <v>42</v>
      </c>
      <c r="AI13" s="229" t="s">
        <v>42</v>
      </c>
      <c r="AJ13" s="229" t="s">
        <v>42</v>
      </c>
      <c r="AK13" s="222" t="s">
        <v>13</v>
      </c>
      <c r="AL13" s="222" t="s">
        <v>13</v>
      </c>
      <c r="AM13" s="220" t="s">
        <v>75</v>
      </c>
      <c r="AN13" s="221"/>
      <c r="AO13" s="220" t="s">
        <v>42</v>
      </c>
      <c r="AP13" s="221"/>
      <c r="AQ13" s="222" t="s">
        <v>13</v>
      </c>
      <c r="AR13" s="222" t="s">
        <v>13</v>
      </c>
      <c r="AS13" s="224" t="s">
        <v>13</v>
      </c>
      <c r="AU13" s="93" t="s">
        <v>63</v>
      </c>
      <c r="AV13" s="94">
        <f>COUNTA(O17:O211)</f>
        <v>0</v>
      </c>
      <c r="AW13" s="94">
        <f>COUNTA(Z17:Z211)</f>
        <v>0</v>
      </c>
      <c r="AX13" s="95"/>
    </row>
    <row r="14" spans="1:50" s="81" customFormat="1" ht="17.25" customHeight="1">
      <c r="A14" s="212"/>
      <c r="B14" s="215"/>
      <c r="C14" s="215"/>
      <c r="D14" s="218"/>
      <c r="E14" s="215"/>
      <c r="F14" s="215"/>
      <c r="G14" s="208" t="s">
        <v>3</v>
      </c>
      <c r="H14" s="206">
        <v>100</v>
      </c>
      <c r="I14" s="208" t="s">
        <v>3</v>
      </c>
      <c r="J14" s="206">
        <v>38.200000000000003</v>
      </c>
      <c r="K14" s="223"/>
      <c r="L14" s="223"/>
      <c r="M14" s="208" t="s">
        <v>3</v>
      </c>
      <c r="N14" s="227">
        <v>2</v>
      </c>
      <c r="O14" s="208" t="s">
        <v>3</v>
      </c>
      <c r="P14" s="206">
        <v>2</v>
      </c>
      <c r="Q14" s="208" t="s">
        <v>3</v>
      </c>
      <c r="R14" s="210">
        <v>2</v>
      </c>
      <c r="S14" s="208" t="s">
        <v>3</v>
      </c>
      <c r="T14" s="210">
        <v>2</v>
      </c>
      <c r="U14" s="204"/>
      <c r="V14" s="204"/>
      <c r="W14" s="208" t="s">
        <v>3</v>
      </c>
      <c r="X14" s="227" t="s">
        <v>42</v>
      </c>
      <c r="Y14" s="230"/>
      <c r="Z14" s="349"/>
      <c r="AA14" s="208" t="s">
        <v>3</v>
      </c>
      <c r="AB14" s="227" t="s">
        <v>42</v>
      </c>
      <c r="AC14" s="208" t="s">
        <v>3</v>
      </c>
      <c r="AD14" s="227" t="s">
        <v>42</v>
      </c>
      <c r="AE14" s="208" t="s">
        <v>3</v>
      </c>
      <c r="AF14" s="227" t="s">
        <v>42</v>
      </c>
      <c r="AG14" s="208" t="s">
        <v>3</v>
      </c>
      <c r="AH14" s="227" t="s">
        <v>42</v>
      </c>
      <c r="AI14" s="230"/>
      <c r="AJ14" s="230"/>
      <c r="AK14" s="223"/>
      <c r="AL14" s="223"/>
      <c r="AM14" s="67" t="s">
        <v>29</v>
      </c>
      <c r="AN14" s="68" t="s">
        <v>42</v>
      </c>
      <c r="AO14" s="69" t="s">
        <v>29</v>
      </c>
      <c r="AP14" s="86" t="s">
        <v>42</v>
      </c>
      <c r="AQ14" s="223"/>
      <c r="AR14" s="223"/>
      <c r="AS14" s="225"/>
      <c r="AU14" s="93" t="s">
        <v>64</v>
      </c>
      <c r="AV14" s="94">
        <f>AV13*180</f>
        <v>0</v>
      </c>
      <c r="AW14" s="103">
        <f>AW13*10</f>
        <v>0</v>
      </c>
      <c r="AX14" s="96">
        <f>SUM(AL17:AL588)</f>
        <v>0</v>
      </c>
    </row>
    <row r="15" spans="1:50" s="81" customFormat="1" ht="17.25" customHeight="1" thickBot="1">
      <c r="A15" s="213"/>
      <c r="B15" s="216"/>
      <c r="C15" s="216"/>
      <c r="D15" s="219"/>
      <c r="E15" s="216"/>
      <c r="F15" s="216"/>
      <c r="G15" s="209"/>
      <c r="H15" s="207"/>
      <c r="I15" s="209"/>
      <c r="J15" s="207"/>
      <c r="K15" s="209"/>
      <c r="L15" s="209"/>
      <c r="M15" s="209"/>
      <c r="N15" s="228"/>
      <c r="O15" s="209"/>
      <c r="P15" s="207"/>
      <c r="Q15" s="209"/>
      <c r="R15" s="209"/>
      <c r="S15" s="209"/>
      <c r="T15" s="209"/>
      <c r="U15" s="205"/>
      <c r="V15" s="205"/>
      <c r="W15" s="209"/>
      <c r="X15" s="228"/>
      <c r="Y15" s="207"/>
      <c r="Z15" s="350"/>
      <c r="AA15" s="209"/>
      <c r="AB15" s="228"/>
      <c r="AC15" s="209"/>
      <c r="AD15" s="228"/>
      <c r="AE15" s="209"/>
      <c r="AF15" s="228"/>
      <c r="AG15" s="209"/>
      <c r="AH15" s="228"/>
      <c r="AI15" s="207"/>
      <c r="AJ15" s="207"/>
      <c r="AK15" s="209"/>
      <c r="AL15" s="209"/>
      <c r="AM15" s="70" t="s">
        <v>30</v>
      </c>
      <c r="AN15" s="71" t="s">
        <v>42</v>
      </c>
      <c r="AO15" s="72" t="s">
        <v>30</v>
      </c>
      <c r="AP15" s="87" t="s">
        <v>42</v>
      </c>
      <c r="AQ15" s="209"/>
      <c r="AR15" s="209"/>
      <c r="AS15" s="226"/>
      <c r="AU15" s="93" t="s">
        <v>65</v>
      </c>
      <c r="AV15" s="97" t="e">
        <f>AV14/G16</f>
        <v>#DIV/0!</v>
      </c>
      <c r="AW15" s="98"/>
      <c r="AX15" s="95"/>
    </row>
    <row r="16" spans="1:50" ht="21" customHeight="1" thickBot="1">
      <c r="A16" s="337" t="s">
        <v>25</v>
      </c>
      <c r="B16" s="338"/>
      <c r="C16" s="338"/>
      <c r="D16" s="338"/>
      <c r="E16" s="339"/>
      <c r="F16" s="37" t="s">
        <v>24</v>
      </c>
      <c r="G16" s="332"/>
      <c r="H16" s="332"/>
      <c r="I16" s="355"/>
      <c r="J16" s="356"/>
      <c r="K16" s="37"/>
      <c r="L16" s="37"/>
      <c r="M16" s="336"/>
      <c r="N16" s="336"/>
      <c r="O16" s="270"/>
      <c r="P16" s="270"/>
      <c r="Q16" s="346"/>
      <c r="R16" s="347"/>
      <c r="S16" s="346"/>
      <c r="T16" s="347"/>
      <c r="U16" s="37"/>
      <c r="V16" s="37"/>
      <c r="W16" s="271"/>
      <c r="X16" s="272"/>
      <c r="Y16" s="39"/>
      <c r="Z16" s="39"/>
      <c r="AA16" s="273"/>
      <c r="AB16" s="273"/>
      <c r="AC16" s="273"/>
      <c r="AD16" s="273"/>
      <c r="AE16" s="271"/>
      <c r="AF16" s="272"/>
      <c r="AG16" s="271"/>
      <c r="AH16" s="272"/>
      <c r="AI16" s="39"/>
      <c r="AJ16" s="39"/>
      <c r="AK16" s="40"/>
      <c r="AL16" s="37"/>
      <c r="AM16" s="243"/>
      <c r="AN16" s="244"/>
      <c r="AO16" s="243"/>
      <c r="AP16" s="244"/>
      <c r="AQ16" s="41"/>
      <c r="AR16" s="41"/>
      <c r="AS16" s="42"/>
      <c r="AU16" s="99" t="s">
        <v>66</v>
      </c>
      <c r="AV16" s="100" t="e">
        <f>SUM(AV15,AW14,AX14,AQ16,AR16)</f>
        <v>#DIV/0!</v>
      </c>
      <c r="AW16" s="98"/>
      <c r="AX16" s="95"/>
    </row>
    <row r="17" spans="1:50" ht="16.5" customHeight="1">
      <c r="A17" s="245"/>
      <c r="B17" s="248"/>
      <c r="C17" s="251"/>
      <c r="D17" s="43">
        <v>1.1000000000000001</v>
      </c>
      <c r="E17" s="44"/>
      <c r="F17" s="44"/>
      <c r="G17" s="341"/>
      <c r="H17" s="341"/>
      <c r="I17" s="341"/>
      <c r="J17" s="341"/>
      <c r="K17" s="259"/>
      <c r="L17" s="259"/>
      <c r="M17" s="262"/>
      <c r="N17" s="262"/>
      <c r="O17" s="333"/>
      <c r="P17" s="333"/>
      <c r="Q17" s="240"/>
      <c r="R17" s="240"/>
      <c r="S17" s="240"/>
      <c r="T17" s="240"/>
      <c r="U17" s="240"/>
      <c r="V17" s="240"/>
      <c r="W17" s="277"/>
      <c r="X17" s="277"/>
      <c r="Y17" s="240"/>
      <c r="Z17" s="240"/>
      <c r="AA17" s="262"/>
      <c r="AB17" s="262"/>
      <c r="AC17" s="262"/>
      <c r="AD17" s="262"/>
      <c r="AE17" s="277"/>
      <c r="AF17" s="277"/>
      <c r="AG17" s="277"/>
      <c r="AH17" s="277"/>
      <c r="AI17" s="240"/>
      <c r="AJ17" s="240"/>
      <c r="AK17" s="295"/>
      <c r="AL17" s="274"/>
      <c r="AM17" s="274"/>
      <c r="AN17" s="274"/>
      <c r="AO17" s="274"/>
      <c r="AP17" s="274"/>
      <c r="AQ17" s="274"/>
      <c r="AR17" s="274"/>
      <c r="AS17" s="342"/>
      <c r="AU17" s="99" t="s">
        <v>67</v>
      </c>
      <c r="AV17" s="101">
        <f>SUM(AW14,AX14,AQ16,AR16,)</f>
        <v>0</v>
      </c>
      <c r="AW17" s="98"/>
      <c r="AX17" s="95"/>
    </row>
    <row r="18" spans="1:50" ht="16.5" customHeight="1">
      <c r="A18" s="246"/>
      <c r="B18" s="249"/>
      <c r="C18" s="252"/>
      <c r="D18" s="46">
        <v>1.2</v>
      </c>
      <c r="E18" s="47"/>
      <c r="F18" s="47"/>
      <c r="G18" s="340"/>
      <c r="H18" s="340"/>
      <c r="I18" s="340"/>
      <c r="J18" s="340"/>
      <c r="K18" s="260"/>
      <c r="L18" s="260"/>
      <c r="M18" s="263"/>
      <c r="N18" s="263"/>
      <c r="O18" s="334"/>
      <c r="P18" s="334"/>
      <c r="Q18" s="241"/>
      <c r="R18" s="241"/>
      <c r="S18" s="241"/>
      <c r="T18" s="241"/>
      <c r="U18" s="241"/>
      <c r="V18" s="241"/>
      <c r="W18" s="280"/>
      <c r="X18" s="280"/>
      <c r="Y18" s="241"/>
      <c r="Z18" s="241"/>
      <c r="AA18" s="263"/>
      <c r="AB18" s="263"/>
      <c r="AC18" s="263"/>
      <c r="AD18" s="263"/>
      <c r="AE18" s="280"/>
      <c r="AF18" s="280"/>
      <c r="AG18" s="280"/>
      <c r="AH18" s="280"/>
      <c r="AI18" s="241"/>
      <c r="AJ18" s="241"/>
      <c r="AK18" s="296"/>
      <c r="AL18" s="275"/>
      <c r="AM18" s="275"/>
      <c r="AN18" s="275"/>
      <c r="AO18" s="275"/>
      <c r="AP18" s="275"/>
      <c r="AQ18" s="275"/>
      <c r="AR18" s="275"/>
      <c r="AS18" s="343"/>
      <c r="AU18" s="99" t="s">
        <v>68</v>
      </c>
      <c r="AV18" s="101">
        <f>SUM(AX14,AQ16,AR16)</f>
        <v>0</v>
      </c>
      <c r="AW18" s="98"/>
      <c r="AX18" s="95"/>
    </row>
    <row r="19" spans="1:50" ht="16.5" customHeight="1">
      <c r="A19" s="246"/>
      <c r="B19" s="249"/>
      <c r="C19" s="252"/>
      <c r="D19" s="46">
        <v>1.3</v>
      </c>
      <c r="E19" s="47"/>
      <c r="F19" s="47"/>
      <c r="G19" s="340"/>
      <c r="H19" s="340"/>
      <c r="I19" s="340"/>
      <c r="J19" s="340"/>
      <c r="K19" s="260"/>
      <c r="L19" s="260"/>
      <c r="M19" s="263"/>
      <c r="N19" s="263"/>
      <c r="O19" s="334"/>
      <c r="P19" s="334"/>
      <c r="Q19" s="241"/>
      <c r="R19" s="241"/>
      <c r="S19" s="241"/>
      <c r="T19" s="241"/>
      <c r="U19" s="241"/>
      <c r="V19" s="241"/>
      <c r="W19" s="280"/>
      <c r="X19" s="280"/>
      <c r="Y19" s="241"/>
      <c r="Z19" s="241"/>
      <c r="AA19" s="263"/>
      <c r="AB19" s="263"/>
      <c r="AC19" s="263"/>
      <c r="AD19" s="263"/>
      <c r="AE19" s="280"/>
      <c r="AF19" s="280"/>
      <c r="AG19" s="280"/>
      <c r="AH19" s="280"/>
      <c r="AI19" s="241"/>
      <c r="AJ19" s="241"/>
      <c r="AK19" s="296"/>
      <c r="AL19" s="275"/>
      <c r="AM19" s="275"/>
      <c r="AN19" s="275"/>
      <c r="AO19" s="275"/>
      <c r="AP19" s="275"/>
      <c r="AQ19" s="275"/>
      <c r="AR19" s="275"/>
      <c r="AS19" s="343"/>
      <c r="AU19" s="293" t="s">
        <v>69</v>
      </c>
      <c r="AV19" s="284">
        <f>SUM(AQ16,AR16)</f>
        <v>0</v>
      </c>
      <c r="AW19" s="286"/>
      <c r="AX19" s="288"/>
    </row>
    <row r="20" spans="1:50" ht="16.5" customHeight="1" thickBot="1">
      <c r="A20" s="246"/>
      <c r="B20" s="249"/>
      <c r="C20" s="252"/>
      <c r="D20" s="46">
        <v>1.4</v>
      </c>
      <c r="E20" s="47"/>
      <c r="F20" s="47"/>
      <c r="G20" s="340"/>
      <c r="H20" s="340"/>
      <c r="I20" s="340"/>
      <c r="J20" s="340"/>
      <c r="K20" s="260"/>
      <c r="L20" s="260"/>
      <c r="M20" s="263"/>
      <c r="N20" s="263"/>
      <c r="O20" s="334"/>
      <c r="P20" s="334"/>
      <c r="Q20" s="241"/>
      <c r="R20" s="241"/>
      <c r="S20" s="241"/>
      <c r="T20" s="241"/>
      <c r="U20" s="241"/>
      <c r="V20" s="241"/>
      <c r="W20" s="280"/>
      <c r="X20" s="280"/>
      <c r="Y20" s="241"/>
      <c r="Z20" s="241"/>
      <c r="AA20" s="263"/>
      <c r="AB20" s="263"/>
      <c r="AC20" s="263"/>
      <c r="AD20" s="263"/>
      <c r="AE20" s="280"/>
      <c r="AF20" s="280"/>
      <c r="AG20" s="280"/>
      <c r="AH20" s="280"/>
      <c r="AI20" s="241"/>
      <c r="AJ20" s="241"/>
      <c r="AK20" s="296"/>
      <c r="AL20" s="275"/>
      <c r="AM20" s="275"/>
      <c r="AN20" s="275"/>
      <c r="AO20" s="275"/>
      <c r="AP20" s="275"/>
      <c r="AQ20" s="275"/>
      <c r="AR20" s="275"/>
      <c r="AS20" s="343"/>
      <c r="AU20" s="294"/>
      <c r="AV20" s="285"/>
      <c r="AW20" s="287"/>
      <c r="AX20" s="289"/>
    </row>
    <row r="21" spans="1:50" ht="16.5" customHeight="1">
      <c r="A21" s="246"/>
      <c r="B21" s="249"/>
      <c r="C21" s="252"/>
      <c r="D21" s="46">
        <v>1.5</v>
      </c>
      <c r="E21" s="47"/>
      <c r="F21" s="47"/>
      <c r="G21" s="340"/>
      <c r="H21" s="340"/>
      <c r="I21" s="340"/>
      <c r="J21" s="340"/>
      <c r="K21" s="260"/>
      <c r="L21" s="260"/>
      <c r="M21" s="263"/>
      <c r="N21" s="263"/>
      <c r="O21" s="334"/>
      <c r="P21" s="334"/>
      <c r="Q21" s="241"/>
      <c r="R21" s="241"/>
      <c r="S21" s="241"/>
      <c r="T21" s="241"/>
      <c r="U21" s="241"/>
      <c r="V21" s="241"/>
      <c r="W21" s="280"/>
      <c r="X21" s="280"/>
      <c r="Y21" s="241"/>
      <c r="Z21" s="241"/>
      <c r="AA21" s="263"/>
      <c r="AB21" s="263"/>
      <c r="AC21" s="263"/>
      <c r="AD21" s="263"/>
      <c r="AE21" s="280"/>
      <c r="AF21" s="280"/>
      <c r="AG21" s="280"/>
      <c r="AH21" s="280"/>
      <c r="AI21" s="241"/>
      <c r="AJ21" s="241"/>
      <c r="AK21" s="296"/>
      <c r="AL21" s="275"/>
      <c r="AM21" s="275"/>
      <c r="AN21" s="275"/>
      <c r="AO21" s="275"/>
      <c r="AP21" s="275"/>
      <c r="AQ21" s="275"/>
      <c r="AR21" s="275"/>
      <c r="AS21" s="343"/>
    </row>
    <row r="22" spans="1:50" ht="16.5" customHeight="1">
      <c r="A22" s="246"/>
      <c r="B22" s="249"/>
      <c r="C22" s="252"/>
      <c r="D22" s="46">
        <v>2.1</v>
      </c>
      <c r="E22" s="47"/>
      <c r="F22" s="47"/>
      <c r="G22" s="340"/>
      <c r="H22" s="340"/>
      <c r="I22" s="340"/>
      <c r="J22" s="340"/>
      <c r="K22" s="260"/>
      <c r="L22" s="260"/>
      <c r="M22" s="263"/>
      <c r="N22" s="263"/>
      <c r="O22" s="334"/>
      <c r="P22" s="334"/>
      <c r="Q22" s="241"/>
      <c r="R22" s="241"/>
      <c r="S22" s="241"/>
      <c r="T22" s="241"/>
      <c r="U22" s="241"/>
      <c r="V22" s="241"/>
      <c r="W22" s="280"/>
      <c r="X22" s="280"/>
      <c r="Y22" s="241"/>
      <c r="Z22" s="241"/>
      <c r="AA22" s="263"/>
      <c r="AB22" s="263"/>
      <c r="AC22" s="263"/>
      <c r="AD22" s="263"/>
      <c r="AE22" s="280"/>
      <c r="AF22" s="280"/>
      <c r="AG22" s="280"/>
      <c r="AH22" s="280"/>
      <c r="AI22" s="241"/>
      <c r="AJ22" s="241"/>
      <c r="AK22" s="296"/>
      <c r="AL22" s="275"/>
      <c r="AM22" s="275"/>
      <c r="AN22" s="275"/>
      <c r="AO22" s="275"/>
      <c r="AP22" s="275"/>
      <c r="AQ22" s="275"/>
      <c r="AR22" s="275"/>
      <c r="AS22" s="343"/>
    </row>
    <row r="23" spans="1:50" ht="16.5" customHeight="1">
      <c r="A23" s="246"/>
      <c r="B23" s="249"/>
      <c r="C23" s="252"/>
      <c r="D23" s="46">
        <v>2.2000000000000002</v>
      </c>
      <c r="E23" s="47"/>
      <c r="F23" s="47"/>
      <c r="G23" s="340"/>
      <c r="H23" s="340"/>
      <c r="I23" s="340"/>
      <c r="J23" s="340"/>
      <c r="K23" s="260"/>
      <c r="L23" s="260"/>
      <c r="M23" s="263"/>
      <c r="N23" s="263"/>
      <c r="O23" s="334"/>
      <c r="P23" s="334"/>
      <c r="Q23" s="241"/>
      <c r="R23" s="241"/>
      <c r="S23" s="241"/>
      <c r="T23" s="241"/>
      <c r="U23" s="241"/>
      <c r="V23" s="241"/>
      <c r="W23" s="280"/>
      <c r="X23" s="280"/>
      <c r="Y23" s="241"/>
      <c r="Z23" s="241"/>
      <c r="AA23" s="263"/>
      <c r="AB23" s="263"/>
      <c r="AC23" s="263"/>
      <c r="AD23" s="263"/>
      <c r="AE23" s="280"/>
      <c r="AF23" s="280"/>
      <c r="AG23" s="280"/>
      <c r="AH23" s="280"/>
      <c r="AI23" s="241"/>
      <c r="AJ23" s="241"/>
      <c r="AK23" s="296"/>
      <c r="AL23" s="275"/>
      <c r="AM23" s="275"/>
      <c r="AN23" s="275"/>
      <c r="AO23" s="275"/>
      <c r="AP23" s="275"/>
      <c r="AQ23" s="275"/>
      <c r="AR23" s="275"/>
      <c r="AS23" s="343"/>
    </row>
    <row r="24" spans="1:50" ht="16.5" customHeight="1">
      <c r="A24" s="246"/>
      <c r="B24" s="249"/>
      <c r="C24" s="252"/>
      <c r="D24" s="46">
        <v>2.2999999999999998</v>
      </c>
      <c r="E24" s="47"/>
      <c r="F24" s="47"/>
      <c r="G24" s="340"/>
      <c r="H24" s="340"/>
      <c r="I24" s="340"/>
      <c r="J24" s="340"/>
      <c r="K24" s="260"/>
      <c r="L24" s="260"/>
      <c r="M24" s="263"/>
      <c r="N24" s="263"/>
      <c r="O24" s="334"/>
      <c r="P24" s="334"/>
      <c r="Q24" s="241"/>
      <c r="R24" s="241"/>
      <c r="S24" s="241"/>
      <c r="T24" s="241"/>
      <c r="U24" s="241"/>
      <c r="V24" s="241"/>
      <c r="W24" s="280"/>
      <c r="X24" s="280"/>
      <c r="Y24" s="241"/>
      <c r="Z24" s="241"/>
      <c r="AA24" s="263"/>
      <c r="AB24" s="263"/>
      <c r="AC24" s="263"/>
      <c r="AD24" s="263"/>
      <c r="AE24" s="280"/>
      <c r="AF24" s="280"/>
      <c r="AG24" s="280"/>
      <c r="AH24" s="280"/>
      <c r="AI24" s="241"/>
      <c r="AJ24" s="241"/>
      <c r="AK24" s="296"/>
      <c r="AL24" s="275"/>
      <c r="AM24" s="275"/>
      <c r="AN24" s="275"/>
      <c r="AO24" s="275"/>
      <c r="AP24" s="275"/>
      <c r="AQ24" s="275"/>
      <c r="AR24" s="275"/>
      <c r="AS24" s="343"/>
    </row>
    <row r="25" spans="1:50" ht="16.5" customHeight="1">
      <c r="A25" s="246"/>
      <c r="B25" s="249"/>
      <c r="C25" s="252"/>
      <c r="D25" s="46">
        <v>2.4</v>
      </c>
      <c r="E25" s="47"/>
      <c r="F25" s="47"/>
      <c r="G25" s="340"/>
      <c r="H25" s="340"/>
      <c r="I25" s="340"/>
      <c r="J25" s="340"/>
      <c r="K25" s="260"/>
      <c r="L25" s="260"/>
      <c r="M25" s="263"/>
      <c r="N25" s="263"/>
      <c r="O25" s="334"/>
      <c r="P25" s="334"/>
      <c r="Q25" s="241"/>
      <c r="R25" s="241"/>
      <c r="S25" s="241"/>
      <c r="T25" s="241"/>
      <c r="U25" s="241"/>
      <c r="V25" s="241"/>
      <c r="W25" s="280"/>
      <c r="X25" s="280"/>
      <c r="Y25" s="241"/>
      <c r="Z25" s="241"/>
      <c r="AA25" s="263"/>
      <c r="AB25" s="263"/>
      <c r="AC25" s="263"/>
      <c r="AD25" s="263"/>
      <c r="AE25" s="280"/>
      <c r="AF25" s="280"/>
      <c r="AG25" s="280"/>
      <c r="AH25" s="280"/>
      <c r="AI25" s="241"/>
      <c r="AJ25" s="241"/>
      <c r="AK25" s="296"/>
      <c r="AL25" s="275"/>
      <c r="AM25" s="275"/>
      <c r="AN25" s="275"/>
      <c r="AO25" s="275"/>
      <c r="AP25" s="275"/>
      <c r="AQ25" s="275"/>
      <c r="AR25" s="275"/>
      <c r="AS25" s="343"/>
    </row>
    <row r="26" spans="1:50" ht="16.5" customHeight="1" thickBot="1">
      <c r="A26" s="247"/>
      <c r="B26" s="250"/>
      <c r="C26" s="253"/>
      <c r="D26" s="49">
        <v>2.5</v>
      </c>
      <c r="E26" s="50"/>
      <c r="F26" s="50"/>
      <c r="G26" s="345"/>
      <c r="H26" s="345"/>
      <c r="I26" s="345"/>
      <c r="J26" s="345"/>
      <c r="K26" s="261"/>
      <c r="L26" s="261"/>
      <c r="M26" s="264"/>
      <c r="N26" s="264"/>
      <c r="O26" s="335"/>
      <c r="P26" s="335"/>
      <c r="Q26" s="242"/>
      <c r="R26" s="242"/>
      <c r="S26" s="242"/>
      <c r="T26" s="242"/>
      <c r="U26" s="242"/>
      <c r="V26" s="242"/>
      <c r="W26" s="283"/>
      <c r="X26" s="283"/>
      <c r="Y26" s="242"/>
      <c r="Z26" s="242"/>
      <c r="AA26" s="264"/>
      <c r="AB26" s="264"/>
      <c r="AC26" s="264"/>
      <c r="AD26" s="264"/>
      <c r="AE26" s="283"/>
      <c r="AF26" s="283"/>
      <c r="AG26" s="283"/>
      <c r="AH26" s="283"/>
      <c r="AI26" s="242"/>
      <c r="AJ26" s="242"/>
      <c r="AK26" s="297"/>
      <c r="AL26" s="276"/>
      <c r="AM26" s="276"/>
      <c r="AN26" s="276"/>
      <c r="AO26" s="276"/>
      <c r="AP26" s="276"/>
      <c r="AQ26" s="276"/>
      <c r="AR26" s="276"/>
      <c r="AS26" s="344"/>
    </row>
    <row r="27" spans="1:50" ht="15.6">
      <c r="A27" s="331"/>
      <c r="B27" s="16"/>
      <c r="C27" s="16"/>
      <c r="D27" s="52"/>
      <c r="E27" s="52"/>
      <c r="F27" s="53" t="s">
        <v>6</v>
      </c>
      <c r="G27" s="54"/>
      <c r="H27" s="88"/>
      <c r="I27" s="54"/>
      <c r="J27" s="88"/>
      <c r="K27" s="55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16"/>
      <c r="AL27" s="16"/>
      <c r="AM27" s="16"/>
      <c r="AN27" s="16"/>
      <c r="AO27" s="16"/>
      <c r="AP27" s="16"/>
      <c r="AQ27" s="16"/>
      <c r="AR27" s="16"/>
      <c r="AS27" s="16"/>
    </row>
    <row r="28" spans="1:50" ht="15.6">
      <c r="A28" s="331"/>
      <c r="B28" s="16"/>
      <c r="C28" s="16"/>
      <c r="D28" s="52"/>
      <c r="E28" s="52"/>
      <c r="F28" s="53" t="s">
        <v>37</v>
      </c>
      <c r="G28" s="56"/>
      <c r="H28" s="89"/>
      <c r="I28" s="56"/>
      <c r="J28" s="89"/>
      <c r="K28" s="55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16"/>
      <c r="AL28" s="16"/>
      <c r="AM28" s="16"/>
      <c r="AN28" s="16"/>
      <c r="AO28" s="16"/>
      <c r="AP28" s="16"/>
      <c r="AQ28" s="16"/>
      <c r="AR28" s="16"/>
      <c r="AS28" s="16"/>
    </row>
    <row r="29" spans="1:50" ht="41.25" customHeight="1">
      <c r="A29" s="23"/>
      <c r="B29" s="27"/>
      <c r="C29" s="27"/>
      <c r="D29" s="57"/>
      <c r="E29" s="27"/>
      <c r="F29" s="23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16"/>
      <c r="AL29" s="16"/>
      <c r="AM29" s="16"/>
      <c r="AN29" s="16"/>
      <c r="AO29" s="16"/>
      <c r="AP29" s="16"/>
      <c r="AQ29" s="16"/>
      <c r="AR29" s="16"/>
      <c r="AS29" s="16"/>
    </row>
    <row r="30" spans="1:50" ht="15.6">
      <c r="A30" s="23"/>
      <c r="B30" s="27"/>
      <c r="C30" s="27"/>
      <c r="D30" s="57"/>
      <c r="E30" s="27"/>
      <c r="F30" s="27"/>
      <c r="G30" s="23"/>
      <c r="H30" s="23"/>
      <c r="I30" s="23"/>
      <c r="J30" s="23"/>
      <c r="K30" s="2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16"/>
      <c r="AL30" s="16"/>
      <c r="AM30" s="16"/>
      <c r="AN30" s="16"/>
      <c r="AO30" s="16"/>
      <c r="AP30" s="16"/>
      <c r="AQ30" s="16"/>
      <c r="AR30" s="16"/>
      <c r="AS30" s="16"/>
    </row>
    <row r="31" spans="1:50" ht="15.6">
      <c r="A31" s="23"/>
      <c r="B31" s="27"/>
      <c r="C31" s="27"/>
      <c r="D31" s="57"/>
      <c r="E31" s="27"/>
      <c r="F31" s="27"/>
      <c r="G31" s="23"/>
      <c r="H31" s="23"/>
      <c r="I31" s="23"/>
      <c r="J31" s="23"/>
      <c r="K31" s="2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50" ht="15.6">
      <c r="A32" s="23"/>
      <c r="B32" s="27"/>
      <c r="C32" s="27"/>
      <c r="D32" s="57"/>
      <c r="E32" s="27"/>
      <c r="F32" s="27"/>
      <c r="G32" s="23"/>
      <c r="H32" s="23"/>
      <c r="I32" s="23"/>
      <c r="J32" s="23"/>
      <c r="K32" s="23"/>
      <c r="L32" s="27"/>
      <c r="M32" s="27"/>
      <c r="N32" s="27"/>
      <c r="O32" s="27"/>
      <c r="P32" s="27"/>
      <c r="Q32" s="27"/>
      <c r="R32" s="27"/>
      <c r="S32" s="27"/>
      <c r="T32" s="27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45" ht="15.6">
      <c r="A33" s="23"/>
      <c r="B33" s="27"/>
      <c r="C33" s="27"/>
      <c r="D33" s="57"/>
      <c r="E33" s="27"/>
      <c r="F33" s="27"/>
      <c r="G33" s="23"/>
      <c r="H33" s="23"/>
      <c r="I33" s="23"/>
      <c r="J33" s="23"/>
      <c r="K33" s="23"/>
      <c r="L33" s="27"/>
      <c r="M33" s="27"/>
      <c r="N33" s="27"/>
      <c r="O33" s="27"/>
      <c r="P33" s="27"/>
      <c r="Q33" s="27"/>
      <c r="R33" s="27"/>
      <c r="S33" s="27"/>
      <c r="T33" s="27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</row>
    <row r="34" spans="1:45" ht="15.6">
      <c r="A34" s="23"/>
      <c r="B34" s="27"/>
      <c r="C34" s="27"/>
      <c r="D34" s="57"/>
      <c r="E34" s="27"/>
      <c r="F34" s="27"/>
      <c r="G34" s="23"/>
      <c r="H34" s="23"/>
      <c r="I34" s="23"/>
      <c r="J34" s="23"/>
      <c r="K34" s="23"/>
      <c r="L34" s="27"/>
      <c r="M34" s="27"/>
      <c r="N34" s="27"/>
      <c r="O34" s="27"/>
      <c r="P34" s="27"/>
      <c r="Q34" s="27"/>
      <c r="R34" s="27"/>
      <c r="S34" s="27"/>
      <c r="T34" s="27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</row>
    <row r="35" spans="1:45" ht="15.6">
      <c r="A35" s="23"/>
      <c r="B35" s="27"/>
      <c r="C35" s="27"/>
      <c r="D35" s="57"/>
      <c r="E35" s="27"/>
      <c r="F35" s="27"/>
      <c r="G35" s="23"/>
      <c r="H35" s="23"/>
      <c r="I35" s="23"/>
      <c r="J35" s="23"/>
      <c r="K35" s="23"/>
      <c r="L35" s="27"/>
      <c r="M35" s="27"/>
      <c r="N35" s="27"/>
      <c r="O35" s="27"/>
      <c r="P35" s="27"/>
      <c r="Q35" s="27"/>
      <c r="R35" s="27"/>
      <c r="S35" s="27"/>
      <c r="T35" s="27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</row>
    <row r="36" spans="1:45" ht="15.6">
      <c r="A36" s="23"/>
      <c r="B36" s="27"/>
      <c r="C36" s="27"/>
      <c r="D36" s="57"/>
      <c r="E36" s="27"/>
      <c r="F36" s="27"/>
      <c r="G36" s="23"/>
      <c r="H36" s="23"/>
      <c r="I36" s="23"/>
      <c r="J36" s="23"/>
      <c r="K36" s="23"/>
      <c r="L36" s="27"/>
      <c r="M36" s="27"/>
      <c r="N36" s="27"/>
      <c r="O36" s="27"/>
      <c r="P36" s="27"/>
      <c r="Q36" s="27"/>
      <c r="R36" s="27"/>
      <c r="S36" s="27"/>
      <c r="T36" s="27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</row>
    <row r="37" spans="1:45" ht="15.6">
      <c r="A37" s="23"/>
      <c r="B37" s="27"/>
      <c r="C37" s="27"/>
      <c r="D37" s="57"/>
      <c r="E37" s="27"/>
      <c r="F37" s="27"/>
      <c r="G37" s="23"/>
      <c r="H37" s="23"/>
      <c r="I37" s="23"/>
      <c r="J37" s="23"/>
      <c r="K37" s="23"/>
      <c r="L37" s="27"/>
      <c r="M37" s="27"/>
      <c r="N37" s="27"/>
      <c r="O37" s="27"/>
      <c r="P37" s="27"/>
      <c r="Q37" s="27"/>
      <c r="R37" s="27"/>
      <c r="S37" s="27"/>
      <c r="T37" s="27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</row>
    <row r="38" spans="1:45" ht="16.2">
      <c r="A38" s="24"/>
      <c r="B38" s="28"/>
      <c r="C38" s="28"/>
      <c r="D38" s="59"/>
      <c r="E38" s="28"/>
      <c r="F38" s="28"/>
      <c r="G38" s="24"/>
      <c r="H38" s="24"/>
      <c r="I38" s="24"/>
      <c r="J38" s="24"/>
      <c r="K38" s="24"/>
      <c r="L38" s="28"/>
      <c r="M38" s="28"/>
      <c r="N38" s="28"/>
      <c r="O38" s="28"/>
      <c r="P38" s="28"/>
      <c r="Q38" s="28"/>
      <c r="R38" s="28"/>
      <c r="S38" s="28"/>
      <c r="T38" s="28"/>
    </row>
    <row r="39" spans="1:45" ht="16.2">
      <c r="A39" s="24"/>
      <c r="B39" s="28"/>
      <c r="C39" s="28"/>
      <c r="D39" s="59"/>
      <c r="E39" s="28"/>
      <c r="F39" s="28"/>
      <c r="G39" s="24"/>
      <c r="H39" s="24"/>
      <c r="I39" s="24"/>
      <c r="J39" s="24"/>
      <c r="K39" s="24"/>
      <c r="L39" s="28"/>
      <c r="M39" s="28"/>
      <c r="N39" s="28"/>
      <c r="O39" s="28"/>
      <c r="P39" s="28"/>
      <c r="Q39" s="28"/>
      <c r="R39" s="28"/>
      <c r="S39" s="28"/>
      <c r="T39" s="28"/>
    </row>
    <row r="40" spans="1:45" ht="16.2">
      <c r="A40" s="24"/>
      <c r="B40" s="28"/>
      <c r="C40" s="28"/>
      <c r="D40" s="59"/>
      <c r="E40" s="28"/>
      <c r="F40" s="28"/>
      <c r="G40" s="24"/>
      <c r="H40" s="24"/>
      <c r="I40" s="24"/>
      <c r="J40" s="24"/>
      <c r="K40" s="24"/>
      <c r="L40" s="28"/>
      <c r="M40" s="28"/>
      <c r="N40" s="28"/>
      <c r="O40" s="28"/>
      <c r="P40" s="28"/>
      <c r="Q40" s="28"/>
      <c r="R40" s="28"/>
      <c r="S40" s="28"/>
      <c r="T40" s="28"/>
    </row>
    <row r="41" spans="1:45" ht="16.2">
      <c r="A41" s="24"/>
      <c r="B41" s="28"/>
      <c r="C41" s="28"/>
      <c r="D41" s="59"/>
      <c r="E41" s="28"/>
      <c r="F41" s="28"/>
      <c r="G41" s="24"/>
      <c r="H41" s="24"/>
      <c r="I41" s="24"/>
      <c r="J41" s="24"/>
      <c r="K41" s="24"/>
      <c r="L41" s="28"/>
      <c r="M41" s="28"/>
      <c r="N41" s="28"/>
      <c r="O41" s="28"/>
      <c r="P41" s="28"/>
      <c r="Q41" s="28"/>
      <c r="R41" s="28"/>
      <c r="S41" s="28"/>
      <c r="T41" s="28"/>
    </row>
    <row r="42" spans="1:45" ht="16.2">
      <c r="A42" s="24"/>
      <c r="B42" s="28"/>
      <c r="C42" s="28"/>
      <c r="D42" s="59"/>
      <c r="E42" s="28"/>
      <c r="F42" s="28"/>
      <c r="G42" s="24"/>
      <c r="H42" s="24"/>
      <c r="I42" s="24"/>
      <c r="J42" s="24"/>
      <c r="K42" s="24"/>
      <c r="L42" s="28"/>
      <c r="M42" s="28"/>
      <c r="N42" s="28"/>
      <c r="O42" s="28"/>
      <c r="P42" s="28"/>
      <c r="Q42" s="28"/>
      <c r="R42" s="28"/>
      <c r="S42" s="28"/>
      <c r="T42" s="28"/>
    </row>
    <row r="43" spans="1:45" ht="16.2">
      <c r="A43" s="24"/>
      <c r="B43" s="28"/>
      <c r="C43" s="28"/>
      <c r="D43" s="59"/>
      <c r="E43" s="28"/>
      <c r="F43" s="28"/>
      <c r="G43" s="24"/>
      <c r="H43" s="24"/>
      <c r="I43" s="24"/>
      <c r="J43" s="24"/>
      <c r="K43" s="24"/>
      <c r="L43" s="28"/>
      <c r="M43" s="28"/>
      <c r="N43" s="28"/>
      <c r="O43" s="28"/>
      <c r="P43" s="28"/>
      <c r="Q43" s="28"/>
      <c r="R43" s="28"/>
      <c r="S43" s="28"/>
      <c r="T43" s="28"/>
    </row>
  </sheetData>
  <sheetProtection formatCells="0" formatColumns="0" formatRows="0" insertRows="0" deleteRows="0"/>
  <customSheetViews>
    <customSheetView guid="{FF3AA223-8979-49CD-B9AB-F350E9C802A3}" scale="70" showPageBreaks="1">
      <selection activeCell="H14" sqref="H14:H15"/>
      <pageMargins left="0.7" right="0.7" top="0.75" bottom="0.75" header="0.3" footer="0.3"/>
      <pageSetup paperSize="9" orientation="portrait" r:id="rId1"/>
    </customSheetView>
  </customSheetViews>
  <mergeCells count="166">
    <mergeCell ref="A2:R2"/>
    <mergeCell ref="S2:V2"/>
    <mergeCell ref="I14:I15"/>
    <mergeCell ref="J14:J15"/>
    <mergeCell ref="AA12:AB12"/>
    <mergeCell ref="AA14:AA15"/>
    <mergeCell ref="AB14:AB15"/>
    <mergeCell ref="AA16:AB16"/>
    <mergeCell ref="Q12:R12"/>
    <mergeCell ref="N8:O9"/>
    <mergeCell ref="P14:P15"/>
    <mergeCell ref="C4:D4"/>
    <mergeCell ref="C5:D5"/>
    <mergeCell ref="G8:H9"/>
    <mergeCell ref="A6:B6"/>
    <mergeCell ref="B13:B15"/>
    <mergeCell ref="A13:A15"/>
    <mergeCell ref="Q11:T11"/>
    <mergeCell ref="G5:I5"/>
    <mergeCell ref="I8:K9"/>
    <mergeCell ref="I12:J12"/>
    <mergeCell ref="I16:J16"/>
    <mergeCell ref="G12:H12"/>
    <mergeCell ref="M12:N12"/>
    <mergeCell ref="AU11:AX11"/>
    <mergeCell ref="AU19:AU20"/>
    <mergeCell ref="AV19:AV20"/>
    <mergeCell ref="AW19:AW20"/>
    <mergeCell ref="AX19:AX20"/>
    <mergeCell ref="AL9:AR11"/>
    <mergeCell ref="AO12:AP12"/>
    <mergeCell ref="W12:X12"/>
    <mergeCell ref="U17:U26"/>
    <mergeCell ref="V17:V26"/>
    <mergeCell ref="AK17:AK26"/>
    <mergeCell ref="AL17:AL26"/>
    <mergeCell ref="AO13:AP13"/>
    <mergeCell ref="W14:W15"/>
    <mergeCell ref="X14:X15"/>
    <mergeCell ref="Y13:Y15"/>
    <mergeCell ref="AC12:AD12"/>
    <mergeCell ref="AG26:AH26"/>
    <mergeCell ref="AI13:AI15"/>
    <mergeCell ref="AI17:AI26"/>
    <mergeCell ref="AE12:AF12"/>
    <mergeCell ref="AE14:AE15"/>
    <mergeCell ref="AF14:AF15"/>
    <mergeCell ref="AE16:AF16"/>
    <mergeCell ref="AS13:AS15"/>
    <mergeCell ref="S12:T12"/>
    <mergeCell ref="Q16:R16"/>
    <mergeCell ref="S16:T16"/>
    <mergeCell ref="AR13:AR15"/>
    <mergeCell ref="AQ13:AQ15"/>
    <mergeCell ref="AL13:AL15"/>
    <mergeCell ref="AK13:AK15"/>
    <mergeCell ref="V13:V15"/>
    <mergeCell ref="U13:U15"/>
    <mergeCell ref="T14:T15"/>
    <mergeCell ref="S14:S15"/>
    <mergeCell ref="AM13:AN13"/>
    <mergeCell ref="Q14:Q15"/>
    <mergeCell ref="R14:R15"/>
    <mergeCell ref="Z13:Z15"/>
    <mergeCell ref="AJ13:AJ15"/>
    <mergeCell ref="AD14:AD15"/>
    <mergeCell ref="AG12:AH12"/>
    <mergeCell ref="AG14:AG15"/>
    <mergeCell ref="AH14:AH15"/>
    <mergeCell ref="AG16:AH16"/>
    <mergeCell ref="O12:P12"/>
    <mergeCell ref="F13:F15"/>
    <mergeCell ref="E13:E15"/>
    <mergeCell ref="D13:D15"/>
    <mergeCell ref="O14:O15"/>
    <mergeCell ref="N14:N15"/>
    <mergeCell ref="M14:M15"/>
    <mergeCell ref="L13:L15"/>
    <mergeCell ref="AQ17:AQ26"/>
    <mergeCell ref="I17:J17"/>
    <mergeCell ref="I18:J18"/>
    <mergeCell ref="I19:J19"/>
    <mergeCell ref="I20:J20"/>
    <mergeCell ref="I21:J21"/>
    <mergeCell ref="I22:J22"/>
    <mergeCell ref="AE17:AF17"/>
    <mergeCell ref="AE18:AF18"/>
    <mergeCell ref="AE19:AF19"/>
    <mergeCell ref="AE20:AF20"/>
    <mergeCell ref="AE21:AF21"/>
    <mergeCell ref="AE22:AF22"/>
    <mergeCell ref="AE23:AF23"/>
    <mergeCell ref="AE24:AF24"/>
    <mergeCell ref="AE25:AF25"/>
    <mergeCell ref="AR17:AR26"/>
    <mergeCell ref="AS17:AS26"/>
    <mergeCell ref="K17:K26"/>
    <mergeCell ref="G26:H26"/>
    <mergeCell ref="W21:X21"/>
    <mergeCell ref="W22:X22"/>
    <mergeCell ref="W23:X23"/>
    <mergeCell ref="W24:X24"/>
    <mergeCell ref="W25:X25"/>
    <mergeCell ref="W26:X26"/>
    <mergeCell ref="AM17:AN26"/>
    <mergeCell ref="G24:H24"/>
    <mergeCell ref="W20:X20"/>
    <mergeCell ref="S17:T26"/>
    <mergeCell ref="Q17:R26"/>
    <mergeCell ref="I23:J23"/>
    <mergeCell ref="I24:J24"/>
    <mergeCell ref="I25:J25"/>
    <mergeCell ref="I26:J26"/>
    <mergeCell ref="AA17:AB26"/>
    <mergeCell ref="G22:H22"/>
    <mergeCell ref="G23:H23"/>
    <mergeCell ref="AJ17:AJ26"/>
    <mergeCell ref="AE26:AF26"/>
    <mergeCell ref="C17:C26"/>
    <mergeCell ref="AM16:AN16"/>
    <mergeCell ref="AO16:AP16"/>
    <mergeCell ref="AO17:AP26"/>
    <mergeCell ref="AC16:AD16"/>
    <mergeCell ref="AC17:AD26"/>
    <mergeCell ref="C13:C15"/>
    <mergeCell ref="W17:X17"/>
    <mergeCell ref="W18:X18"/>
    <mergeCell ref="G17:H17"/>
    <mergeCell ref="G18:H18"/>
    <mergeCell ref="W16:X16"/>
    <mergeCell ref="G25:H25"/>
    <mergeCell ref="AG17:AH17"/>
    <mergeCell ref="AG18:AH18"/>
    <mergeCell ref="AG19:AH19"/>
    <mergeCell ref="AG20:AH20"/>
    <mergeCell ref="AG21:AH21"/>
    <mergeCell ref="AG22:AH22"/>
    <mergeCell ref="AG23:AH23"/>
    <mergeCell ref="Y17:Y26"/>
    <mergeCell ref="Z17:Z26"/>
    <mergeCell ref="AG24:AH24"/>
    <mergeCell ref="AG25:AH25"/>
    <mergeCell ref="P8:R9"/>
    <mergeCell ref="A27:A28"/>
    <mergeCell ref="AM12:AN12"/>
    <mergeCell ref="G16:H16"/>
    <mergeCell ref="A5:B5"/>
    <mergeCell ref="AC14:AC15"/>
    <mergeCell ref="L17:L26"/>
    <mergeCell ref="M17:N26"/>
    <mergeCell ref="K13:K15"/>
    <mergeCell ref="H14:H15"/>
    <mergeCell ref="G14:G15"/>
    <mergeCell ref="A17:A26"/>
    <mergeCell ref="O17:P26"/>
    <mergeCell ref="M16:N16"/>
    <mergeCell ref="O16:P16"/>
    <mergeCell ref="B17:B26"/>
    <mergeCell ref="A16:E16"/>
    <mergeCell ref="J5:K5"/>
    <mergeCell ref="W19:X19"/>
    <mergeCell ref="G19:H19"/>
    <mergeCell ref="G20:H20"/>
    <mergeCell ref="G21:H21"/>
    <mergeCell ref="N5:Q5"/>
    <mergeCell ref="R5:T5"/>
  </mergeCells>
  <conditionalFormatting sqref="G17:H26">
    <cfRule type="cellIs" dxfId="8" priority="13" operator="lessThanOrEqual">
      <formula>$B$10</formula>
    </cfRule>
    <cfRule type="cellIs" dxfId="7" priority="14" operator="lessThanOrEqual">
      <formula>$B$9</formula>
    </cfRule>
  </conditionalFormatting>
  <conditionalFormatting sqref="A17:H26 A16:F16 K16:AS26">
    <cfRule type="containsBlanks" dxfId="6" priority="12">
      <formula>LEN(TRIM(A16))=0</formula>
    </cfRule>
  </conditionalFormatting>
  <conditionalFormatting sqref="G16:H16">
    <cfRule type="containsBlanks" dxfId="5" priority="4">
      <formula>LEN(TRIM(G16))=0</formula>
    </cfRule>
    <cfRule type="cellIs" dxfId="4" priority="5" operator="lessThanOrEqual">
      <formula>$B$10</formula>
    </cfRule>
    <cfRule type="cellIs" dxfId="3" priority="6" operator="lessThanOrEqual">
      <formula>$B$9</formula>
    </cfRule>
  </conditionalFormatting>
  <conditionalFormatting sqref="I16:J26">
    <cfRule type="containsBlanks" dxfId="2" priority="1">
      <formula>LEN(TRIM(I16))=0</formula>
    </cfRule>
    <cfRule type="cellIs" dxfId="1" priority="2" operator="lessThanOrEqual">
      <formula>$C$10</formula>
    </cfRule>
    <cfRule type="cellIs" dxfId="0" priority="3" operator="lessThanOrEqual">
      <formula>$C$9</formula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Liste!$B$3:$B$5</xm:f>
          </x14:formula1>
          <xm:sqref>U16:V26 AL16 K16:L26 AI16:AJ26 Y16:Z26</xm:sqref>
        </x14:dataValidation>
        <x14:dataValidation type="list" allowBlank="1" showInputMessage="1" showErrorMessage="1" xr:uid="{00000000-0002-0000-0400-000002000000}">
          <x14:formula1>
            <xm:f>Liste!$C$3:$C$8</xm:f>
          </x14:formula1>
          <xm:sqref>C17:C26</xm:sqref>
        </x14:dataValidation>
        <x14:dataValidation type="list" allowBlank="1" showInputMessage="1" showErrorMessage="1" xr:uid="{00000000-0002-0000-0400-000003000000}">
          <x14:formula1>
            <xm:f>Liste!$A$3:$A$60</xm:f>
          </x14:formula1>
          <xm:sqref>AK17:AK26 A17:A26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A1"/>
  <sheetViews>
    <sheetView workbookViewId="0">
      <selection activeCell="H12" sqref="H12:H13"/>
    </sheetView>
  </sheetViews>
  <sheetFormatPr baseColWidth="10" defaultRowHeight="14.4"/>
  <sheetData/>
  <customSheetViews>
    <customSheetView guid="{FF3AA223-8979-49CD-B9AB-F350E9C802A3}" state="hidden">
      <selection activeCell="H12" sqref="H12:H1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SYNTHESE</vt:lpstr>
      <vt:lpstr>COA PF </vt:lpstr>
      <vt:lpstr>Liste</vt:lpstr>
      <vt:lpstr>Prog</vt:lpstr>
      <vt:lpstr>Feuille type ARC</vt:lpstr>
      <vt:lpstr>Feuille type</vt:lpstr>
      <vt:lpstr>Feuil3</vt:lpstr>
      <vt:lpstr>CONFORME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Prunck</dc:creator>
  <cp:lastModifiedBy>Aurelie Prunck</cp:lastModifiedBy>
  <cp:lastPrinted>2018-07-30T12:26:31Z</cp:lastPrinted>
  <dcterms:created xsi:type="dcterms:W3CDTF">2006-09-16T00:00:00Z</dcterms:created>
  <dcterms:modified xsi:type="dcterms:W3CDTF">2018-12-11T19:19:26Z</dcterms:modified>
</cp:coreProperties>
</file>